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nofechs\Downloads\"/>
    </mc:Choice>
  </mc:AlternateContent>
  <xr:revisionPtr revIDLastSave="0" documentId="8_{D933AA6B-B0AA-42F8-95FE-679F45AECB25}" xr6:coauthVersionLast="47" xr6:coauthVersionMax="47" xr10:uidLastSave="{00000000-0000-0000-0000-000000000000}"/>
  <bookViews>
    <workbookView xWindow="-120" yWindow="-120" windowWidth="29040" windowHeight="15720" xr2:uid="{98A8EE0E-DB95-4841-BD7C-B8BF628FBF51}"/>
  </bookViews>
  <sheets>
    <sheet name="נספח לפרסום" sheetId="1" r:id="rId1"/>
  </sheets>
  <externalReferences>
    <externalReference r:id="rId2"/>
    <externalReference r:id="rId3"/>
    <externalReference r:id="rId4"/>
  </externalReferences>
  <definedNames>
    <definedName name="_._11_20_יישובים">#REF!</definedName>
    <definedName name="_.מועצה_מקומית">#REF!</definedName>
    <definedName name="_.מעל_20_יישובים">#REF!</definedName>
    <definedName name="_.עד_10_יישובים">#REF!</definedName>
    <definedName name="_11_20_יישובים">#REF!</definedName>
    <definedName name="_11_20_יישובים.">#REF!</definedName>
    <definedName name="_11_20_יישובים1">#REF!</definedName>
    <definedName name="_11_20_יישובים2">#REF!</definedName>
    <definedName name="_11_20_יישובים3">#REF!</definedName>
    <definedName name="_xlnm._FilterDatabase" localSheetId="0" hidden="1">'נספח לפרסום'!$B$3:$P$3</definedName>
    <definedName name="BANK">[2]רשימות!$A$3:$A$32</definedName>
    <definedName name="MACHOZ">[2]רשימות!$D$3:$D$7</definedName>
    <definedName name="shem_mispar2">[2]רשימות!$C$3:$C$1486</definedName>
    <definedName name="א">#REF!</definedName>
    <definedName name="אזורית">#REF!</definedName>
    <definedName name="ב">#REF!</definedName>
    <definedName name="ג">#REF!</definedName>
    <definedName name="גוש_עציון">#REF!</definedName>
    <definedName name="ד">#REF!</definedName>
    <definedName name="דרום">#REF!</definedName>
    <definedName name="ה">#REF!</definedName>
    <definedName name="הכשרות">#REF!</definedName>
    <definedName name="הקמת__שיפוץ_תשתיות_שמירה__גידור_ואבטחה">'[3]נתוני בסיס'!#REF!</definedName>
    <definedName name="הקמת__תשתיות_שמירה__גידור_ואבטחה">#REF!</definedName>
    <definedName name="הקמת_מערך_סיור_ברשויות__רכישת_ציוד_והכשרות">'[3]נתוני בסיס'!#REF!</definedName>
    <definedName name="הקמת_מערך_סיור_ברשויות_רכישת__ציוד_והכשרות">#REF!</definedName>
    <definedName name="הקמת_סיור">#REF!</definedName>
    <definedName name="הקמת_שיפוץ_תשתיות_שמירה_גידור_ואבטחה">#REF!</definedName>
    <definedName name="השתתפות_באחזקת_מערך_הסיור">#REF!</definedName>
    <definedName name="השתתפות_בשכר_ו_או_רכישת_שירותים_חיציוניים">#REF!</definedName>
    <definedName name="השתתפות_בשכר_ואו_רכישת_שירותים_חיציוניים">#REF!</definedName>
    <definedName name="לה">#REF!</definedName>
    <definedName name="מגילות_ים_המלח">#REF!</definedName>
    <definedName name="מועצה_מקומית">#REF!</definedName>
    <definedName name="מועצה_מקומית.">#REF!</definedName>
    <definedName name="מועצה_מקומית1">#REF!</definedName>
    <definedName name="מועצה_מקומית2">#REF!</definedName>
    <definedName name="מועצה_מקומית3">#REF!</definedName>
    <definedName name="מועצה_מקומית4">#REF!</definedName>
    <definedName name="מועצות___עד_10_יישובים">#REF!</definedName>
    <definedName name="מועצות_מעל_20_יישובים">#REF!</definedName>
    <definedName name="מועצות_עם_20_11_יישובים">#REF!</definedName>
    <definedName name="מטה_בנימין">#REF!</definedName>
    <definedName name="מעל_20_יישובים">#REF!</definedName>
    <definedName name="מעל_20_יישובים.">#REF!</definedName>
    <definedName name="מעל_20_יישובים1">#REF!</definedName>
    <definedName name="מעל_20_יישובים2">#REF!</definedName>
    <definedName name="מעל_20_יישובים3">#REF!</definedName>
    <definedName name="מעל_20_יישובים4">#REF!</definedName>
    <definedName name="מעלה_אפרים">#REF!</definedName>
    <definedName name="מקומית">#REF!</definedName>
    <definedName name="מרחב">#REF!</definedName>
    <definedName name="מרכז">#REF!</definedName>
    <definedName name="עד_10_יישובים">#REF!</definedName>
    <definedName name="עד_10_יישובים.">#REF!</definedName>
    <definedName name="עד_10_יישובים1">#REF!</definedName>
    <definedName name="עד_10_יישובים2">#REF!</definedName>
    <definedName name="עד_10_יישובים3">#REF!</definedName>
    <definedName name="עד_20_יישובים">#REF!</definedName>
    <definedName name="ערבות_הירדן">#REF!</definedName>
    <definedName name="צפון">#REF!</definedName>
    <definedName name="שומרון">#REF!</definedName>
    <definedName name="שם_הרשות">#REF!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74" i="1" l="1"/>
  <c r="K74" i="1" s="1"/>
  <c r="I74" i="1"/>
  <c r="N73" i="1"/>
  <c r="N74" i="1" s="1"/>
  <c r="K73" i="1"/>
  <c r="J73" i="1"/>
  <c r="I73" i="1"/>
  <c r="O72" i="1"/>
  <c r="K72" i="1"/>
  <c r="N71" i="1"/>
  <c r="O71" i="1" s="1"/>
  <c r="K71" i="1"/>
  <c r="N70" i="1"/>
  <c r="K70" i="1"/>
  <c r="J70" i="1"/>
  <c r="I70" i="1"/>
  <c r="N69" i="1"/>
  <c r="O69" i="1" s="1"/>
  <c r="P69" i="1" s="1"/>
  <c r="K69" i="1"/>
  <c r="N68" i="1"/>
  <c r="O68" i="1" s="1"/>
  <c r="K68" i="1"/>
  <c r="J66" i="1"/>
  <c r="J67" i="1" s="1"/>
  <c r="I66" i="1"/>
  <c r="I67" i="1" s="1"/>
  <c r="P65" i="1"/>
  <c r="O65" i="1"/>
  <c r="N65" i="1"/>
  <c r="K65" i="1"/>
  <c r="N64" i="1"/>
  <c r="O64" i="1" s="1"/>
  <c r="P64" i="1" s="1"/>
  <c r="K64" i="1"/>
  <c r="N63" i="1"/>
  <c r="O63" i="1" s="1"/>
  <c r="P63" i="1" s="1"/>
  <c r="K63" i="1"/>
  <c r="P62" i="1"/>
  <c r="O62" i="1"/>
  <c r="N62" i="1"/>
  <c r="K62" i="1"/>
  <c r="N61" i="1"/>
  <c r="O61" i="1" s="1"/>
  <c r="P61" i="1" s="1"/>
  <c r="K61" i="1"/>
  <c r="N60" i="1"/>
  <c r="O60" i="1" s="1"/>
  <c r="P60" i="1" s="1"/>
  <c r="K60" i="1"/>
  <c r="P59" i="1"/>
  <c r="O59" i="1"/>
  <c r="N59" i="1"/>
  <c r="K59" i="1"/>
  <c r="N58" i="1"/>
  <c r="O58" i="1" s="1"/>
  <c r="P58" i="1" s="1"/>
  <c r="K58" i="1"/>
  <c r="N57" i="1"/>
  <c r="O57" i="1" s="1"/>
  <c r="P57" i="1" s="1"/>
  <c r="K57" i="1"/>
  <c r="P56" i="1"/>
  <c r="O56" i="1"/>
  <c r="N56" i="1"/>
  <c r="K56" i="1"/>
  <c r="N55" i="1"/>
  <c r="O55" i="1" s="1"/>
  <c r="P55" i="1" s="1"/>
  <c r="K55" i="1"/>
  <c r="N54" i="1"/>
  <c r="O54" i="1" s="1"/>
  <c r="P54" i="1" s="1"/>
  <c r="K54" i="1"/>
  <c r="P53" i="1"/>
  <c r="O53" i="1"/>
  <c r="N53" i="1"/>
  <c r="K53" i="1"/>
  <c r="N52" i="1"/>
  <c r="O52" i="1" s="1"/>
  <c r="P52" i="1" s="1"/>
  <c r="K52" i="1"/>
  <c r="N51" i="1"/>
  <c r="O51" i="1" s="1"/>
  <c r="P51" i="1" s="1"/>
  <c r="K51" i="1"/>
  <c r="P50" i="1"/>
  <c r="O50" i="1"/>
  <c r="N50" i="1"/>
  <c r="K50" i="1"/>
  <c r="N49" i="1"/>
  <c r="O49" i="1" s="1"/>
  <c r="P49" i="1" s="1"/>
  <c r="K49" i="1"/>
  <c r="N48" i="1"/>
  <c r="O48" i="1" s="1"/>
  <c r="P48" i="1" s="1"/>
  <c r="K48" i="1"/>
  <c r="P47" i="1"/>
  <c r="O47" i="1"/>
  <c r="N47" i="1"/>
  <c r="K47" i="1"/>
  <c r="N46" i="1"/>
  <c r="O46" i="1" s="1"/>
  <c r="P46" i="1" s="1"/>
  <c r="K46" i="1"/>
  <c r="N45" i="1"/>
  <c r="O45" i="1" s="1"/>
  <c r="K45" i="1"/>
  <c r="N43" i="1"/>
  <c r="J43" i="1"/>
  <c r="K43" i="1" s="1"/>
  <c r="I43" i="1"/>
  <c r="O42" i="1"/>
  <c r="P42" i="1" s="1"/>
  <c r="K42" i="1"/>
  <c r="O41" i="1"/>
  <c r="P41" i="1" s="1"/>
  <c r="K41" i="1"/>
  <c r="J40" i="1"/>
  <c r="J44" i="1" s="1"/>
  <c r="K44" i="1" s="1"/>
  <c r="I40" i="1"/>
  <c r="I44" i="1" s="1"/>
  <c r="O39" i="1"/>
  <c r="P39" i="1" s="1"/>
  <c r="N39" i="1"/>
  <c r="K39" i="1"/>
  <c r="N38" i="1"/>
  <c r="O38" i="1" s="1"/>
  <c r="P38" i="1" s="1"/>
  <c r="K38" i="1"/>
  <c r="N37" i="1"/>
  <c r="O37" i="1" s="1"/>
  <c r="K37" i="1"/>
  <c r="J35" i="1"/>
  <c r="K35" i="1" s="1"/>
  <c r="I35" i="1"/>
  <c r="O34" i="1"/>
  <c r="P34" i="1" s="1"/>
  <c r="N34" i="1"/>
  <c r="K34" i="1"/>
  <c r="N33" i="1"/>
  <c r="O33" i="1" s="1"/>
  <c r="P33" i="1" s="1"/>
  <c r="K33" i="1"/>
  <c r="N32" i="1"/>
  <c r="O32" i="1" s="1"/>
  <c r="P32" i="1" s="1"/>
  <c r="K32" i="1"/>
  <c r="O31" i="1"/>
  <c r="P31" i="1" s="1"/>
  <c r="K31" i="1"/>
  <c r="N30" i="1"/>
  <c r="O30" i="1" s="1"/>
  <c r="P30" i="1" s="1"/>
  <c r="K30" i="1"/>
  <c r="N29" i="1"/>
  <c r="O29" i="1" s="1"/>
  <c r="P29" i="1" s="1"/>
  <c r="K29" i="1"/>
  <c r="N28" i="1"/>
  <c r="O28" i="1" s="1"/>
  <c r="P28" i="1" s="1"/>
  <c r="K28" i="1"/>
  <c r="O27" i="1"/>
  <c r="P27" i="1" s="1"/>
  <c r="K27" i="1"/>
  <c r="N26" i="1"/>
  <c r="N35" i="1" s="1"/>
  <c r="K26" i="1"/>
  <c r="J25" i="1"/>
  <c r="J36" i="1" s="1"/>
  <c r="N24" i="1"/>
  <c r="O24" i="1" s="1"/>
  <c r="P24" i="1" s="1"/>
  <c r="K24" i="1"/>
  <c r="N23" i="1"/>
  <c r="O23" i="1" s="1"/>
  <c r="P23" i="1" s="1"/>
  <c r="K23" i="1"/>
  <c r="O22" i="1"/>
  <c r="P22" i="1" s="1"/>
  <c r="N22" i="1"/>
  <c r="K22" i="1"/>
  <c r="I21" i="1"/>
  <c r="I25" i="1" s="1"/>
  <c r="N20" i="1"/>
  <c r="O20" i="1" s="1"/>
  <c r="P20" i="1" s="1"/>
  <c r="K20" i="1"/>
  <c r="P19" i="1"/>
  <c r="O19" i="1"/>
  <c r="N19" i="1"/>
  <c r="K19" i="1"/>
  <c r="N18" i="1"/>
  <c r="O18" i="1" s="1"/>
  <c r="P18" i="1" s="1"/>
  <c r="K18" i="1"/>
  <c r="N17" i="1"/>
  <c r="O17" i="1" s="1"/>
  <c r="P17" i="1" s="1"/>
  <c r="K17" i="1"/>
  <c r="P16" i="1"/>
  <c r="O16" i="1"/>
  <c r="N16" i="1"/>
  <c r="K16" i="1"/>
  <c r="N15" i="1"/>
  <c r="O15" i="1" s="1"/>
  <c r="P15" i="1" s="1"/>
  <c r="K15" i="1"/>
  <c r="N14" i="1"/>
  <c r="O14" i="1" s="1"/>
  <c r="P14" i="1" s="1"/>
  <c r="K14" i="1"/>
  <c r="P13" i="1"/>
  <c r="O13" i="1"/>
  <c r="N13" i="1"/>
  <c r="K13" i="1"/>
  <c r="N12" i="1"/>
  <c r="O12" i="1" s="1"/>
  <c r="K12" i="1"/>
  <c r="J10" i="1"/>
  <c r="K10" i="1" s="1"/>
  <c r="I10" i="1"/>
  <c r="N9" i="1"/>
  <c r="O9" i="1" s="1"/>
  <c r="P9" i="1" s="1"/>
  <c r="K9" i="1"/>
  <c r="P8" i="1"/>
  <c r="O8" i="1"/>
  <c r="N8" i="1"/>
  <c r="K8" i="1"/>
  <c r="N7" i="1"/>
  <c r="O7" i="1" s="1"/>
  <c r="K7" i="1"/>
  <c r="N6" i="1"/>
  <c r="J6" i="1"/>
  <c r="K6" i="1" s="1"/>
  <c r="I6" i="1"/>
  <c r="I11" i="1" s="1"/>
  <c r="N5" i="1"/>
  <c r="O5" i="1" s="1"/>
  <c r="P5" i="1" s="1"/>
  <c r="K5" i="1"/>
  <c r="N4" i="1"/>
  <c r="O4" i="1" s="1"/>
  <c r="K4" i="1"/>
  <c r="O40" i="1" l="1"/>
  <c r="P37" i="1"/>
  <c r="K67" i="1"/>
  <c r="P7" i="1"/>
  <c r="O10" i="1"/>
  <c r="P10" i="1" s="1"/>
  <c r="P68" i="1"/>
  <c r="O70" i="1"/>
  <c r="P71" i="1"/>
  <c r="O73" i="1"/>
  <c r="P73" i="1" s="1"/>
  <c r="P4" i="1"/>
  <c r="O6" i="1"/>
  <c r="O66" i="1"/>
  <c r="P45" i="1"/>
  <c r="K25" i="1"/>
  <c r="I36" i="1"/>
  <c r="K36" i="1" s="1"/>
  <c r="N11" i="1"/>
  <c r="P12" i="1"/>
  <c r="K66" i="1"/>
  <c r="N66" i="1"/>
  <c r="N67" i="1" s="1"/>
  <c r="O43" i="1"/>
  <c r="P43" i="1" s="1"/>
  <c r="N21" i="1"/>
  <c r="N10" i="1"/>
  <c r="K40" i="1"/>
  <c r="N40" i="1"/>
  <c r="N44" i="1" s="1"/>
  <c r="P44" i="1" s="1"/>
  <c r="O26" i="1"/>
  <c r="J11" i="1"/>
  <c r="K11" i="1" s="1"/>
  <c r="K21" i="1"/>
  <c r="O21" i="1" l="1"/>
  <c r="N25" i="1"/>
  <c r="N36" i="1" s="1"/>
  <c r="N75" i="1" s="1"/>
  <c r="P70" i="1"/>
  <c r="O74" i="1"/>
  <c r="P6" i="1"/>
  <c r="O11" i="1"/>
  <c r="P11" i="1" s="1"/>
  <c r="P26" i="1"/>
  <c r="O35" i="1"/>
  <c r="P35" i="1" s="1"/>
  <c r="P66" i="1"/>
  <c r="O67" i="1"/>
  <c r="P67" i="1" s="1"/>
  <c r="P40" i="1"/>
  <c r="P74" i="1" l="1"/>
  <c r="P21" i="1"/>
  <c r="O25" i="1"/>
  <c r="O36" i="1" l="1"/>
  <c r="P25" i="1"/>
  <c r="P36" i="1" l="1"/>
  <c r="O75" i="1"/>
</calcChain>
</file>

<file path=xl/sharedStrings.xml><?xml version="1.0" encoding="utf-8"?>
<sst xmlns="http://schemas.openxmlformats.org/spreadsheetml/2006/main" count="509" uniqueCount="183">
  <si>
    <t xml:space="preserve">נספח לפרוטוקול ועדת תמיכות 17.9.2025 - מבחנים לתמיכה של משרד ההתיישבות והמשימות הלאומיות בגופים המפעילים מכינות קדם צבאיות שפונו ממקום מושביהן בשל המלחמה בדרום ובצפון (2025) </t>
  </si>
  <si>
    <t>מס"ד</t>
  </si>
  <si>
    <t>שם המכינה</t>
  </si>
  <si>
    <t xml:space="preserve">שם שלוחת המכינה </t>
  </si>
  <si>
    <t>תחום</t>
  </si>
  <si>
    <t>תיאור הפעולה המבוקשת</t>
  </si>
  <si>
    <t>מועד ביצוע משוער (חודש/שנה)</t>
  </si>
  <si>
    <t>פירוט מרכיבי העלות</t>
  </si>
  <si>
    <t>עלות (₪)</t>
  </si>
  <si>
    <t>סכום תמיכה מבוקש (₪)</t>
  </si>
  <si>
    <r>
      <t xml:space="preserve">שיעור תמיכה מבוקש </t>
    </r>
    <r>
      <rPr>
        <b/>
        <sz val="14"/>
        <color rgb="FFFF0000"/>
        <rFont val="Arial"/>
        <family val="2"/>
        <scheme val="minor"/>
      </rPr>
      <t>(עד 75%)</t>
    </r>
  </si>
  <si>
    <t>הערות חברת הבקרה</t>
  </si>
  <si>
    <t>החלטת ועדת תמיכות</t>
  </si>
  <si>
    <t>עלות מאושרת (₪)</t>
  </si>
  <si>
    <t>סכום מאושר לתמיכה (₪)</t>
  </si>
  <si>
    <t>אחוז תמיכה</t>
  </si>
  <si>
    <t>גל</t>
  </si>
  <si>
    <t>נטועה</t>
  </si>
  <si>
    <t>שיפוץ או שיקום מבנה קיים</t>
  </si>
  <si>
    <t>שיפוץ מבנה 1 - מרפאה</t>
  </si>
  <si>
    <t>שיפוץ</t>
  </si>
  <si>
    <r>
      <t>מבנה 1 - מרפאה 
מבנה 2 - השומר החדש (בעבר נקרא הספרייה)
קיים הסכם שכירות ל-5 שנים.
כולל בצ"מ 69,000 לפני מע"מ.
נדרש להשלים היתר בניה/פטור מהיתר מבנה 1.</t>
    </r>
    <r>
      <rPr>
        <sz val="14"/>
        <color rgb="FFFF0000"/>
        <rFont val="Arial"/>
        <family val="2"/>
        <scheme val="minor"/>
      </rPr>
      <t xml:space="preserve">
</t>
    </r>
    <r>
      <rPr>
        <sz val="14"/>
        <rFont val="Arial"/>
        <family val="2"/>
        <scheme val="minor"/>
      </rPr>
      <t>הועברה תצ"א + סימון של מיקום מבנה 1 ו-2. 
אין כתובת למבנה 1 ומבנה 2 משום שהמבנים נמצאים במושב ואין כתובת מפורטת מדובר במרכז המושב. 
עלות הפרויקט שהוזנה הינה לפי כ"כ אדריכל.
הצעת מחיר 1 תורג'מן דוד 
הצעת מחיר 2 שיפוץ ורעף</t>
    </r>
  </si>
  <si>
    <t>מאושר בכפוף להשלמת מסמכי היתר/פטור מהיתר בהתאם לסעיף 6(א)(4) במבחני התמיכה</t>
  </si>
  <si>
    <t xml:space="preserve">גל </t>
  </si>
  <si>
    <t>שיפוץ מבנה 2 - השומר החדש (בעבר נקרא הספרייה)</t>
  </si>
  <si>
    <r>
      <t>כולל בצ"מ 65,000 לפני מע"מ.
כתב כמויות כולל פרגולה + דק 76,000 לפני מע"מ - 
הושלמה תוכנית שכוללת פרגולה ודק.
נדרש להשלים היתר בניה/פטור מהיתר מבנה 2.</t>
    </r>
    <r>
      <rPr>
        <sz val="14"/>
        <color rgb="FFFF0000"/>
        <rFont val="Arial"/>
        <family val="2"/>
        <scheme val="minor"/>
      </rPr>
      <t xml:space="preserve">
</t>
    </r>
    <r>
      <rPr>
        <sz val="14"/>
        <rFont val="Arial"/>
        <family val="2"/>
        <scheme val="minor"/>
      </rPr>
      <t>עלות הפרויקט שהוזנה הינה לפי כ"כ אדריכל.
הצעת מחיר 1 תורג'מן דוד 
הצעת מחיר 2 שיפוץ ורעף</t>
    </r>
  </si>
  <si>
    <t>סה"כ ביצוע עבודות הקמה או פיתוח או שיפוץ/שיקום במתחם המכינות</t>
  </si>
  <si>
    <t>מדידות, ניהול תכנון,יעוץ, סקרי קרקע, ניהול ופיקוח, בדיקות קרקע, תכנון מפורט וכן תכנון לביצוע של הקמה אושיפוץ/שיקום של מתחם המכינה</t>
  </si>
  <si>
    <t>בדיקת בטיחות ותברואה מבנה  1 (השומר החדש)</t>
  </si>
  <si>
    <t>בדיקת בטיחות</t>
  </si>
  <si>
    <t xml:space="preserve">תקין 
חשבון עסקה 42297 </t>
  </si>
  <si>
    <t>מאושר</t>
  </si>
  <si>
    <t>בדיקת בטיחות ותברואה מבנה 2 (מבנה המרפאה)</t>
  </si>
  <si>
    <r>
      <t>נדרש להשלים היתר בניה/פטור מהיתר.</t>
    </r>
    <r>
      <rPr>
        <sz val="14"/>
        <color rgb="FFFF0000"/>
        <rFont val="Arial"/>
        <family val="2"/>
        <scheme val="minor"/>
      </rPr>
      <t xml:space="preserve">
</t>
    </r>
    <r>
      <rPr>
        <sz val="14"/>
        <rFont val="Arial"/>
        <family val="2"/>
        <scheme val="minor"/>
      </rPr>
      <t xml:space="preserve">הצעת מחיר מ.ו מפקחים ותברואה 
הצעת מחיר מ.ו.ר. לבטיחות ותברואה </t>
    </r>
  </si>
  <si>
    <t>אדריכלות</t>
  </si>
  <si>
    <t>תקין 
הצעת מחיר 1 כאן אדריכלות ונוף 
הצעת מחיר 2 אדר' גלית פליישר 
הצעת מחיר 3 אדר' חגי לוי</t>
  </si>
  <si>
    <t>סה"כ תכנון וניהול פרויקטים - עבור פרויקטי הקמה או פיתוח או שיפוץ/שיקום במתחם המכינות - עד 10% מהיקף הפרויקט המאושר</t>
  </si>
  <si>
    <t xml:space="preserve">נטועה </t>
  </si>
  <si>
    <t xml:space="preserve">סה"כ בקשת המכינה </t>
  </si>
  <si>
    <t>דרור מרחבים</t>
  </si>
  <si>
    <t xml:space="preserve">יד מרדכי </t>
  </si>
  <si>
    <t>בנייה במכינה יד מרדכי מבנה 313</t>
  </si>
  <si>
    <t>06/2025</t>
  </si>
  <si>
    <t>חשבונית מס 582 אורין הנדסה בע"מ-אינסטלציה-ביצוע עבודות ביובים, צנרת ושוחות ביוב כולל חיבור מהמבנה לשוחה הראשית. עבודות צנרת מים חמים וקרים כולל מערכת דלוחין לניקוז כיורים ותעלות כולל חיבור לניקוז חיבור מזגנים. 
טייח- ביצוע הכנות של פינות ומריחות שכבת הרבצה.</t>
  </si>
  <si>
    <t>קיים הסכם שכירות ל-10 שנים + אופציה לעוד 5 שנים.
הערה כללית למבנה 313: לא הוגשה בקשה להיתר בניה/פטור מהיתר.
חשבונית 582  - על סמך הסכם לביצוע מבנה 317+313+ממדים, סך ההסכם הינו 2,600,000 ₪ + מע"מ.</t>
  </si>
  <si>
    <t>בנייה במכינה יד מרדכי  -תוספת מבנה ממ"דים למבנה 317</t>
  </si>
  <si>
    <t>חשבונית מס 581 אורין הנדסה בע"מ--אינסטלציה-ביצוע עבודות ביובים, צנרת ושוחות ביוב כולל חיבור מהמבנה לשוחה הראשית.</t>
  </si>
  <si>
    <t>הערות כללית למבנה 317+ממדים:
הבקשה להיתר רק הוגשה, טרם הוצג שיש היתר בניה, אך תוספות הממ"דים כבר בביצוע.
חשבונית 581 -  - על סמך הסכם לביצוע מבנה 317+313+ממדים, סך ההסכם הינו 2,600,000 ₪ + מע"מ.</t>
  </si>
  <si>
    <t>בנייה במכינה יד מרדכי  - תוספת מבנה ממ"דים למבנה 317</t>
  </si>
  <si>
    <t>07/2025</t>
  </si>
  <si>
    <t>חשבונית מס 594 אורין הנדסה בע"מ--הכנות המבנה, בנייה של קירות בלוקים בתוך המבנה.אינסטלציה-עבודות צנרת מים חמים וקרים כולל מערכת דלוחין לניקוז כיורים ותעלות כולל חיבור לניקוז חיבור מזגנים.טייח- ביצוע הכנות של פינות ומריחות שכבת הרבצה.</t>
  </si>
  <si>
    <t>חשבונית 594  -  - על סמך הסכם לביצוע מבנה 317+313+ממדים, סך ההסכם הינו 2,600,000 ₪ + מע"מ.</t>
  </si>
  <si>
    <t>הקמת מבנה חדש</t>
  </si>
  <si>
    <t>בנייה במכינה יד מרדכי - תוספת מבנה ממ"דים למבנה 317</t>
  </si>
  <si>
    <t>חשבונית מס 595 אורין הנדסה בע"מ--שלד מעטפת+קירות ממ"ד, תקרת ממ"דים. חשמל- צנרת חשמל+חיווט חוטים וקופסאות</t>
  </si>
  <si>
    <t>חשבונית 595 כוללת:
1. 150,000 ₪ + מע"מ עבור ביצוע ממדים - (לפי הסכם של 2,600,000 +מע"מ)
2. 120,000 ₪ + מע:מ עבור ביצוע ממדים -  (לפי הסכם של 2,600,000 +מע"מ)
3. 21,000 ₪ עבור עבודות חשמל - על סמך הצעת מחיר  לעבודות חשמל במבנה ממדים (50,000 ₪ + מע"מ)</t>
  </si>
  <si>
    <t>חשבונית מס 583 אורין הנדסה בע"מ--חיזוק תקרה בחדר אוכל -ביצוע שבירת קיר וביצוע של עבודות מסגרות, פרופילים לקורה ועמודים לחיזוק לפי מפרט מהנדס. ביצוע עבודות מסגרות פרופיל ועמודים לחיזוק התקרה. ביצוע חיזוק קורה לתקרה, לאחר הורדה של קורה קיימת.</t>
  </si>
  <si>
    <t>חשבונית 583 -  - על סמך הסכם לביצוע מבנה 317+313+ממדים, סך ההסכם הינו 2,600,000 ₪ + מע"מ.</t>
  </si>
  <si>
    <t>חשבונית מס 584 אורין הנדסה בע"מ--הריסת קירות פנימיים באיזור המסדרון השייך לחדרים הרטובים-ביצוע עבודות מסגרות פרופיל ועמודיפם לחיזוק התקרה, ביצוע חיזוק תקרה ע"י קורה מפרופיל פלדה לפי הנחיות המהנדס.</t>
  </si>
  <si>
    <t>חשבונית 584  - על סמך הסכם לביצוע מבנה 317+313+ממדים, סך ההסכם הינו 2,600,000 ₪ + מע"מ.</t>
  </si>
  <si>
    <t>09-12/2025</t>
  </si>
  <si>
    <t>יתרת ביצוע ותשלום לפי הסכם - אורין הנדסה-טייח-טייח פנים וחוץ, פריימר. איטום-הכנה לגגות+פריימר. ריצןף-סומסום, ריצוף חדרים, חיפויים. צבע וגבס-תיקונים וצבע, צבע סופי. אלומיניום-שיש לחלונות, התקנת משקופים והתקנת אלומיניום. גג רעפים-קונסטורקוציה והנחת רעפים, עבודות גמר, התקנת דלתות, הספקה והתקנה כלים סניטריים, ניקיון ומסירה</t>
  </si>
  <si>
    <t xml:space="preserve">תשובת המכינה: פרוייקט יד מרדכי בעיצומו . בתחילת התהליך התקבלו שלוש הצעות מחיר שעלותן הכוללת גבוה מהקבלן שנבחר . 
הצעות מחיר אלו כללו את מכלול העלויות של התוכנית לרבות חלקים שנעשו והעוברו בחלק של החשבוניות , חלקים שנעשו עוד לפני ה 1.06.25 וכלל לא נכנסו לבקשה ,וחלקים שטרם בוצעו וטרם הוגשו לגביהן חשבוניות כמו הרכיבים בשורות אלו . ההצעות שהוגשו היו על כלל הפרוייקט מבנה 317, מבנה 313 , ובניית ממדים .
הצעה 1 שנבחרה של אורין הנדסה עמדה על : מבנה 313 800,000 ₪ לפני מע"מ , מבנה 317 880,000 ₪ לפני מע"מ , מבנה ממ"מים 800,000 לפני מע"מ 
סה"כ כולל מע"מ 2,926,400 ₪
הצעה מספר 2 של של יוסי סנדרוסי יזמות בניה ופיקוח עמדה על 3,280,400 ₪ . 
הצעה מספר 3 של שזור בניה  3,209,600 ₪ כולל מע"מ .
 </t>
  </si>
  <si>
    <t>בנייה במכינה יד מרדכי מבנה 317</t>
  </si>
  <si>
    <t>יתרת ביצוע ותשלום לפי הסכם אורין הנדסה- טייח-טייח פנים וחוץ, פריימר. איטום-מקלחות, הכנה לגגות+פריימר. ריצןף-סומסום, ריצוף חדרים יבשים ורטובים, חיפויים. צבע וגבס-תיקונים וצבע, צבע סופי. אלומיניום-שיש לחלונות, התקנת משקופים והתקנת אלומיניום.   עבודות גמר- התקנת דלתות, הספקה והתקנה כלים סניטריים, ניקיון ומסירה</t>
  </si>
  <si>
    <t xml:space="preserve">תשובת המכינה: פרוייקט יד מרדכי בעיצומו . בתחילת התהליך התקבלו שלוש הצעות מחיר שעלותן הכוללת גבוה מהקבלן שנבחר . 
הצעות מחיר אלו כללו את מכלול העלויות של התוכנית לרבות חלקים שנעשו והעוברו בחלק של החשבוניות , חלקים שנעשו עוד לפני ה 1.06.25 וכלל לא נכנסו לבקשה ,וחלקים שטרם בוצעו וטרם הוגשו לגביהן חשבוניות כמו הרכיבים בשורות אלו . ההצעות שהוגשו היו על כלל הפרוייקט מבנה 317, מבנה 313 , ובניית ממדים .
הצעה 1 שנבחרה של אורין הנדסה עמדה על : מבנה 313 800,000 ₪ לפני מע"מ , מבנה 317 880,000 ₪ לפני מע"מ , מבנה ממ"דים 800,000 לפני מע"מ 
סה"כ כולל מע"מ 2,926,400 ₪
הצעה מספר 2 של של יוסי סנדרוסי יזמות בניה ופיקוח עמדה על 3,280,400 ₪ . 
הצעה מספר 3 של שזור בניה  3,209,600 ₪ כולל מע"מ .
 </t>
  </si>
  <si>
    <t>בנייה במכינה יד מרדכי מבנה ממד"ים</t>
  </si>
  <si>
    <t>יתרת ביצוע ותשלום לפי הסכם אורין הנדסה-יתרת ביצוע ותשלום לפי הסכם-עבודות גמר, עבודות טייח חוץ ופנים, עבודת ריצוף, עבודות איטום ומסירה.</t>
  </si>
  <si>
    <t>חשמל מבנה 313 +317+ממדים</t>
  </si>
  <si>
    <t>08-09/2025</t>
  </si>
  <si>
    <t>הצעת מחיר אורין הנדסה-הופחתו 24,780 ₪ מהצעת המחיר שחוייבו בחשבונית של אורין הנדסה 595 ע"ס 343,380 ₪.
הארקת יסוד לבניין, הכנסות צנרת בשלד המבנה, קופסאות גוויס, חיווט צנרת, שקעים, תאורה, תנור חימום, חיבור לאלמור חשמלי, הכנות תקשורת, ארון חשמל, אביזרי קצה.</t>
  </si>
  <si>
    <t>הצעת מחיר 1 אורין הנדסה בע"מ לעבודות חשמל מבנה 313+317 + ממ"דים  - הצעה שאושרה סך כולל של  296,000+מע"מ מחולק לפי:
- 150,000 ₪ + מע"מ - עבודות חשמל למבנה 317.
- 95,000 ₪ + מע"מ - עבודות חשמל למבנה 313.
- 51,000 ₪ + מע"מ - עבודות חשמל למבנה ממדים.
גובה הדרישה בשורה זו הינו סך עבודות החשמל לאחר קיזוז של 21,000 +מע"מ ששולמו במסגרת חשבונית 595.
הצעת מחיר 2 גילי כהן בע"מ - 379,488 ₪ .</t>
  </si>
  <si>
    <t>מיזוג אויר מבנה 313 +317+ממדים</t>
  </si>
  <si>
    <t>09/2025</t>
  </si>
  <si>
    <t>הצעת מחיר אורין הנדסה-התקנת מזגנים בחדרים, חדר אוכל, כולל התקנה, צנרת נחושת לפי מטר, קידוח בטון, מקלות סבא, מנוף ,פלאנטש התקן לממד, פיקוד קירי למזגן</t>
  </si>
  <si>
    <t xml:space="preserve">הצעת מחיר 1 אורין הנדסה בע"מ התקנת מזגנים - 119,827 ₪ 
הצעת מחיר 2 אדמירל התקנת מזגנים - 114,121 ₪ </t>
  </si>
  <si>
    <t>עבודות פיתוח עבור מבני המכינה, כגון: שיקום קו ביוב, הצללות, הנגשת מבנים וכדומה, לא כולל ריהוט ומתקני חוץ</t>
  </si>
  <si>
    <t xml:space="preserve">פיתוח מבנים 313+317+ממד"ים שלב א </t>
  </si>
  <si>
    <t>הצעת מחיר אורין הנדסה- משטח בטון-עבודות עפר, קידוח כולנסאות לפי מפרט. תעלות ניקוז-חפירה לתעלה, פריסת של בד, מילוי בור, פריסה של צינור, מילוי חצץ. עבודות בטון למדרגות-חפירה של השטח ומילוי, קידוח בורות, עבודות ביסוס, עבודת אפסנות, עבודות גמר. פינוי פסלות.</t>
  </si>
  <si>
    <t xml:space="preserve">פיתוח שלב א':
הצעת מחיר 1 אורין הנדסה - 552,240 ₪ 
הצעת מחיר 2 דרל ישרים ייזום תשתיות עפר וצנרת - 654,900 ₪ </t>
  </si>
  <si>
    <t xml:space="preserve">פיתוח מבנים 313+317+ממד"ים שלב ב </t>
  </si>
  <si>
    <t>הצעת מחיר דרך ישרים- צלחת יישור והידוק, מצעים שכבה, חפירה ופינוי, ריצוף מסעה וחניות, מדרגות,ריצוף שבילים, אבן מישושית, הגבהת בריכות,אישור מילוי אדמה,הספקת מילוי אדמה, מסלעה, הנחת תאי חשמל, הנחת צנרת אפורה לחשמל, הנחת שרוולים לגינון</t>
  </si>
  <si>
    <t xml:space="preserve">הצעת מחיר 1 דרך ישרים ייזום תשתיות עפר וצנרת - 671,184 ₪ 
הצעת מחיר 2 אורין הנדסה - 724709 ₪ </t>
  </si>
  <si>
    <t>שירותי פיקוח-מבנים 317+313+מבנה ממ"דים</t>
  </si>
  <si>
    <t>חשבונית מס 51010 בוצ'רס השקעות ונדלן בע"מ- שירותי ניהול בנייה, פיקוח צמוד ותיאום על ביצוע העבודות, פיקוח על הקבלן לרבות קבלן משנה, ייעוץ מקצועי, מתן דיווח שוטף ומפורט, מעקב אחר התקדמות העבודות, מדידת כמויות, מתן אישוים לתשלום (מצ"ב הסכם-חשבונית חודשית)</t>
  </si>
  <si>
    <t>עבור פיקוח חודש 6/25:
חשבונית 51010 בוצ'רס השקעות ונדל"ן , על סמך הסכם עם הספק לתמורה של 18,000 ₪ + מע"מ לחודש , עבור פיקוח על ביצוע מבנים 313+317+ממדים</t>
  </si>
  <si>
    <t>שירותי אדריכלות ועיצוב פנים -כיתות</t>
  </si>
  <si>
    <t>חשבנית מס 449 ליזה אדריכלות- תכנון מבני הכיתות, העמדת ריהוט, תכנון חשמל, תכנון פתחים, העמדת מבנים על גביי מגרש, פיתוח שטח. (הצעת מחיר מפורטת מצורפת)</t>
  </si>
  <si>
    <r>
      <t xml:space="preserve">חשבונית 449 ליזה אדריכלות ועיצוב . (לפי הסכם על סך 18אלף+מעמ עבור תכנון 3 כיתות יבילות למכינה).
תכנון עבור 3 כיתות של מבנים יבילים.
לא הועברה תכנית/סקיצה עבור 3 מבנים יבילים אלו. לא התקבלו מסמכים לפרויקט ביצוע 3 מבנים יבילים וכן אין בקשה לביצוע 3 מבנים יבילים.
</t>
    </r>
    <r>
      <rPr>
        <b/>
        <sz val="14"/>
        <color rgb="FFFF0000"/>
        <rFont val="Arial"/>
        <family val="2"/>
        <scheme val="minor"/>
      </rPr>
      <t>מדובר בסעיפי תכנון של מבנים יבילים עתידיים שלא הוגשו לביצוע במסגרת מבחן התמיכה.</t>
    </r>
  </si>
  <si>
    <t>הרכיב אינו עומד בתנאי המבחן ולא ייתמך. בהתאם לסעיף 4(2) למבחן התמיכה, פעילות נתמכת בתחום התכנון יכולה להינתן רק לגבי פרוייקטים שאושרו בהתאם לסעיף 4(1) למבחן התמיכה (העבודות עצמן לגביהן מבוקש התכנון). מכיוון שמדובר בסעיפי תכנון של מבנים יבילים עתידיים לשנת 2026 - ולכן אינם חלק מבקשת התמיכה הנוכחית - לא ניתן לאשר ולתמוך בתכנון מסוג זה.</t>
  </si>
  <si>
    <t>שירותי פוטוגרמטרי -סימון כלונסאות מבנה 317</t>
  </si>
  <si>
    <t>חשבונית מס S0125000488 פוטו מאפ-סימון כלונסאות, סימון קו בניין</t>
  </si>
  <si>
    <t xml:space="preserve">חשבונית S012500488 פוטו מאפ </t>
  </si>
  <si>
    <t>חשבונית מס 51028 בוצ'רס השקעות ונדלן בע"מ-- שירותי ניהול בנייה, פיקוח צמוד ותיאום על ביצוע העבודות, פיקוח על הקבלן לרבות קבלן משנה, ייעוץ מקצועי, מתן דיווח שוטף ומפורט, מעקב אחר התקדמות העבודות, מדידת כמויות, מתן אישוים לתשלום (מצ"ב הסכם-חשבונית חודשית)</t>
  </si>
  <si>
    <t>עבור פיקוח חודש 7/25:
חשבונית 51028 בוצ'רס השקעות ונדל"ן, , על סמך הסכם עם הספק לתמורה של 18,000 ₪ + מע"מ לחודש , עבור פיקוח על ביצוע מבנים 313+317+ממדים</t>
  </si>
  <si>
    <t>ביקור לייעוץ עבור מבנים 317+313+מבנה ממ"דים</t>
  </si>
  <si>
    <t>חשבונית מס 1013 רצ'ר הנדסה- ביקור בשטח המבנים עבור יעוץ עם הקבלן והאדריכלית</t>
  </si>
  <si>
    <t>חשבונית 1013 רצ'ר הנדסה עבור ביקור באתר לטובת ייעוץ.</t>
  </si>
  <si>
    <t xml:space="preserve">חשבונית מס 1000 רצ'ר הנדסה- קונסטרוקטור, תשלום 80%  לאחר מסירת תכניות עבודה וכמויות . </t>
  </si>
  <si>
    <r>
      <t xml:space="preserve">חשבונית 1000 רצ'ר הנדסה, עבור תכנון ל3 מבנים יבילים צפונית למגרש 317 - 
לא הועברה תכנית/סקיצה עבור 3 מבנים יבילים אלו. לא התקבלו מסמכים לפרויקט ביצוע 3 מבנים יבילים וכן אין בקשה לביצוע 3 מבנים יבילים.
</t>
    </r>
    <r>
      <rPr>
        <b/>
        <sz val="14"/>
        <color rgb="FFFF0000"/>
        <rFont val="Arial"/>
        <family val="2"/>
        <scheme val="minor"/>
      </rPr>
      <t>מדובר בסעיפי תכנון של מבנים יבילים עתידיים שלא הוגשו לביצוע במסגרת מבחן התמיכה.</t>
    </r>
  </si>
  <si>
    <t>08/2025-12/2025</t>
  </si>
  <si>
    <t>הסכם בוצ'רס השקעות ונדלן בע"מ-שירותי ניהול בנייה, פיקוח צמוד ותיאום על ביצוע העבודות, פיקוח על הקבלן לרבות קבלן משנה, ייעוץ מקצועי, מתן דיווח שוטף ומפורט, מעקב אחר התקדמות העבודות, מדידת כמויות, מתן אישוים לתשלום, הבניה אמורה להסתיים בסוף 12/25  (מצ"ב הסכם-חשבונית חודשית)</t>
  </si>
  <si>
    <r>
      <t xml:space="preserve">תשובת המכינה: הוגשו שתי הצעות מחיר ההצעה הזולה והטובה מן השניים נבחרה : להלן מצ"ב הצעה של יגאל פדלון עמדה על 25,000 ₪ לפני מע"מ </t>
    </r>
    <r>
      <rPr>
        <b/>
        <sz val="14"/>
        <rFont val="Arial"/>
        <family val="2"/>
        <scheme val="minor"/>
      </rPr>
      <t xml:space="preserve">לחודש.
</t>
    </r>
    <r>
      <rPr>
        <sz val="14"/>
        <rFont val="Arial"/>
        <family val="2"/>
        <scheme val="minor"/>
      </rPr>
      <t xml:space="preserve">ההצעה הנבחרת של בוצ'רס שהמפקח הוא אילן אלגרבלי עמדה על 18,000 ₪ לפני מע"מ </t>
    </r>
    <r>
      <rPr>
        <b/>
        <sz val="14"/>
        <rFont val="Arial"/>
        <family val="2"/>
        <scheme val="minor"/>
      </rPr>
      <t xml:space="preserve">לחודש ל5 חודשים  </t>
    </r>
    <r>
      <rPr>
        <sz val="14"/>
        <rFont val="Arial"/>
        <family val="2"/>
        <scheme val="minor"/>
      </rPr>
      <t>(21,240 ₪ כולל מע"מ * 5 חודשים = 106,200 ש"ח)</t>
    </r>
  </si>
  <si>
    <t>ייעוץ בטיחות אש</t>
  </si>
  <si>
    <t>הצעת מחיר אידלמן - סיור מקדים לסימון אמצעי כיבוי קיימים, תכנון בטיחות אש ראשוני כולל הנחיות לביצוע, אישור התוכניות מראשות הכבאות, ביקורת גמר בנייה ואיסוף ומיון אישור התקנה.</t>
  </si>
  <si>
    <t xml:space="preserve">הצעת מחיר 1 אידלמן בטיחות אש - 9,440 ₪
הצעת מחיר 2 דרך ארץ הנדסה -  10,620 ₪ </t>
  </si>
  <si>
    <t>נספחים סניטריים ותוכניות עבודה</t>
  </si>
  <si>
    <t>הצעת מחיר אמ.אס הנדסה-עריכת נספח סניטרי להיתר בנייה, תכנון קן המים אל המבנה, הכנת קובץ לאדריכל, הכנסת סכימת מים עבור ראשות הכבאות,ליווי עד טופס 4</t>
  </si>
  <si>
    <t xml:space="preserve">הצעת מחיר 1 אמ.אס הנדסה - 14,160 ₪ 
הצעת מחיר 2 דרך ארץ הנדסה - 19,116 ₪ </t>
  </si>
  <si>
    <t xml:space="preserve">המדרשה למנהיגות - גליל עליון </t>
  </si>
  <si>
    <t>מטולה</t>
  </si>
  <si>
    <t>שיפוץ 2 כיתות בבית ספר נדיב לטובת המכינה</t>
  </si>
  <si>
    <t>יוני-יולי 2025</t>
  </si>
  <si>
    <t xml:space="preserve">
שיקום בטונים 
מילוי מלט מהיר מסביב לשרוול ואיטום 
תיקון שיפועים בגגות 
דלת עץ חד-כנפית פתיחה רגילה ,
צנורות פלסטיים למים קרים וחמים בקוטר 20 מ"מ , 25 מ"מ ,
ברזים 
תיקון נזילה בצנרת מים 
תאורה מפוליקרבונט להתקנה לקיר 
אדני חלונות משיש 
מירוק קירות בשכבה אחת של שפכטל סינטטי בשתי שכבות לפחות 
חידוש צבע קיים על קירות ותקרות ב"סופרקריל 
חלון אלומיניום
.החלפת מנגנון פתיחה ונעילה ,לרבות ידיות בחלונות ופירוק הקיים
אבן כורכרית לחיפוי קירות חוץ 
פירוק זהיר של גדר לצורך הכנסה או הוצאת ציוד והרכבתה מחדש
כיסוי גגות בלוחות רב שכבתיים מפוליקרבונט 
תקרה אקוסטית 
חיזוק תקרה 
פירוק דלתות 
פירוק עמדת כיבוי אש
פירוק גלאי עשן ,
פירוק מחיצות גבס 
פירוק לוחות אסבסט 
פירוק ציפוי לוחות 
שרוול לעמוד כדורעף ברצפת פרקט 
מגן קיר 
עמדת כיבוי אש תקנית 
מערכת לפתיחת חלון 
משאית עם מנוף 26 טון ,
.אספקה והרכבה של פיגום פנימי 
בדיקת תקרות תלויות </t>
  </si>
  <si>
    <r>
      <t xml:space="preserve">מבוקש להבהיר האם תיקון נזקים עקב פגיעה ישירה מהווה חלק מתכולת הפרויקט.  
האם היו תמיכות מגורמים אחרים לטובת שיפוץ מבנה זה?
</t>
    </r>
    <r>
      <rPr>
        <b/>
        <u/>
        <sz val="14"/>
        <rFont val="Arial"/>
        <family val="2"/>
        <scheme val="minor"/>
      </rPr>
      <t>תשובת מנהל המכינה:</t>
    </r>
    <r>
      <rPr>
        <sz val="14"/>
        <rFont val="Arial"/>
        <family val="2"/>
        <scheme val="minor"/>
      </rPr>
      <t xml:space="preserve"> אכן מדובר בתיקון נזקים עקב פגיעה ישירה. אין כפל תמיכות לטובת שיפוץ מבנה זה.</t>
    </r>
    <r>
      <rPr>
        <b/>
        <sz val="14"/>
        <color rgb="FFFF0000"/>
        <rFont val="Arial"/>
        <family val="2"/>
        <scheme val="minor"/>
      </rPr>
      <t xml:space="preserve">
</t>
    </r>
    <r>
      <rPr>
        <sz val="14"/>
        <color rgb="FFFF0000"/>
        <rFont val="Arial"/>
        <family val="2"/>
        <scheme val="minor"/>
      </rPr>
      <t>נדרש להשלים הסכם שכירות/הרשאה לשימוש במבנה (</t>
    </r>
    <r>
      <rPr>
        <b/>
        <sz val="14"/>
        <color rgb="FFFF0000"/>
        <rFont val="Arial"/>
        <family val="2"/>
        <scheme val="minor"/>
      </rPr>
      <t>כל המבנים הכלולים בפרויקט</t>
    </r>
    <r>
      <rPr>
        <sz val="14"/>
        <color rgb="FFFF0000"/>
        <rFont val="Arial"/>
        <family val="2"/>
        <scheme val="minor"/>
      </rPr>
      <t>) -</t>
    </r>
    <r>
      <rPr>
        <sz val="14"/>
        <rFont val="Arial"/>
        <family val="2"/>
        <scheme val="minor"/>
      </rPr>
      <t xml:space="preserve"> התקבל הסכם שכירות למבנה עגורים ל5 שנים.</t>
    </r>
    <r>
      <rPr>
        <sz val="14"/>
        <color rgb="FFFF0000"/>
        <rFont val="Arial"/>
        <family val="2"/>
        <scheme val="minor"/>
      </rPr>
      <t xml:space="preserve">
</t>
    </r>
    <r>
      <rPr>
        <sz val="14"/>
        <rFont val="Arial"/>
        <family val="2"/>
        <scheme val="minor"/>
      </rPr>
      <t>נדרש להשלים היתר בניה/פטור מהיתר - התקבלה תשובה: מדובר בשיפוץ פנימי בלבד, לרבות השימושים הזהים להיתר שניתן למבנים בעת הקמתם (חתום ע"י מהנדס מועצה מקומית מטולה).</t>
    </r>
    <r>
      <rPr>
        <sz val="14"/>
        <color rgb="FFFF0000"/>
        <rFont val="Arial"/>
        <family val="2"/>
        <scheme val="minor"/>
      </rPr>
      <t xml:space="preserve">
</t>
    </r>
    <r>
      <rPr>
        <sz val="14"/>
        <rFont val="Arial"/>
        <family val="2"/>
        <scheme val="minor"/>
      </rPr>
      <t>התקבלה תצ"א עם פירוט המבנים.</t>
    </r>
    <r>
      <rPr>
        <sz val="14"/>
        <color rgb="FFFF0000"/>
        <rFont val="Arial"/>
        <family val="2"/>
        <scheme val="minor"/>
      </rPr>
      <t xml:space="preserve">
</t>
    </r>
    <r>
      <rPr>
        <sz val="14"/>
        <rFont val="Arial"/>
        <family val="2"/>
        <scheme val="minor"/>
      </rPr>
      <t xml:space="preserve">חשבון כהן חגית קבלני בנין בע"מ 1,087,010 ₪ .
</t>
    </r>
    <r>
      <rPr>
        <sz val="14"/>
        <color rgb="FFFF0000"/>
        <rFont val="Arial"/>
        <family val="2"/>
        <scheme val="minor"/>
      </rPr>
      <t>יש להעביר תכנון עבור ביצוע שיפוץ זה.</t>
    </r>
  </si>
  <si>
    <t xml:space="preserve">מאושר בכפוף להשלמת הסכמי שכירות / הרשאה לשימוש בכל המבנים הכלולים בפרויקט וכן תכנון עבור שיפוץ זה. 
</t>
  </si>
  <si>
    <t>שיפוץ מבנה מגורים עבור המכינה
מבנה עגורים</t>
  </si>
  <si>
    <t>ספטמבר-דצמבר 2025</t>
  </si>
  <si>
    <t>כלל הסעיפים לפי תכנית אדריכלית מצורפת ואומדן אדריכלי מצורף (כולל שערוך עלויות שעל בסיסו נשלחו הצעות המחיר). פירוט מפורט נמצא בהצעת המחיר הנבחרת והחלופית:
הטמנת כלל התשתיות במבנה בתוך הקירות
לרבות חשמל, תקשורת מזגנים וכל תשתית
אחרת "
"עבודות עץ ומקבעים בהתאם לתכנית
אדריכלית,"
שיקום מערכת הביוב 
עבודות איטום
נגרות אומן ומסגרות פלדה
מתקני תברואה
מתקני חשמל
עבודות טיח
עבודות ריצוף וחיפוי
עבודות צביעה
עבודות אלומיניום
רכיבים מתועשים בבניין
הריסות ופינוי פסולת
תוספת ניהול, פיקוח
בלתי מצופה</t>
  </si>
  <si>
    <r>
      <t>מבנה עגורים. (מבנה 3 קומות למגורים)</t>
    </r>
    <r>
      <rPr>
        <sz val="14"/>
        <color rgb="FFFF0000"/>
        <rFont val="Arial"/>
        <family val="2"/>
        <scheme val="minor"/>
      </rPr>
      <t xml:space="preserve">
</t>
    </r>
    <r>
      <rPr>
        <sz val="14"/>
        <rFont val="Arial"/>
        <family val="2"/>
        <scheme val="minor"/>
      </rPr>
      <t>הועבר פטור מהיתר.</t>
    </r>
    <r>
      <rPr>
        <sz val="14"/>
        <color rgb="FFFF0000"/>
        <rFont val="Arial"/>
        <family val="2"/>
        <scheme val="minor"/>
      </rPr>
      <t xml:space="preserve">
</t>
    </r>
    <r>
      <rPr>
        <sz val="14"/>
        <rFont val="Arial"/>
        <family val="2"/>
        <scheme val="minor"/>
      </rPr>
      <t xml:space="preserve">כתב כמויות קבלן סונא - הצעת מחיר נבחרת 4,291,239 ₪ 
כתב כמויות הדר מהנדסים ויועצים - הצעת מחיר 2 על סך 4,003,203 ₪ </t>
    </r>
  </si>
  <si>
    <t>שיפוץ מבנה כיתות עבור המכינה
מבנה כיתות</t>
  </si>
  <si>
    <t>כלל הסעיפים לפי תכנית אדריכלית מצורפת ואומדן אדריכלי מצורף (כולל שערוך עלויות שעל בסיסו נשלחו הצעות המחיר). פירוט מפורט נמצא בהצעת המחיר הנבחרת והחלופית
שיקום מערכת הביוב בתוך המבנה ומחוץ
עבודות עץ ומקבעים בהתאם לתכנית אדריכלית,
"הטמנת כלל התשתיות במבנה בתוך הקירות לרבות חשמל,
תקשורת מזגנים וכל תשתית אחרת שינחה המפקח"
עבודות איטום
נגרות אומן ומסגרות פלדה
מתקני תברואה
מתקני חשמל
עבודות טיח
עבודות ריצוף וחיפוי
עבודות צביעה
עבודות אלומיניום
רכיבים מתועשים בבניין
הריסות ופינוי פסולת
מעלית
גג רעפים
בלתי מצופה</t>
  </si>
  <si>
    <r>
      <t xml:space="preserve">מבנה כיתות.
</t>
    </r>
    <r>
      <rPr>
        <sz val="14"/>
        <color rgb="FFFF0000"/>
        <rFont val="Arial"/>
        <family val="2"/>
        <scheme val="minor"/>
      </rPr>
      <t xml:space="preserve">לא צורף הסכם שכירות/הרשאה לשימוש במבנה כיתות. 
</t>
    </r>
    <r>
      <rPr>
        <sz val="14"/>
        <rFont val="Arial"/>
        <family val="2"/>
        <scheme val="minor"/>
      </rPr>
      <t>הועבר פטור מהיתר בניה.
כ"כ הכמויות כולל הקצבים שונים ללא פירוט, כגון 150 אלף לעבודות עץ וכו'
כתב כמויות רוס הנדסה - הצעת מחיר נבחרת 3,735,855 ₪ (כולל מע"מ)
כתב כמויות קבלן סונא - הצעת מחיר 2 על סך 3,355,920 ₪ (כולל מע"מ)</t>
    </r>
  </si>
  <si>
    <t xml:space="preserve">מאושר בכפוף להשלמת הסכמי שכירות/הרשאה לשימוש במבנה כיתות.
</t>
  </si>
  <si>
    <t>ניהול תכנון, מדידה וקונסטרוקטור</t>
  </si>
  <si>
    <t>ספטמבר-אוקטובר 2025</t>
  </si>
  <si>
    <t>מבנה מגורים- עגורים. תכנון</t>
  </si>
  <si>
    <t>תכנון מבנה המתנס והפיכתו למדרשה למכינה
הצעת מחיר 1 זיו אדריכלות 
בנוסף קיים חשבון עסקה 40096 על סך 21,240 ₪ לתשלום אבן דרך ראשון (מקדמה) לזיו מלכה
הצעת מחיר 2 אפרת בן - נאה</t>
  </si>
  <si>
    <t xml:space="preserve">ניהול ותכנון מבנה 
</t>
  </si>
  <si>
    <t>מבנה כיתות. תכנון</t>
  </si>
  <si>
    <t xml:space="preserve">תכנון מבנה עגורים 
הצעת מחיר 1 רוית פרנק - 53,100 ₪ (כולל מע"מ)
הצעת מחיר 2 קרן בן ישי אדריכלות - 67,850 ₪ (כולל מע"מ) </t>
  </si>
  <si>
    <t xml:space="preserve">רבין </t>
  </si>
  <si>
    <t xml:space="preserve">ראש הנקרה </t>
  </si>
  <si>
    <t>עבודות עפר</t>
  </si>
  <si>
    <t>יישור שטח+עבודות עפר לכל המתחם</t>
  </si>
  <si>
    <t xml:space="preserve">קיים הסכם שכירות ל-5 שנים.
התקבלה תצ"א של המתחם החדש בראש הנקרה.
מדובר במבנים חדשים שיוקמו במתחם, ולכן לא ניתן לראות אותם מסומנים בתצ"א.
הוצגה בקשה להיתר. הוצגה תכנית ראשונית
הצעת המחיר הנבחרת של קבלן מס' 1 על סך 2,866,574 ₪ (המחיר כולל כתב כמויות + הצעת מחיר*מע"מ) 
הצעת מחיר 2 של קבלן אשר לא נבחרת (כתב כמויות) על סך 3,222,494 ₪ </t>
  </si>
  <si>
    <t>עבודות בטון</t>
  </si>
  <si>
    <t>יציקת רצפות בטון מתחתית לבנים</t>
  </si>
  <si>
    <t>יציקת ממ"ק תקני כולל שילוט ומסנן</t>
  </si>
  <si>
    <t>עבודות בנייה</t>
  </si>
  <si>
    <t xml:space="preserve">בניית המבנים בגבס כחול חיצוני וגבס ורוד פנימי+שכבת צמר לבידוד טרמי ואקוסטי </t>
  </si>
  <si>
    <t>עבודת תקרת נפל</t>
  </si>
  <si>
    <t>עבודות גבס ירוק עבור מחיצות מקלחות ושירותים</t>
  </si>
  <si>
    <t>מסגרות ונגרות</t>
  </si>
  <si>
    <t>עבודות אלומיניום לפי רשימה מצורפת כולל דלתות כניסה לחדר אוכל, 3 כיתות למידה, לכניסה לחדר כביסה וכניסה למקלחות גברים ונשים</t>
  </si>
  <si>
    <t>דלתות חוץ לשמונה יחידות מגורים</t>
  </si>
  <si>
    <t>דלתות פנימיות לשירותים ומקלחות (8 מקלחות ו 4 שירותים ו 4 מקלחות)</t>
  </si>
  <si>
    <t>עבודות אינסטלציה</t>
  </si>
  <si>
    <t xml:space="preserve">עבודות אינסטלציה </t>
  </si>
  <si>
    <t>קוו ביוב לשוחה קיימת</t>
  </si>
  <si>
    <t>כלים סניטריים כיורים, ברזים,שיש למטבח</t>
  </si>
  <si>
    <t>ארון מטבח בחדר אוכל</t>
  </si>
  <si>
    <t>עבודות חשמל</t>
  </si>
  <si>
    <t xml:space="preserve"> 100 נק חשמל ותקשורת לוח חשמל משנה בכל חדר, חדרי כיתות וחדר אוכל+תאורת חוץ</t>
  </si>
  <si>
    <t>עבודות טיח</t>
  </si>
  <si>
    <t>שלכט צבעוני+צבע</t>
  </si>
  <si>
    <t>ריצוף וחיפוי</t>
  </si>
  <si>
    <t>ריצוף חדרים, כיתות וחדר אוכל, חדר כביסה ומקלחות כולל עבודה, חיפוי ורובה</t>
  </si>
  <si>
    <t>מיזוג אוויר</t>
  </si>
  <si>
    <t>מזגנים עבור חדרים</t>
  </si>
  <si>
    <t>הכנות למיזוג</t>
  </si>
  <si>
    <t>דודי שמש</t>
  </si>
  <si>
    <t>פינוי וניקיון</t>
  </si>
  <si>
    <t>פינוי וניקיון שטח</t>
  </si>
  <si>
    <t>שבילים ופיתוח</t>
  </si>
  <si>
    <t>תבור מנהיגות חברתית</t>
  </si>
  <si>
    <t>תבור
כתובת המבנה: הירדן 23 קריית שמונה</t>
  </si>
  <si>
    <t>הריסת קירות פנימיים מבנה קיים</t>
  </si>
  <si>
    <t>12/2025</t>
  </si>
  <si>
    <t>פינוי ופירוק מבנה קיים כולל רצפה</t>
  </si>
  <si>
    <r>
      <t>קיים הסכם שכירות ל-25  שנים.
היתר בניה/פטור מהיתר - הצהירו שבקשה להיתר בנייה תוגש עד 31/12/2025.</t>
    </r>
    <r>
      <rPr>
        <sz val="14"/>
        <color rgb="FFFF0000"/>
        <rFont val="Arial"/>
        <family val="2"/>
        <scheme val="minor"/>
      </rPr>
      <t xml:space="preserve">
</t>
    </r>
    <r>
      <rPr>
        <sz val="14"/>
        <rFont val="Arial"/>
        <family val="2"/>
        <scheme val="minor"/>
      </rPr>
      <t xml:space="preserve">הגישו תצ"א + מיקום המבנה + כתובת.
הערה רוחבית לבקשת המכינה (לאחר שיחה עם שגית) המכינה הגישה 2 רכיבים לתמיכה בביצוע עבודות הקמה או פיתוח או שיפוץ/שיקום במתחם המכינות משום שרק 2 רכיבים אלו יבוצעו עד סוף 2025.
הצעת מחיר דולב הנדימן - 262,550 ₪ 
הצעת מחיר אגא. שח. - 106,200 ₪ </t>
    </r>
  </si>
  <si>
    <t>מאושר בכפוף להשלמת מסמכי היתר/ פטור מהיתר בהתאם לסעיף 6(א)(4) במבחני התמיכה</t>
  </si>
  <si>
    <t>קידוחים ובדיקות קרקע</t>
  </si>
  <si>
    <t>קדיחות בקרקע, קדיחות גלעין, דגימות</t>
  </si>
  <si>
    <r>
      <rPr>
        <sz val="14"/>
        <rFont val="Arial"/>
        <family val="2"/>
        <scheme val="minor"/>
      </rPr>
      <t xml:space="preserve">הצעת מחיר אבני גרשון קידוחי ניסיון - 104,194 ₪ </t>
    </r>
    <r>
      <rPr>
        <sz val="14"/>
        <color rgb="FFFF0000"/>
        <rFont val="Arial"/>
        <family val="2"/>
        <scheme val="minor"/>
      </rPr>
      <t xml:space="preserve">
</t>
    </r>
    <r>
      <rPr>
        <sz val="14"/>
        <rFont val="Arial"/>
        <family val="2"/>
        <scheme val="minor"/>
      </rPr>
      <t xml:space="preserve">הצעת מחיר מאור קידוחים ובדיקות קרקע - 84,747 ₪ כולל מע"מ </t>
    </r>
  </si>
  <si>
    <t>תבור</t>
  </si>
  <si>
    <t>ניהול ופיקוח</t>
  </si>
  <si>
    <t>בחירת ומינוי יועצים, הגשת בקשה להיתר, מכרזי קבלנים, בחירת קבלן, פיקוח על הפרוייקט, בדיקת לוחות זמנים וטיב העבודות, אישורי חשבונות.</t>
  </si>
  <si>
    <t>לפי הנוהל, ניתן נתמוך בתכנון וניהול פרויקטים עד 10% מגובה בקשה מאושרת לביצוע.
מדובר על שירות עד לסוף הפרויקט, לא ניתן יהיה לשלם את כל התמורה לספק עד סוף 2025, היות והפרויקט עצמו יבוצע רק בהמשך.
הצעת מחיר איילך טרופ הנדסה ובניין - 944,000 ₪ כולל מע"מ 
הצעת מחיר GALIOR על סך -1,032,500 ₪ כולל מע"מ</t>
  </si>
  <si>
    <t>מאושר עד 10%</t>
  </si>
  <si>
    <t>שיקום, תכנוון מבנה האיגלו, עיצוב פנים ופיתוח נוף</t>
  </si>
  <si>
    <t xml:space="preserve">לפי הנוהל, ניתן נתמוך בתכנון וניהול פרויקטים עד 10% מגובה בקשה מאושרת לביצוע.
האם זה תקין שהבקשה הוגשה לפי הצעת המחיר הגבוהה?
מדובר על שירות עד לסוף הפרויקט, לא ניתן יהיה לשלם את כל התמורה לספק עד סוף 2025, היות והפרויקט עצמו יבוצע רק בהמשך
הצעת מחיר איל זיו אדריכלים - 550,824 ₪
הצעת מחיר א.ג אדריכלות ועיצוב אשר וגבי זגורי - 318,600 ₪ </t>
  </si>
  <si>
    <t xml:space="preserve"> לא מאושר מכיוון שנוצלו 10% בסעיף 5.03 לעיל ולפי סעיף 7(ג) למבחן התמיכה, לא ניתן לאשר פעולות תכנון בשיעור העולה על 10% מהיקף הפרוייקט המאושר.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</si>
</sst>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3" x14ac:knownFonts="1">
    <font>
      <sz val="11"/>
      <color theme="1"/>
      <name val="Arial"/>
      <family val="2"/>
      <charset val="177"/>
      <scheme val="minor"/>
    </font>
    <font>
      <sz val="11"/>
      <color theme="1"/>
      <name val="Arial"/>
      <family val="2"/>
      <charset val="177"/>
      <scheme val="minor"/>
    </font>
    <font>
      <sz val="14"/>
      <color theme="1"/>
      <name val="Arial"/>
      <family val="2"/>
      <scheme val="minor"/>
    </font>
    <font>
      <sz val="14"/>
      <name val="Arial"/>
      <family val="2"/>
      <scheme val="minor"/>
    </font>
    <font>
      <b/>
      <sz val="16"/>
      <color theme="1"/>
      <name val="Arial"/>
      <family val="2"/>
      <scheme val="minor"/>
    </font>
    <font>
      <b/>
      <sz val="14"/>
      <color theme="1"/>
      <name val="Arial"/>
      <family val="2"/>
      <scheme val="minor"/>
    </font>
    <font>
      <b/>
      <sz val="14"/>
      <color rgb="FFFF0000"/>
      <name val="Arial"/>
      <family val="2"/>
      <scheme val="minor"/>
    </font>
    <font>
      <b/>
      <sz val="10"/>
      <color theme="1"/>
      <name val="Arial"/>
      <family val="2"/>
      <scheme val="minor"/>
    </font>
    <font>
      <b/>
      <sz val="10"/>
      <color theme="1"/>
      <name val="Arial"/>
      <family val="2"/>
      <charset val="177"/>
      <scheme val="minor"/>
    </font>
    <font>
      <sz val="14"/>
      <color rgb="FFFF0000"/>
      <name val="Arial"/>
      <family val="2"/>
      <scheme val="minor"/>
    </font>
    <font>
      <b/>
      <sz val="14"/>
      <name val="Arial"/>
      <family val="2"/>
      <scheme val="minor"/>
    </font>
    <font>
      <b/>
      <u/>
      <sz val="14"/>
      <name val="Arial"/>
      <family val="2"/>
      <scheme val="minor"/>
    </font>
    <font>
      <sz val="11"/>
      <name val="Arial"/>
      <family val="2"/>
      <scheme val="minor"/>
    </font>
  </fonts>
  <fills count="9">
    <fill>
      <patternFill patternType="none"/>
    </fill>
    <fill>
      <patternFill patternType="gray125"/>
    </fill>
    <fill>
      <patternFill patternType="solid">
        <fgColor theme="0"/>
        <bgColor indexed="64"/>
      </patternFill>
    </fill>
    <fill>
      <patternFill patternType="solid">
        <fgColor rgb="FFFAF7FF"/>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9" tint="0.79998168889431442"/>
        <bgColor indexed="64"/>
      </patternFill>
    </fill>
  </fills>
  <borders count="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123">
    <xf numFmtId="0" fontId="0" fillId="0" borderId="0" xfId="0"/>
    <xf numFmtId="4" fontId="2" fillId="0" borderId="0" xfId="0" applyNumberFormat="1"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right" vertical="center" wrapText="1"/>
    </xf>
    <xf numFmtId="0" fontId="2" fillId="2" borderId="0" xfId="0" applyFont="1" applyFill="1" applyAlignment="1" applyProtection="1">
      <alignment horizontal="right" vertical="center" wrapText="1" readingOrder="2"/>
      <protection locked="0"/>
    </xf>
    <xf numFmtId="17" fontId="2" fillId="0" borderId="0" xfId="0" applyNumberFormat="1" applyFont="1" applyAlignment="1" applyProtection="1">
      <alignment horizontal="center" vertical="center" wrapText="1" readingOrder="2"/>
      <protection locked="0"/>
    </xf>
    <xf numFmtId="164" fontId="2" fillId="2" borderId="0" xfId="0" applyNumberFormat="1" applyFont="1" applyFill="1" applyAlignment="1" applyProtection="1">
      <alignment horizontal="right" vertical="center" wrapText="1" readingOrder="2"/>
      <protection locked="0"/>
    </xf>
    <xf numFmtId="164" fontId="2" fillId="0" borderId="0" xfId="0" applyNumberFormat="1" applyFont="1" applyAlignment="1" applyProtection="1">
      <alignment horizontal="center" vertical="center" wrapText="1" readingOrder="1"/>
      <protection locked="0"/>
    </xf>
    <xf numFmtId="9" fontId="2" fillId="0" borderId="0" xfId="0" applyNumberFormat="1" applyFont="1" applyAlignment="1">
      <alignment horizontal="center" vertical="center" wrapText="1" readingOrder="2"/>
    </xf>
    <xf numFmtId="164" fontId="3" fillId="0" borderId="0" xfId="0" applyNumberFormat="1" applyFont="1" applyAlignment="1" applyProtection="1">
      <alignment horizontal="right" vertical="center" wrapText="1"/>
      <protection locked="0"/>
    </xf>
    <xf numFmtId="164" fontId="2" fillId="0" borderId="0" xfId="0" applyNumberFormat="1" applyFont="1" applyAlignment="1">
      <alignment horizontal="center" vertical="center"/>
    </xf>
    <xf numFmtId="9" fontId="2" fillId="0" borderId="0" xfId="1" applyFont="1" applyAlignment="1">
      <alignment horizontal="center" vertical="center"/>
    </xf>
    <xf numFmtId="4" fontId="4" fillId="3" borderId="1" xfId="0" applyNumberFormat="1" applyFont="1" applyFill="1" applyBorder="1" applyAlignment="1">
      <alignment horizontal="left" vertical="center" wrapText="1"/>
    </xf>
    <xf numFmtId="4" fontId="4" fillId="3" borderId="2" xfId="0" applyNumberFormat="1" applyFont="1" applyFill="1" applyBorder="1" applyAlignment="1">
      <alignment horizontal="left" vertical="center" wrapText="1"/>
    </xf>
    <xf numFmtId="4" fontId="4" fillId="3" borderId="3" xfId="0" applyNumberFormat="1" applyFont="1" applyFill="1" applyBorder="1" applyAlignment="1">
      <alignment horizontal="left"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5" xfId="0" applyFont="1" applyFill="1" applyBorder="1" applyAlignment="1">
      <alignment horizontal="center" vertical="center" wrapText="1" readingOrder="2"/>
    </xf>
    <xf numFmtId="9" fontId="5" fillId="4" borderId="5" xfId="0" applyNumberFormat="1" applyFont="1" applyFill="1" applyBorder="1" applyAlignment="1">
      <alignment horizontal="center" vertical="center" wrapText="1"/>
    </xf>
    <xf numFmtId="9" fontId="5" fillId="4" borderId="6" xfId="1" applyFont="1" applyFill="1" applyBorder="1" applyAlignment="1">
      <alignment horizontal="center" vertical="center" wrapText="1"/>
    </xf>
    <xf numFmtId="9" fontId="7" fillId="0" borderId="0" xfId="0" applyNumberFormat="1" applyFont="1" applyAlignment="1">
      <alignment horizontal="center" vertical="center"/>
    </xf>
    <xf numFmtId="9" fontId="8" fillId="0" borderId="0" xfId="0" applyNumberFormat="1" applyFont="1" applyAlignment="1">
      <alignment horizontal="center" vertical="center"/>
    </xf>
    <xf numFmtId="4" fontId="2" fillId="0" borderId="7" xfId="0" applyNumberFormat="1" applyFont="1" applyBorder="1" applyAlignment="1">
      <alignment horizontal="center" vertical="center"/>
    </xf>
    <xf numFmtId="0" fontId="3" fillId="0" borderId="7" xfId="0" applyFont="1" applyBorder="1" applyAlignment="1">
      <alignment horizontal="center" vertical="center"/>
    </xf>
    <xf numFmtId="0" fontId="3" fillId="0" borderId="7" xfId="0" applyFont="1" applyBorder="1" applyAlignment="1">
      <alignment horizontal="right" vertical="center" wrapText="1"/>
    </xf>
    <xf numFmtId="0" fontId="2" fillId="2" borderId="7" xfId="0" applyFont="1" applyFill="1" applyBorder="1" applyAlignment="1" applyProtection="1">
      <alignment horizontal="center" vertical="center" wrapText="1" readingOrder="2"/>
      <protection locked="0"/>
    </xf>
    <xf numFmtId="17" fontId="2" fillId="0" borderId="7" xfId="0" applyNumberFormat="1" applyFont="1" applyBorder="1" applyAlignment="1" applyProtection="1">
      <alignment horizontal="center" vertical="center" wrapText="1" readingOrder="2"/>
      <protection locked="0"/>
    </xf>
    <xf numFmtId="164" fontId="2" fillId="0" borderId="7" xfId="0" applyNumberFormat="1" applyFont="1" applyBorder="1" applyAlignment="1" applyProtection="1">
      <alignment horizontal="center" vertical="center" wrapText="1" readingOrder="2"/>
      <protection locked="0"/>
    </xf>
    <xf numFmtId="164" fontId="2" fillId="2" borderId="7" xfId="0" applyNumberFormat="1" applyFont="1" applyFill="1" applyBorder="1" applyAlignment="1" applyProtection="1">
      <alignment horizontal="center" vertical="center" wrapText="1" readingOrder="1"/>
      <protection locked="0"/>
    </xf>
    <xf numFmtId="164" fontId="2" fillId="0" borderId="7" xfId="0" applyNumberFormat="1" applyFont="1" applyBorder="1" applyAlignment="1" applyProtection="1">
      <alignment horizontal="center" vertical="center" wrapText="1" readingOrder="1"/>
      <protection locked="0"/>
    </xf>
    <xf numFmtId="9" fontId="2" fillId="0" borderId="7" xfId="0" applyNumberFormat="1" applyFont="1" applyBorder="1" applyAlignment="1">
      <alignment horizontal="center" vertical="center" wrapText="1" readingOrder="2"/>
    </xf>
    <xf numFmtId="164" fontId="3" fillId="0" borderId="7" xfId="0" applyNumberFormat="1" applyFont="1" applyBorder="1" applyAlignment="1" applyProtection="1">
      <alignment horizontal="right" vertical="center" wrapText="1"/>
      <protection locked="0"/>
    </xf>
    <xf numFmtId="164" fontId="10" fillId="0" borderId="7" xfId="0" applyNumberFormat="1" applyFont="1" applyBorder="1" applyAlignment="1" applyProtection="1">
      <alignment horizontal="right" vertical="center" wrapText="1"/>
      <protection locked="0"/>
    </xf>
    <xf numFmtId="164" fontId="2" fillId="0" borderId="7" xfId="0" applyNumberFormat="1" applyFont="1" applyBorder="1" applyAlignment="1">
      <alignment horizontal="center" vertical="center"/>
    </xf>
    <xf numFmtId="164" fontId="3" fillId="0" borderId="7" xfId="0" applyNumberFormat="1" applyFont="1" applyBorder="1" applyAlignment="1">
      <alignment horizontal="center" vertical="center"/>
    </xf>
    <xf numFmtId="4" fontId="2" fillId="5" borderId="4" xfId="0" applyNumberFormat="1" applyFont="1" applyFill="1" applyBorder="1" applyAlignment="1">
      <alignment horizontal="center" vertical="center" wrapText="1"/>
    </xf>
    <xf numFmtId="0" fontId="10" fillId="5" borderId="5" xfId="0" applyFont="1" applyFill="1" applyBorder="1" applyAlignment="1">
      <alignment horizontal="center" vertical="center"/>
    </xf>
    <xf numFmtId="0" fontId="10" fillId="5" borderId="8" xfId="0" applyFont="1" applyFill="1" applyBorder="1" applyAlignment="1">
      <alignment horizontal="center" vertical="center"/>
    </xf>
    <xf numFmtId="164" fontId="5" fillId="5" borderId="1" xfId="0" applyNumberFormat="1" applyFont="1" applyFill="1" applyBorder="1" applyAlignment="1" applyProtection="1">
      <alignment horizontal="left" vertical="center" wrapText="1"/>
      <protection locked="0"/>
    </xf>
    <xf numFmtId="164" fontId="5" fillId="5" borderId="2" xfId="0" applyNumberFormat="1" applyFont="1" applyFill="1" applyBorder="1" applyAlignment="1" applyProtection="1">
      <alignment horizontal="left" vertical="center" wrapText="1"/>
      <protection locked="0"/>
    </xf>
    <xf numFmtId="164" fontId="5" fillId="5" borderId="3" xfId="0" applyNumberFormat="1" applyFont="1" applyFill="1" applyBorder="1" applyAlignment="1" applyProtection="1">
      <alignment horizontal="left" vertical="center" wrapText="1"/>
      <protection locked="0"/>
    </xf>
    <xf numFmtId="164" fontId="5" fillId="5" borderId="9" xfId="0" applyNumberFormat="1" applyFont="1" applyFill="1" applyBorder="1" applyAlignment="1" applyProtection="1">
      <alignment horizontal="center" vertical="center" wrapText="1"/>
      <protection locked="0"/>
    </xf>
    <xf numFmtId="164" fontId="5" fillId="5" borderId="2" xfId="0" applyNumberFormat="1" applyFont="1" applyFill="1" applyBorder="1" applyAlignment="1" applyProtection="1">
      <alignment horizontal="center" vertical="center" wrapText="1"/>
      <protection locked="0"/>
    </xf>
    <xf numFmtId="9" fontId="5" fillId="5" borderId="5" xfId="1" applyFont="1" applyFill="1" applyBorder="1" applyAlignment="1" applyProtection="1">
      <alignment horizontal="center" vertical="center" wrapText="1"/>
      <protection locked="0"/>
    </xf>
    <xf numFmtId="164" fontId="3" fillId="5" borderId="5" xfId="0" applyNumberFormat="1" applyFont="1" applyFill="1" applyBorder="1" applyAlignment="1" applyProtection="1">
      <alignment horizontal="right" vertical="center" wrapText="1"/>
      <protection locked="0"/>
    </xf>
    <xf numFmtId="164" fontId="3" fillId="5" borderId="2" xfId="0" applyNumberFormat="1" applyFont="1" applyFill="1" applyBorder="1" applyAlignment="1" applyProtection="1">
      <alignment horizontal="right" vertical="center" wrapText="1"/>
      <protection locked="0"/>
    </xf>
    <xf numFmtId="9" fontId="5" fillId="5" borderId="6" xfId="1" applyFont="1" applyFill="1" applyBorder="1" applyAlignment="1">
      <alignment horizontal="center" vertical="center"/>
    </xf>
    <xf numFmtId="4" fontId="2" fillId="0" borderId="7" xfId="0" applyNumberFormat="1" applyFont="1" applyBorder="1" applyAlignment="1">
      <alignment horizontal="center" vertical="center" wrapText="1"/>
    </xf>
    <xf numFmtId="0" fontId="3" fillId="0" borderId="10" xfId="0" applyFont="1" applyBorder="1" applyAlignment="1">
      <alignment horizontal="center" vertical="center"/>
    </xf>
    <xf numFmtId="0" fontId="2" fillId="2" borderId="10" xfId="0" applyFont="1" applyFill="1" applyBorder="1" applyAlignment="1" applyProtection="1">
      <alignment horizontal="right" vertical="center" wrapText="1" readingOrder="2"/>
      <protection locked="0"/>
    </xf>
    <xf numFmtId="17" fontId="2" fillId="0" borderId="10" xfId="0" applyNumberFormat="1" applyFont="1" applyBorder="1" applyAlignment="1" applyProtection="1">
      <alignment horizontal="center" vertical="center" wrapText="1" readingOrder="2"/>
      <protection locked="0"/>
    </xf>
    <xf numFmtId="164" fontId="2" fillId="2" borderId="10" xfId="0" applyNumberFormat="1" applyFont="1" applyFill="1" applyBorder="1" applyAlignment="1" applyProtection="1">
      <alignment horizontal="right" vertical="center" wrapText="1" readingOrder="2"/>
      <protection locked="0"/>
    </xf>
    <xf numFmtId="164" fontId="2" fillId="2" borderId="10" xfId="0" applyNumberFormat="1" applyFont="1" applyFill="1" applyBorder="1" applyAlignment="1" applyProtection="1">
      <alignment horizontal="center" vertical="center" wrapText="1" readingOrder="1"/>
      <protection locked="0"/>
    </xf>
    <xf numFmtId="164" fontId="2" fillId="0" borderId="10" xfId="0" applyNumberFormat="1" applyFont="1" applyBorder="1" applyAlignment="1" applyProtection="1">
      <alignment horizontal="center" vertical="center" wrapText="1" readingOrder="1"/>
      <protection locked="0"/>
    </xf>
    <xf numFmtId="9" fontId="2" fillId="0" borderId="7" xfId="1" applyFont="1" applyBorder="1" applyAlignment="1">
      <alignment horizontal="center" vertical="center"/>
    </xf>
    <xf numFmtId="164" fontId="3" fillId="0" borderId="10" xfId="0" applyNumberFormat="1" applyFont="1" applyBorder="1" applyAlignment="1" applyProtection="1">
      <alignment horizontal="right" vertical="center" wrapText="1"/>
      <protection locked="0"/>
    </xf>
    <xf numFmtId="4" fontId="2" fillId="6" borderId="4" xfId="0" applyNumberFormat="1" applyFont="1" applyFill="1" applyBorder="1" applyAlignment="1">
      <alignment horizontal="center" vertical="center" wrapText="1"/>
    </xf>
    <xf numFmtId="0" fontId="10" fillId="6" borderId="5" xfId="0" applyFont="1" applyFill="1" applyBorder="1" applyAlignment="1">
      <alignment horizontal="center" vertical="center"/>
    </xf>
    <xf numFmtId="0" fontId="10" fillId="6" borderId="8" xfId="0" applyFont="1" applyFill="1" applyBorder="1" applyAlignment="1">
      <alignment horizontal="center" vertical="center"/>
    </xf>
    <xf numFmtId="164" fontId="5" fillId="6" borderId="1" xfId="0" applyNumberFormat="1" applyFont="1" applyFill="1" applyBorder="1" applyAlignment="1" applyProtection="1">
      <alignment horizontal="left" vertical="center" wrapText="1"/>
      <protection locked="0"/>
    </xf>
    <xf numFmtId="164" fontId="5" fillId="6" borderId="2" xfId="0" applyNumberFormat="1" applyFont="1" applyFill="1" applyBorder="1" applyAlignment="1" applyProtection="1">
      <alignment horizontal="left" vertical="center" wrapText="1"/>
      <protection locked="0"/>
    </xf>
    <xf numFmtId="164" fontId="5" fillId="6" borderId="3" xfId="0" applyNumberFormat="1" applyFont="1" applyFill="1" applyBorder="1" applyAlignment="1" applyProtection="1">
      <alignment horizontal="left" vertical="center" wrapText="1"/>
      <protection locked="0"/>
    </xf>
    <xf numFmtId="164" fontId="5" fillId="6" borderId="2" xfId="0" applyNumberFormat="1" applyFont="1" applyFill="1" applyBorder="1" applyAlignment="1" applyProtection="1">
      <alignment horizontal="center" vertical="center" wrapText="1"/>
      <protection locked="0"/>
    </xf>
    <xf numFmtId="9" fontId="5" fillId="6" borderId="5" xfId="1" applyFont="1" applyFill="1" applyBorder="1" applyAlignment="1" applyProtection="1">
      <alignment horizontal="center" vertical="center" wrapText="1"/>
      <protection locked="0"/>
    </xf>
    <xf numFmtId="164" fontId="3" fillId="6" borderId="8" xfId="0" applyNumberFormat="1" applyFont="1" applyFill="1" applyBorder="1" applyAlignment="1" applyProtection="1">
      <alignment horizontal="right" vertical="center" wrapText="1"/>
      <protection locked="0"/>
    </xf>
    <xf numFmtId="164" fontId="3" fillId="6" borderId="2" xfId="0" applyNumberFormat="1" applyFont="1" applyFill="1" applyBorder="1" applyAlignment="1" applyProtection="1">
      <alignment horizontal="right" vertical="center" wrapText="1"/>
      <protection locked="0"/>
    </xf>
    <xf numFmtId="164" fontId="5" fillId="6" borderId="9" xfId="0" applyNumberFormat="1" applyFont="1" applyFill="1" applyBorder="1" applyAlignment="1" applyProtection="1">
      <alignment horizontal="center" vertical="center" wrapText="1"/>
      <protection locked="0"/>
    </xf>
    <xf numFmtId="9" fontId="5" fillId="6" borderId="6" xfId="1" applyFont="1" applyFill="1" applyBorder="1" applyAlignment="1">
      <alignment horizontal="center" vertical="center"/>
    </xf>
    <xf numFmtId="3" fontId="5" fillId="7" borderId="4" xfId="0" applyNumberFormat="1" applyFont="1" applyFill="1" applyBorder="1" applyAlignment="1">
      <alignment horizontal="center" vertical="center" wrapText="1"/>
    </xf>
    <xf numFmtId="0" fontId="10" fillId="7" borderId="5"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5" fillId="7" borderId="1" xfId="0" applyFont="1" applyFill="1" applyBorder="1" applyAlignment="1">
      <alignment horizontal="left" vertical="center" wrapText="1"/>
    </xf>
    <xf numFmtId="0" fontId="5" fillId="7" borderId="2" xfId="0" applyFont="1" applyFill="1" applyBorder="1" applyAlignment="1">
      <alignment horizontal="left" vertical="center" wrapText="1"/>
    </xf>
    <xf numFmtId="0" fontId="5" fillId="7" borderId="3" xfId="0" applyFont="1" applyFill="1" applyBorder="1" applyAlignment="1">
      <alignment horizontal="left" vertical="center" wrapText="1"/>
    </xf>
    <xf numFmtId="164" fontId="5" fillId="7" borderId="11" xfId="0" applyNumberFormat="1" applyFont="1" applyFill="1" applyBorder="1" applyAlignment="1">
      <alignment horizontal="center" vertical="center" wrapText="1"/>
    </xf>
    <xf numFmtId="9" fontId="5" fillId="7" borderId="5" xfId="1" applyFont="1" applyFill="1" applyBorder="1" applyAlignment="1">
      <alignment horizontal="center" vertical="center"/>
    </xf>
    <xf numFmtId="9" fontId="10" fillId="7" borderId="8" xfId="1" applyFont="1" applyFill="1" applyBorder="1" applyAlignment="1">
      <alignment horizontal="center" vertical="center" wrapText="1"/>
    </xf>
    <xf numFmtId="9" fontId="3" fillId="7" borderId="2" xfId="1" applyFont="1" applyFill="1" applyBorder="1" applyAlignment="1">
      <alignment horizontal="center" vertical="center" wrapText="1"/>
    </xf>
    <xf numFmtId="164" fontId="5" fillId="7" borderId="9" xfId="0" applyNumberFormat="1" applyFont="1" applyFill="1" applyBorder="1" applyAlignment="1">
      <alignment horizontal="center" vertical="center" wrapText="1"/>
    </xf>
    <xf numFmtId="9" fontId="5" fillId="7" borderId="6" xfId="1" applyFont="1" applyFill="1" applyBorder="1" applyAlignment="1">
      <alignment horizontal="center" vertical="center" wrapText="1"/>
    </xf>
    <xf numFmtId="0" fontId="2" fillId="2" borderId="7" xfId="0" applyFont="1" applyFill="1" applyBorder="1" applyAlignment="1" applyProtection="1">
      <alignment horizontal="right" vertical="center" wrapText="1" readingOrder="2"/>
      <protection locked="0"/>
    </xf>
    <xf numFmtId="164" fontId="2" fillId="2" borderId="7" xfId="0" applyNumberFormat="1" applyFont="1" applyFill="1" applyBorder="1" applyAlignment="1" applyProtection="1">
      <alignment horizontal="right" vertical="center" wrapText="1" readingOrder="2"/>
      <protection locked="0"/>
    </xf>
    <xf numFmtId="9" fontId="2" fillId="0" borderId="10" xfId="1" applyFont="1" applyBorder="1" applyAlignment="1" applyProtection="1">
      <alignment horizontal="center" vertical="center" wrapText="1"/>
    </xf>
    <xf numFmtId="9" fontId="0" fillId="0" borderId="0" xfId="1" applyFont="1" applyAlignment="1">
      <alignment horizontal="center" vertical="center"/>
    </xf>
    <xf numFmtId="0" fontId="2" fillId="0" borderId="10" xfId="0" applyFont="1" applyBorder="1" applyAlignment="1" applyProtection="1">
      <alignment horizontal="right" vertical="center" wrapText="1" readingOrder="2"/>
      <protection locked="0"/>
    </xf>
    <xf numFmtId="164" fontId="2" fillId="0" borderId="10" xfId="0" applyNumberFormat="1" applyFont="1" applyBorder="1" applyAlignment="1" applyProtection="1">
      <alignment horizontal="right" vertical="center" wrapText="1" readingOrder="2"/>
      <protection locked="0"/>
    </xf>
    <xf numFmtId="164" fontId="2" fillId="0" borderId="10" xfId="0" applyNumberFormat="1" applyFont="1" applyBorder="1" applyAlignment="1" applyProtection="1">
      <alignment horizontal="center" vertical="center" wrapText="1"/>
      <protection locked="0"/>
    </xf>
    <xf numFmtId="164" fontId="2" fillId="0" borderId="10" xfId="0" applyNumberFormat="1" applyFont="1" applyBorder="1" applyAlignment="1" applyProtection="1">
      <alignment horizontal="right" vertical="center" wrapText="1"/>
      <protection locked="0"/>
    </xf>
    <xf numFmtId="4" fontId="2" fillId="0" borderId="10" xfId="0" applyNumberFormat="1" applyFont="1" applyBorder="1" applyAlignment="1">
      <alignment horizontal="center" vertical="center"/>
    </xf>
    <xf numFmtId="164" fontId="2" fillId="0" borderId="7" xfId="0" applyNumberFormat="1" applyFont="1" applyBorder="1" applyAlignment="1" applyProtection="1">
      <alignment horizontal="right" vertical="center" wrapText="1"/>
      <protection locked="0"/>
    </xf>
    <xf numFmtId="164" fontId="6" fillId="0" borderId="7" xfId="0" applyNumberFormat="1" applyFont="1" applyBorder="1" applyAlignment="1" applyProtection="1">
      <alignment horizontal="right" vertical="center" wrapText="1"/>
      <protection locked="0"/>
    </xf>
    <xf numFmtId="9" fontId="2" fillId="0" borderId="10" xfId="1" applyFont="1" applyBorder="1" applyAlignment="1">
      <alignment horizontal="center" vertical="center"/>
    </xf>
    <xf numFmtId="164" fontId="3" fillId="2" borderId="7" xfId="0" applyNumberFormat="1" applyFont="1" applyFill="1" applyBorder="1" applyAlignment="1" applyProtection="1">
      <alignment horizontal="right" vertical="center" wrapText="1"/>
      <protection locked="0"/>
    </xf>
    <xf numFmtId="164" fontId="3" fillId="0" borderId="7" xfId="0" applyNumberFormat="1" applyFont="1" applyBorder="1" applyAlignment="1" applyProtection="1">
      <alignment horizontal="right" vertical="center" wrapText="1" readingOrder="2"/>
      <protection locked="0"/>
    </xf>
    <xf numFmtId="9" fontId="2" fillId="0" borderId="10" xfId="0" applyNumberFormat="1" applyFont="1" applyBorder="1" applyAlignment="1">
      <alignment horizontal="center" vertical="center" wrapText="1" readingOrder="2"/>
    </xf>
    <xf numFmtId="0" fontId="3" fillId="0" borderId="10" xfId="0" applyFont="1" applyBorder="1" applyAlignment="1">
      <alignment horizontal="center" vertical="center" wrapText="1"/>
    </xf>
    <xf numFmtId="164" fontId="3" fillId="6" borderId="5" xfId="0" applyNumberFormat="1" applyFont="1" applyFill="1" applyBorder="1" applyAlignment="1" applyProtection="1">
      <alignment horizontal="right" vertical="center" wrapText="1"/>
      <protection locked="0"/>
    </xf>
    <xf numFmtId="9" fontId="10" fillId="7" borderId="5" xfId="1" applyFont="1" applyFill="1" applyBorder="1" applyAlignment="1">
      <alignment horizontal="center" vertical="center" wrapText="1"/>
    </xf>
    <xf numFmtId="164" fontId="5" fillId="7" borderId="12" xfId="0" applyNumberFormat="1" applyFont="1" applyFill="1" applyBorder="1" applyAlignment="1">
      <alignment horizontal="center" vertical="center" wrapText="1"/>
    </xf>
    <xf numFmtId="0" fontId="3" fillId="0" borderId="7" xfId="0" applyFont="1" applyBorder="1" applyAlignment="1">
      <alignment horizontal="center" vertical="center" wrapText="1"/>
    </xf>
    <xf numFmtId="164" fontId="2" fillId="0" borderId="7" xfId="0" applyNumberFormat="1" applyFont="1" applyBorder="1" applyAlignment="1" applyProtection="1">
      <alignment horizontal="right" vertical="center" wrapText="1" readingOrder="2"/>
      <protection locked="0"/>
    </xf>
    <xf numFmtId="0" fontId="10" fillId="5" borderId="5" xfId="0" applyFont="1" applyFill="1" applyBorder="1" applyAlignment="1">
      <alignment horizontal="center" vertical="center" wrapText="1"/>
    </xf>
    <xf numFmtId="164" fontId="2" fillId="2" borderId="13" xfId="0" applyNumberFormat="1" applyFont="1" applyFill="1" applyBorder="1" applyAlignment="1" applyProtection="1">
      <alignment horizontal="center" vertical="center" wrapText="1" readingOrder="1"/>
      <protection locked="0"/>
    </xf>
    <xf numFmtId="164" fontId="2" fillId="0" borderId="13" xfId="0" applyNumberFormat="1" applyFont="1" applyBorder="1" applyAlignment="1" applyProtection="1">
      <alignment horizontal="center" vertical="center" wrapText="1" readingOrder="1"/>
      <protection locked="0"/>
    </xf>
    <xf numFmtId="0" fontId="10" fillId="6" borderId="5" xfId="0" applyFont="1" applyFill="1" applyBorder="1" applyAlignment="1">
      <alignment horizontal="center" vertical="center" wrapText="1"/>
    </xf>
    <xf numFmtId="164" fontId="5" fillId="6" borderId="4" xfId="0" applyNumberFormat="1" applyFont="1" applyFill="1" applyBorder="1" applyAlignment="1" applyProtection="1">
      <alignment horizontal="center" vertical="center" wrapText="1"/>
      <protection locked="0"/>
    </xf>
    <xf numFmtId="164" fontId="5" fillId="6" borderId="6" xfId="0" applyNumberFormat="1" applyFont="1" applyFill="1" applyBorder="1" applyAlignment="1" applyProtection="1">
      <alignment horizontal="center" vertical="center" wrapText="1"/>
      <protection locked="0"/>
    </xf>
    <xf numFmtId="9" fontId="5" fillId="6" borderId="11" xfId="1" applyFont="1" applyFill="1" applyBorder="1" applyAlignment="1" applyProtection="1">
      <alignment horizontal="center" vertical="center" wrapText="1"/>
      <protection locked="0"/>
    </xf>
    <xf numFmtId="9" fontId="10" fillId="7" borderId="9" xfId="1" applyFont="1" applyFill="1" applyBorder="1" applyAlignment="1">
      <alignment horizontal="right" vertical="center" wrapText="1"/>
    </xf>
    <xf numFmtId="164" fontId="9" fillId="0" borderId="7" xfId="0" applyNumberFormat="1" applyFont="1" applyBorder="1" applyAlignment="1" applyProtection="1">
      <alignment horizontal="right" vertical="center" wrapText="1"/>
      <protection locked="0"/>
    </xf>
    <xf numFmtId="164" fontId="6" fillId="0" borderId="7" xfId="0" applyNumberFormat="1" applyFont="1" applyBorder="1" applyAlignment="1" applyProtection="1">
      <alignment horizontal="right" vertical="center" wrapText="1" readingOrder="2"/>
      <protection locked="0"/>
    </xf>
    <xf numFmtId="164" fontId="6" fillId="6" borderId="8" xfId="0" applyNumberFormat="1" applyFont="1" applyFill="1" applyBorder="1" applyAlignment="1" applyProtection="1">
      <alignment horizontal="right" vertical="center" wrapText="1"/>
      <protection locked="0"/>
    </xf>
    <xf numFmtId="0" fontId="5" fillId="7" borderId="1"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0" fillId="0" borderId="0" xfId="0" applyAlignment="1">
      <alignment horizontal="right" vertical="center" wrapText="1"/>
    </xf>
    <xf numFmtId="0" fontId="0" fillId="0" borderId="0" xfId="0" applyAlignment="1">
      <alignment horizontal="right" vertical="center" readingOrder="2"/>
    </xf>
    <xf numFmtId="0" fontId="0" fillId="0" borderId="0" xfId="0" applyAlignment="1">
      <alignment horizontal="right"/>
    </xf>
    <xf numFmtId="9" fontId="0" fillId="0" borderId="0" xfId="0" applyNumberFormat="1"/>
    <xf numFmtId="0" fontId="12" fillId="0" borderId="0" xfId="0" applyFont="1"/>
    <xf numFmtId="164" fontId="4" fillId="8" borderId="1" xfId="0" applyNumberFormat="1" applyFont="1" applyFill="1" applyBorder="1" applyAlignment="1">
      <alignment horizontal="center" vertical="center"/>
    </xf>
    <xf numFmtId="164" fontId="4" fillId="8" borderId="3" xfId="0" applyNumberFormat="1" applyFont="1" applyFill="1" applyBorder="1" applyAlignment="1">
      <alignment horizontal="center" vertical="center"/>
    </xf>
    <xf numFmtId="9" fontId="0" fillId="0" borderId="0" xfId="1" applyFont="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ofechs/AppData/Local/Microsoft/Windows/INetCache/Content.Outlook/Z9FTFSU7/&#1506;&#1493;&#1514;&#1511;%20&#1513;&#1500;%20&#1506;&#1493;&#1514;&#1511;%20&#1513;&#1500;%20&#1491;&#1497;&#1512;&#1493;&#1490;%20&#1513;&#1497;&#1508;&#1493;&#1510;&#1497;%20&#1502;&#1499;&#1497;&#1504;&#1493;&#1514;%20&#1513;&#1508;&#1493;&#1504;&#1493;%20&#1502;&#1502;&#1511;&#1493;&#1501;%20&#1502;&#1493;&#1513;&#1489;&#1497;&#1492;&#1503;%20&#1489;&#1513;&#1500;%20&#1492;&#1502;&#1500;&#1495;&#1502;&#1492;%20&#1489;&#1510;&#1508;&#1493;&#1503;%20&#1493;&#1489;&#1491;&#1512;&#1493;&#1501;%20-%20&#1504;&#1489;&#1491;&#1511;%20&#1506;&#1500;%20&#1497;&#1491;&#1497;%20&#1492;&#1488;&#1490;&#1507;%20(0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areto.sharepoint.com/Users/User/AppData/Local/Microsoft/Windows/INetCache/Content.Outlook/UDGRXJFA/&#1504;&#1505;&#1508;&#1495;&#1497;&#1501;_-_&#1504;&#1493;&#1492;&#1500;_&#1514;&#1502;&#1497;&#1499;&#1492;_&#1489;&#1511;&#1491;&#1501;_&#1514;&#1497;&#1497;&#1512;&#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pareto.sharepoint.com/Users/maayan.e/Downloads/&#1496;&#1497;&#1493;&#1496;&#14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פירוט תכניות העבודה"/>
      <sheetName val="דירוג ותקצוב הבקשות"/>
      <sheetName val="הנחיות רוחב "/>
      <sheetName val="נספח לפרסום"/>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נספח1"/>
      <sheetName val="נספח2"/>
      <sheetName val="נספח3"/>
      <sheetName val="נספח4"/>
      <sheetName val="רשימות"/>
      <sheetName val="אינדקס פרטי בנק"/>
      <sheetName val="לוגו"/>
      <sheetName val="נספח 5"/>
      <sheetName val="נספח 6"/>
      <sheetName val="נתוני בסיס"/>
    </sheetNames>
    <sheetDataSet>
      <sheetData sheetId="0"/>
      <sheetData sheetId="1"/>
      <sheetData sheetId="2"/>
      <sheetData sheetId="3"/>
      <sheetData sheetId="4">
        <row r="3">
          <cell r="A3" t="str">
            <v>בנק אגוד לישראל בע"מ</v>
          </cell>
          <cell r="C3" t="str">
            <v>SBI State Bank of India. מספר סניף: 1</v>
          </cell>
          <cell r="D3" t="str">
            <v>מחוז גליל גולן</v>
          </cell>
        </row>
        <row r="4">
          <cell r="A4" t="str">
            <v>בנק דיסקונט לישראל בע"מ</v>
          </cell>
          <cell r="C4" t="str">
            <v>א"ת ראשל"צ. מספר סניף: 495</v>
          </cell>
          <cell r="D4" t="str">
            <v>מחוז המרכז</v>
          </cell>
        </row>
        <row r="5">
          <cell r="A5" t="str">
            <v>בנק דיסקונט למשכנתאות בע"מ</v>
          </cell>
          <cell r="C5" t="str">
            <v>אביבים. מספר סניף: 127</v>
          </cell>
          <cell r="D5" t="str">
            <v>מחוז הנגב</v>
          </cell>
        </row>
        <row r="6">
          <cell r="A6" t="str">
            <v>בנק דקסיה ישראל בע"מ</v>
          </cell>
          <cell r="C6" t="str">
            <v>אבן גבירול. מספר סניף: 28</v>
          </cell>
          <cell r="D6" t="str">
            <v>מחוז העמקים</v>
          </cell>
        </row>
        <row r="7">
          <cell r="A7" t="str">
            <v>בנק הפועלים בע"מ</v>
          </cell>
          <cell r="C7" t="str">
            <v>אבן יהודה. מספר סניף: 652</v>
          </cell>
          <cell r="D7" t="str">
            <v>מחוז השפלה וההר</v>
          </cell>
        </row>
        <row r="8">
          <cell r="A8" t="str">
            <v>בנק יהב לעובדי המדינה בע"מ</v>
          </cell>
          <cell r="C8" t="str">
            <v>אבן יהודה. מספר סניף: 957</v>
          </cell>
        </row>
        <row r="9">
          <cell r="A9" t="str">
            <v>בנק ירושלים בע"מ</v>
          </cell>
          <cell r="C9" t="str">
            <v>אבני חן. מספר סניף: 126</v>
          </cell>
        </row>
        <row r="10">
          <cell r="A10" t="str">
            <v>בנק לאומי לישראל בע"מ</v>
          </cell>
          <cell r="C10" t="str">
            <v>אגוד ישיר. מספר סניף: 123</v>
          </cell>
        </row>
        <row r="11">
          <cell r="A11" t="str">
            <v>בנק לאומי למשכנתאות בע"מ</v>
          </cell>
          <cell r="C11" t="str">
            <v>אגוד פרימיום. מספר סניף: 55</v>
          </cell>
        </row>
        <row r="12">
          <cell r="A12" t="str">
            <v>בנק מזרחי טפחות בע"מ</v>
          </cell>
          <cell r="C12" t="str">
            <v>אגוד פרמיום-חיפה. מספר סניף: 56</v>
          </cell>
        </row>
        <row r="13">
          <cell r="A13" t="str">
            <v>בנק מסד בע"מ</v>
          </cell>
          <cell r="C13" t="str">
            <v>אגוז. מספר סניף: 736</v>
          </cell>
        </row>
        <row r="14">
          <cell r="A14" t="str">
            <v>בנק מרכנתיל דיסקונט בע"מ</v>
          </cell>
          <cell r="C14" t="str">
            <v>אגף החשבות. מספר סניף: 619</v>
          </cell>
        </row>
        <row r="15">
          <cell r="A15" t="str">
            <v>בנק ערבי ישראלי בע"מ</v>
          </cell>
          <cell r="C15" t="str">
            <v>אגף היעוץ המשפטי. מספר סניף: 202</v>
          </cell>
        </row>
        <row r="16">
          <cell r="A16" t="str">
            <v>בנק פועלי אגודת ישראל</v>
          </cell>
          <cell r="C16" t="str">
            <v>אגף היעוץ המשפטי. מספר סניף: 211</v>
          </cell>
        </row>
        <row r="17">
          <cell r="A17" t="str">
            <v>הבנק הבינלאומי הראשון</v>
          </cell>
          <cell r="C17" t="str">
            <v>אגף התפעול-סליקה מרכזית. מספר סניף: 129</v>
          </cell>
        </row>
        <row r="18">
          <cell r="A18" t="str">
            <v>יובנק בע"מ</v>
          </cell>
          <cell r="C18" t="str">
            <v>אגף משכן. מספר סניף: 60</v>
          </cell>
        </row>
        <row r="19">
          <cell r="A19" t="str">
            <v>בנקBNP Paribas</v>
          </cell>
          <cell r="C19" t="str">
            <v>אגף ניירות ערך. מספר סניף: 213</v>
          </cell>
        </row>
        <row r="20">
          <cell r="A20" t="str">
            <v>סיטיבנק - בנק סיטי</v>
          </cell>
          <cell r="C20" t="str">
            <v>אגף נכסים ובינוי. מספר סניף: 212</v>
          </cell>
        </row>
        <row r="21">
          <cell r="A21" t="str">
            <v>בנק HSBC</v>
          </cell>
          <cell r="C21" t="str">
            <v>אגרון. מספר סניף: 646</v>
          </cell>
        </row>
        <row r="22">
          <cell r="A22" t="str">
            <v>סטייט בנק אוף אינדיה  SBI State Bank of India</v>
          </cell>
          <cell r="C22" t="str">
            <v>אדומים. מספר סניף: 516</v>
          </cell>
        </row>
        <row r="23">
          <cell r="A23" t="str">
            <v>בנק אוצר החייל</v>
          </cell>
          <cell r="C23" t="str">
            <v>אום אל פאחם. מספר סניף: 97</v>
          </cell>
        </row>
        <row r="24">
          <cell r="A24" t="str">
            <v>בנק ברקליס</v>
          </cell>
          <cell r="C24" t="str">
            <v>אום אל פחם. מספר סניף: 18</v>
          </cell>
        </row>
        <row r="25">
          <cell r="A25" t="str">
            <v>בנק ישראל</v>
          </cell>
          <cell r="C25" t="str">
            <v>אום אל פחם. מספר סניף: 548</v>
          </cell>
        </row>
        <row r="26">
          <cell r="A26" t="str">
            <v>בנק החקלאות לישראל</v>
          </cell>
          <cell r="C26" t="str">
            <v>אום אל פחם. מספר סניף: 697</v>
          </cell>
        </row>
        <row r="27">
          <cell r="A27" t="str">
            <v>בנק הספנות לישראל</v>
          </cell>
          <cell r="C27" t="str">
            <v>אוניברסיטת בן גוריון. מספר סניף: 547</v>
          </cell>
        </row>
        <row r="28">
          <cell r="A28" t="str">
            <v>IDB Swiss Bank</v>
          </cell>
          <cell r="C28" t="str">
            <v>אוניברסיטת חיפה. מספר סניף: 745</v>
          </cell>
        </row>
        <row r="29">
          <cell r="A29" t="str">
            <v>דויטשה בנק</v>
          </cell>
          <cell r="C29" t="str">
            <v>אוניברסיטת ת"א. מספר סניף: 105</v>
          </cell>
        </row>
        <row r="30">
          <cell r="A30" t="str">
            <v>בנק קונטיננטל</v>
          </cell>
          <cell r="C30" t="str">
            <v>אוסישקין. מספר סניף: 665</v>
          </cell>
        </row>
        <row r="31">
          <cell r="A31" t="str">
            <v>בנק יורוטרייד</v>
          </cell>
          <cell r="C31" t="str">
            <v>אופק. מספר סניף: 572</v>
          </cell>
        </row>
        <row r="32">
          <cell r="A32" t="str">
            <v>אחר</v>
          </cell>
          <cell r="C32" t="str">
            <v>אופקים. מספר סניף: 437</v>
          </cell>
        </row>
        <row r="33">
          <cell r="C33" t="str">
            <v>אופקים. מספר סניף: 633</v>
          </cell>
        </row>
        <row r="34">
          <cell r="C34" t="str">
            <v>אופקים. מספר סניף: 789</v>
          </cell>
        </row>
        <row r="35">
          <cell r="C35" t="str">
            <v>אור יהודה. מספר סניף: 657</v>
          </cell>
        </row>
        <row r="36">
          <cell r="C36" t="str">
            <v>אור יהודה. מספר סניף: 676</v>
          </cell>
        </row>
        <row r="37">
          <cell r="C37" t="str">
            <v>אור יהודה. מספר סניף: 683</v>
          </cell>
        </row>
        <row r="38">
          <cell r="C38" t="str">
            <v>אור עקיבא. מספר סניף: 673</v>
          </cell>
        </row>
        <row r="39">
          <cell r="C39" t="str">
            <v>אורון פ"ת דיסקונט ביתי. מספר סניף: 391</v>
          </cell>
        </row>
        <row r="40">
          <cell r="C40" t="str">
            <v>אורן. מספר סניף: 591</v>
          </cell>
        </row>
        <row r="41">
          <cell r="C41" t="str">
            <v>אורנית. מספר סניף: 667</v>
          </cell>
        </row>
        <row r="42">
          <cell r="C42" t="str">
            <v>אזור תעשיה חולון. מספר סניף: 419</v>
          </cell>
        </row>
        <row r="43">
          <cell r="C43" t="str">
            <v>אזור תעשיה כפר סבא. מספר סניף: 533</v>
          </cell>
        </row>
        <row r="44">
          <cell r="C44" t="str">
            <v>אזור. מספר סניף: 643</v>
          </cell>
        </row>
        <row r="45">
          <cell r="C45" t="str">
            <v>אזור. מספר סניף: 827</v>
          </cell>
        </row>
        <row r="46">
          <cell r="C46" t="str">
            <v>אזורי חן. מספר סניף: 17</v>
          </cell>
        </row>
        <row r="47">
          <cell r="C47" t="str">
            <v>אחד העם. מספר סניף: 811</v>
          </cell>
        </row>
        <row r="48">
          <cell r="C48" t="str">
            <v>אחוזה. מספר סניף: 704</v>
          </cell>
        </row>
        <row r="49">
          <cell r="C49" t="str">
            <v>אחיעזר. מספר סניף: 856</v>
          </cell>
        </row>
        <row r="50">
          <cell r="C50" t="str">
            <v>איילון (קופ"ג). מספר סניף: 633</v>
          </cell>
        </row>
        <row r="51">
          <cell r="C51" t="str">
            <v>איילון עסקים. מספר סניף: 63</v>
          </cell>
        </row>
        <row r="52">
          <cell r="C52" t="str">
            <v>איירפורט סיטי עסקים. מספר סניף: 175</v>
          </cell>
        </row>
        <row r="53">
          <cell r="C53" t="str">
            <v>איכלוב. מספר סניף: 195</v>
          </cell>
        </row>
        <row r="54">
          <cell r="C54" t="str">
            <v>אילון. מספר סניף: 558</v>
          </cell>
        </row>
        <row r="55">
          <cell r="C55" t="str">
            <v>אילת. מספר סניף: 281</v>
          </cell>
        </row>
        <row r="56">
          <cell r="C56" t="str">
            <v>אילת. מספר סניף: 3</v>
          </cell>
        </row>
        <row r="57">
          <cell r="C57" t="str">
            <v>אילת. מספר סניף: 3</v>
          </cell>
        </row>
        <row r="58">
          <cell r="C58" t="str">
            <v>אילת. מספר סניף: 377</v>
          </cell>
        </row>
        <row r="59">
          <cell r="C59" t="str">
            <v>אילת. מספר סניף: 470</v>
          </cell>
        </row>
        <row r="60">
          <cell r="C60" t="str">
            <v>אילת. מספר סניף: 644</v>
          </cell>
        </row>
        <row r="61">
          <cell r="C61" t="str">
            <v>אילת. מספר סניף: 999</v>
          </cell>
        </row>
        <row r="62">
          <cell r="C62" t="str">
            <v>אינשטיין. מספר סניף: 778</v>
          </cell>
        </row>
        <row r="63">
          <cell r="C63" t="str">
            <v>אינשטיין. מספר סניף: 833</v>
          </cell>
        </row>
        <row r="64">
          <cell r="C64" t="str">
            <v>אכסאל. מספר סניף: 14</v>
          </cell>
        </row>
        <row r="65">
          <cell r="C65" t="str">
            <v>אכסאל. מספר סניף: 671</v>
          </cell>
        </row>
        <row r="66">
          <cell r="C66" t="str">
            <v>אל ראם. מספר סניף: 640</v>
          </cell>
        </row>
        <row r="67">
          <cell r="C67" t="str">
            <v>אלון שבות. מספר סניף: 454</v>
          </cell>
        </row>
        <row r="68">
          <cell r="C68" t="str">
            <v>אלוני השרון. מספר סניף: 648</v>
          </cell>
        </row>
        <row r="69">
          <cell r="C69" t="str">
            <v>אלטשולר קופ"ג. מספר סניף: 627</v>
          </cell>
        </row>
        <row r="70">
          <cell r="C70" t="str">
            <v>אלנבי. מספר סניף: 16</v>
          </cell>
        </row>
        <row r="71">
          <cell r="C71" t="str">
            <v>אלעד. מספר סניף: 143</v>
          </cell>
        </row>
        <row r="72">
          <cell r="C72" t="str">
            <v>אלעד. מספר סניף: 176</v>
          </cell>
        </row>
        <row r="73">
          <cell r="C73" t="str">
            <v>אלעד. מספר סניף: 475</v>
          </cell>
        </row>
        <row r="74">
          <cell r="C74" t="str">
            <v>אלעד. מספר סניף: 76</v>
          </cell>
        </row>
        <row r="75">
          <cell r="C75" t="str">
            <v>אם המושבות. מספר סניף: 124</v>
          </cell>
        </row>
        <row r="76">
          <cell r="C76" t="str">
            <v>אם המושבות. מספר סניף: 362</v>
          </cell>
        </row>
        <row r="77">
          <cell r="C77" t="str">
            <v>אם המושבות. מספר סניף: 465</v>
          </cell>
        </row>
        <row r="78">
          <cell r="C78" t="str">
            <v>אם המושבות. מספר סניף: 709</v>
          </cell>
        </row>
        <row r="79">
          <cell r="C79" t="str">
            <v>אנלייסט קופ"ג. מספר סניף: 621</v>
          </cell>
        </row>
        <row r="80">
          <cell r="C80" t="str">
            <v>אסף הרופא. מספר סניף: 137</v>
          </cell>
        </row>
        <row r="81">
          <cell r="C81" t="str">
            <v>אסף הרופא. מספר סניף: 396</v>
          </cell>
        </row>
        <row r="82">
          <cell r="C82" t="str">
            <v>אסף הרופא. מספר סניף: 998</v>
          </cell>
        </row>
        <row r="83">
          <cell r="C83" t="str">
            <v>אעבלין. מספר סניף: 32</v>
          </cell>
        </row>
        <row r="84">
          <cell r="C84" t="str">
            <v>אעבלין. מספר סניף: 756</v>
          </cell>
        </row>
        <row r="85">
          <cell r="C85" t="str">
            <v>אפק. מספר סניף: 348</v>
          </cell>
        </row>
        <row r="86">
          <cell r="C86" t="str">
            <v>אפק. מספר סניף: 36</v>
          </cell>
        </row>
        <row r="87">
          <cell r="C87" t="str">
            <v>אפקה. מספר סניף: 198</v>
          </cell>
        </row>
        <row r="88">
          <cell r="C88" t="str">
            <v>אפרידר. מספר סניף: 651</v>
          </cell>
        </row>
        <row r="89">
          <cell r="C89" t="str">
            <v>אפרידר. מספר סניף: 926</v>
          </cell>
        </row>
        <row r="90">
          <cell r="C90" t="str">
            <v>אקסלנס 2 קופ"ג. מספר סניף: 629</v>
          </cell>
        </row>
        <row r="91">
          <cell r="C91" t="str">
            <v>אקסלנס 3 קופ"ג. מספר סניף: 630</v>
          </cell>
        </row>
        <row r="92">
          <cell r="C92" t="str">
            <v>אקסלנס 4 קופ"ג. מספר סניף: 635</v>
          </cell>
        </row>
        <row r="93">
          <cell r="C93" t="str">
            <v>אקסלנס 5 קופ"ג. מספר סניף: 636</v>
          </cell>
        </row>
        <row r="94">
          <cell r="C94" t="str">
            <v>אקסלנס 6 קופ"ג. מספר סניף: 637</v>
          </cell>
        </row>
        <row r="95">
          <cell r="C95" t="str">
            <v>אקספרס אשדוד. מספר סניף: 269</v>
          </cell>
        </row>
        <row r="96">
          <cell r="C96" t="str">
            <v>אקספרס אשקלון. מספר סניף: 289</v>
          </cell>
        </row>
        <row r="97">
          <cell r="C97" t="str">
            <v>אקספרס המכללה למנהל. מספר סניף: 296</v>
          </cell>
        </row>
        <row r="98">
          <cell r="C98" t="str">
            <v>אקספרס חורה. מספר סניף: 487</v>
          </cell>
        </row>
        <row r="99">
          <cell r="C99" t="str">
            <v>אקספרס מודיעין. מספר סניף: 251</v>
          </cell>
        </row>
        <row r="100">
          <cell r="C100" t="str">
            <v>אקספרס פתח- תקוה. מספר סניף: 285</v>
          </cell>
        </row>
        <row r="101">
          <cell r="C101" t="str">
            <v>אקספרס קרית אתא. מספר סניף: 293</v>
          </cell>
        </row>
        <row r="102">
          <cell r="C102" t="str">
            <v>אקספרס ראשל"צ. מספר סניף: 287</v>
          </cell>
        </row>
        <row r="103">
          <cell r="C103" t="str">
            <v>אקספרס רמלה. מספר סניף: 288</v>
          </cell>
        </row>
        <row r="104">
          <cell r="C104" t="str">
            <v>אריאל. מספר סניף: 286</v>
          </cell>
        </row>
        <row r="105">
          <cell r="C105" t="str">
            <v>אריאל. מספר סניף: 343</v>
          </cell>
        </row>
        <row r="106">
          <cell r="C106" t="str">
            <v>ארלוזורוב ת"א. מספר סניף: 808</v>
          </cell>
        </row>
        <row r="107">
          <cell r="C107" t="str">
            <v>ארלוזורוב. מספר סניף: 608</v>
          </cell>
        </row>
        <row r="108">
          <cell r="C108" t="str">
            <v>ארמון הנציב. מספר סניף: 588</v>
          </cell>
        </row>
        <row r="109">
          <cell r="C109" t="str">
            <v>אשדוד ים. מספר סניף: 438</v>
          </cell>
        </row>
        <row r="110">
          <cell r="C110" t="str">
            <v>אשדוד סיטי. מספר סניף: 33</v>
          </cell>
        </row>
        <row r="111">
          <cell r="C111" t="str">
            <v>אשדוד סיטי. מספר סניף: 565</v>
          </cell>
        </row>
        <row r="112">
          <cell r="C112" t="str">
            <v>אשדוד עסקים. מספר סניף: 399</v>
          </cell>
        </row>
        <row r="113">
          <cell r="C113" t="str">
            <v>אשדוד עסקים. מספר סניף: 76</v>
          </cell>
        </row>
        <row r="114">
          <cell r="C114" t="str">
            <v>אשדוד. מספר סניף: 114</v>
          </cell>
        </row>
        <row r="115">
          <cell r="C115" t="str">
            <v>אשדוד. מספר סניף: 186</v>
          </cell>
        </row>
        <row r="116">
          <cell r="C116" t="str">
            <v>אשדוד. מספר סניף: 355</v>
          </cell>
        </row>
        <row r="117">
          <cell r="C117" t="str">
            <v>אשדוד. מספר סניף: 4</v>
          </cell>
        </row>
        <row r="118">
          <cell r="C118" t="str">
            <v>אשדוד. מספר סניף: 416</v>
          </cell>
        </row>
        <row r="119">
          <cell r="C119" t="str">
            <v>אשדוד. מספר סניף: 516</v>
          </cell>
        </row>
        <row r="120">
          <cell r="C120" t="str">
            <v>אשדוד. מספר סניף: 61</v>
          </cell>
        </row>
        <row r="121">
          <cell r="C121" t="str">
            <v>אשדוד. מספר סניף: 658</v>
          </cell>
        </row>
        <row r="122">
          <cell r="C122" t="str">
            <v>אשדוד. מספר סניף: 676</v>
          </cell>
        </row>
        <row r="123">
          <cell r="C123" t="str">
            <v>אשדוד. מספר סניף: 71</v>
          </cell>
        </row>
        <row r="124">
          <cell r="C124" t="str">
            <v>אשדוד. מספר סניף: 932</v>
          </cell>
        </row>
        <row r="125">
          <cell r="C125" t="str">
            <v>אשדוד. מספר סניף: 932</v>
          </cell>
        </row>
        <row r="126">
          <cell r="C126" t="str">
            <v>אשקלון ברנע. מספר סניף: 132</v>
          </cell>
        </row>
        <row r="127">
          <cell r="C127" t="str">
            <v>אשקלון. מספר סניף: 109</v>
          </cell>
        </row>
        <row r="128">
          <cell r="C128" t="str">
            <v>אשקלון. מספר סניף: 125</v>
          </cell>
        </row>
        <row r="129">
          <cell r="C129" t="str">
            <v>אשקלון. מספר סניף: 128</v>
          </cell>
        </row>
        <row r="130">
          <cell r="C130" t="str">
            <v>אשקלון. מספר סניף: 192</v>
          </cell>
        </row>
        <row r="131">
          <cell r="C131" t="str">
            <v>אשקלון. מספר סניף: 349</v>
          </cell>
        </row>
        <row r="132">
          <cell r="C132" t="str">
            <v>אשקלון. מספר סניף: 427</v>
          </cell>
        </row>
        <row r="133">
          <cell r="C133" t="str">
            <v>אשקלון. מספר סניף: 491</v>
          </cell>
        </row>
        <row r="134">
          <cell r="C134" t="str">
            <v>אשקלון. מספר סניף: 650</v>
          </cell>
        </row>
        <row r="135">
          <cell r="C135" t="str">
            <v>אשקלון. מספר סניף: 66</v>
          </cell>
        </row>
        <row r="136">
          <cell r="C136" t="str">
            <v>אשקלון. מספר סניף: 925</v>
          </cell>
        </row>
        <row r="137">
          <cell r="C137" t="str">
            <v>אשראי. מספר סניף: 148</v>
          </cell>
        </row>
        <row r="138">
          <cell r="C138" t="str">
            <v>אתגרים. מספר סניף: 407</v>
          </cell>
        </row>
        <row r="139">
          <cell r="C139" t="str">
            <v>באקה אל גרביה. מספר סניף: 666</v>
          </cell>
        </row>
        <row r="140">
          <cell r="C140" t="str">
            <v>באקה אל גרביה. מספר סניף: 983</v>
          </cell>
        </row>
        <row r="141">
          <cell r="C141" t="str">
            <v>באר-שבע עסקים. מספר סניף: 177</v>
          </cell>
        </row>
        <row r="142">
          <cell r="C142" t="str">
            <v>באר יעקב. מספר סניף: 150</v>
          </cell>
        </row>
        <row r="143">
          <cell r="C143" t="str">
            <v>באר יעקב. מספר סניף: 637</v>
          </cell>
        </row>
        <row r="144">
          <cell r="C144" t="str">
            <v>באר יעקב. מספר סניף: 704</v>
          </cell>
        </row>
        <row r="145">
          <cell r="C145" t="str">
            <v>באר שבע. מספר סניף: 124</v>
          </cell>
        </row>
        <row r="146">
          <cell r="C146" t="str">
            <v>באר שבע. מספר סניף: 17</v>
          </cell>
        </row>
        <row r="147">
          <cell r="C147" t="str">
            <v>באר שבע. מספר סניף: 363</v>
          </cell>
        </row>
        <row r="148">
          <cell r="C148" t="str">
            <v>באר שבע. מספר סניף: 539</v>
          </cell>
        </row>
        <row r="149">
          <cell r="C149" t="str">
            <v>באר שבע. מספר סניף: 631</v>
          </cell>
        </row>
        <row r="150">
          <cell r="C150" t="str">
            <v>באר שבע. מספר סניף: 645</v>
          </cell>
        </row>
        <row r="151">
          <cell r="C151" t="str">
            <v>באר שבע. מספר סניף: 69</v>
          </cell>
        </row>
        <row r="152">
          <cell r="C152" t="str">
            <v>באר שבע. מספר סניף: 921</v>
          </cell>
        </row>
        <row r="153">
          <cell r="C153" t="str">
            <v>באר שבע. מספר סניף: 94</v>
          </cell>
        </row>
        <row r="154">
          <cell r="C154" t="str">
            <v>באר שבע. מספר סניף: 94</v>
          </cell>
        </row>
        <row r="155">
          <cell r="C155" t="str">
            <v>בבלי. מספר סניף: 776</v>
          </cell>
        </row>
        <row r="156">
          <cell r="C156" t="str">
            <v>בועיינה - נג'ידאת. מספר סניף: 724</v>
          </cell>
        </row>
        <row r="157">
          <cell r="C157" t="str">
            <v>בועיינה נוג'ידאת. מספר סניף: 12</v>
          </cell>
        </row>
        <row r="158">
          <cell r="C158" t="str">
            <v>בורסת היהלומים. מספר סניף: 629</v>
          </cell>
        </row>
        <row r="159">
          <cell r="C159" t="str">
            <v>בורסת היהלומים. מספר סניף: 80</v>
          </cell>
        </row>
        <row r="160">
          <cell r="C160" t="str">
            <v>בזל. מספר סניף: 813</v>
          </cell>
        </row>
        <row r="161">
          <cell r="C161" t="str">
            <v>בטוח לאומי ושרות תעסוקה. מספר סניף: 580</v>
          </cell>
        </row>
        <row r="162">
          <cell r="C162" t="str">
            <v>בי"ח וולפסון. מספר סניף: 330</v>
          </cell>
        </row>
        <row r="163">
          <cell r="C163" t="str">
            <v>בי"ח נהריה. מספר סניף: 397</v>
          </cell>
        </row>
        <row r="164">
          <cell r="C164" t="str">
            <v>ביאליק. מספר סניף: 803</v>
          </cell>
        </row>
        <row r="165">
          <cell r="C165" t="str">
            <v>בילו. מספר סניף: 929</v>
          </cell>
        </row>
        <row r="166">
          <cell r="C166" t="str">
            <v>בינלאומי קול. מספר סניף: 295</v>
          </cell>
        </row>
        <row r="167">
          <cell r="C167" t="str">
            <v>ביצוע. מספר סניף: 689</v>
          </cell>
        </row>
        <row r="168">
          <cell r="C168" t="str">
            <v>בית אבות "בית בכפר". מספר סניף: 52</v>
          </cell>
        </row>
        <row r="169">
          <cell r="C169" t="str">
            <v>בית אבות "בית גיל פז". מספר סניף: 53</v>
          </cell>
        </row>
        <row r="170">
          <cell r="C170" t="str">
            <v>בית אבות "בית מוזס". מספר סניף: 62</v>
          </cell>
        </row>
        <row r="171">
          <cell r="C171" t="str">
            <v>בית אבות "הדרים בכפר". מספר סניף: 51</v>
          </cell>
        </row>
        <row r="172">
          <cell r="C172" t="str">
            <v>בית אבות "הוד". מספר סניף: 64</v>
          </cell>
        </row>
        <row r="173">
          <cell r="C173" t="str">
            <v>בית אבות "זרע סלומון". מספר סניף: 54</v>
          </cell>
        </row>
        <row r="174">
          <cell r="C174" t="str">
            <v>בית אבות "מגדלי הים התיכון". מספר סניף: 50</v>
          </cell>
        </row>
        <row r="175">
          <cell r="C175" t="str">
            <v>בית אבות "מעונות מכבי". מספר סניף: 58</v>
          </cell>
        </row>
        <row r="176">
          <cell r="C176" t="str">
            <v>בית אבות "נופי גילה". מספר סניף: 65</v>
          </cell>
        </row>
        <row r="177">
          <cell r="C177" t="str">
            <v>בית אבות "נופים". מספר סניף: 63</v>
          </cell>
        </row>
        <row r="178">
          <cell r="C178" t="str">
            <v>בית אבות "רמת אפעל". מספר סניף: 57</v>
          </cell>
        </row>
        <row r="179">
          <cell r="C179" t="str">
            <v>בית אבות דור כרמל. מספר סניף: 153</v>
          </cell>
        </row>
        <row r="180">
          <cell r="C180" t="str">
            <v>בית אל על. מספר סניף: 407</v>
          </cell>
        </row>
        <row r="181">
          <cell r="C181" t="str">
            <v>בית אסיה. מספר סניף: 1</v>
          </cell>
        </row>
        <row r="182">
          <cell r="C182" t="str">
            <v>בית אסיה. מספר סניף: 567</v>
          </cell>
        </row>
        <row r="183">
          <cell r="C183" t="str">
            <v>בית ג'אן. מספר סניף: 34</v>
          </cell>
        </row>
        <row r="184">
          <cell r="C184" t="str">
            <v>בית דגן. מספר סניף: 667</v>
          </cell>
        </row>
        <row r="185">
          <cell r="C185" t="str">
            <v>בית הכרם. מספר סניף: 69</v>
          </cell>
        </row>
        <row r="186">
          <cell r="C186" t="str">
            <v>בית הכרם. מספר סניף: 694</v>
          </cell>
        </row>
        <row r="187">
          <cell r="C187" t="str">
            <v>בית הכרם. מספר סניף: 903</v>
          </cell>
        </row>
        <row r="188">
          <cell r="C188" t="str">
            <v>בית הקרנות. מספר סניף: 106</v>
          </cell>
        </row>
        <row r="189">
          <cell r="C189" t="str">
            <v>בית התעשיה. מספר סניף: 208</v>
          </cell>
        </row>
        <row r="190">
          <cell r="C190" t="str">
            <v>בית וגן. מספר סניף: 158</v>
          </cell>
        </row>
        <row r="191">
          <cell r="C191" t="str">
            <v>בית וגן. מספר סניף: 213</v>
          </cell>
        </row>
        <row r="192">
          <cell r="C192" t="str">
            <v>בית וגן. מספר סניף: 766</v>
          </cell>
        </row>
        <row r="193">
          <cell r="C193" t="str">
            <v>בית יהב. מספר סניף: 123</v>
          </cell>
        </row>
        <row r="194">
          <cell r="C194" t="str">
            <v>בית מעיא. מספר סניף: 656</v>
          </cell>
        </row>
        <row r="195">
          <cell r="C195" t="str">
            <v>בית נח. מספר סניף: 515</v>
          </cell>
        </row>
        <row r="196">
          <cell r="C196" t="str">
            <v>בית שאן. מספר סניף: 439</v>
          </cell>
        </row>
        <row r="197">
          <cell r="C197" t="str">
            <v>בית שאן. מספר סניף: 717</v>
          </cell>
        </row>
        <row r="198">
          <cell r="C198" t="str">
            <v>בית שאן. מספר סניף: 966</v>
          </cell>
        </row>
        <row r="199">
          <cell r="C199" t="str">
            <v>בית שמש. מספר סניף: 147</v>
          </cell>
        </row>
        <row r="200">
          <cell r="C200" t="str">
            <v>בית שמש. מספר סניף: 167</v>
          </cell>
        </row>
        <row r="201">
          <cell r="C201" t="str">
            <v>בית שמש. מספר סניף: 461</v>
          </cell>
        </row>
        <row r="202">
          <cell r="C202" t="str">
            <v>בית שמש. מספר סניף: 567</v>
          </cell>
        </row>
        <row r="203">
          <cell r="C203" t="str">
            <v>בית שמש. מספר סניף: 692</v>
          </cell>
        </row>
        <row r="204">
          <cell r="C204" t="str">
            <v>בית שמש. מספר סניף: 916</v>
          </cell>
        </row>
        <row r="205">
          <cell r="C205" t="str">
            <v>ביתר עילית. מספר סניף: 177</v>
          </cell>
        </row>
        <row r="206">
          <cell r="C206" t="str">
            <v>ביתר עילית. מספר סניף: 290</v>
          </cell>
        </row>
        <row r="207">
          <cell r="C207" t="str">
            <v>ביתר עילית. מספר סניף: 734</v>
          </cell>
        </row>
        <row r="208">
          <cell r="C208" t="str">
            <v>בלינסון. מספר סניף: 552</v>
          </cell>
        </row>
        <row r="209">
          <cell r="C209" t="str">
            <v>בלפור בת-ים. מספר סניף: 554</v>
          </cell>
        </row>
        <row r="210">
          <cell r="C210" t="str">
            <v>בלפור. מספר סניף: 148</v>
          </cell>
        </row>
        <row r="211">
          <cell r="C211" t="str">
            <v>בלפור. מספר סניף: 527</v>
          </cell>
        </row>
        <row r="212">
          <cell r="C212" t="str">
            <v>במשרד מגרש "מרכז הרכב". מספר סניף: 661</v>
          </cell>
        </row>
        <row r="213">
          <cell r="C213" t="str">
            <v>במשרד מגרש הרכב "אוטו שי". מספר סניף: 672</v>
          </cell>
        </row>
        <row r="214">
          <cell r="C214" t="str">
            <v>במשרד מגרש הרכב "אוריקאר". מספר סניף: 611</v>
          </cell>
        </row>
        <row r="215">
          <cell r="C215" t="str">
            <v>במשרד מגרש הרכב "אינטררכב". מספר סניף: 921</v>
          </cell>
        </row>
        <row r="216">
          <cell r="C216" t="str">
            <v>בן יהודה. מספר סניף: 19</v>
          </cell>
        </row>
        <row r="217">
          <cell r="C217" t="str">
            <v>בן יהודה. מספר סניף: 401</v>
          </cell>
        </row>
        <row r="218">
          <cell r="C218" t="str">
            <v>בן יהודה. מספר סניף: 460</v>
          </cell>
        </row>
        <row r="219">
          <cell r="C219" t="str">
            <v>בן יהודה. מספר סניף: 689</v>
          </cell>
        </row>
        <row r="220">
          <cell r="C220" t="str">
            <v>בני ברק. מספר סניף: 139</v>
          </cell>
        </row>
        <row r="221">
          <cell r="C221" t="str">
            <v>בני ברק. מספר סניף: 188</v>
          </cell>
        </row>
        <row r="222">
          <cell r="C222" t="str">
            <v>בני ברק. מספר סניף: 55</v>
          </cell>
        </row>
        <row r="223">
          <cell r="C223" t="str">
            <v>בני ברק. מספר סניף: 655</v>
          </cell>
        </row>
        <row r="224">
          <cell r="C224" t="str">
            <v>בני ברק. מספר סניף: 732</v>
          </cell>
        </row>
        <row r="225">
          <cell r="C225" t="str">
            <v>בנימינה. מספר סניף: 621</v>
          </cell>
        </row>
        <row r="226">
          <cell r="C226" t="str">
            <v>בנימינה. מספר סניף: 955</v>
          </cell>
        </row>
        <row r="227">
          <cell r="C227" t="str">
            <v>בנקאות פלטינום. מספר סניף: 515</v>
          </cell>
        </row>
        <row r="228">
          <cell r="C228" t="str">
            <v>בנקאות פרטית בינלאומית 606 ת"א. מספר סניף: 606</v>
          </cell>
        </row>
        <row r="229">
          <cell r="C229" t="str">
            <v>בנקאות פרטית בינלאומית 718 ת"א. מספר סניף: 718</v>
          </cell>
        </row>
        <row r="230">
          <cell r="C230" t="str">
            <v>בנקאות פרטית בינלאומית ירושלים. מספר סניף: 780</v>
          </cell>
        </row>
        <row r="231">
          <cell r="C231" t="str">
            <v>בנקאות פרטית השרון. מספר סניף: 688</v>
          </cell>
        </row>
        <row r="232">
          <cell r="C232" t="str">
            <v>בנקאות פרטית חיפה. מספר סניף: 685</v>
          </cell>
        </row>
        <row r="233">
          <cell r="C233" t="str">
            <v>בנקאות פרטית ירושלים. מספר סניף: 687</v>
          </cell>
        </row>
        <row r="234">
          <cell r="C234" t="str">
            <v>בנקאות פרטית ת"א. מספר סניף: 686</v>
          </cell>
        </row>
        <row r="235">
          <cell r="C235" t="str">
            <v>בנקאות פרטית. מספר סניף: 30</v>
          </cell>
        </row>
        <row r="236">
          <cell r="C236" t="str">
            <v>בנקאות פרטית. מספר סניף: 667</v>
          </cell>
        </row>
        <row r="237">
          <cell r="C237" t="str">
            <v>בר אילן. מספר סניף: 414</v>
          </cell>
        </row>
        <row r="238">
          <cell r="C238" t="str">
            <v>ברנע אשקלון. מספר סניף: 490</v>
          </cell>
        </row>
        <row r="239">
          <cell r="C239" t="str">
            <v>ברק. מספר סניף: 576</v>
          </cell>
        </row>
        <row r="240">
          <cell r="C240" t="str">
            <v>ברקת, נתניה. מספר סניף: 553</v>
          </cell>
        </row>
        <row r="241">
          <cell r="C241" t="str">
            <v>בת גלים. מספר סניף: 386</v>
          </cell>
        </row>
        <row r="242">
          <cell r="C242" t="str">
            <v>בת ים חולון. מספר סניף: 382</v>
          </cell>
        </row>
        <row r="243">
          <cell r="C243" t="str">
            <v>בת ים. מספר סניף: 171</v>
          </cell>
        </row>
        <row r="244">
          <cell r="C244" t="str">
            <v>בת ים. מספר סניף: 39</v>
          </cell>
        </row>
        <row r="245">
          <cell r="C245" t="str">
            <v>בת ים. מספר סניף: 425</v>
          </cell>
        </row>
        <row r="246">
          <cell r="C246" t="str">
            <v>בת ים. מספר סניף: 51</v>
          </cell>
        </row>
        <row r="247">
          <cell r="C247" t="str">
            <v>בת ים. מספר סניף: 642</v>
          </cell>
        </row>
        <row r="248">
          <cell r="C248" t="str">
            <v>בת ים. מספר סניף: 678</v>
          </cell>
        </row>
        <row r="249">
          <cell r="C249" t="str">
            <v>בת ים. מספר סניף: 68</v>
          </cell>
        </row>
        <row r="250">
          <cell r="C250" t="str">
            <v>בת ים. מספר סניף: 73</v>
          </cell>
        </row>
        <row r="251">
          <cell r="C251" t="str">
            <v>בת ים. מספר סניף: 861</v>
          </cell>
        </row>
        <row r="252">
          <cell r="C252" t="str">
            <v>ג'דידה-מכר. מספר סניף: 681</v>
          </cell>
        </row>
        <row r="253">
          <cell r="C253" t="str">
            <v>ג'דיידה - מכר. מספר סניף: 47</v>
          </cell>
        </row>
        <row r="254">
          <cell r="C254" t="str">
            <v>ג'ולס. מספר סניף: 277</v>
          </cell>
        </row>
        <row r="255">
          <cell r="C255" t="str">
            <v>ג'לג'וליה. מספר סניף: 757</v>
          </cell>
        </row>
        <row r="256">
          <cell r="C256" t="str">
            <v>ג'ת. מספר סניף: 3</v>
          </cell>
        </row>
        <row r="257">
          <cell r="C257" t="str">
            <v>גאולה י-ם. מספר סניף: 417</v>
          </cell>
        </row>
        <row r="258">
          <cell r="C258" t="str">
            <v>גאולה. מספר סניף: 26</v>
          </cell>
        </row>
        <row r="259">
          <cell r="C259" t="str">
            <v>גאולה. מספר סניף: 635</v>
          </cell>
        </row>
        <row r="260">
          <cell r="C260" t="str">
            <v>גאולה. מספר סניף: 64</v>
          </cell>
        </row>
        <row r="261">
          <cell r="C261" t="str">
            <v>גאולה. מספר סניף: 911</v>
          </cell>
        </row>
        <row r="262">
          <cell r="C262" t="str">
            <v>גבעת אולגה. מספר סניף: 659</v>
          </cell>
        </row>
        <row r="263">
          <cell r="C263" t="str">
            <v>גבעת אולגה. מספר סניף: 959</v>
          </cell>
        </row>
        <row r="264">
          <cell r="C264" t="str">
            <v>גבעת אורנים. מספר סניף: 797</v>
          </cell>
        </row>
        <row r="265">
          <cell r="C265" t="str">
            <v>גבעת טל. מספר סניף: 302</v>
          </cell>
        </row>
        <row r="266">
          <cell r="C266" t="str">
            <v>גבעת טל. מספר סניף: 447</v>
          </cell>
        </row>
        <row r="267">
          <cell r="C267" t="str">
            <v>גבעת עדה. מספר סניף: 624</v>
          </cell>
        </row>
        <row r="268">
          <cell r="C268" t="str">
            <v>גבעת שאול. מספר סניף: 458</v>
          </cell>
        </row>
        <row r="269">
          <cell r="C269" t="str">
            <v>גבעת שאול. מספר סניף: 479</v>
          </cell>
        </row>
        <row r="270">
          <cell r="C270" t="str">
            <v>גבעת שאול. מספר סניף: 520</v>
          </cell>
        </row>
        <row r="271">
          <cell r="C271" t="str">
            <v>גבעת שאול. מספר סניף: 647</v>
          </cell>
        </row>
        <row r="272">
          <cell r="C272" t="str">
            <v>גבעת שמואל. מספר סניף: 319</v>
          </cell>
        </row>
        <row r="273">
          <cell r="C273" t="str">
            <v>גבעת שמואל. מספר סניף: 530</v>
          </cell>
        </row>
        <row r="274">
          <cell r="C274" t="str">
            <v>גבעת שמואל. מספר סניף: 692</v>
          </cell>
        </row>
        <row r="275">
          <cell r="C275" t="str">
            <v>גבעת שמואל. מספר סניף: 91</v>
          </cell>
        </row>
        <row r="276">
          <cell r="C276" t="str">
            <v>גבעת שמואל. מספר סניף: 95</v>
          </cell>
        </row>
        <row r="277">
          <cell r="C277" t="str">
            <v>גבעתיים. מספר סניף: 145</v>
          </cell>
        </row>
        <row r="278">
          <cell r="C278" t="str">
            <v>גבעתיים. מספר סניף: 179</v>
          </cell>
        </row>
        <row r="279">
          <cell r="C279" t="str">
            <v>גבעתיים. מספר סניף: 28</v>
          </cell>
        </row>
        <row r="280">
          <cell r="C280" t="str">
            <v>גבעתיים. מספר סניף: 455</v>
          </cell>
        </row>
        <row r="281">
          <cell r="C281" t="str">
            <v>גבעתיים. מספר סניף: 640</v>
          </cell>
        </row>
        <row r="282">
          <cell r="C282" t="str">
            <v>גבעתיים. מספר סניף: 666</v>
          </cell>
        </row>
        <row r="283">
          <cell r="C283" t="str">
            <v>גבעתיים. מספר סניף: 857</v>
          </cell>
        </row>
        <row r="284">
          <cell r="C284" t="str">
            <v>גדרה. מספר סניף: 112</v>
          </cell>
        </row>
        <row r="285">
          <cell r="C285" t="str">
            <v>גדרה. מספר סניף: 397</v>
          </cell>
        </row>
        <row r="286">
          <cell r="C286" t="str">
            <v>גדרה. מספר סניף: 646</v>
          </cell>
        </row>
        <row r="287">
          <cell r="C287" t="str">
            <v>גדרה. מספר סניף: 928</v>
          </cell>
        </row>
        <row r="288">
          <cell r="C288" t="str">
            <v>גור. מספר סניף: 766</v>
          </cell>
        </row>
        <row r="289">
          <cell r="C289" t="str">
            <v>גורדון. מספר סניף: 66</v>
          </cell>
        </row>
        <row r="290">
          <cell r="C290" t="str">
            <v>גורדון. מספר סניף: 804</v>
          </cell>
        </row>
        <row r="291">
          <cell r="C291" t="str">
            <v>גוש חלב. מספר סניף: 35</v>
          </cell>
        </row>
        <row r="292">
          <cell r="C292" t="str">
            <v>גילה. מספר סניף: 585</v>
          </cell>
        </row>
        <row r="293">
          <cell r="C293" t="str">
            <v>גילה. מספר סניף: 784</v>
          </cell>
        </row>
        <row r="294">
          <cell r="C294" t="str">
            <v>גלבוע ת"א. מספר סניף: 547</v>
          </cell>
        </row>
        <row r="295">
          <cell r="C295" t="str">
            <v>גלילות. מספר סניף: 139</v>
          </cell>
        </row>
        <row r="296">
          <cell r="C296" t="str">
            <v>גלילות. מספר סניף: 236</v>
          </cell>
        </row>
        <row r="297">
          <cell r="C297" t="str">
            <v>גלילות. מספר סניף: 314</v>
          </cell>
        </row>
        <row r="298">
          <cell r="C298" t="str">
            <v>גן העיר. מספר סניף: 421</v>
          </cell>
        </row>
        <row r="299">
          <cell r="C299" t="str">
            <v>גן יבנה. מספר סניף: 647</v>
          </cell>
        </row>
        <row r="300">
          <cell r="C300" t="str">
            <v>גן יבנה. מספר סניף: 739</v>
          </cell>
        </row>
        <row r="301">
          <cell r="C301" t="str">
            <v>גשר הירקון. מספר סניף: 829</v>
          </cell>
        </row>
        <row r="302">
          <cell r="C302" t="str">
            <v>ד"ש 10 קופ"ג. מספר סניף: 644</v>
          </cell>
        </row>
        <row r="303">
          <cell r="C303" t="str">
            <v>ד"ש 2 קופ"ג. מספר סניף: 626</v>
          </cell>
        </row>
        <row r="304">
          <cell r="C304" t="str">
            <v>ד"ש 3 קופ"ג. מספר סניף: 631</v>
          </cell>
        </row>
        <row r="305">
          <cell r="C305" t="str">
            <v>ד"ש 4 קופ"ג. מספר סניף: 638</v>
          </cell>
        </row>
        <row r="306">
          <cell r="C306" t="str">
            <v>ד"ש 5 קופ"ג. מספר סניף: 658</v>
          </cell>
        </row>
        <row r="307">
          <cell r="C307" t="str">
            <v>ד"ש 7 קופ"ג. מספר סניף: 641</v>
          </cell>
        </row>
        <row r="308">
          <cell r="C308" t="str">
            <v>ד"ש 8  קופ"ג. מספר סניף: 642</v>
          </cell>
        </row>
        <row r="309">
          <cell r="C309" t="str">
            <v>ד"ש 9  קופ"ג. מספר סניף: 643</v>
          </cell>
        </row>
        <row r="310">
          <cell r="C310" t="str">
            <v>ד"ש קופ"ג. מספר סניף: 622</v>
          </cell>
        </row>
        <row r="311">
          <cell r="C311" t="str">
            <v>ד"ש11 קופ"ג. מספר סניף: 645</v>
          </cell>
        </row>
        <row r="312">
          <cell r="C312" t="str">
            <v>ד"ש12 קופ"ג. מספר סניף: 646</v>
          </cell>
        </row>
        <row r="313">
          <cell r="C313" t="str">
            <v>ד"ש6 קופ"ג. מספר סניף: 640</v>
          </cell>
        </row>
        <row r="314">
          <cell r="C314" t="str">
            <v>דאלית אל כרמל-עוספייה. מספר סניף: 981</v>
          </cell>
        </row>
        <row r="315">
          <cell r="C315" t="str">
            <v>דאלית אל כרמל. מספר סניף: 742</v>
          </cell>
        </row>
        <row r="316">
          <cell r="C316" t="str">
            <v>דבוריה. מספר סניף: 29</v>
          </cell>
        </row>
        <row r="317">
          <cell r="C317" t="str">
            <v>דבוריה. מספר סניף: 623</v>
          </cell>
        </row>
        <row r="318">
          <cell r="C318" t="str">
            <v>דיזנגוף. מספר סניף: 65</v>
          </cell>
        </row>
        <row r="319">
          <cell r="C319" t="str">
            <v>דימונה. מספר סניף: 111</v>
          </cell>
        </row>
        <row r="320">
          <cell r="C320" t="str">
            <v>דימונה. מספר סניף: 456</v>
          </cell>
        </row>
        <row r="321">
          <cell r="C321" t="str">
            <v>דימונה. מספר סניף: 632</v>
          </cell>
        </row>
        <row r="322">
          <cell r="C322" t="str">
            <v>דימונה. מספר סניף: 649</v>
          </cell>
        </row>
        <row r="323">
          <cell r="C323" t="str">
            <v>דימונה. מספר סניף: 923</v>
          </cell>
        </row>
        <row r="324">
          <cell r="C324" t="str">
            <v>דיסקונט בדרך שלך אבנת. מספר סניף: 418</v>
          </cell>
        </row>
        <row r="325">
          <cell r="C325" t="str">
            <v>דיסקונט בדרך שלך גרנד קניון. מספר סניף: 477</v>
          </cell>
        </row>
        <row r="326">
          <cell r="C326" t="str">
            <v>דיסקונט בדרך שלך הר הצופים. מספר סניף: 363</v>
          </cell>
        </row>
        <row r="327">
          <cell r="C327" t="str">
            <v>דיסקונט בדרך שלך פארק מול- רעננה. מספר סניף: 426</v>
          </cell>
        </row>
        <row r="328">
          <cell r="C328" t="str">
            <v>דיסקונט בדרך שלך קמפוס ת"א. מספר סניף: 358</v>
          </cell>
        </row>
        <row r="329">
          <cell r="C329" t="str">
            <v>דיסקונט בדרך שלך קניון רננים. מספר סניף: 355</v>
          </cell>
        </row>
        <row r="330">
          <cell r="C330" t="str">
            <v>דיסקונט ניהול קופות גמל בע"מ. מספר סניף: 210</v>
          </cell>
        </row>
        <row r="331">
          <cell r="C331" t="str">
            <v>דיר - חנא. מספר סניף: 744</v>
          </cell>
        </row>
        <row r="332">
          <cell r="C332" t="str">
            <v>דיר אל אסד-בענה. מספר סניף: 38</v>
          </cell>
        </row>
        <row r="333">
          <cell r="C333" t="str">
            <v>דיר אל אסד - בענה. מספר סניף: 743</v>
          </cell>
        </row>
        <row r="334">
          <cell r="C334" t="str">
            <v>דלפק המסגר. מספר סניף: 514</v>
          </cell>
        </row>
        <row r="335">
          <cell r="C335" t="str">
            <v>דניאל. מספר סניף: 143</v>
          </cell>
        </row>
        <row r="336">
          <cell r="C336" t="str">
            <v>דניה. מספר סניף: 112</v>
          </cell>
        </row>
        <row r="337">
          <cell r="C337" t="str">
            <v>דניה. מספר סניף: 635</v>
          </cell>
        </row>
        <row r="338">
          <cell r="C338" t="str">
            <v>דקר. מספר סניף: 859</v>
          </cell>
        </row>
        <row r="339">
          <cell r="C339" t="str">
            <v>דרורים. מספר סניף: 405</v>
          </cell>
        </row>
        <row r="340">
          <cell r="C340" t="str">
            <v>דרך בן גוריון. מספר סניף: 58</v>
          </cell>
        </row>
        <row r="341">
          <cell r="C341" t="str">
            <v>דרך הים. מספר סניף: 655</v>
          </cell>
        </row>
        <row r="342">
          <cell r="C342" t="str">
            <v>דרך שלמה. מספר סניף: 17</v>
          </cell>
        </row>
        <row r="343">
          <cell r="C343" t="str">
            <v>האגף העסקי. מספר סניף: 31</v>
          </cell>
        </row>
        <row r="344">
          <cell r="C344" t="str">
            <v>האגף לניירות ערך ונכסים פיננסיים. מספר סניף: 531</v>
          </cell>
        </row>
        <row r="345">
          <cell r="C345" t="str">
            <v>האגף לניירות ערך ונכסים פיננסיים. מספר סניף: 795</v>
          </cell>
        </row>
        <row r="346">
          <cell r="C346" t="str">
            <v>האופרה. מספר סניף: 44</v>
          </cell>
        </row>
        <row r="347">
          <cell r="C347" t="str">
            <v>האירוסים. מספר סניף: 240</v>
          </cell>
        </row>
        <row r="348">
          <cell r="C348" t="str">
            <v>האפוטרופוס הכללי. מספר סניף: 457</v>
          </cell>
        </row>
        <row r="349">
          <cell r="C349" t="str">
            <v>האפוטרופוס הכללי. מספר סניף: 994</v>
          </cell>
        </row>
        <row r="350">
          <cell r="C350" t="str">
            <v>האשל. מספר סניף: 770</v>
          </cell>
        </row>
        <row r="351">
          <cell r="C351" t="str">
            <v>הבאר. מספר סניף: 637</v>
          </cell>
        </row>
        <row r="352">
          <cell r="C352" t="str">
            <v>הבורסה. מספר סניף: 26</v>
          </cell>
        </row>
        <row r="353">
          <cell r="C353" t="str">
            <v>הבורסה. מספר סניף: 4</v>
          </cell>
        </row>
        <row r="354">
          <cell r="C354" t="str">
            <v>הברזל. מספר סניף: 673</v>
          </cell>
        </row>
        <row r="355">
          <cell r="C355" t="str">
            <v>הגבעה הצרפתית. מספר סניף: 784</v>
          </cell>
        </row>
        <row r="356">
          <cell r="C356" t="str">
            <v>הגולן. מספר סניף: 550</v>
          </cell>
        </row>
        <row r="357">
          <cell r="C357" t="str">
            <v>הגליל. מספר סניף: 507</v>
          </cell>
        </row>
        <row r="358">
          <cell r="C358" t="str">
            <v>הגליל. מספר סניף: 892</v>
          </cell>
        </row>
        <row r="359">
          <cell r="C359" t="str">
            <v>הגלים. מספר סניף: 584</v>
          </cell>
        </row>
        <row r="360">
          <cell r="C360" t="str">
            <v>הגן הטכנולוגי. מספר סניף: 599</v>
          </cell>
        </row>
        <row r="361">
          <cell r="C361" t="str">
            <v>הדס מרכנתיל קופות גמל. מספר סניף: 685</v>
          </cell>
        </row>
        <row r="362">
          <cell r="C362" t="str">
            <v>הדקל. מספר סניף: 577</v>
          </cell>
        </row>
        <row r="363">
          <cell r="C363" t="str">
            <v>הדר טל. מספר סניף: 559</v>
          </cell>
        </row>
        <row r="364">
          <cell r="C364" t="str">
            <v>הדר יוסף. מספר סניף: 610</v>
          </cell>
        </row>
        <row r="365">
          <cell r="C365" t="str">
            <v>הדר. מספר סניף: 878</v>
          </cell>
        </row>
        <row r="366">
          <cell r="C366" t="str">
            <v>הדרום. מספר סניף: 517</v>
          </cell>
        </row>
        <row r="367">
          <cell r="C367" t="str">
            <v>הדרור. מספר סניף: 235</v>
          </cell>
        </row>
        <row r="368">
          <cell r="C368" t="str">
            <v>הדרים. מספר סניף: 544</v>
          </cell>
        </row>
        <row r="369">
          <cell r="C369" t="str">
            <v>ההלכה. מספר סניף: 666</v>
          </cell>
        </row>
        <row r="370">
          <cell r="C370" t="str">
            <v>הוד השרון. מספר סניף: 152</v>
          </cell>
        </row>
        <row r="371">
          <cell r="C371" t="str">
            <v>הוד השרון. מספר סניף: 187</v>
          </cell>
        </row>
        <row r="372">
          <cell r="C372" t="str">
            <v>הוד השרון. מספר סניף: 37</v>
          </cell>
        </row>
        <row r="373">
          <cell r="C373" t="str">
            <v>הוד השרון. מספר סניף: 512</v>
          </cell>
        </row>
        <row r="374">
          <cell r="C374" t="str">
            <v>הוד השרון. מספר סניף: 626</v>
          </cell>
        </row>
        <row r="375">
          <cell r="C375" t="str">
            <v>הוד השרון. מספר סניף: 751</v>
          </cell>
        </row>
        <row r="376">
          <cell r="C376" t="str">
            <v>הוד השרון. מספר סניף: 943</v>
          </cell>
        </row>
        <row r="377">
          <cell r="C377" t="str">
            <v>הוד השרון. מספר סניף: 943</v>
          </cell>
        </row>
        <row r="378">
          <cell r="C378" t="str">
            <v>החשמונאים, ת"א. מספר סניף: 556</v>
          </cell>
        </row>
        <row r="379">
          <cell r="C379" t="str">
            <v>החשמונאים. מספר סניף: 361</v>
          </cell>
        </row>
        <row r="380">
          <cell r="C380" t="str">
            <v>הטכניון. מספר סניף: 875</v>
          </cell>
        </row>
        <row r="381">
          <cell r="C381" t="str">
            <v>היוצרים. מספר סניף: 356</v>
          </cell>
        </row>
        <row r="382">
          <cell r="C382" t="str">
            <v>היכל התרבות. מספר סניף: 809</v>
          </cell>
        </row>
        <row r="383">
          <cell r="C383" t="str">
            <v>הים. מספר סניף: 749</v>
          </cell>
        </row>
        <row r="384">
          <cell r="C384" t="str">
            <v>היעלים. מספר סניף: 775</v>
          </cell>
        </row>
        <row r="385">
          <cell r="C385" t="str">
            <v>היצירה. מספר סניף: 459</v>
          </cell>
        </row>
        <row r="386">
          <cell r="C386" t="str">
            <v>היקב. מספר סניף: 669</v>
          </cell>
        </row>
        <row r="387">
          <cell r="C387" t="str">
            <v>הירקון- המרכז הארצי לתושבי חוץ. מספר סניף: 535</v>
          </cell>
        </row>
        <row r="388">
          <cell r="C388" t="str">
            <v>הכרמל חיפה. מספר סניף: 9</v>
          </cell>
        </row>
        <row r="389">
          <cell r="C389" t="str">
            <v>הכרמל. מספר סניף: 891</v>
          </cell>
        </row>
        <row r="390">
          <cell r="C390" t="str">
            <v>הל"ה. מספר סניף: 16</v>
          </cell>
        </row>
        <row r="391">
          <cell r="C391" t="str">
            <v>הלאום. מספר סניף: 321</v>
          </cell>
        </row>
        <row r="392">
          <cell r="C392" t="str">
            <v>הלואות ארציות. מספר סניף: 451</v>
          </cell>
        </row>
        <row r="393">
          <cell r="C393" t="str">
            <v>הלוואות עובדים. מספר סניף: 528</v>
          </cell>
        </row>
        <row r="394">
          <cell r="C394" t="str">
            <v>הלוואות עובדים. מספר סניף: 595</v>
          </cell>
        </row>
        <row r="395">
          <cell r="C395" t="str">
            <v>הלל יפה חדרה. מספר סניף: 44</v>
          </cell>
        </row>
        <row r="396">
          <cell r="C396" t="str">
            <v>הלמן אלדובי 2 קופ"ג. מספר סניף: 628</v>
          </cell>
        </row>
        <row r="397">
          <cell r="C397" t="str">
            <v>הלמן אלדובי 2 קופ"ג. מספר סניף: 632</v>
          </cell>
        </row>
        <row r="398">
          <cell r="C398" t="str">
            <v>הלמן אלדובי 4 קופ"ג. מספר סניף: 634</v>
          </cell>
        </row>
        <row r="399">
          <cell r="C399" t="str">
            <v>הלמן אלדובי 5 קופ"ג. מספר סניף: 660</v>
          </cell>
        </row>
        <row r="400">
          <cell r="C400" t="str">
            <v>הלמן אלדובי קופ"ג. מספר סניף: 623</v>
          </cell>
        </row>
        <row r="401">
          <cell r="C401" t="str">
            <v>הלני המלכה, י-ם. מספר סניף: 568</v>
          </cell>
        </row>
        <row r="402">
          <cell r="C402" t="str">
            <v>הלפיד. מספר סניף: 676</v>
          </cell>
        </row>
        <row r="403">
          <cell r="C403" t="str">
            <v>המאספים. מספר סניף: 510</v>
          </cell>
        </row>
        <row r="404">
          <cell r="C404" t="str">
            <v>המגדל. מספר סניף: 477</v>
          </cell>
        </row>
        <row r="405">
          <cell r="C405" t="str">
            <v>המושבה הגרמנית. מספר סניף: 158</v>
          </cell>
        </row>
        <row r="406">
          <cell r="C406" t="str">
            <v>המושבה. מספר סניף: 62</v>
          </cell>
        </row>
        <row r="407">
          <cell r="C407" t="str">
            <v>המלך ג'ורג'. מספר סניף: 902</v>
          </cell>
        </row>
        <row r="408">
          <cell r="C408" t="str">
            <v>המסגר. מספר סניף: 822</v>
          </cell>
        </row>
        <row r="409">
          <cell r="C409" t="str">
            <v>המסגר. מספר סניף: 88</v>
          </cell>
        </row>
        <row r="410">
          <cell r="C410" t="str">
            <v>המעפילים. מספר סניף: 616</v>
          </cell>
        </row>
        <row r="411">
          <cell r="C411" t="str">
            <v>המפרץ עסקים. מספר סניף: 169</v>
          </cell>
        </row>
        <row r="412">
          <cell r="C412" t="str">
            <v>המפרץ. מספר סניף: 176</v>
          </cell>
        </row>
        <row r="413">
          <cell r="C413" t="str">
            <v>המפרץ. מספר סניף: 791</v>
          </cell>
        </row>
        <row r="414">
          <cell r="C414" t="str">
            <v>המרכז לבנקאות פרטית - צפון. מספר סניף: 916</v>
          </cell>
        </row>
        <row r="415">
          <cell r="C415" t="str">
            <v>המרכז לבנקאות פרטית השרון. מספר סניף: 340</v>
          </cell>
        </row>
        <row r="416">
          <cell r="C416" t="str">
            <v>המרכז לבנקאות פרטית תל אביב. מספר סניף: 568</v>
          </cell>
        </row>
        <row r="417">
          <cell r="C417" t="str">
            <v>המרכז למימון מתמחה. מספר סניף: 321</v>
          </cell>
        </row>
        <row r="418">
          <cell r="C418" t="str">
            <v>המשרד המרכזי-החטיבה לכספים. מספר סניף: 849</v>
          </cell>
        </row>
        <row r="419">
          <cell r="C419" t="str">
            <v>הנביאים חיפה. מספר סניף: 509</v>
          </cell>
        </row>
        <row r="420">
          <cell r="C420" t="str">
            <v>הנביאים. מספר סניף: 702</v>
          </cell>
        </row>
        <row r="421">
          <cell r="C421" t="str">
            <v>הנהח"ש ראשית. מספר סניף: 399</v>
          </cell>
        </row>
        <row r="422">
          <cell r="C422" t="str">
            <v>הנהלה מרכזית. מספר סניף: 190</v>
          </cell>
        </row>
        <row r="423">
          <cell r="C423" t="str">
            <v>הנהלה ראשית. מספר סניף: 149</v>
          </cell>
        </row>
        <row r="424">
          <cell r="C424" t="str">
            <v>הנהלה ראשית. מספר סניף: 389</v>
          </cell>
        </row>
        <row r="425">
          <cell r="C425" t="str">
            <v>הנהלה ראשית. מספר סניף: 548</v>
          </cell>
        </row>
        <row r="426">
          <cell r="C426" t="str">
            <v>הנהלה ראשית. מספר סניף: 799</v>
          </cell>
        </row>
        <row r="427">
          <cell r="C427" t="str">
            <v>הנהלה. מספר סניף: 196</v>
          </cell>
        </row>
        <row r="428">
          <cell r="C428" t="str">
            <v>הנהלה. מספר סניף: 197</v>
          </cell>
        </row>
        <row r="429">
          <cell r="C429" t="str">
            <v>הנהלה. מספר סניף: 198</v>
          </cell>
        </row>
        <row r="430">
          <cell r="C430" t="str">
            <v>הנהלה. מספר סניף: 290</v>
          </cell>
        </row>
        <row r="431">
          <cell r="C431" t="str">
            <v>הנהלת חשבונות ראשית. מספר סניף: 298</v>
          </cell>
        </row>
        <row r="432">
          <cell r="C432" t="str">
            <v>הנמל. מספר סניף: 674</v>
          </cell>
        </row>
        <row r="433">
          <cell r="C433" t="str">
            <v>הנשיאים. מספר סניף: 481</v>
          </cell>
        </row>
        <row r="434">
          <cell r="C434" t="str">
            <v>הנשיאים. מספר סניף: 668</v>
          </cell>
        </row>
        <row r="435">
          <cell r="C435" t="str">
            <v>הסניף הישיר. מספר סניף: 535</v>
          </cell>
        </row>
        <row r="436">
          <cell r="C436" t="str">
            <v>הסניף המרכזי. מספר סניף: 357</v>
          </cell>
        </row>
        <row r="437">
          <cell r="C437" t="str">
            <v>הסניף הראשי. מספר סניף: 170</v>
          </cell>
        </row>
        <row r="438">
          <cell r="C438" t="str">
            <v>העליה. מספר סניף: 503</v>
          </cell>
        </row>
        <row r="439">
          <cell r="C439" t="str">
            <v>העמקים. מספר סניף: 752</v>
          </cell>
        </row>
        <row r="440">
          <cell r="C440" t="str">
            <v>העצמאות. מספר סניף: 521</v>
          </cell>
        </row>
        <row r="441">
          <cell r="C441" t="str">
            <v>הפארק. מספר סניף: 757</v>
          </cell>
        </row>
        <row r="442">
          <cell r="C442" t="str">
            <v>הפלמ"ח. מספר סניף: 574</v>
          </cell>
        </row>
        <row r="443">
          <cell r="C443" t="str">
            <v>הפניקס קופ"ג. מספר סניף: 624</v>
          </cell>
        </row>
        <row r="444">
          <cell r="C444" t="str">
            <v>הצפון. מספר סניף: 602</v>
          </cell>
        </row>
        <row r="445">
          <cell r="C445" t="str">
            <v>הקניונים. מספר סניף: 188</v>
          </cell>
        </row>
        <row r="446">
          <cell r="C446" t="str">
            <v>הקסטל. מספר סניף: 511</v>
          </cell>
        </row>
        <row r="447">
          <cell r="C447" t="str">
            <v>הקריה  תל אביב. מספר סניף: 131</v>
          </cell>
        </row>
        <row r="448">
          <cell r="C448" t="str">
            <v>הקריה. מספר סניף: 34</v>
          </cell>
        </row>
        <row r="449">
          <cell r="C449" t="str">
            <v>הקריה. מספר סניף: 378</v>
          </cell>
        </row>
        <row r="450">
          <cell r="C450" t="str">
            <v>הקריה. מספר סניף: 508</v>
          </cell>
        </row>
        <row r="451">
          <cell r="C451" t="str">
            <v>הקריון. מספר סניף: 746</v>
          </cell>
        </row>
        <row r="452">
          <cell r="C452" t="str">
            <v>הקריות. מספר סניף: 153</v>
          </cell>
        </row>
        <row r="453">
          <cell r="C453" t="str">
            <v>הר-נוף. מספר סניף: 739</v>
          </cell>
        </row>
        <row r="454">
          <cell r="C454" t="str">
            <v>הר הכרמל. מספר סניף: 701</v>
          </cell>
        </row>
        <row r="455">
          <cell r="C455" t="str">
            <v>הרא"ה. מספר סניף: 854</v>
          </cell>
        </row>
        <row r="456">
          <cell r="C456" t="str">
            <v>הרימון. מספר סניף: 500</v>
          </cell>
        </row>
        <row r="457">
          <cell r="C457" t="str">
            <v>הרצוג. מספר סניף: 541</v>
          </cell>
        </row>
        <row r="458">
          <cell r="C458" t="str">
            <v>הרצל פתח תקוה. מספר סניף: 56</v>
          </cell>
        </row>
        <row r="459">
          <cell r="C459" t="str">
            <v>הרצל. מספר סניף: 705</v>
          </cell>
        </row>
        <row r="460">
          <cell r="C460" t="str">
            <v>הרצליה עסקים. מספר סניף: 174</v>
          </cell>
        </row>
        <row r="461">
          <cell r="C461" t="str">
            <v>הרצליה פיתוח. מספר סניף: 146</v>
          </cell>
        </row>
        <row r="462">
          <cell r="C462" t="str">
            <v>הרצליה פיתוח. מספר סניף: 522</v>
          </cell>
        </row>
        <row r="463">
          <cell r="C463" t="str">
            <v>הרצליה פיתוח. מספר סניף: 629</v>
          </cell>
        </row>
        <row r="464">
          <cell r="C464" t="str">
            <v>הרצליה פיתוח. מספר סניף: 79</v>
          </cell>
        </row>
        <row r="465">
          <cell r="C465" t="str">
            <v>הרצליה פתוח. מספר סניף: 51</v>
          </cell>
        </row>
        <row r="466">
          <cell r="C466" t="str">
            <v>הרצליה פתוח. מספר סניף: 958</v>
          </cell>
        </row>
        <row r="467">
          <cell r="C467" t="str">
            <v>הרצליה. מספר סניף: 274</v>
          </cell>
        </row>
        <row r="468">
          <cell r="C468" t="str">
            <v>הרצליה. מספר סניף: 415</v>
          </cell>
        </row>
        <row r="469">
          <cell r="C469" t="str">
            <v>הרצליה. מספר סניף: 44</v>
          </cell>
        </row>
        <row r="470">
          <cell r="C470" t="str">
            <v>הרצליה. מספר סניף: 628</v>
          </cell>
        </row>
        <row r="471">
          <cell r="C471" t="str">
            <v>הרצליה. מספר סניף: 72</v>
          </cell>
        </row>
        <row r="472">
          <cell r="C472" t="str">
            <v>הרצליה. מספר סניף: 948</v>
          </cell>
        </row>
        <row r="473">
          <cell r="C473" t="str">
            <v>השופטים. מספר סניף: 705</v>
          </cell>
        </row>
        <row r="474">
          <cell r="C474" t="str">
            <v>השלום. מספר סניף: 672</v>
          </cell>
        </row>
        <row r="475">
          <cell r="C475" t="str">
            <v>השקד. מספר סניף: 555</v>
          </cell>
        </row>
        <row r="476">
          <cell r="C476" t="str">
            <v>השקמה. מספר סניף: 756</v>
          </cell>
        </row>
        <row r="477">
          <cell r="C477" t="str">
            <v>התעשיה האוירית. מספר סניף: 752</v>
          </cell>
        </row>
        <row r="478">
          <cell r="C478" t="str">
            <v>התעשיה חולון. מספר סניף: 157</v>
          </cell>
        </row>
        <row r="479">
          <cell r="C479" t="str">
            <v>התעשיה נתניה. מספר סניף: 598</v>
          </cell>
        </row>
        <row r="480">
          <cell r="C480" t="str">
            <v>התקוה. מספר סניף: 652</v>
          </cell>
        </row>
        <row r="481">
          <cell r="C481" t="str">
            <v>התשבי. מספר סניף: 709</v>
          </cell>
        </row>
        <row r="482">
          <cell r="C482" t="str">
            <v>ואדי ניסנאס. מספר סניף: 694</v>
          </cell>
        </row>
        <row r="483">
          <cell r="C483" t="str">
            <v>ז'בוטינסקי. מספר סניף: 528</v>
          </cell>
        </row>
        <row r="484">
          <cell r="C484" t="str">
            <v>זכרון יעקב. מספר סניף: 625</v>
          </cell>
        </row>
        <row r="485">
          <cell r="C485" t="str">
            <v>זכרון יעקב. מספר סניף: 95</v>
          </cell>
        </row>
        <row r="486">
          <cell r="C486" t="str">
            <v>זכרון יעקב. מספר סניף: 956</v>
          </cell>
        </row>
        <row r="487">
          <cell r="C487" t="str">
            <v>חברות בנות. מספר סניף: 579</v>
          </cell>
        </row>
        <row r="488">
          <cell r="C488" t="str">
            <v>חדרה עסקים. מספר סניף: 72</v>
          </cell>
        </row>
        <row r="489">
          <cell r="C489" t="str">
            <v>חדרה. מספר סניף: 138</v>
          </cell>
        </row>
        <row r="490">
          <cell r="C490" t="str">
            <v>חדרה. מספר סניף: 27</v>
          </cell>
        </row>
        <row r="491">
          <cell r="C491" t="str">
            <v>חדרה. מספר סניף: 420</v>
          </cell>
        </row>
        <row r="492">
          <cell r="C492" t="str">
            <v>חדרה. מספר סניף: 517</v>
          </cell>
        </row>
        <row r="493">
          <cell r="C493" t="str">
            <v>חדרה. מספר סניף: 620</v>
          </cell>
        </row>
        <row r="494">
          <cell r="C494" t="str">
            <v>חדרה. מספר סניף: 677</v>
          </cell>
        </row>
        <row r="495">
          <cell r="C495" t="str">
            <v>חדרה. מספר סניף: 90</v>
          </cell>
        </row>
        <row r="496">
          <cell r="C496" t="str">
            <v>חדרה. מספר סניף: 92</v>
          </cell>
        </row>
        <row r="497">
          <cell r="C497" t="str">
            <v>חדרה. מספר סניף: 953</v>
          </cell>
        </row>
        <row r="498">
          <cell r="C498" t="str">
            <v>חולון-ויצמן. מספר סניף: 638</v>
          </cell>
        </row>
        <row r="499">
          <cell r="C499" t="str">
            <v>חולון א. מספר סניף: 639</v>
          </cell>
        </row>
        <row r="500">
          <cell r="C500" t="str">
            <v>חולון עסקים. מספר סניף: 586</v>
          </cell>
        </row>
        <row r="501">
          <cell r="C501" t="str">
            <v>חולון עסקים. מספר סניף: 78</v>
          </cell>
        </row>
        <row r="502">
          <cell r="C502" t="str">
            <v>חולון. מספר סניף: 158</v>
          </cell>
        </row>
        <row r="503">
          <cell r="C503" t="str">
            <v>חולון. מספר סניף: 284</v>
          </cell>
        </row>
        <row r="504">
          <cell r="C504" t="str">
            <v>חולון. מספר סניף: 412</v>
          </cell>
        </row>
        <row r="505">
          <cell r="C505" t="str">
            <v>חולון. מספר סניף: 45</v>
          </cell>
        </row>
        <row r="506">
          <cell r="C506" t="str">
            <v>חולון. מספר סניף: 49</v>
          </cell>
        </row>
        <row r="507">
          <cell r="C507" t="str">
            <v>חולון. מספר סניף: 511</v>
          </cell>
        </row>
        <row r="508">
          <cell r="C508" t="str">
            <v>חולון. מספר סניף: 67</v>
          </cell>
        </row>
        <row r="509">
          <cell r="C509" t="str">
            <v>חולון. מספר סניף: 686</v>
          </cell>
        </row>
        <row r="510">
          <cell r="C510" t="str">
            <v>חולון. מספר סניף: 858</v>
          </cell>
        </row>
        <row r="511">
          <cell r="C511" t="str">
            <v>חורב. מספר סניף: 880</v>
          </cell>
        </row>
        <row r="512">
          <cell r="C512" t="str">
            <v>חורפיש. מספר סניף: 753</v>
          </cell>
        </row>
        <row r="513">
          <cell r="C513" t="str">
            <v>חזון איש. מספר סניף: 266</v>
          </cell>
        </row>
        <row r="514">
          <cell r="C514" t="str">
            <v>חזון איש. מספר סניף: 468</v>
          </cell>
        </row>
        <row r="515">
          <cell r="C515" t="str">
            <v>חזון איש. מספר סניף: 731</v>
          </cell>
        </row>
        <row r="516">
          <cell r="C516" t="str">
            <v>חטיבת הנגב. מספר סניף: 477</v>
          </cell>
        </row>
        <row r="517">
          <cell r="C517" t="str">
            <v>חיים עוזר. מספר סניף: 761</v>
          </cell>
        </row>
        <row r="518">
          <cell r="C518" t="str">
            <v>חיל הים - חיפה. מספר סניף: 186</v>
          </cell>
        </row>
        <row r="519">
          <cell r="C519" t="str">
            <v>חיפה הדר. מספר סניף: 441</v>
          </cell>
        </row>
        <row r="520">
          <cell r="C520" t="str">
            <v>חיפה עסקים. מספר סניף: 562</v>
          </cell>
        </row>
        <row r="521">
          <cell r="C521" t="str">
            <v>חיפה ראשי. מספר סניף: 6</v>
          </cell>
        </row>
        <row r="522">
          <cell r="C522" t="str">
            <v>חיפה ראשי. מספר סניף: 650</v>
          </cell>
        </row>
        <row r="523">
          <cell r="C523" t="str">
            <v>חיפה ראשי. מספר סניף: 700</v>
          </cell>
        </row>
        <row r="524">
          <cell r="C524" t="str">
            <v>חיפה ראשי. מספר סניף: 81</v>
          </cell>
        </row>
        <row r="525">
          <cell r="C525" t="str">
            <v>חיפה. מספר סניף: 1</v>
          </cell>
        </row>
        <row r="526">
          <cell r="C526" t="str">
            <v>חיפה. מספר סניף: 140</v>
          </cell>
        </row>
        <row r="527">
          <cell r="C527" t="str">
            <v>חיפה. מספר סניף: 187</v>
          </cell>
        </row>
        <row r="528">
          <cell r="C528" t="str">
            <v>חיפה. מספר סניף: 289</v>
          </cell>
        </row>
        <row r="529">
          <cell r="C529" t="str">
            <v>חיפה. מספר סניף: 3</v>
          </cell>
        </row>
        <row r="530">
          <cell r="C530" t="str">
            <v>חיפה. מספר סניף: 52</v>
          </cell>
        </row>
        <row r="531">
          <cell r="C531" t="str">
            <v>חיפה. מספר סניף: 527</v>
          </cell>
        </row>
        <row r="532">
          <cell r="C532" t="str">
            <v>חסכון פנסיוני. מספר סניף: 597</v>
          </cell>
        </row>
        <row r="533">
          <cell r="C533" t="str">
            <v>חצור. מספר סניף: 367</v>
          </cell>
        </row>
        <row r="534">
          <cell r="C534" t="str">
            <v>חצור. מספר סניף: 715</v>
          </cell>
        </row>
        <row r="535">
          <cell r="C535" t="str">
            <v>חצרות יפו. מספר סניף: 26</v>
          </cell>
        </row>
        <row r="536">
          <cell r="C536" t="str">
            <v>חצרות יפו. מספר סניף: 406</v>
          </cell>
        </row>
        <row r="537">
          <cell r="C537" t="str">
            <v>חצרות יפו. מספר סניף: 436</v>
          </cell>
        </row>
        <row r="538">
          <cell r="C538" t="str">
            <v>חצרים. מספר סניף: 376</v>
          </cell>
        </row>
        <row r="539">
          <cell r="C539" t="str">
            <v>חרוד. מספר סניף: 576</v>
          </cell>
        </row>
        <row r="540">
          <cell r="C540" t="str">
            <v>חרפיש. מספר סניף: 43</v>
          </cell>
        </row>
        <row r="541">
          <cell r="C541" t="str">
            <v>חשבות הבנק. מספר סניף: 659</v>
          </cell>
        </row>
        <row r="542">
          <cell r="C542" t="str">
            <v>חשמונאים. מספר סניף: 494</v>
          </cell>
        </row>
        <row r="543">
          <cell r="C543" t="str">
            <v>טבריה עלית. מספר סניף: 724</v>
          </cell>
        </row>
        <row r="544">
          <cell r="C544" t="str">
            <v>טבריה. מספר סניף: 2</v>
          </cell>
        </row>
        <row r="545">
          <cell r="C545" t="str">
            <v>טבריה. מספר סניף: 46</v>
          </cell>
        </row>
        <row r="546">
          <cell r="C546" t="str">
            <v>טבריה. מספר סניף: 462</v>
          </cell>
        </row>
        <row r="547">
          <cell r="C547" t="str">
            <v>טבריה. מספר סניף: 723</v>
          </cell>
        </row>
        <row r="548">
          <cell r="C548" t="str">
            <v>טבריה. מספר סניף: 970</v>
          </cell>
        </row>
        <row r="549">
          <cell r="C549" t="str">
            <v>טוביהו. מספר סניף: 594</v>
          </cell>
        </row>
        <row r="550">
          <cell r="C550" t="str">
            <v>טופ-דן. מספר סניף: 94</v>
          </cell>
        </row>
        <row r="551">
          <cell r="C551" t="str">
            <v>טופ דן. מספר סניף: 324</v>
          </cell>
        </row>
        <row r="552">
          <cell r="C552" t="str">
            <v>טורעאן. מספר סניף: 10</v>
          </cell>
        </row>
        <row r="553">
          <cell r="C553" t="str">
            <v>טורעאן. מספר סניף: 632</v>
          </cell>
        </row>
        <row r="554">
          <cell r="C554" t="str">
            <v>טייבה. מספר סניף: 665</v>
          </cell>
        </row>
        <row r="555">
          <cell r="C555" t="str">
            <v>טייבה. מספר סניף: 951</v>
          </cell>
        </row>
        <row r="556">
          <cell r="C556" t="str">
            <v>טירה המשולש. מספר סניף: 506</v>
          </cell>
        </row>
        <row r="557">
          <cell r="C557" t="str">
            <v>טירה. מספר סניף: 980</v>
          </cell>
        </row>
        <row r="558">
          <cell r="C558" t="str">
            <v>טירת הכרמל. מספר סניף: 662</v>
          </cell>
        </row>
        <row r="559">
          <cell r="C559" t="str">
            <v>טירת הכרמל. מספר סניף: 703</v>
          </cell>
        </row>
        <row r="560">
          <cell r="C560" t="str">
            <v>טירת הכרמל. מספר סניף: 885</v>
          </cell>
        </row>
        <row r="561">
          <cell r="C561" t="str">
            <v>טכני. מספר סניף: 996</v>
          </cell>
        </row>
        <row r="562">
          <cell r="C562" t="str">
            <v>טלבנק. מספר סניף: 219</v>
          </cell>
        </row>
        <row r="563">
          <cell r="C563" t="str">
            <v>טמרה. מספר סניף: 26</v>
          </cell>
        </row>
        <row r="564">
          <cell r="C564" t="str">
            <v>טמרה. מספר סניף: 418</v>
          </cell>
        </row>
        <row r="565">
          <cell r="C565" t="str">
            <v>טמרה. מספר סניף: 614</v>
          </cell>
        </row>
        <row r="566">
          <cell r="C566" t="str">
            <v>טרומפלדור. מספר סניף: 807</v>
          </cell>
        </row>
        <row r="567">
          <cell r="C567" t="str">
            <v>טרפון. מספר סניף: 430</v>
          </cell>
        </row>
        <row r="568">
          <cell r="C568" t="str">
            <v>טרפון. מספר סניף: 476</v>
          </cell>
        </row>
        <row r="569">
          <cell r="C569" t="str">
            <v>טשרניחובסקי. מספר סניף: 679</v>
          </cell>
        </row>
        <row r="570">
          <cell r="C570" t="str">
            <v>טשרניחובסקי. מספר סניף: 720</v>
          </cell>
        </row>
        <row r="571">
          <cell r="C571" t="str">
            <v>יבנה. מספר סניף: 175</v>
          </cell>
        </row>
        <row r="572">
          <cell r="C572" t="str">
            <v>יבנה. מספר סניף: 540</v>
          </cell>
        </row>
        <row r="573">
          <cell r="C573" t="str">
            <v>יבנה. מספר סניף: 762</v>
          </cell>
        </row>
        <row r="574">
          <cell r="C574" t="str">
            <v>יבנה. מספר סניף: 939</v>
          </cell>
        </row>
        <row r="575">
          <cell r="C575" t="str">
            <v>יד אליהו. מספר סניף: 151</v>
          </cell>
        </row>
        <row r="576">
          <cell r="C576" t="str">
            <v>יד אליהו. מספר סניף: 603</v>
          </cell>
        </row>
        <row r="577">
          <cell r="C577" t="str">
            <v>יד אליהו. מספר סניף: 814</v>
          </cell>
        </row>
        <row r="578">
          <cell r="C578" t="str">
            <v>יד חרוצים. מספר סניף: 115</v>
          </cell>
        </row>
        <row r="579">
          <cell r="C579" t="str">
            <v>יהוד. מספר סניף: 110</v>
          </cell>
        </row>
        <row r="580">
          <cell r="C580" t="str">
            <v>יהוד. מספר סניף: 514</v>
          </cell>
        </row>
        <row r="581">
          <cell r="C581" t="str">
            <v>יהוד. מספר סניף: 617</v>
          </cell>
        </row>
        <row r="582">
          <cell r="C582" t="str">
            <v>יהוד. מספר סניף: 837</v>
          </cell>
        </row>
        <row r="583">
          <cell r="C583" t="str">
            <v>יהודה המכבי. מספר סניף: 38</v>
          </cell>
        </row>
        <row r="584">
          <cell r="C584" t="str">
            <v>יהודה המכבי. מספר סניף: 605</v>
          </cell>
        </row>
        <row r="585">
          <cell r="C585" t="str">
            <v>יהודה הנשיא. מספר סניף: 740</v>
          </cell>
        </row>
        <row r="586">
          <cell r="C586" t="str">
            <v>יהלום. מספר סניף: 537</v>
          </cell>
        </row>
        <row r="587">
          <cell r="C587" t="str">
            <v>יובלים. מספר סניף: 464</v>
          </cell>
        </row>
        <row r="588">
          <cell r="C588" t="str">
            <v>יוקנעם. מספר סניף: 131</v>
          </cell>
        </row>
        <row r="589">
          <cell r="C589" t="str">
            <v>יוקנעם. מספר סניף: 582</v>
          </cell>
        </row>
        <row r="590">
          <cell r="C590" t="str">
            <v>יזרעאליה. מספר סניף: 755</v>
          </cell>
        </row>
        <row r="591">
          <cell r="C591" t="str">
            <v>יחידה מרכזת. מספר סניף: 297</v>
          </cell>
        </row>
        <row r="592">
          <cell r="C592" t="str">
            <v>יחידת ביצוע מחלקת מט"י. מספר סניף: 49</v>
          </cell>
        </row>
        <row r="593">
          <cell r="C593" t="str">
            <v>יחידת בצוע-מחלקת מט"י. מספר סניף: 989</v>
          </cell>
        </row>
        <row r="594">
          <cell r="C594" t="str">
            <v>יחידת בצוע-נהול אשראי מרוכז. מספר סניף: 646</v>
          </cell>
        </row>
        <row r="595">
          <cell r="C595" t="str">
            <v>יחידת בצוע ני"ע. מספר סניף: 60</v>
          </cell>
        </row>
        <row r="596">
          <cell r="C596" t="str">
            <v>יחידת עיקולים. מספר סניף: 468</v>
          </cell>
        </row>
        <row r="597">
          <cell r="C597" t="str">
            <v>ייעוץ פנסיוני. מספר סניף: 308</v>
          </cell>
        </row>
        <row r="598">
          <cell r="C598" t="str">
            <v>ילמ. מספר סניף: 305</v>
          </cell>
        </row>
        <row r="599">
          <cell r="C599" t="str">
            <v>יעוץ פנסיוני. מספר סניף: 749</v>
          </cell>
        </row>
        <row r="600">
          <cell r="C600" t="str">
            <v>יעלים. מספר סניף: 61</v>
          </cell>
        </row>
        <row r="601">
          <cell r="C601" t="str">
            <v>יפו. מספר סניף: 505</v>
          </cell>
        </row>
        <row r="602">
          <cell r="C602" t="str">
            <v>יפו. מספר סניף: 611</v>
          </cell>
        </row>
        <row r="603">
          <cell r="C603" t="str">
            <v>יפו. מספר סניף: 653</v>
          </cell>
        </row>
        <row r="604">
          <cell r="C604" t="str">
            <v>יפו. מספר סניף: 801</v>
          </cell>
        </row>
        <row r="605">
          <cell r="C605" t="str">
            <v>יפיע. מספר סניף: 20</v>
          </cell>
        </row>
        <row r="606">
          <cell r="C606" t="str">
            <v>יפיע. מספר סניף: 449</v>
          </cell>
        </row>
        <row r="607">
          <cell r="C607" t="str">
            <v>יפיע. מספר סניף: 628</v>
          </cell>
        </row>
        <row r="608">
          <cell r="C608" t="str">
            <v>יצחק שדה. מספר סניף: 48</v>
          </cell>
        </row>
        <row r="609">
          <cell r="C609" t="str">
            <v>יצחק שדה. מספר סניף: 780</v>
          </cell>
        </row>
        <row r="610">
          <cell r="C610" t="str">
            <v>יקנעם. מספר סניף: 722</v>
          </cell>
        </row>
        <row r="611">
          <cell r="C611" t="str">
            <v>יקנעם. מספר סניף: 729</v>
          </cell>
        </row>
        <row r="612">
          <cell r="C612" t="str">
            <v>ירוחם. מספר סניף: 671</v>
          </cell>
        </row>
        <row r="613">
          <cell r="C613" t="str">
            <v>ירושלים עסקים. מספר סניף: 436</v>
          </cell>
        </row>
        <row r="614">
          <cell r="C614" t="str">
            <v>ירושלים ראשי. מספר סניף: 12</v>
          </cell>
        </row>
        <row r="615">
          <cell r="C615" t="str">
            <v>ירושלים ראשי. מספר סניף: 50</v>
          </cell>
        </row>
        <row r="616">
          <cell r="C616" t="str">
            <v>ירושלים ראשי. מספר סניף: 51</v>
          </cell>
        </row>
        <row r="617">
          <cell r="C617" t="str">
            <v>ירושלים, ראשי. מספר סניף: 690</v>
          </cell>
        </row>
        <row r="618">
          <cell r="C618" t="str">
            <v>ירושלים. מספר סניף: 185</v>
          </cell>
        </row>
        <row r="619">
          <cell r="C619" t="str">
            <v>ירושלים. מספר סניף: 288</v>
          </cell>
        </row>
        <row r="620">
          <cell r="C620" t="str">
            <v>ירושלים. מספר סניף: 369</v>
          </cell>
        </row>
        <row r="621">
          <cell r="C621" t="str">
            <v>ירושלים. מספר סניף: 515</v>
          </cell>
        </row>
        <row r="622">
          <cell r="C622" t="str">
            <v>ירושלים. מספר סניף: 642</v>
          </cell>
        </row>
        <row r="623">
          <cell r="C623" t="str">
            <v>ירכא. מספר סניף: 33</v>
          </cell>
        </row>
        <row r="624">
          <cell r="C624" t="str">
            <v>ירכא. מספר סניף: 602</v>
          </cell>
        </row>
        <row r="625">
          <cell r="C625" t="str">
            <v>ירכא. מספר סניף: 90</v>
          </cell>
        </row>
        <row r="626">
          <cell r="C626" t="str">
            <v>ישורון. מספר סניף: 529</v>
          </cell>
        </row>
        <row r="627">
          <cell r="C627" t="str">
            <v>ישיר לאומי. מספר סניף: 678</v>
          </cell>
        </row>
        <row r="628">
          <cell r="C628" t="str">
            <v>כאבול. מספר סניף: 24</v>
          </cell>
        </row>
        <row r="629">
          <cell r="C629" t="str">
            <v>כאבול. מספר סניף: 738</v>
          </cell>
        </row>
        <row r="630">
          <cell r="C630" t="str">
            <v>כהנמן. מספר סניף: 570</v>
          </cell>
        </row>
        <row r="631">
          <cell r="C631" t="str">
            <v>כוכב יאיר. מספר סניף: 683</v>
          </cell>
        </row>
        <row r="632">
          <cell r="C632" t="str">
            <v>כורזין. מספר סניף: 543</v>
          </cell>
        </row>
        <row r="633">
          <cell r="C633" t="str">
            <v>כיכר המדינה. מספר סניף: 157</v>
          </cell>
        </row>
        <row r="634">
          <cell r="C634" t="str">
            <v>כיכר המדינה. מספר סניף: 275</v>
          </cell>
        </row>
        <row r="635">
          <cell r="C635" t="str">
            <v>כיכר המדינה. מספר סניף: 410</v>
          </cell>
        </row>
        <row r="636">
          <cell r="C636" t="str">
            <v>כיכר השבטים. מספר סניף: 786</v>
          </cell>
        </row>
        <row r="637">
          <cell r="C637" t="str">
            <v>כיכר השבת. מספר סניף: 501</v>
          </cell>
        </row>
        <row r="638">
          <cell r="C638" t="str">
            <v>ככר היהלום. מספר סניף: 123</v>
          </cell>
        </row>
        <row r="639">
          <cell r="C639" t="str">
            <v>ככר המדינה. מספר סניף: 152</v>
          </cell>
        </row>
        <row r="640">
          <cell r="C640" t="str">
            <v>ככר המדינה. מספר סניף: 405</v>
          </cell>
        </row>
        <row r="641">
          <cell r="C641" t="str">
            <v>ככר המדינה. מספר סניף: 524</v>
          </cell>
        </row>
        <row r="642">
          <cell r="C642" t="str">
            <v>ככר המדינה. מספר סניף: 603</v>
          </cell>
        </row>
        <row r="643">
          <cell r="C643" t="str">
            <v>ככר המדינה. מספר סניף: 753</v>
          </cell>
        </row>
        <row r="644">
          <cell r="C644" t="str">
            <v>ככר המדינה. מספר סניף: 93</v>
          </cell>
        </row>
        <row r="645">
          <cell r="C645" t="str">
            <v>ככר המושבות. מספר סניף: 810</v>
          </cell>
        </row>
        <row r="646">
          <cell r="C646" t="str">
            <v>ככר הסיטי. מספר סניף: 540</v>
          </cell>
        </row>
        <row r="647">
          <cell r="C647" t="str">
            <v>ככר יצחק רבין. מספר סניף: 101</v>
          </cell>
        </row>
        <row r="648">
          <cell r="C648" t="str">
            <v>ככר יצחק רבין. מספר סניף: 609</v>
          </cell>
        </row>
        <row r="649">
          <cell r="C649" t="str">
            <v>ככר יצחק רבין. מספר סניף: 816</v>
          </cell>
        </row>
        <row r="650">
          <cell r="C650" t="str">
            <v>ככר יצחק רבין. מספר סניף: 85</v>
          </cell>
        </row>
        <row r="651">
          <cell r="C651" t="str">
            <v>ככר נח. מספר סניף: 683</v>
          </cell>
        </row>
        <row r="652">
          <cell r="C652" t="str">
            <v>ככר סירן. מספר סניף: 863</v>
          </cell>
        </row>
        <row r="653">
          <cell r="C653" t="str">
            <v>ככר עצמאות. מספר סניף: 511</v>
          </cell>
        </row>
        <row r="654">
          <cell r="C654" t="str">
            <v>ככר פריז. מספר סניף: 736</v>
          </cell>
        </row>
        <row r="655">
          <cell r="C655" t="str">
            <v>ככר ציון. מספר סניף: 783</v>
          </cell>
        </row>
        <row r="656">
          <cell r="C656" t="str">
            <v>ככר ציון. מספר סניף: 920</v>
          </cell>
        </row>
        <row r="657">
          <cell r="C657" t="str">
            <v>ככר רבין. מספר סניף: 658</v>
          </cell>
        </row>
        <row r="658">
          <cell r="C658" t="str">
            <v>כנפי נשרים. מספר סניף: 129</v>
          </cell>
        </row>
        <row r="659">
          <cell r="C659" t="str">
            <v>כנפי נשרים. מספר סניף: 182</v>
          </cell>
        </row>
        <row r="660">
          <cell r="C660" t="str">
            <v>כנפי נשרים. מספר סניף: 331</v>
          </cell>
        </row>
        <row r="661">
          <cell r="C661" t="str">
            <v>כנפי נשרים. מספר סניף: 539</v>
          </cell>
        </row>
        <row r="662">
          <cell r="C662" t="str">
            <v>כנפי נשרים. מספר סניף: 661</v>
          </cell>
        </row>
        <row r="663">
          <cell r="C663" t="str">
            <v>כפר-גנים. מספר סניף: 317</v>
          </cell>
        </row>
        <row r="664">
          <cell r="C664" t="str">
            <v>כפר גנים. מספר סניף: 153</v>
          </cell>
        </row>
        <row r="665">
          <cell r="C665" t="str">
            <v>כפר גנים. מספר סניף: 156</v>
          </cell>
        </row>
        <row r="666">
          <cell r="C666" t="str">
            <v>כפר גנים. מספר סניף: 548</v>
          </cell>
        </row>
        <row r="667">
          <cell r="C667" t="str">
            <v>כפר גנים. מספר סניף: 703</v>
          </cell>
        </row>
        <row r="668">
          <cell r="C668" t="str">
            <v>כפר ורדים. מספר סניף: 120</v>
          </cell>
        </row>
        <row r="669">
          <cell r="C669" t="str">
            <v>כפר יאסיף. מספר סניף: 15</v>
          </cell>
        </row>
        <row r="670">
          <cell r="C670" t="str">
            <v>כפר יאסיף. מספר סניף: 202</v>
          </cell>
        </row>
        <row r="671">
          <cell r="C671" t="str">
            <v>כפר יאסיף. מספר סניף: 538</v>
          </cell>
        </row>
        <row r="672">
          <cell r="C672" t="str">
            <v>כפר יאסיף. מספר סניף: 691</v>
          </cell>
        </row>
        <row r="673">
          <cell r="C673" t="str">
            <v>כפר יונה. מספר סניף: 675</v>
          </cell>
        </row>
        <row r="674">
          <cell r="C674" t="str">
            <v>כפר כנא. מספר סניף: 478</v>
          </cell>
        </row>
        <row r="675">
          <cell r="C675" t="str">
            <v>כפר כנא. מספר סניף: 631</v>
          </cell>
        </row>
        <row r="676">
          <cell r="C676" t="str">
            <v>כפר כנא. מספר סניף: 7</v>
          </cell>
        </row>
        <row r="677">
          <cell r="C677" t="str">
            <v>כפר מנדא. מספר סניף: 28</v>
          </cell>
        </row>
        <row r="678">
          <cell r="C678" t="str">
            <v>כפר סבא הירוקה. מספר סניף: 135</v>
          </cell>
        </row>
        <row r="679">
          <cell r="C679" t="str">
            <v>כפר סבא. מספר סניף: 118</v>
          </cell>
        </row>
        <row r="680">
          <cell r="C680" t="str">
            <v>כפר סבא. מספר סניף: 21</v>
          </cell>
        </row>
        <row r="681">
          <cell r="C681" t="str">
            <v>כפר סבא. מספר סניף: 380</v>
          </cell>
        </row>
        <row r="682">
          <cell r="C682" t="str">
            <v>כפר סבא. מספר סניף: 424</v>
          </cell>
        </row>
        <row r="683">
          <cell r="C683" t="str">
            <v>כפר סבא. מספר סניף: 502</v>
          </cell>
        </row>
        <row r="684">
          <cell r="C684" t="str">
            <v>כפר סבא. מספר סניף: 54</v>
          </cell>
        </row>
        <row r="685">
          <cell r="C685" t="str">
            <v>כפר סבא. מספר סניף: 627</v>
          </cell>
        </row>
        <row r="686">
          <cell r="C686" t="str">
            <v>כפר סבא. מספר סניף: 699</v>
          </cell>
        </row>
        <row r="687">
          <cell r="C687" t="str">
            <v>כפר סבא. מספר סניף: 946</v>
          </cell>
        </row>
        <row r="688">
          <cell r="C688" t="str">
            <v>כפר ערערה. מספר סניף: 27</v>
          </cell>
        </row>
        <row r="689">
          <cell r="C689" t="str">
            <v>כפר קאסם. מספר סניף: 201</v>
          </cell>
        </row>
        <row r="690">
          <cell r="C690" t="str">
            <v>כפר קאסם. מספר סניף: 652</v>
          </cell>
        </row>
        <row r="691">
          <cell r="C691" t="str">
            <v>כפר קאסם. מספר סניף: 750</v>
          </cell>
        </row>
        <row r="692">
          <cell r="C692" t="str">
            <v>כפר קמא. מספר סניף: 695</v>
          </cell>
        </row>
        <row r="693">
          <cell r="C693" t="str">
            <v>כפר קרע. מספר סניף: 578</v>
          </cell>
        </row>
        <row r="694">
          <cell r="C694" t="str">
            <v>כפר קרע. מספר סניף: 8</v>
          </cell>
        </row>
        <row r="695">
          <cell r="C695" t="str">
            <v>כפר שמריהו. מספר סניף: 680</v>
          </cell>
        </row>
        <row r="696">
          <cell r="C696" t="str">
            <v>כפר שמריהו. מספר סניף: 844</v>
          </cell>
        </row>
        <row r="697">
          <cell r="C697" t="str">
            <v>כפר תבור. מספר סניף: 549</v>
          </cell>
        </row>
        <row r="698">
          <cell r="C698" t="str">
            <v>כצנלסון. מספר סניף: 572</v>
          </cell>
        </row>
        <row r="699">
          <cell r="C699" t="str">
            <v>כרמיאל. מספר סניף: 174</v>
          </cell>
        </row>
        <row r="700">
          <cell r="C700" t="str">
            <v>כרמיאל. מספר סניף: 280</v>
          </cell>
        </row>
        <row r="701">
          <cell r="C701" t="str">
            <v>כרמיאל. מספר סניף: 398</v>
          </cell>
        </row>
        <row r="702">
          <cell r="C702" t="str">
            <v>כרמיאל. מספר סניף: 504</v>
          </cell>
        </row>
        <row r="703">
          <cell r="C703" t="str">
            <v>כרמיאל. מספר סניף: 513</v>
          </cell>
        </row>
        <row r="704">
          <cell r="C704" t="str">
            <v>כרמיאל. מספר סניף: 59</v>
          </cell>
        </row>
        <row r="705">
          <cell r="C705" t="str">
            <v>כרמיאל. מספר סניף: 747</v>
          </cell>
        </row>
        <row r="706">
          <cell r="C706" t="str">
            <v>כרמיאל. מספר סניף: 96</v>
          </cell>
        </row>
        <row r="707">
          <cell r="C707" t="str">
            <v>כרמיאל. מספר סניף: 961</v>
          </cell>
        </row>
        <row r="708">
          <cell r="C708" t="str">
            <v>כרמל. מספר סניף: 311</v>
          </cell>
        </row>
        <row r="709">
          <cell r="C709" t="str">
            <v>כרמל. מספר סניף: 449</v>
          </cell>
        </row>
        <row r="710">
          <cell r="C710" t="str">
            <v>כרמל. מספר סניף: 512</v>
          </cell>
        </row>
        <row r="711">
          <cell r="C711" t="str">
            <v>לאומי טוטאל דיגיטל. מספר סניף: 701</v>
          </cell>
        </row>
        <row r="712">
          <cell r="C712" t="str">
            <v>לב דיזנגוף. מספר סניף: 147</v>
          </cell>
        </row>
        <row r="713">
          <cell r="C713" t="str">
            <v>לב דיזנגוף. מספר סניף: 453</v>
          </cell>
        </row>
        <row r="714">
          <cell r="C714" t="str">
            <v>לב דיזנגוף. מספר סניף: 681</v>
          </cell>
        </row>
        <row r="715">
          <cell r="C715" t="str">
            <v>לב דיזנגוף. מספר סניף: 806</v>
          </cell>
        </row>
        <row r="716">
          <cell r="C716" t="str">
            <v>לב העיר באר שבע. מספר סניף: 517</v>
          </cell>
        </row>
        <row r="717">
          <cell r="C717" t="str">
            <v>לב העיר. מספר סניף: 55</v>
          </cell>
        </row>
        <row r="718">
          <cell r="C718" t="str">
            <v>לב הפארק. מספר סניף: 695</v>
          </cell>
        </row>
        <row r="719">
          <cell r="C719" t="str">
            <v>לב הרובע. מספר סניף: 986</v>
          </cell>
        </row>
        <row r="720">
          <cell r="C720" t="str">
            <v>לב ראשון. מספר סניף: 430</v>
          </cell>
        </row>
        <row r="721">
          <cell r="C721" t="str">
            <v>להבים. מספר סניף: 3</v>
          </cell>
        </row>
        <row r="722">
          <cell r="C722" t="str">
            <v>לוד תעשיה אוירית. מספר סניף: 374</v>
          </cell>
        </row>
        <row r="723">
          <cell r="C723" t="str">
            <v>לוד. מספר סניף: 59</v>
          </cell>
        </row>
        <row r="724">
          <cell r="C724" t="str">
            <v>לוד. מספר סניף: 685</v>
          </cell>
        </row>
        <row r="725">
          <cell r="C725" t="str">
            <v>לוד. מספר סניף: 937</v>
          </cell>
        </row>
        <row r="726">
          <cell r="C726" t="str">
            <v>לינקולן. מספר סניף: 772</v>
          </cell>
        </row>
        <row r="727">
          <cell r="C727" t="str">
            <v>למד. מספר סניף: 631</v>
          </cell>
        </row>
        <row r="728">
          <cell r="C728" t="str">
            <v>למד. מספר סניף: 788</v>
          </cell>
        </row>
        <row r="729">
          <cell r="C729" t="str">
            <v>לקוחות נבחרים. מספר סניף: 338</v>
          </cell>
        </row>
        <row r="730">
          <cell r="C730" t="str">
            <v>מ.ש.י. כניסה לקבע. מספר סניף: 988</v>
          </cell>
        </row>
        <row r="731">
          <cell r="C731" t="str">
            <v>מאה שערים. מספר סניף: 184</v>
          </cell>
        </row>
        <row r="732">
          <cell r="C732" t="str">
            <v>מאה שערים. מספר סניף: 533</v>
          </cell>
        </row>
        <row r="733">
          <cell r="C733" t="str">
            <v>מאפו. מספר סניף: 130</v>
          </cell>
        </row>
        <row r="734">
          <cell r="C734" t="str">
            <v>מבצע עובדה. מספר סניף: 564</v>
          </cell>
        </row>
        <row r="735">
          <cell r="C735" t="str">
            <v>מבשרת ציון. מספר סניף: 448</v>
          </cell>
        </row>
        <row r="736">
          <cell r="C736" t="str">
            <v>מבשרת ציון. מספר סניף: 510</v>
          </cell>
        </row>
        <row r="737">
          <cell r="C737" t="str">
            <v>מבשרת ציון. מספר סניף: 638</v>
          </cell>
        </row>
        <row r="738">
          <cell r="C738" t="str">
            <v>מבשרת. מספר סניף: 142</v>
          </cell>
        </row>
        <row r="739">
          <cell r="C739" t="str">
            <v>מג'אר. מספר סניף: 4</v>
          </cell>
        </row>
        <row r="740">
          <cell r="C740" t="str">
            <v>מג'אר. מספר סניף: 581</v>
          </cell>
        </row>
        <row r="741">
          <cell r="C741" t="str">
            <v>מג'ד אל כרום. מספר סניף: 624</v>
          </cell>
        </row>
        <row r="742">
          <cell r="C742" t="str">
            <v>מג'דל שמס. מספר סניף: 744</v>
          </cell>
        </row>
        <row r="743">
          <cell r="C743" t="str">
            <v>מגדיאל - הוד השרון. מספר סניף: 508</v>
          </cell>
        </row>
        <row r="744">
          <cell r="C744" t="str">
            <v>מגדיאל. מספר סניף: 678</v>
          </cell>
        </row>
        <row r="745">
          <cell r="C745" t="str">
            <v>מגדיאל. מספר סניף: 776</v>
          </cell>
        </row>
        <row r="746">
          <cell r="C746" t="str">
            <v>מגדל היובל. מספר סניף: 395</v>
          </cell>
        </row>
        <row r="747">
          <cell r="C747" t="str">
            <v>מגדל העמק. מספר סניף: 137</v>
          </cell>
        </row>
        <row r="748">
          <cell r="C748" t="str">
            <v>מגדל העמק. מספר סניף: 728</v>
          </cell>
        </row>
        <row r="749">
          <cell r="C749" t="str">
            <v>מגדל העמק. מספר סניף: 987</v>
          </cell>
        </row>
        <row r="750">
          <cell r="C750" t="str">
            <v>מגדל חיפה. מספר סניף: 879</v>
          </cell>
        </row>
        <row r="751">
          <cell r="C751" t="str">
            <v>מגדל סונול. מספר סניף: 82</v>
          </cell>
        </row>
        <row r="752">
          <cell r="C752" t="str">
            <v>מגדל שלום. מספר סניף: 67</v>
          </cell>
        </row>
        <row r="753">
          <cell r="C753" t="str">
            <v>מגדלי אביב. מספר סניף: 812</v>
          </cell>
        </row>
        <row r="754">
          <cell r="C754" t="str">
            <v>מגדלי דוד. מספר סניף: 627</v>
          </cell>
        </row>
        <row r="755">
          <cell r="C755" t="str">
            <v>מגדלי ויטה. מספר סניף: 23</v>
          </cell>
        </row>
        <row r="756">
          <cell r="C756" t="str">
            <v>מגמ"ש (מרכז גביה משפטית. מספר סניף: 537</v>
          </cell>
        </row>
        <row r="757">
          <cell r="C757" t="str">
            <v>מדור פיתוח במחלקת חברות. מספר סניף: 6</v>
          </cell>
        </row>
        <row r="758">
          <cell r="C758" t="str">
            <v>מודיעין - מרכז הדיור. מספר סניף: 5</v>
          </cell>
        </row>
        <row r="759">
          <cell r="C759" t="str">
            <v>מודיעין דיור. מספר סניף: 503</v>
          </cell>
        </row>
        <row r="760">
          <cell r="C760" t="str">
            <v>מודיעין עילית. מספר סניף: 180</v>
          </cell>
        </row>
        <row r="761">
          <cell r="C761" t="str">
            <v>מודיעין עילית. מספר סניף: 292</v>
          </cell>
        </row>
        <row r="762">
          <cell r="C762" t="str">
            <v>מודיעין עילית. מספר סניף: 36</v>
          </cell>
        </row>
        <row r="763">
          <cell r="C763" t="str">
            <v>מודיעין. מספר סניף: 116</v>
          </cell>
        </row>
        <row r="764">
          <cell r="C764" t="str">
            <v>מודיעין. מספר סניף: 128</v>
          </cell>
        </row>
        <row r="765">
          <cell r="C765" t="str">
            <v>מודיעין. מספר סניף: 154</v>
          </cell>
        </row>
        <row r="766">
          <cell r="C766" t="str">
            <v>מודיעין. מספר סניף: 303</v>
          </cell>
        </row>
        <row r="767">
          <cell r="C767" t="str">
            <v>מודיעין. מספר סניף: 315</v>
          </cell>
        </row>
        <row r="768">
          <cell r="C768" t="str">
            <v>מודיעין. מספר סניף: 521</v>
          </cell>
        </row>
        <row r="769">
          <cell r="C769" t="str">
            <v>מודיעין. מספר סניף: 582</v>
          </cell>
        </row>
        <row r="770">
          <cell r="C770" t="str">
            <v>מודיעין. מספר סניף: 680</v>
          </cell>
        </row>
        <row r="771">
          <cell r="C771" t="str">
            <v>מונטיפיורי. מספר סניף: 781</v>
          </cell>
        </row>
        <row r="772">
          <cell r="C772" t="str">
            <v>מוניטפיורי. מספר סניף: 811</v>
          </cell>
        </row>
        <row r="773">
          <cell r="C773" t="str">
            <v>מוריה. מספר סניף: 107</v>
          </cell>
        </row>
        <row r="774">
          <cell r="C774" t="str">
            <v>מוריה. מספר סניף: 886</v>
          </cell>
        </row>
        <row r="775">
          <cell r="C775" t="str">
            <v>מזכרת בתיה. מספר סניף: 536</v>
          </cell>
        </row>
        <row r="776">
          <cell r="C776" t="str">
            <v>מזכרת בתיה. מספר סניף: 684</v>
          </cell>
        </row>
        <row r="777">
          <cell r="C777" t="str">
            <v>מזרח ירושלים. מספר סניף: 68</v>
          </cell>
        </row>
        <row r="778">
          <cell r="C778" t="str">
            <v>מזרח ירושלים. מספר סניף: 696</v>
          </cell>
        </row>
        <row r="779">
          <cell r="C779" t="str">
            <v>מזרח ירושלים. מספר סניף: 918</v>
          </cell>
        </row>
        <row r="780">
          <cell r="C780" t="str">
            <v>מחלקת ביצוע. מספר סניף: 200</v>
          </cell>
        </row>
        <row r="781">
          <cell r="C781" t="str">
            <v>מחלקת בנקים ומוסדות פיננסים. מספר סניף: 518</v>
          </cell>
        </row>
        <row r="782">
          <cell r="C782" t="str">
            <v>מחלקת מט"ח- סניף ראשי ת"א. מספר סניף: 190</v>
          </cell>
        </row>
        <row r="783">
          <cell r="C783" t="str">
            <v>מחלקת שירותי מט"ח ותקשורת בין בנקאית. מספר סניף: 520</v>
          </cell>
        </row>
        <row r="784">
          <cell r="C784" t="str">
            <v>מחנה יהודה. מספר סניף: 61</v>
          </cell>
        </row>
        <row r="785">
          <cell r="C785" t="str">
            <v>מט"ל לוד. מספר סניף: 546</v>
          </cell>
        </row>
        <row r="786">
          <cell r="C786" t="str">
            <v>מיקדו. מספר סניף: 64</v>
          </cell>
        </row>
        <row r="787">
          <cell r="C787" t="str">
            <v>מיתר. מספר סניף: 603</v>
          </cell>
        </row>
        <row r="788">
          <cell r="C788" t="str">
            <v>מכון וייצמן. מספר סניף: 660</v>
          </cell>
        </row>
        <row r="789">
          <cell r="C789" t="str">
            <v>מכון וייצמן. מספר סניף: 9</v>
          </cell>
        </row>
        <row r="790">
          <cell r="C790" t="str">
            <v>מכס נתב"ג. מספר סניף: 992</v>
          </cell>
        </row>
        <row r="791">
          <cell r="C791" t="str">
            <v>מלא"ב-ירושלים. מספר סניף: 521</v>
          </cell>
        </row>
        <row r="792">
          <cell r="C792" t="str">
            <v>מלא"ב-נתניה. מספר סניף: 156</v>
          </cell>
        </row>
        <row r="793">
          <cell r="C793" t="str">
            <v>מלחה ירושלים. מספר סניף: 7</v>
          </cell>
        </row>
        <row r="794">
          <cell r="C794" t="str">
            <v>מלחה. מספר סניף: 277</v>
          </cell>
        </row>
        <row r="795">
          <cell r="C795" t="str">
            <v>מלחה. מספר סניף: 431</v>
          </cell>
        </row>
        <row r="796">
          <cell r="C796" t="str">
            <v>ממילא. מספר סניף: 15</v>
          </cell>
        </row>
        <row r="797">
          <cell r="C797" t="str">
            <v>מנהלת אזור חיפה והשרון. מספר סניף: 703</v>
          </cell>
        </row>
        <row r="798">
          <cell r="C798" t="str">
            <v>מנהלת אזור ירושלים והדרום. מספר סניף: 702</v>
          </cell>
        </row>
        <row r="799">
          <cell r="C799" t="str">
            <v>מנהלת אזור נצרת. מספר סניף: 705</v>
          </cell>
        </row>
        <row r="800">
          <cell r="C800" t="str">
            <v>מנהלת אזור עכו. מספר סניף: 706</v>
          </cell>
        </row>
        <row r="801">
          <cell r="C801" t="str">
            <v>מנהלת אזור תל אביב והמרכז. מספר סניף: 701</v>
          </cell>
        </row>
        <row r="802">
          <cell r="C802" t="str">
            <v>מסלקה. מספר סניף: 688</v>
          </cell>
        </row>
        <row r="803">
          <cell r="C803" t="str">
            <v>מעונות מכבי בית אילדן. מספר סניף: 61</v>
          </cell>
        </row>
        <row r="804">
          <cell r="C804" t="str">
            <v>מעיליא. מספר סניף: 625</v>
          </cell>
        </row>
        <row r="805">
          <cell r="C805" t="str">
            <v>מעלה אדומים. מספר סניף: 193</v>
          </cell>
        </row>
        <row r="806">
          <cell r="C806" t="str">
            <v>מעלה אדומים. מספר סניף: 291</v>
          </cell>
        </row>
        <row r="807">
          <cell r="C807" t="str">
            <v>מעלה אדומים. מספר סניף: 752</v>
          </cell>
        </row>
        <row r="808">
          <cell r="C808" t="str">
            <v>מעלות תרשיחא. מספר סניף: 17</v>
          </cell>
        </row>
        <row r="809">
          <cell r="C809" t="str">
            <v>מעלות תרשיחא. מספר סניף: 732</v>
          </cell>
        </row>
        <row r="810">
          <cell r="C810" t="str">
            <v>מעלות. מספר סניף: 558</v>
          </cell>
        </row>
        <row r="811">
          <cell r="C811" t="str">
            <v>מעלות. מספר סניף: 641</v>
          </cell>
        </row>
        <row r="812">
          <cell r="C812" t="str">
            <v>מעלות. מספר סניף: 91</v>
          </cell>
        </row>
        <row r="813">
          <cell r="C813" t="str">
            <v>מערב ראשון לציון. מספר סניף: 392</v>
          </cell>
        </row>
        <row r="814">
          <cell r="C814" t="str">
            <v>מערב ראשון לציון. מספר סניף: 506</v>
          </cell>
        </row>
        <row r="815">
          <cell r="C815" t="str">
            <v>מערב ראשון. מספר סניף: 234</v>
          </cell>
        </row>
        <row r="816">
          <cell r="C816" t="str">
            <v>מערך החשבות. מספר סניף: 201</v>
          </cell>
        </row>
        <row r="817">
          <cell r="C817" t="str">
            <v>מפרץ חיפה. מספר סניף: 362</v>
          </cell>
        </row>
        <row r="818">
          <cell r="C818" t="str">
            <v>מפרץ חיפה. מספר סניף: 4</v>
          </cell>
        </row>
        <row r="819">
          <cell r="C819" t="str">
            <v>מצדה. מספר סניף: 566</v>
          </cell>
        </row>
        <row r="820">
          <cell r="C820" t="str">
            <v>מצפה ספיר. מספר סניף: 228</v>
          </cell>
        </row>
        <row r="821">
          <cell r="C821" t="str">
            <v>מצפה רמון. מספר סניף: 672</v>
          </cell>
        </row>
        <row r="822">
          <cell r="C822" t="str">
            <v>מרגליות. מספר סניף: 643</v>
          </cell>
        </row>
        <row r="823">
          <cell r="C823" t="str">
            <v>מרגנית. מספר סניף: 866</v>
          </cell>
        </row>
        <row r="824">
          <cell r="C824" t="str">
            <v>מרום-נוה. מספר סניף: 546</v>
          </cell>
        </row>
        <row r="825">
          <cell r="C825" t="str">
            <v>מרום נווה. מספר סניף: 534</v>
          </cell>
        </row>
        <row r="826">
          <cell r="C826" t="str">
            <v>מרום נווה. מספר סניף: 96</v>
          </cell>
        </row>
        <row r="827">
          <cell r="C827" t="str">
            <v>מרכז אמידים. מספר סניף: 11</v>
          </cell>
        </row>
        <row r="828">
          <cell r="C828" t="str">
            <v>מרכז בנקאות פרטית  בינלאומית אשדוד. מספר סניף: 502</v>
          </cell>
        </row>
        <row r="829">
          <cell r="C829" t="str">
            <v>מרכז בנקאות פרטית בינלאומית  ת"א. מספר סניף: 478</v>
          </cell>
        </row>
        <row r="830">
          <cell r="C830" t="str">
            <v>מרכז בנקאות פרטית בינלאומית י-ם. מספר סניף: 520</v>
          </cell>
        </row>
        <row r="831">
          <cell r="C831" t="str">
            <v>מרכז בנקאות פרטית בינלאומית. מספר סניף: 129</v>
          </cell>
        </row>
        <row r="832">
          <cell r="C832" t="str">
            <v>מרכז בנקאות פרטת נתניה. מספר סניף: 541</v>
          </cell>
        </row>
        <row r="833">
          <cell r="C833" t="str">
            <v>מרכז הבנקאות. מספר סניף: 509</v>
          </cell>
        </row>
        <row r="834">
          <cell r="C834" t="str">
            <v>מרכז הכרמל. מספר סניף: 679</v>
          </cell>
        </row>
        <row r="835">
          <cell r="C835" t="str">
            <v>מרכז הכרמל. מספר סניף: 76</v>
          </cell>
        </row>
        <row r="836">
          <cell r="C836" t="str">
            <v>מרכז הכרמל. מספר סניף: 83</v>
          </cell>
        </row>
        <row r="837">
          <cell r="C837" t="str">
            <v>מרכז הנגב. מספר סניף: 117</v>
          </cell>
        </row>
        <row r="838">
          <cell r="C838" t="str">
            <v>מרכז הנגב. מספר סניף: 922</v>
          </cell>
        </row>
        <row r="839">
          <cell r="C839" t="str">
            <v>מרכז השקעות אח"מים מרכנתיל. מספר סניף: 711</v>
          </cell>
        </row>
        <row r="840">
          <cell r="C840" t="str">
            <v>מרכז השקעות השפלה. מספר סניף: 488</v>
          </cell>
        </row>
        <row r="841">
          <cell r="C841" t="str">
            <v>מרכז כלל. מספר סניף: 159</v>
          </cell>
        </row>
        <row r="842">
          <cell r="C842" t="str">
            <v>מרכז כלל. מספר סניף: 569</v>
          </cell>
        </row>
        <row r="843">
          <cell r="C843" t="str">
            <v>מרכז מזומנים טוביהו. מספר סניף: 173</v>
          </cell>
        </row>
        <row r="844">
          <cell r="C844" t="str">
            <v>מרכז מזומנים ירושלים. מספר סניף: 348</v>
          </cell>
        </row>
        <row r="845">
          <cell r="C845" t="str">
            <v>מרכז מזומנים. מספר סניף: 184</v>
          </cell>
        </row>
        <row r="846">
          <cell r="C846" t="str">
            <v>מרכז מזומנים. מספר סניף: 510</v>
          </cell>
        </row>
        <row r="847">
          <cell r="C847" t="str">
            <v>מרכז מסחרי שפרעם. מספר סניף: 31</v>
          </cell>
        </row>
        <row r="848">
          <cell r="C848" t="str">
            <v>מרכז ני"ע. מספר סניף: 690</v>
          </cell>
        </row>
        <row r="849">
          <cell r="C849" t="str">
            <v>מרכז סחר חוץ צפוני. מספר סניף: 727</v>
          </cell>
        </row>
        <row r="850">
          <cell r="C850" t="str">
            <v>מרכז עסקים  י-ם. מספר סניף: 402</v>
          </cell>
        </row>
        <row r="851">
          <cell r="C851" t="str">
            <v>מרכז עסקים באר שבע. מספר סניף: 426</v>
          </cell>
        </row>
        <row r="852">
          <cell r="C852" t="str">
            <v>מרכז עסקים דן. מספר סניף: 380</v>
          </cell>
        </row>
        <row r="853">
          <cell r="C853" t="str">
            <v>מרכז עסקים דרום. מספר סניף: 452</v>
          </cell>
        </row>
        <row r="854">
          <cell r="C854" t="str">
            <v>מרכז עסקים המרכז. מספר סניף: 453</v>
          </cell>
        </row>
        <row r="855">
          <cell r="C855" t="str">
            <v>מרכז עסקים הנגב. מספר סניף: 454</v>
          </cell>
        </row>
        <row r="856">
          <cell r="C856" t="str">
            <v>מרכז עסקים השפלה. מספר סניף: 384</v>
          </cell>
        </row>
        <row r="857">
          <cell r="C857" t="str">
            <v>מרכז עסקים השרון. מספר סניף: 382</v>
          </cell>
        </row>
        <row r="858">
          <cell r="C858" t="str">
            <v>מרכז עסקים השרון. מספר סניף: 455</v>
          </cell>
        </row>
        <row r="859">
          <cell r="C859" t="str">
            <v>מרכז עסקים השרון. מספר סניף: 755</v>
          </cell>
        </row>
        <row r="860">
          <cell r="C860" t="str">
            <v>מרכז עסקים חיפה. מספר סניף: 444</v>
          </cell>
        </row>
        <row r="861">
          <cell r="C861" t="str">
            <v>מרכז עסקים חיפה. מספר סניף: 456</v>
          </cell>
        </row>
        <row r="862">
          <cell r="C862" t="str">
            <v>מרכז עסקים י-ם. מספר סניף: 403</v>
          </cell>
        </row>
        <row r="863">
          <cell r="C863" t="str">
            <v>מרכז עסקים יהלומים. מספר סניף: 466</v>
          </cell>
        </row>
        <row r="864">
          <cell r="C864" t="str">
            <v>מרכז עסקים ירושלים והדרום. מספר סניף: 381</v>
          </cell>
        </row>
        <row r="865">
          <cell r="C865" t="str">
            <v>מרכז עסקים ירושלים. מספר סניף: 457</v>
          </cell>
        </row>
        <row r="866">
          <cell r="C866" t="str">
            <v>מרכז עסקים נתניה. מספר סניף: 422</v>
          </cell>
        </row>
        <row r="867">
          <cell r="C867" t="str">
            <v>מרכז עסקים נתניה. מספר סניף: 452</v>
          </cell>
        </row>
        <row r="868">
          <cell r="C868" t="str">
            <v>מרכז עסקים ספיר. מספר סניף: 698</v>
          </cell>
        </row>
        <row r="869">
          <cell r="C869" t="str">
            <v>מרכז עסקים פ"ת. מספר סניף: 429</v>
          </cell>
        </row>
        <row r="870">
          <cell r="C870" t="str">
            <v>מרכז עסקים צפון. מספר סניף: 383</v>
          </cell>
        </row>
        <row r="871">
          <cell r="C871" t="str">
            <v>מרכז עסקים צפון. מספר סניף: 458</v>
          </cell>
        </row>
        <row r="872">
          <cell r="C872" t="str">
            <v>מרכז עסקים ראשי ת"א. מספר סניף: 461</v>
          </cell>
        </row>
        <row r="873">
          <cell r="C873" t="str">
            <v>מרכז עסקים ת"א. מספר סניף: 409</v>
          </cell>
        </row>
        <row r="874">
          <cell r="C874" t="str">
            <v>מרכז עסקים ת"א. מספר סניף: 475</v>
          </cell>
        </row>
        <row r="875">
          <cell r="C875" t="str">
            <v>מרכז עסקים תל אביב צפון. מספר סניף: 642</v>
          </cell>
        </row>
        <row r="876">
          <cell r="C876" t="str">
            <v>מרכז עסקים תל אביב. מספר סניף: 450</v>
          </cell>
        </row>
        <row r="877">
          <cell r="C877" t="str">
            <v>מרכז עסקים תל אביב. מספר סניף: 452</v>
          </cell>
        </row>
        <row r="878">
          <cell r="C878" t="str">
            <v>מרכז שרות ישיר. מספר סניף: 388</v>
          </cell>
        </row>
        <row r="879">
          <cell r="C879" t="str">
            <v>מרכז תפעול. מספר סניף: 542</v>
          </cell>
        </row>
        <row r="880">
          <cell r="C880" t="str">
            <v>מרכז תפעולי ארצי לסחר חוץ. מספר סניף: 794</v>
          </cell>
        </row>
        <row r="881">
          <cell r="C881" t="str">
            <v>מרכזי עסקים. מספר סניף: 600</v>
          </cell>
        </row>
        <row r="882">
          <cell r="C882" t="str">
            <v>מרכזי תל אביב. מספר סניף: 800</v>
          </cell>
        </row>
        <row r="883">
          <cell r="C883" t="str">
            <v>משכית. מספר סניף: 783</v>
          </cell>
        </row>
        <row r="884">
          <cell r="C884" t="str">
            <v>משכנות האומה. מספר סניף: 488</v>
          </cell>
        </row>
        <row r="885">
          <cell r="C885" t="str">
            <v>משכנתאות - אשדוד. מספר סניף: 513</v>
          </cell>
        </row>
        <row r="886">
          <cell r="C886" t="str">
            <v>משכנתאות - ככר העצמאות. מספר סניף: 511</v>
          </cell>
        </row>
        <row r="887">
          <cell r="C887" t="str">
            <v>משכנתאות - רמות אשכול. מספר סניף: 512</v>
          </cell>
        </row>
        <row r="888">
          <cell r="C888" t="str">
            <v>משכנתאות הוד השרון. מספר סניף: 508</v>
          </cell>
        </row>
        <row r="889">
          <cell r="C889" t="str">
            <v>משכנתאות הנביאים. מספר סניף: 509</v>
          </cell>
        </row>
        <row r="890">
          <cell r="C890" t="str">
            <v>משכנתאות כיכר השבת. מספר סניף: 501</v>
          </cell>
        </row>
        <row r="891">
          <cell r="C891" t="str">
            <v>משכנתאות מודיעין. מספר סניף: 503</v>
          </cell>
        </row>
        <row r="892">
          <cell r="C892" t="str">
            <v>משכנתאות קרית אונו. מספר סניף: 507</v>
          </cell>
        </row>
        <row r="893">
          <cell r="C893" t="str">
            <v>משכנתאות קרית הממשלה. מספר סניף: 104</v>
          </cell>
        </row>
        <row r="894">
          <cell r="C894" t="str">
            <v>משכנתאות. מספר סניף: 613</v>
          </cell>
        </row>
        <row r="895">
          <cell r="C895" t="str">
            <v>משכנתאות. מספר סניף: 992</v>
          </cell>
        </row>
        <row r="896">
          <cell r="C896" t="str">
            <v>משמר השרון. מספר סניף: 56</v>
          </cell>
        </row>
        <row r="897">
          <cell r="C897" t="str">
            <v>משרד אחורי- תפעול הייעוץ הפנסיוני. מספר סניף: 316</v>
          </cell>
        </row>
        <row r="898">
          <cell r="C898" t="str">
            <v>משרד ראשי- הנח"ש ומטה. מספר סניף: 1</v>
          </cell>
        </row>
        <row r="899">
          <cell r="C899" t="str">
            <v>משרד ראשי. מספר סניף: 1</v>
          </cell>
        </row>
        <row r="900">
          <cell r="C900" t="str">
            <v>משרד ראשי. מספר סניף: 1</v>
          </cell>
        </row>
        <row r="901">
          <cell r="C901" t="str">
            <v>משרד ראשי. מספר סניף: 1</v>
          </cell>
        </row>
        <row r="902">
          <cell r="C902" t="str">
            <v>משרד ראשי. מספר סניף: 1</v>
          </cell>
        </row>
        <row r="903">
          <cell r="C903" t="str">
            <v>משרד ראשי. מספר סניף: 1</v>
          </cell>
        </row>
        <row r="904">
          <cell r="C904" t="str">
            <v>משרד ראשי. מספר סניף: 499</v>
          </cell>
        </row>
        <row r="905">
          <cell r="C905" t="str">
            <v>מת"ם. מספר סניף: 130</v>
          </cell>
        </row>
        <row r="906">
          <cell r="C906" t="str">
            <v>מת"ם. מספר סניף: 329</v>
          </cell>
        </row>
        <row r="907">
          <cell r="C907" t="str">
            <v>מת"מ אומגה. מספר סניף: 350</v>
          </cell>
        </row>
        <row r="908">
          <cell r="C908" t="str">
            <v>מת"מ חיפה. מספר סניף: 505</v>
          </cell>
        </row>
        <row r="909">
          <cell r="C909" t="str">
            <v>נאות אפקה. מספר סניף: 504</v>
          </cell>
        </row>
        <row r="910">
          <cell r="C910" t="str">
            <v>נאות אפקה. מספר סניף: 838</v>
          </cell>
        </row>
        <row r="911">
          <cell r="C911" t="str">
            <v>נאות אשלים. מספר סניף: 89</v>
          </cell>
        </row>
        <row r="912">
          <cell r="C912" t="str">
            <v>נאות רחל. מספר סניף: 104</v>
          </cell>
        </row>
        <row r="913">
          <cell r="C913" t="str">
            <v>נאות רחל. מספר סניף: 527</v>
          </cell>
        </row>
        <row r="914">
          <cell r="C914" t="str">
            <v>נאות רחל. מספר סניף: 785</v>
          </cell>
        </row>
        <row r="915">
          <cell r="C915" t="str">
            <v>נאות שושנים. מספר סניף: 759</v>
          </cell>
        </row>
        <row r="916">
          <cell r="C916" t="str">
            <v>נבטים. מספר סניף: 342</v>
          </cell>
        </row>
        <row r="917">
          <cell r="C917" t="str">
            <v>נהורה. מספר סניף: 670</v>
          </cell>
        </row>
        <row r="918">
          <cell r="C918" t="str">
            <v>נהריה עסקים. מספר סניף: 168</v>
          </cell>
        </row>
        <row r="919">
          <cell r="C919" t="str">
            <v>נהריה. מספר סניף: 190</v>
          </cell>
        </row>
        <row r="920">
          <cell r="C920" t="str">
            <v>נהריה. מספר סניף: 443</v>
          </cell>
        </row>
        <row r="921">
          <cell r="C921" t="str">
            <v>נהריה. מספר סניף: 52</v>
          </cell>
        </row>
        <row r="922">
          <cell r="C922" t="str">
            <v>נהריה. מספר סניף: 660</v>
          </cell>
        </row>
        <row r="923">
          <cell r="C923" t="str">
            <v>נהריה. מספר סניף: 716</v>
          </cell>
        </row>
        <row r="924">
          <cell r="C924" t="str">
            <v>נהריה. מספר סניף: 962</v>
          </cell>
        </row>
        <row r="925">
          <cell r="C925" t="str">
            <v>נהריה. מספר סניף: 97</v>
          </cell>
        </row>
        <row r="926">
          <cell r="C926" t="str">
            <v>נהרייה. מספר סניף: 141</v>
          </cell>
        </row>
        <row r="927">
          <cell r="C927" t="str">
            <v>נוה-ים. מספר סניף: 768</v>
          </cell>
        </row>
        <row r="928">
          <cell r="C928" t="str">
            <v>נוה אביבים. מספר סניף: 118</v>
          </cell>
        </row>
        <row r="929">
          <cell r="C929" t="str">
            <v>נוה אביבים. מספר סניף: 625</v>
          </cell>
        </row>
        <row r="930">
          <cell r="C930" t="str">
            <v>נוה זאב. מספר סניף: 734</v>
          </cell>
        </row>
        <row r="931">
          <cell r="C931" t="str">
            <v>נוה חן. מספר סניף: 777</v>
          </cell>
        </row>
        <row r="932">
          <cell r="C932" t="str">
            <v>נוה מגן. מספר סניף: 769</v>
          </cell>
        </row>
        <row r="933">
          <cell r="C933" t="str">
            <v>נוה מונוסון. מספר סניף: 573</v>
          </cell>
        </row>
        <row r="934">
          <cell r="C934" t="str">
            <v>נוה רם. מספר סניף: 773</v>
          </cell>
        </row>
        <row r="935">
          <cell r="C935" t="str">
            <v>נוה שאנן. מספר סניף: 702</v>
          </cell>
        </row>
        <row r="936">
          <cell r="C936" t="str">
            <v>נוה שאנן. מספר סניף: 74</v>
          </cell>
        </row>
        <row r="937">
          <cell r="C937" t="str">
            <v>נוה שאנן. מספר סניף: 882</v>
          </cell>
        </row>
        <row r="938">
          <cell r="C938" t="str">
            <v>נווה אלון. מספר סניף: 737</v>
          </cell>
        </row>
        <row r="939">
          <cell r="C939" t="str">
            <v>נווה דור דיור מוגן. מספר סניף: 59</v>
          </cell>
        </row>
        <row r="940">
          <cell r="C940" t="str">
            <v>נווה זאב. מספר סניף: 160</v>
          </cell>
        </row>
        <row r="941">
          <cell r="C941" t="str">
            <v>נווה זאב. מספר סניף: 318</v>
          </cell>
        </row>
        <row r="942">
          <cell r="C942" t="str">
            <v>נווה שאנן. מספר סניף: 492</v>
          </cell>
        </row>
        <row r="943">
          <cell r="C943" t="str">
            <v>נווה שאנן. מספר סניף: 7</v>
          </cell>
        </row>
        <row r="944">
          <cell r="C944" t="str">
            <v>נחלת יצחק. מספר סניף: 641</v>
          </cell>
        </row>
        <row r="945">
          <cell r="C945" t="str">
            <v>נחף. מספר סניף: 9</v>
          </cell>
        </row>
        <row r="946">
          <cell r="C946" t="str">
            <v>ניירות ערך-תפעול. מספר סניף: 797</v>
          </cell>
        </row>
        <row r="947">
          <cell r="C947" t="str">
            <v>ניירות ערך. מספר סניף: 286</v>
          </cell>
        </row>
        <row r="948">
          <cell r="C948" t="str">
            <v>ניירות ערך. מספר סניף: 480</v>
          </cell>
        </row>
        <row r="949">
          <cell r="C949" t="str">
            <v>נמל תעופה בן גוריון. מספר סניף: 774</v>
          </cell>
        </row>
        <row r="950">
          <cell r="C950" t="str">
            <v>נס ציונה. מספר סניף: 117</v>
          </cell>
        </row>
        <row r="951">
          <cell r="C951" t="str">
            <v>נס ציונה. מספר סניף: 511</v>
          </cell>
        </row>
        <row r="952">
          <cell r="C952" t="str">
            <v>נס ציונה. מספר סניף: 636</v>
          </cell>
        </row>
        <row r="953">
          <cell r="C953" t="str">
            <v>נס ציונה. מספר סניף: 933</v>
          </cell>
        </row>
        <row r="954">
          <cell r="C954" t="str">
            <v>נצרת עילית. מספר סניף: 142</v>
          </cell>
        </row>
        <row r="955">
          <cell r="C955" t="str">
            <v>נצרת עלית. מספר סניף: 5</v>
          </cell>
        </row>
        <row r="956">
          <cell r="C956" t="str">
            <v>נצרת עלית. מספר סניף: 560</v>
          </cell>
        </row>
        <row r="957">
          <cell r="C957" t="str">
            <v>נצרת עלית. מספר סניף: 733</v>
          </cell>
        </row>
        <row r="958">
          <cell r="C958" t="str">
            <v>נצרת עלית. מספר סניף: 972</v>
          </cell>
        </row>
        <row r="959">
          <cell r="C959" t="str">
            <v>נצרת עסקים פריפרד. מספר סניף: 211</v>
          </cell>
        </row>
        <row r="960">
          <cell r="C960" t="str">
            <v>נצרת ראשי. מספר סניף: 639</v>
          </cell>
        </row>
        <row r="961">
          <cell r="C961" t="str">
            <v>נצרת. מספר סניף: 2</v>
          </cell>
        </row>
        <row r="962">
          <cell r="C962" t="str">
            <v>נצרת. מספר סניף: 514</v>
          </cell>
        </row>
        <row r="963">
          <cell r="C963" t="str">
            <v>נצרת. מספר סניף: 559</v>
          </cell>
        </row>
        <row r="964">
          <cell r="C964" t="str">
            <v>נצרת. מספר סניף: 726</v>
          </cell>
        </row>
        <row r="965">
          <cell r="C965" t="str">
            <v>נצרת. מספר סניף: 91</v>
          </cell>
        </row>
        <row r="966">
          <cell r="C966" t="str">
            <v>נצרת. מספר סניף: 93</v>
          </cell>
        </row>
        <row r="967">
          <cell r="C967" t="str">
            <v>נצרת. מספר סניף: 964</v>
          </cell>
        </row>
        <row r="968">
          <cell r="C968" t="str">
            <v>נשר תל חנן. מספר סניף: 712</v>
          </cell>
        </row>
        <row r="969">
          <cell r="C969" t="str">
            <v>נשר. מספר סניף: 447</v>
          </cell>
        </row>
        <row r="970">
          <cell r="C970" t="str">
            <v>נשר. מספר סניף: 523</v>
          </cell>
        </row>
        <row r="971">
          <cell r="C971" t="str">
            <v>נשר. מספר סניף: 887</v>
          </cell>
        </row>
        <row r="972">
          <cell r="C972" t="str">
            <v>נתב"ג. מספר סניף: 134</v>
          </cell>
        </row>
        <row r="973">
          <cell r="C973" t="str">
            <v>נתיבות. מספר סניף: 173</v>
          </cell>
        </row>
        <row r="974">
          <cell r="C974" t="str">
            <v>נתיבות. מספר סניף: 428</v>
          </cell>
        </row>
        <row r="975">
          <cell r="C975" t="str">
            <v>נתיבות. מספר סניף: 556</v>
          </cell>
        </row>
        <row r="976">
          <cell r="C976" t="str">
            <v>נתיבות. מספר סניף: 790</v>
          </cell>
        </row>
        <row r="977">
          <cell r="C977" t="str">
            <v>נתניה עסקים. מספר סניף: 167</v>
          </cell>
        </row>
        <row r="978">
          <cell r="C978" t="str">
            <v>נתניה. מספר סניף: 133</v>
          </cell>
        </row>
        <row r="979">
          <cell r="C979" t="str">
            <v>נתניה. מספר סניף: 22</v>
          </cell>
        </row>
        <row r="980">
          <cell r="C980" t="str">
            <v>נתניה. מספר סניף: 346</v>
          </cell>
        </row>
        <row r="981">
          <cell r="C981" t="str">
            <v>נתניה. מספר סניף: 42</v>
          </cell>
        </row>
        <row r="982">
          <cell r="C982" t="str">
            <v>נתניה. מספר סניף: 508</v>
          </cell>
        </row>
        <row r="983">
          <cell r="C983" t="str">
            <v>נתניה. מספר סניף: 612</v>
          </cell>
        </row>
        <row r="984">
          <cell r="C984" t="str">
            <v>נתניה. מספר סניף: 647</v>
          </cell>
        </row>
        <row r="985">
          <cell r="C985" t="str">
            <v>נתניה. מספר סניף: 91</v>
          </cell>
        </row>
        <row r="986">
          <cell r="C986" t="str">
            <v>נתניה. מספר סניף: 92</v>
          </cell>
        </row>
        <row r="987">
          <cell r="C987" t="str">
            <v>נתניה. מספר סניף: 950</v>
          </cell>
        </row>
        <row r="988">
          <cell r="C988" t="str">
            <v>סאלח א-דין. מספר סניף: 638</v>
          </cell>
        </row>
        <row r="989">
          <cell r="C989" t="str">
            <v>סביון. מספר סניף: 38</v>
          </cell>
        </row>
        <row r="990">
          <cell r="C990" t="str">
            <v>סביוני ים. מספר סניף: 694</v>
          </cell>
        </row>
        <row r="991">
          <cell r="C991" t="str">
            <v>סביונים. מספר סניף: 360</v>
          </cell>
        </row>
        <row r="992">
          <cell r="C992" t="str">
            <v>סביונים. מספר סניף: 525</v>
          </cell>
        </row>
        <row r="993">
          <cell r="C993" t="str">
            <v>סביניה. מספר סניף: 719</v>
          </cell>
        </row>
        <row r="994">
          <cell r="C994" t="str">
            <v>סיטי אשדוד. מספר סניף: 662</v>
          </cell>
        </row>
        <row r="995">
          <cell r="C995" t="str">
            <v>סיטיבנק - הארבעה 19. מספר סניף: 5</v>
          </cell>
        </row>
        <row r="996">
          <cell r="C996" t="str">
            <v>סיטיבנק - רוטשילד 9. מספר סניף: 4</v>
          </cell>
        </row>
        <row r="997">
          <cell r="C997" t="str">
            <v>סכנין. מספר סניף: 479</v>
          </cell>
        </row>
        <row r="998">
          <cell r="C998" t="str">
            <v>סכנין. מספר סניף: 6</v>
          </cell>
        </row>
        <row r="999">
          <cell r="C999" t="str">
            <v>סכנין. מספר סניף: 687</v>
          </cell>
        </row>
        <row r="1000">
          <cell r="C1000" t="str">
            <v>סכנין. מספר סניף: 98</v>
          </cell>
        </row>
        <row r="1001">
          <cell r="C1001" t="str">
            <v>סלמה. מספר סניף: 469</v>
          </cell>
        </row>
        <row r="1002">
          <cell r="C1002" t="str">
            <v>סנהדריה. מספר סניף: 736</v>
          </cell>
        </row>
        <row r="1003">
          <cell r="C1003" t="str">
            <v>סניף טבריה. מספר סניף: 246</v>
          </cell>
        </row>
        <row r="1004">
          <cell r="C1004" t="str">
            <v>סניף מרכזי. מספר סניף: 77</v>
          </cell>
        </row>
        <row r="1005">
          <cell r="C1005" t="str">
            <v>סניף פנימי. מספר סניף: 102</v>
          </cell>
        </row>
        <row r="1006">
          <cell r="C1006" t="str">
            <v>סניף רחובות. מספר סניף: 278</v>
          </cell>
        </row>
        <row r="1007">
          <cell r="C1007" t="str">
            <v>סניפון וולפסון- חולון. מספר סניף: 135</v>
          </cell>
        </row>
        <row r="1008">
          <cell r="C1008" t="str">
            <v>סניפון וולפסון- חולון. מספר סניף: 30</v>
          </cell>
        </row>
        <row r="1009">
          <cell r="C1009" t="str">
            <v>ספאפרה. מספר סניף: 25</v>
          </cell>
        </row>
        <row r="1010">
          <cell r="C1010" t="str">
            <v>סקטור מימון וסחר בינלאומי. מספר סניף: 501</v>
          </cell>
        </row>
        <row r="1011">
          <cell r="C1011" t="str">
            <v>סקטור קופ"ג. מספר סניף: 488</v>
          </cell>
        </row>
        <row r="1012">
          <cell r="C1012" t="str">
            <v>סקטור תפעול מט"ח. מספר סניף: 440</v>
          </cell>
        </row>
        <row r="1013">
          <cell r="C1013" t="str">
            <v>עובדה. מספר סניף: 177</v>
          </cell>
        </row>
        <row r="1014">
          <cell r="C1014" t="str">
            <v>עומר. מספר סניף: 570</v>
          </cell>
        </row>
        <row r="1015">
          <cell r="C1015" t="str">
            <v>עוספיה. מספר סניף: 484</v>
          </cell>
        </row>
        <row r="1016">
          <cell r="C1016" t="str">
            <v>עילבון. מספר סניף: 634</v>
          </cell>
        </row>
        <row r="1017">
          <cell r="C1017" t="str">
            <v>עיר ימים נתניה. מספר סניף: 542</v>
          </cell>
        </row>
        <row r="1018">
          <cell r="C1018" t="str">
            <v>עיר ימים. מספר סניף: 318</v>
          </cell>
        </row>
        <row r="1019">
          <cell r="C1019" t="str">
            <v>עיר ימים. מספר סניף: 462</v>
          </cell>
        </row>
        <row r="1020">
          <cell r="C1020" t="str">
            <v>עירון. מספר סניף: 5</v>
          </cell>
        </row>
        <row r="1021">
          <cell r="C1021" t="str">
            <v>עכו. מספר סניף: 445</v>
          </cell>
        </row>
        <row r="1022">
          <cell r="C1022" t="str">
            <v>עכו. מספר סניף: 644</v>
          </cell>
        </row>
        <row r="1023">
          <cell r="C1023" t="str">
            <v>עכו. מספר סניף: 713</v>
          </cell>
        </row>
        <row r="1024">
          <cell r="C1024" t="str">
            <v>עכו. מספר סניף: 960</v>
          </cell>
        </row>
        <row r="1025">
          <cell r="C1025" t="str">
            <v>עכו. מספר סניף: 99</v>
          </cell>
        </row>
        <row r="1026">
          <cell r="C1026" t="str">
            <v>עמישב. מספר סניף: 684</v>
          </cell>
        </row>
        <row r="1027">
          <cell r="C1027" t="str">
            <v>עמק ברכה. מספר סניף: 624</v>
          </cell>
        </row>
        <row r="1028">
          <cell r="C1028" t="str">
            <v>עמק רפאים. מספר סניף: 914</v>
          </cell>
        </row>
        <row r="1029">
          <cell r="C1029" t="str">
            <v>ענף סליקה ומשלוח. מספר סניף: 991</v>
          </cell>
        </row>
        <row r="1030">
          <cell r="C1030" t="str">
            <v>עסקים איילון. מספר סניף: 693</v>
          </cell>
        </row>
        <row r="1031">
          <cell r="C1031" t="str">
            <v>עסקים אלונים. מספר סניף: 654</v>
          </cell>
        </row>
        <row r="1032">
          <cell r="C1032" t="str">
            <v>עסקים אלנבי. מספר סניף: 802</v>
          </cell>
        </row>
        <row r="1033">
          <cell r="C1033" t="str">
            <v>עסקים אשדוד. מספר סניף: 618</v>
          </cell>
        </row>
        <row r="1034">
          <cell r="C1034" t="str">
            <v>עסקים באר שבע. מספר סניף: 607</v>
          </cell>
        </row>
        <row r="1035">
          <cell r="C1035" t="str">
            <v>עסקים הבורסה. מספר סניף: 743</v>
          </cell>
        </row>
        <row r="1036">
          <cell r="C1036" t="str">
            <v>עסקים החרוצים. מספר סניף: 750</v>
          </cell>
        </row>
        <row r="1037">
          <cell r="C1037" t="str">
            <v>עסקים החרושת. מספר סניף: 651</v>
          </cell>
        </row>
        <row r="1038">
          <cell r="C1038" t="str">
            <v>עסקים החשמונאים. מספר סניף: 817</v>
          </cell>
        </row>
        <row r="1039">
          <cell r="C1039" t="str">
            <v>עסקים המפרץ. מספר סניף: 898</v>
          </cell>
        </row>
        <row r="1040">
          <cell r="C1040" t="str">
            <v>עסקים העמקים. מספר סניף: 745</v>
          </cell>
        </row>
        <row r="1041">
          <cell r="C1041" t="str">
            <v>עסקים הר חוצבים. מספר סניף: 968</v>
          </cell>
        </row>
        <row r="1042">
          <cell r="C1042" t="str">
            <v>עסקים הרצליה. מספר סניף: 864</v>
          </cell>
        </row>
        <row r="1043">
          <cell r="C1043" t="str">
            <v>עסקים חדרה. מספר סניף: 639</v>
          </cell>
        </row>
        <row r="1044">
          <cell r="C1044" t="str">
            <v>עסקים חלוצי התעשיה. מספר סניף: 889</v>
          </cell>
        </row>
        <row r="1045">
          <cell r="C1045" t="str">
            <v>עסקים נתניה. מספר סניף: 717</v>
          </cell>
        </row>
        <row r="1046">
          <cell r="C1046" t="str">
            <v>עסקים פתח תקוה. מספר סניף: 707</v>
          </cell>
        </row>
        <row r="1047">
          <cell r="C1047" t="str">
            <v>עסקים קרית אריה. מספר סניף: 670</v>
          </cell>
        </row>
        <row r="1048">
          <cell r="C1048" t="str">
            <v>עסקים ראשון לציון. מספר סניף: 671</v>
          </cell>
        </row>
        <row r="1049">
          <cell r="C1049" t="str">
            <v>עסקים ראשי. מספר סניף: 720</v>
          </cell>
        </row>
        <row r="1050">
          <cell r="C1050" t="str">
            <v>עסקים רחובות. מספר סניף: 978</v>
          </cell>
        </row>
        <row r="1051">
          <cell r="C1051" t="str">
            <v>עסקים רמת החייל. מספר סניף: 682</v>
          </cell>
        </row>
        <row r="1052">
          <cell r="C1052" t="str">
            <v>עסקים רעננה- כפר סבא. מספר סניף: 744</v>
          </cell>
        </row>
        <row r="1053">
          <cell r="C1053" t="str">
            <v>עפולה עלית. מספר סניף: 738</v>
          </cell>
        </row>
        <row r="1054">
          <cell r="C1054" t="str">
            <v>עפולה עסקים. מספר סניף: 472</v>
          </cell>
        </row>
        <row r="1055">
          <cell r="C1055" t="str">
            <v>עפולה. מספר סניף: 111</v>
          </cell>
        </row>
        <row r="1056">
          <cell r="C1056" t="str">
            <v>עפולה. מספר סניף: 2</v>
          </cell>
        </row>
        <row r="1057">
          <cell r="C1057" t="str">
            <v>עפולה. מספר סניף: 245</v>
          </cell>
        </row>
        <row r="1058">
          <cell r="C1058" t="str">
            <v>עפולה. מספר סניף: 474</v>
          </cell>
        </row>
        <row r="1059">
          <cell r="C1059" t="str">
            <v>עפולה. מספר סניף: 727</v>
          </cell>
        </row>
        <row r="1060">
          <cell r="C1060" t="str">
            <v>עפולה. מספר סניף: 965</v>
          </cell>
        </row>
        <row r="1061">
          <cell r="C1061" t="str">
            <v>עראבה. מספר סניף: 36</v>
          </cell>
        </row>
        <row r="1062">
          <cell r="C1062" t="str">
            <v>עראבה. מספר סניף: 421</v>
          </cell>
        </row>
        <row r="1063">
          <cell r="C1063" t="str">
            <v>עראבה. מספר סניף: 626</v>
          </cell>
        </row>
        <row r="1064">
          <cell r="C1064" t="str">
            <v>ערד. מספר סניף: 489</v>
          </cell>
        </row>
        <row r="1065">
          <cell r="C1065" t="str">
            <v>ערד. מספר סניף: 758</v>
          </cell>
        </row>
        <row r="1066">
          <cell r="C1066" t="str">
            <v>ערד. מספר סניף: 763</v>
          </cell>
        </row>
        <row r="1067">
          <cell r="C1067" t="str">
            <v>ערים. מספר סניף: 526</v>
          </cell>
        </row>
        <row r="1068">
          <cell r="C1068" t="str">
            <v>עתיד. מספר סניף: 571</v>
          </cell>
        </row>
        <row r="1069">
          <cell r="C1069" t="str">
            <v>עתידים עסקים. מספר סניף: 765</v>
          </cell>
        </row>
        <row r="1070">
          <cell r="C1070" t="str">
            <v>פאולוס הששי. מספר סניף: 627</v>
          </cell>
        </row>
        <row r="1071">
          <cell r="C1071" t="str">
            <v>פארק המדע רחובות. מספר סניף: 532</v>
          </cell>
        </row>
        <row r="1072">
          <cell r="C1072" t="str">
            <v>פולג נתניה. מספר סניף: 526</v>
          </cell>
        </row>
        <row r="1073">
          <cell r="C1073" t="str">
            <v>פולג. מספר סניף: 771</v>
          </cell>
        </row>
        <row r="1074">
          <cell r="C1074" t="str">
            <v>פולג. מספר סניף: 95</v>
          </cell>
        </row>
        <row r="1075">
          <cell r="C1075" t="str">
            <v>פועלים בטלפון. מספר סניף: 877</v>
          </cell>
        </row>
        <row r="1076">
          <cell r="C1076" t="str">
            <v>פז רמת גן. מספר סניף: 551</v>
          </cell>
        </row>
        <row r="1077">
          <cell r="C1077" t="str">
            <v>פייבל. מספר סניף: 839</v>
          </cell>
        </row>
        <row r="1078">
          <cell r="C1078" t="str">
            <v>פיקדונות מוסדיים. מספר סניף: 596</v>
          </cell>
        </row>
        <row r="1079">
          <cell r="C1079" t="str">
            <v>פיתוח עסקים השרון. מספר סניף: 510</v>
          </cell>
        </row>
        <row r="1080">
          <cell r="C1080" t="str">
            <v>פלורנטין. מספר סניף: 805</v>
          </cell>
        </row>
        <row r="1081">
          <cell r="C1081" t="str">
            <v>פלי"ם, חיפה. מספר סניף: 564</v>
          </cell>
        </row>
        <row r="1082">
          <cell r="C1082" t="str">
            <v>פלי"ם. מספר סניף: 72</v>
          </cell>
        </row>
        <row r="1083">
          <cell r="C1083" t="str">
            <v>פלמחים. מספר סניף: 379</v>
          </cell>
        </row>
        <row r="1084">
          <cell r="C1084" t="str">
            <v>פנימי. מספר סניף: 2</v>
          </cell>
        </row>
        <row r="1085">
          <cell r="C1085" t="str">
            <v>פנקס. מספר סניף: 754</v>
          </cell>
        </row>
        <row r="1086">
          <cell r="C1086" t="str">
            <v>פנקס. מספר סניף: 832</v>
          </cell>
        </row>
        <row r="1087">
          <cell r="C1087" t="str">
            <v>פסגת זאב. מספר סניף: 37</v>
          </cell>
        </row>
        <row r="1088">
          <cell r="C1088" t="str">
            <v>פסגת זאב. מספר סניף: 497</v>
          </cell>
        </row>
        <row r="1089">
          <cell r="C1089" t="str">
            <v>פסגת זאב. מספר סניף: 634</v>
          </cell>
        </row>
        <row r="1090">
          <cell r="C1090" t="str">
            <v>פסגת זאב. מספר סניף: 699</v>
          </cell>
        </row>
        <row r="1091">
          <cell r="C1091" t="str">
            <v>פקדונות זרים. מספר סניף: 541</v>
          </cell>
        </row>
        <row r="1092">
          <cell r="C1092" t="str">
            <v>פקדונות מיוחדים. מספר סניף: 580</v>
          </cell>
        </row>
        <row r="1093">
          <cell r="C1093" t="str">
            <v>פקטורינג. מספר סניף: 503</v>
          </cell>
        </row>
        <row r="1094">
          <cell r="C1094" t="str">
            <v>פקיעין. מספר סניף: 41</v>
          </cell>
        </row>
        <row r="1095">
          <cell r="C1095" t="str">
            <v>פרדיס. מספר סניף: 995</v>
          </cell>
        </row>
        <row r="1096">
          <cell r="C1096" t="str">
            <v>פרדס חנה. מספר סניף: 473</v>
          </cell>
        </row>
        <row r="1097">
          <cell r="C1097" t="str">
            <v>פרדס חנה. מספר סניף: 622</v>
          </cell>
        </row>
        <row r="1098">
          <cell r="C1098" t="str">
            <v>פרדס חנה. מספר סניף: 954</v>
          </cell>
        </row>
        <row r="1099">
          <cell r="C1099" t="str">
            <v>פרדסיה. מספר סניף: 706</v>
          </cell>
        </row>
        <row r="1100">
          <cell r="C1100" t="str">
            <v>פרדסים. מספר סניף: 664</v>
          </cell>
        </row>
        <row r="1101">
          <cell r="C1101" t="str">
            <v>פתח-תקוה עסקים. מספר סניף: 61</v>
          </cell>
        </row>
        <row r="1102">
          <cell r="C1102" t="str">
            <v>פתח תקוה. מספר סניף: 181</v>
          </cell>
        </row>
        <row r="1103">
          <cell r="C1103" t="str">
            <v>פתח תקוה. מספר סניף: 34</v>
          </cell>
        </row>
        <row r="1104">
          <cell r="C1104" t="str">
            <v>פתח תקוה. מספר סניף: 347</v>
          </cell>
        </row>
        <row r="1105">
          <cell r="C1105" t="str">
            <v>פתח תקוה. מספר סניף: 41</v>
          </cell>
        </row>
        <row r="1106">
          <cell r="C1106" t="str">
            <v>פתח תקוה. מספר סניף: 509</v>
          </cell>
        </row>
        <row r="1107">
          <cell r="C1107" t="str">
            <v>פתח תקוה. מספר סניף: 616</v>
          </cell>
        </row>
        <row r="1108">
          <cell r="C1108" t="str">
            <v>פתח תקוה. מספר סניף: 651</v>
          </cell>
        </row>
        <row r="1109">
          <cell r="C1109" t="str">
            <v>פתח תקוה. מספר סניף: 70</v>
          </cell>
        </row>
        <row r="1110">
          <cell r="C1110" t="str">
            <v>פתח תקוה. מספר סניף: 93</v>
          </cell>
        </row>
        <row r="1111">
          <cell r="C1111" t="str">
            <v>פתח תקוה. מספר סניף: 940</v>
          </cell>
        </row>
        <row r="1112">
          <cell r="C1112" t="str">
            <v>פתח תקווה. מספר סניף: 119</v>
          </cell>
        </row>
        <row r="1113">
          <cell r="C1113" t="str">
            <v>צאלון. מספר סניף: 691</v>
          </cell>
        </row>
        <row r="1114">
          <cell r="C1114" t="str">
            <v>צהלה. מספר סניף: 365</v>
          </cell>
        </row>
        <row r="1115">
          <cell r="C1115" t="str">
            <v>צמרות. מספר סניף: 64</v>
          </cell>
        </row>
        <row r="1116">
          <cell r="C1116" t="str">
            <v>צמרת. מספר סניף: 622</v>
          </cell>
        </row>
        <row r="1117">
          <cell r="C1117" t="str">
            <v>צפון דיזנגוף. מספר סניף: 83</v>
          </cell>
        </row>
        <row r="1118">
          <cell r="C1118" t="str">
            <v>צפת. מספר סניף: 1</v>
          </cell>
        </row>
        <row r="1119">
          <cell r="C1119" t="str">
            <v>צפת. מספר סניף: 562</v>
          </cell>
        </row>
        <row r="1120">
          <cell r="C1120" t="str">
            <v>צפת. מספר סניף: 714</v>
          </cell>
        </row>
        <row r="1121">
          <cell r="C1121" t="str">
            <v>צפת. מספר סניף: 975</v>
          </cell>
        </row>
        <row r="1122">
          <cell r="C1122" t="str">
            <v>צפת. מספר סניף: 98</v>
          </cell>
        </row>
        <row r="1123">
          <cell r="C1123" t="str">
            <v>צריפין. מספר סניף: 341</v>
          </cell>
        </row>
        <row r="1124">
          <cell r="C1124" t="str">
            <v>קדימה. מספר סניף: 653</v>
          </cell>
        </row>
        <row r="1125">
          <cell r="C1125" t="str">
            <v>קדם. מספר סניף: 121</v>
          </cell>
        </row>
        <row r="1126">
          <cell r="C1126" t="str">
            <v>קדמת עתידים. מספר סניף: 515</v>
          </cell>
        </row>
        <row r="1127">
          <cell r="C1127" t="str">
            <v>קוגל,חולון. מספר סניף: 555</v>
          </cell>
        </row>
        <row r="1128">
          <cell r="C1128" t="str">
            <v>קונקורד. מספר סניף: 855</v>
          </cell>
        </row>
        <row r="1129">
          <cell r="C1129" t="str">
            <v>קופות גמל. מספר סניף: 296</v>
          </cell>
        </row>
        <row r="1130">
          <cell r="C1130" t="str">
            <v>קופות גמל. מספר סניף: 509</v>
          </cell>
        </row>
        <row r="1131">
          <cell r="C1131" t="str">
            <v>קיסריה. מספר סניף: 741</v>
          </cell>
        </row>
        <row r="1132">
          <cell r="C1132" t="str">
            <v>קיראון. מספר סניף: 136</v>
          </cell>
        </row>
        <row r="1133">
          <cell r="C1133" t="str">
            <v>קיראון. מספר סניף: 35</v>
          </cell>
        </row>
        <row r="1134">
          <cell r="C1134" t="str">
            <v>קלנסווה. מספר סניף: 551</v>
          </cell>
        </row>
        <row r="1135">
          <cell r="C1135" t="str">
            <v>קניון אורות. מספר סניף: 438</v>
          </cell>
        </row>
        <row r="1136">
          <cell r="C1136" t="str">
            <v>קניון גבעתיים. מספר סניף: 427</v>
          </cell>
        </row>
        <row r="1137">
          <cell r="C1137" t="str">
            <v>קניון הבאר. מספר סניף: 529</v>
          </cell>
        </row>
        <row r="1138">
          <cell r="C1138" t="str">
            <v>קניון חיפה. מספר סניף: 716</v>
          </cell>
        </row>
        <row r="1139">
          <cell r="C1139" t="str">
            <v>קסם. מספר סניף: 655</v>
          </cell>
        </row>
        <row r="1140">
          <cell r="C1140" t="str">
            <v>קפלן. מספר סניף: 237</v>
          </cell>
        </row>
        <row r="1141">
          <cell r="C1141" t="str">
            <v>קצרין. מספר סניף: 732</v>
          </cell>
        </row>
        <row r="1142">
          <cell r="C1142" t="str">
            <v>קק"ל. מספר סניף: 464</v>
          </cell>
        </row>
        <row r="1143">
          <cell r="C1143" t="str">
            <v>קק"ל. מספר סניף: 544</v>
          </cell>
        </row>
        <row r="1144">
          <cell r="C1144" t="str">
            <v>קריון. מספר סניף: 518</v>
          </cell>
        </row>
        <row r="1145">
          <cell r="C1145" t="str">
            <v>קריון. מספר סניף: 63</v>
          </cell>
        </row>
        <row r="1146">
          <cell r="C1146" t="str">
            <v>קריית אילון. מספר סניף: 103</v>
          </cell>
        </row>
        <row r="1147">
          <cell r="C1147" t="str">
            <v>קריית אילון. מספר סניף: 134</v>
          </cell>
        </row>
        <row r="1148">
          <cell r="C1148" t="str">
            <v>קריית ביאליק. מספר סניף: 279</v>
          </cell>
        </row>
        <row r="1149">
          <cell r="C1149" t="str">
            <v>קריית הממשלה ת"א - מגדל היובל. מספר סניף: 115</v>
          </cell>
        </row>
        <row r="1150">
          <cell r="C1150" t="str">
            <v>קריית הממשלה. מספר סניף: 104</v>
          </cell>
        </row>
        <row r="1151">
          <cell r="C1151" t="str">
            <v>קריית השרון. מספר סניף: 24</v>
          </cell>
        </row>
        <row r="1152">
          <cell r="C1152" t="str">
            <v>קריית השרון. מספר סניף: 320</v>
          </cell>
        </row>
        <row r="1153">
          <cell r="C1153" t="str">
            <v>קריית שדה התעופה. מספר סניף: 938</v>
          </cell>
        </row>
        <row r="1154">
          <cell r="C1154" t="str">
            <v>קרית אונו החדשה. מספר סניף: 507</v>
          </cell>
        </row>
        <row r="1155">
          <cell r="C1155" t="str">
            <v>קרית אונו. מספר סניף: 144</v>
          </cell>
        </row>
        <row r="1156">
          <cell r="C1156" t="str">
            <v>קרית אונו. מספר סניף: 467</v>
          </cell>
        </row>
        <row r="1157">
          <cell r="C1157" t="str">
            <v>קרית אונו. מספר סניף: 656</v>
          </cell>
        </row>
        <row r="1158">
          <cell r="C1158" t="str">
            <v>קרית אונו. מספר סניף: 843</v>
          </cell>
        </row>
        <row r="1159">
          <cell r="C1159" t="str">
            <v>קרית אילון. מספר סניף: 411</v>
          </cell>
        </row>
        <row r="1160">
          <cell r="C1160" t="str">
            <v>קרית אליעזר. מספר סניף: 707</v>
          </cell>
        </row>
        <row r="1161">
          <cell r="C1161" t="str">
            <v>קרית אליעזר. מספר סניף: 877</v>
          </cell>
        </row>
        <row r="1162">
          <cell r="C1162" t="str">
            <v>קרית אריה. מספר סניף: 186</v>
          </cell>
        </row>
        <row r="1163">
          <cell r="C1163" t="str">
            <v>קרית אריה. מספר סניף: 20</v>
          </cell>
        </row>
        <row r="1164">
          <cell r="C1164" t="str">
            <v>קרית אריה. מספר סניף: 519</v>
          </cell>
        </row>
        <row r="1165">
          <cell r="C1165" t="str">
            <v>קרית אריה. מספר סניף: 688</v>
          </cell>
        </row>
        <row r="1166">
          <cell r="C1166" t="str">
            <v>קרית אריה. מספר סניף: 76</v>
          </cell>
        </row>
        <row r="1167">
          <cell r="C1167" t="str">
            <v>קרית אתא. מספר סניף: 448</v>
          </cell>
        </row>
        <row r="1168">
          <cell r="C1168" t="str">
            <v>קרית אתא. מספר סניף: 721</v>
          </cell>
        </row>
        <row r="1169">
          <cell r="C1169" t="str">
            <v>קרית אתא. מספר סניף: 77</v>
          </cell>
        </row>
        <row r="1170">
          <cell r="C1170" t="str">
            <v>קרית אתא. מספר סניף: 897</v>
          </cell>
        </row>
        <row r="1171">
          <cell r="C1171" t="str">
            <v>קרית אתגרים. מספר סניף: 561</v>
          </cell>
        </row>
        <row r="1172">
          <cell r="C1172" t="str">
            <v>קרית ביאליק. מספר סניף: 443</v>
          </cell>
        </row>
        <row r="1173">
          <cell r="C1173" t="str">
            <v>קרית ביאליק. מספר סניף: 792</v>
          </cell>
        </row>
        <row r="1174">
          <cell r="C1174" t="str">
            <v>קרית ביאליק. מספר סניף: 8</v>
          </cell>
        </row>
        <row r="1175">
          <cell r="C1175" t="str">
            <v>קרית ביאליק. מספר סניף: 874</v>
          </cell>
        </row>
        <row r="1176">
          <cell r="C1176" t="str">
            <v>קרית בן-גוריון. מספר סניף: 539</v>
          </cell>
        </row>
        <row r="1177">
          <cell r="C1177" t="str">
            <v>קרית בן גוריון, י-ם. מספר סניף: 122</v>
          </cell>
        </row>
        <row r="1178">
          <cell r="C1178" t="str">
            <v>קרית גת. מספר סניף: 131</v>
          </cell>
        </row>
        <row r="1179">
          <cell r="C1179" t="str">
            <v>קרית גת. מספר סניף: 146</v>
          </cell>
        </row>
        <row r="1180">
          <cell r="C1180" t="str">
            <v>קרית גת. מספר סניף: 433</v>
          </cell>
        </row>
        <row r="1181">
          <cell r="C1181" t="str">
            <v>קרית גת. מספר סניף: 62</v>
          </cell>
        </row>
        <row r="1182">
          <cell r="C1182" t="str">
            <v>קרית גת. מספר סניף: 645</v>
          </cell>
        </row>
        <row r="1183">
          <cell r="C1183" t="str">
            <v>קרית גת. מספר סניף: 927</v>
          </cell>
        </row>
        <row r="1184">
          <cell r="C1184" t="str">
            <v>קרית היובל. מספר סניף: 65</v>
          </cell>
        </row>
        <row r="1185">
          <cell r="C1185" t="str">
            <v>קרית היובל. מספר סניף: 691</v>
          </cell>
        </row>
        <row r="1186">
          <cell r="C1186" t="str">
            <v>קרית היובל. מספר סניף: 915</v>
          </cell>
        </row>
        <row r="1187">
          <cell r="C1187" t="str">
            <v>קרית המלאכה. מספר סניף: 55</v>
          </cell>
        </row>
        <row r="1188">
          <cell r="C1188" t="str">
            <v>קרית המלאכה. מספר סניף: 821</v>
          </cell>
        </row>
        <row r="1189">
          <cell r="C1189" t="str">
            <v>קרית השרון. מספר סניף: 476</v>
          </cell>
        </row>
        <row r="1190">
          <cell r="C1190" t="str">
            <v>קרית השרון. מספר סניף: 502</v>
          </cell>
        </row>
        <row r="1191">
          <cell r="C1191" t="str">
            <v>קרית חיים מערבית. מספר סניף: 706</v>
          </cell>
        </row>
        <row r="1192">
          <cell r="C1192" t="str">
            <v>קרית חיים. מספר סניף: 720</v>
          </cell>
        </row>
        <row r="1193">
          <cell r="C1193" t="str">
            <v>קרית חיים. מספר סניף: 899</v>
          </cell>
        </row>
        <row r="1194">
          <cell r="C1194" t="str">
            <v>קרית טבעון-הנשיא. מספר סניף: 719</v>
          </cell>
        </row>
        <row r="1195">
          <cell r="C1195" t="str">
            <v>קרית טבעון-מרכז מסחרי. מספר סניף: 735</v>
          </cell>
        </row>
        <row r="1196">
          <cell r="C1196" t="str">
            <v>קרית טבעון. מספר סניף: 895</v>
          </cell>
        </row>
        <row r="1197">
          <cell r="C1197" t="str">
            <v>קרית ים. מספר סניף: 138</v>
          </cell>
        </row>
        <row r="1198">
          <cell r="C1198" t="str">
            <v>קרית ים. מספר סניף: 446</v>
          </cell>
        </row>
        <row r="1199">
          <cell r="C1199" t="str">
            <v>קרית ים. מספר סניף: 730</v>
          </cell>
        </row>
        <row r="1200">
          <cell r="C1200" t="str">
            <v>קרית ים. מספר סניף: 900</v>
          </cell>
        </row>
        <row r="1201">
          <cell r="C1201" t="str">
            <v>קרית מוצקין. מספר סניף: 680</v>
          </cell>
        </row>
        <row r="1202">
          <cell r="C1202" t="str">
            <v>קרית מוצקין. מספר סניף: 70</v>
          </cell>
        </row>
        <row r="1203">
          <cell r="C1203" t="str">
            <v>קרית מוצקין. מספר סניף: 729</v>
          </cell>
        </row>
        <row r="1204">
          <cell r="C1204" t="str">
            <v>קרית מוצקין. מספר סניף: 75</v>
          </cell>
        </row>
        <row r="1205">
          <cell r="C1205" t="str">
            <v>קרית מלאכי. מספר סניף: 153</v>
          </cell>
        </row>
        <row r="1206">
          <cell r="C1206" t="str">
            <v>קרית מלאכי. מספר סניף: 450</v>
          </cell>
        </row>
        <row r="1207">
          <cell r="C1207" t="str">
            <v>קרית מלאכי. מספר סניף: 648</v>
          </cell>
        </row>
        <row r="1208">
          <cell r="C1208" t="str">
            <v>קרית מלאכי. מספר סניף: 985</v>
          </cell>
        </row>
        <row r="1209">
          <cell r="C1209" t="str">
            <v>קרית משה עסקים. מספר סניף: 914</v>
          </cell>
        </row>
        <row r="1210">
          <cell r="C1210" t="str">
            <v>קרית משה. מספר סניף: 114</v>
          </cell>
        </row>
        <row r="1211">
          <cell r="C1211" t="str">
            <v>קרית עקרון. מספר סניף: 660</v>
          </cell>
        </row>
        <row r="1212">
          <cell r="C1212" t="str">
            <v>קרית עתידים. מספר סניף: 528</v>
          </cell>
        </row>
        <row r="1213">
          <cell r="C1213" t="str">
            <v>קרית קריניצי. מספר סניף: 557</v>
          </cell>
        </row>
        <row r="1214">
          <cell r="C1214" t="str">
            <v>קרית שדה התעופה. מספר סניף: 418</v>
          </cell>
        </row>
        <row r="1215">
          <cell r="C1215" t="str">
            <v>קרית שלום. מספר סניף: 604</v>
          </cell>
        </row>
        <row r="1216">
          <cell r="C1216" t="str">
            <v>קרית שמונה. מספר סניף: 110</v>
          </cell>
        </row>
        <row r="1217">
          <cell r="C1217" t="str">
            <v>קרית שמונה. מספר סניף: 487</v>
          </cell>
        </row>
        <row r="1218">
          <cell r="C1218" t="str">
            <v>קרית שמונה. מספר סניף: 50</v>
          </cell>
        </row>
        <row r="1219">
          <cell r="C1219" t="str">
            <v>קרית שמונה. מספר סניף: 718</v>
          </cell>
        </row>
        <row r="1220">
          <cell r="C1220" t="str">
            <v>קרית שמונה. מספר סניף: 976</v>
          </cell>
        </row>
        <row r="1221">
          <cell r="C1221" t="str">
            <v>קרית שפרינצק. מספר סניף: 708</v>
          </cell>
        </row>
        <row r="1222">
          <cell r="C1222" t="str">
            <v>קרית שרת. מספר סניף: 657</v>
          </cell>
        </row>
        <row r="1223">
          <cell r="C1223" t="str">
            <v>קרן חסויים. מספר סניף: 600</v>
          </cell>
        </row>
        <row r="1224">
          <cell r="C1224" t="str">
            <v>קרנות השתלמות. מספר סניף: 145</v>
          </cell>
        </row>
        <row r="1225">
          <cell r="C1225" t="str">
            <v>קרני שומרון. מספר סניף: 483</v>
          </cell>
        </row>
        <row r="1226">
          <cell r="C1226" t="str">
            <v>קרני שומרון. מספר סניף: 497</v>
          </cell>
        </row>
        <row r="1227">
          <cell r="C1227" t="str">
            <v>ראמה. מספר סניף: 16</v>
          </cell>
        </row>
        <row r="1228">
          <cell r="C1228" t="str">
            <v>ראמה. מספר סניף: 643</v>
          </cell>
        </row>
        <row r="1229">
          <cell r="C1229" t="str">
            <v>ראש העין. מספר סניף: 543</v>
          </cell>
        </row>
        <row r="1230">
          <cell r="C1230" t="str">
            <v>ראש העין. מספר סניף: 677</v>
          </cell>
        </row>
        <row r="1231">
          <cell r="C1231" t="str">
            <v>ראש העין. מספר סניף: 742</v>
          </cell>
        </row>
        <row r="1232">
          <cell r="C1232" t="str">
            <v>ראש העין. מספר סניף: 78</v>
          </cell>
        </row>
        <row r="1233">
          <cell r="C1233" t="str">
            <v>ראש פינה. מספר סניף: 313</v>
          </cell>
        </row>
        <row r="1234">
          <cell r="C1234" t="str">
            <v>ראש פינה. מספר סניף: 542</v>
          </cell>
        </row>
        <row r="1235">
          <cell r="C1235" t="str">
            <v>ראש פינה. מספר סניף: 727</v>
          </cell>
        </row>
        <row r="1236">
          <cell r="C1236" t="str">
            <v>ראשון לציון עסקים. מספר סניף: 391</v>
          </cell>
        </row>
        <row r="1237">
          <cell r="C1237" t="str">
            <v>ראשון לציון. מספר סניף: 136</v>
          </cell>
        </row>
        <row r="1238">
          <cell r="C1238" t="str">
            <v>ראשון לציון. מספר סניף: 278</v>
          </cell>
        </row>
        <row r="1239">
          <cell r="C1239" t="str">
            <v>ראשון לציון. מספר סניף: 32</v>
          </cell>
        </row>
        <row r="1240">
          <cell r="C1240" t="str">
            <v>ראשון לציון. מספר סניף: 344</v>
          </cell>
        </row>
        <row r="1241">
          <cell r="C1241" t="str">
            <v>ראשון לציון. מספר סניף: 435</v>
          </cell>
        </row>
        <row r="1242">
          <cell r="C1242" t="str">
            <v>ראשון לציון. מספר סניף: 501</v>
          </cell>
        </row>
        <row r="1243">
          <cell r="C1243" t="str">
            <v>ראשון לציון. מספר סניף: 53</v>
          </cell>
        </row>
        <row r="1244">
          <cell r="C1244" t="str">
            <v>ראשון לציון. מספר סניף: 55</v>
          </cell>
        </row>
        <row r="1245">
          <cell r="C1245" t="str">
            <v>ראשון לציון. מספר סניף: 634</v>
          </cell>
        </row>
        <row r="1246">
          <cell r="C1246" t="str">
            <v>ראשון לציון. מספר סניף: 668</v>
          </cell>
        </row>
        <row r="1247">
          <cell r="C1247" t="str">
            <v>ראשון לציון. מספר סניף: 74</v>
          </cell>
        </row>
        <row r="1248">
          <cell r="C1248" t="str">
            <v>ראשון לציון. מספר סניף: 934</v>
          </cell>
        </row>
        <row r="1249">
          <cell r="C1249" t="str">
            <v>ראשונים. מספר סניף: 635</v>
          </cell>
        </row>
        <row r="1250">
          <cell r="C1250" t="str">
            <v>ראשי חיפה. מספר סניף: 70</v>
          </cell>
        </row>
        <row r="1251">
          <cell r="C1251" t="str">
            <v>ראשי חיפה. מספר סניף: 876</v>
          </cell>
        </row>
        <row r="1252">
          <cell r="C1252" t="str">
            <v>ראשי ירושלים. מספר סניף: 120</v>
          </cell>
        </row>
        <row r="1253">
          <cell r="C1253" t="str">
            <v>ראשי ירושלים. מספר סניף: 60</v>
          </cell>
        </row>
        <row r="1254">
          <cell r="C1254" t="str">
            <v>ראשי ירושלים. מספר סניף: 901</v>
          </cell>
        </row>
        <row r="1255">
          <cell r="C1255" t="str">
            <v>ראשי ת"א. מספר סניף: 10</v>
          </cell>
        </row>
        <row r="1256">
          <cell r="C1256" t="str">
            <v>ראשי. מספר סניף: 1</v>
          </cell>
        </row>
        <row r="1257">
          <cell r="C1257" t="str">
            <v>ראשי. מספר סניף: 101</v>
          </cell>
        </row>
        <row r="1258">
          <cell r="C1258" t="str">
            <v>ראשל"צ מערב. מספר סניף: 119</v>
          </cell>
        </row>
        <row r="1259">
          <cell r="C1259" t="str">
            <v>רבי עקיבא. מספר סניף: 183</v>
          </cell>
        </row>
        <row r="1260">
          <cell r="C1260" t="str">
            <v>רבי עקיבא. מספר סניף: 745</v>
          </cell>
        </row>
        <row r="1261">
          <cell r="C1261" t="str">
            <v>רהט. מספר סניף: 486</v>
          </cell>
        </row>
        <row r="1262">
          <cell r="C1262" t="str">
            <v>רהט. מספר סניף: 696</v>
          </cell>
        </row>
        <row r="1263">
          <cell r="C1263" t="str">
            <v>רובע ד'. מספר סניף: 114</v>
          </cell>
        </row>
        <row r="1264">
          <cell r="C1264" t="str">
            <v>רובע י"ז אשדוד. מספר סניף: 393</v>
          </cell>
        </row>
        <row r="1265">
          <cell r="C1265" t="str">
            <v>רוגוזין. מספר סניף: 963</v>
          </cell>
        </row>
        <row r="1266">
          <cell r="C1266" t="str">
            <v>רוטשילד פ"ת. מספר סניף: 465</v>
          </cell>
        </row>
        <row r="1267">
          <cell r="C1267" t="str">
            <v>רוטשילד פ"ת. מספר סניף: 550</v>
          </cell>
        </row>
        <row r="1268">
          <cell r="C1268" t="str">
            <v>רוטשילד. מספר סניף: 116</v>
          </cell>
        </row>
        <row r="1269">
          <cell r="C1269" t="str">
            <v>רוטשילד. מספר סניף: 130</v>
          </cell>
        </row>
        <row r="1270">
          <cell r="C1270" t="str">
            <v>רוממה. מספר סניף: 5</v>
          </cell>
        </row>
        <row r="1271">
          <cell r="C1271" t="str">
            <v>רוממה. מספר סניף: 67</v>
          </cell>
        </row>
        <row r="1272">
          <cell r="C1272" t="str">
            <v>רוממה. מספר סניף: 746</v>
          </cell>
        </row>
        <row r="1273">
          <cell r="C1273" t="str">
            <v>רחביה. מספר סניף: 13</v>
          </cell>
        </row>
        <row r="1274">
          <cell r="C1274" t="str">
            <v>רחביה. מספר סניף: 66</v>
          </cell>
        </row>
        <row r="1275">
          <cell r="C1275" t="str">
            <v>רחביה. מספר סניף: 782</v>
          </cell>
        </row>
        <row r="1276">
          <cell r="C1276" t="str">
            <v>רחביה. מספר סניף: 912</v>
          </cell>
        </row>
        <row r="1277">
          <cell r="C1277" t="str">
            <v>רחובות החדשה. מספר סניף: 79</v>
          </cell>
        </row>
        <row r="1278">
          <cell r="C1278" t="str">
            <v>רחובות עסקים. מספר סניף: 412</v>
          </cell>
        </row>
        <row r="1279">
          <cell r="C1279" t="str">
            <v>רחובות. מספר סניף: 174</v>
          </cell>
        </row>
        <row r="1280">
          <cell r="C1280" t="str">
            <v>רחובות. מספר סניף: 279</v>
          </cell>
        </row>
        <row r="1281">
          <cell r="C1281" t="str">
            <v>רחובות. מספר סניף: 29</v>
          </cell>
        </row>
        <row r="1282">
          <cell r="C1282" t="str">
            <v>רחובות. מספר סניף: 395</v>
          </cell>
        </row>
        <row r="1283">
          <cell r="C1283" t="str">
            <v>רחובות. מספר סניף: 434</v>
          </cell>
        </row>
        <row r="1284">
          <cell r="C1284" t="str">
            <v>רחובות. מספר סניף: 45</v>
          </cell>
        </row>
        <row r="1285">
          <cell r="C1285" t="str">
            <v>רחובות. מספר סניף: 615</v>
          </cell>
        </row>
        <row r="1286">
          <cell r="C1286" t="str">
            <v>רחובות. מספר סניף: 674</v>
          </cell>
        </row>
        <row r="1287">
          <cell r="C1287" t="str">
            <v>רחובות. מספר סניף: 93</v>
          </cell>
        </row>
        <row r="1288">
          <cell r="C1288" t="str">
            <v>רחובות. מספר סניף: 930</v>
          </cell>
        </row>
        <row r="1289">
          <cell r="C1289" t="str">
            <v>ריב"ל. מספר סניף: 471</v>
          </cell>
        </row>
        <row r="1290">
          <cell r="C1290" t="str">
            <v>ריבל. מספר סניף: 408</v>
          </cell>
        </row>
        <row r="1291">
          <cell r="C1291" t="str">
            <v>ריינה - משהד. מספר סניף: 13</v>
          </cell>
        </row>
        <row r="1292">
          <cell r="C1292" t="str">
            <v>ריינה. מספר סניף: 470</v>
          </cell>
        </row>
        <row r="1293">
          <cell r="C1293" t="str">
            <v>ריינה. מספר סניף: 630</v>
          </cell>
        </row>
        <row r="1294">
          <cell r="C1294" t="str">
            <v>רימונים בני ברק. מספר סניף: 148</v>
          </cell>
        </row>
        <row r="1295">
          <cell r="C1295" t="str">
            <v>רימונים. מספר סניף: 988</v>
          </cell>
        </row>
        <row r="1296">
          <cell r="C1296" t="str">
            <v>רמב"ם. מספר סניף: 143</v>
          </cell>
        </row>
        <row r="1297">
          <cell r="C1297" t="str">
            <v>רמב"ם. מספר סניף: 233</v>
          </cell>
        </row>
        <row r="1298">
          <cell r="C1298" t="str">
            <v>רמב"ן. מספר סניף: 212</v>
          </cell>
        </row>
        <row r="1299">
          <cell r="C1299" t="str">
            <v>רמון. מספר סניף: 381</v>
          </cell>
        </row>
        <row r="1300">
          <cell r="C1300" t="str">
            <v>רמות אשכול. מספר סניף: 695</v>
          </cell>
        </row>
        <row r="1301">
          <cell r="C1301" t="str">
            <v>רמות אשכול. מספר סניף: 905</v>
          </cell>
        </row>
        <row r="1302">
          <cell r="C1302" t="str">
            <v>רמות אשכול. מספר סניף: 905</v>
          </cell>
        </row>
        <row r="1303">
          <cell r="C1303" t="str">
            <v>רמות. מספר סניף: 538</v>
          </cell>
        </row>
        <row r="1304">
          <cell r="C1304" t="str">
            <v>רמות. מספר סניף: 742</v>
          </cell>
        </row>
        <row r="1305">
          <cell r="C1305" t="str">
            <v>רמות. מספר סניף: 798</v>
          </cell>
        </row>
        <row r="1306">
          <cell r="C1306" t="str">
            <v>רמלה. מספר סניף: 30</v>
          </cell>
        </row>
        <row r="1307">
          <cell r="C1307" t="str">
            <v>רמלה. מספר סניף: 43</v>
          </cell>
        </row>
        <row r="1308">
          <cell r="C1308" t="str">
            <v>רמלה. מספר סניף: 432</v>
          </cell>
        </row>
        <row r="1309">
          <cell r="C1309" t="str">
            <v>רמלה. מספר סניף: 618</v>
          </cell>
        </row>
        <row r="1310">
          <cell r="C1310" t="str">
            <v>רמלה. מספר סניף: 669</v>
          </cell>
        </row>
        <row r="1311">
          <cell r="C1311" t="str">
            <v>רמלה. מספר סניף: 936</v>
          </cell>
        </row>
        <row r="1312">
          <cell r="C1312" t="str">
            <v>רמלוד. מספר סניף: 118</v>
          </cell>
        </row>
        <row r="1313">
          <cell r="C1313" t="str">
            <v>רמת אביב ג'. מספר סניף: 568</v>
          </cell>
        </row>
        <row r="1314">
          <cell r="C1314" t="str">
            <v>רמת אביב ג'. מספר סניף: 628</v>
          </cell>
        </row>
        <row r="1315">
          <cell r="C1315" t="str">
            <v>רמת אביב החדשה. מספר סניף: 474</v>
          </cell>
        </row>
        <row r="1316">
          <cell r="C1316" t="str">
            <v>רמת אביב. מספר סניף: 493</v>
          </cell>
        </row>
        <row r="1317">
          <cell r="C1317" t="str">
            <v>רמת אביב. מספר סניף: 606</v>
          </cell>
        </row>
        <row r="1318">
          <cell r="C1318" t="str">
            <v>רמת אביב. מספר סניף: 82</v>
          </cell>
        </row>
        <row r="1319">
          <cell r="C1319" t="str">
            <v>רמת אביב. מספר סניף: 86</v>
          </cell>
        </row>
        <row r="1320">
          <cell r="C1320" t="str">
            <v>רמת אילן. מספר סניף: 144</v>
          </cell>
        </row>
        <row r="1321">
          <cell r="C1321" t="str">
            <v>רמת אפעל. מספר סניף: 524</v>
          </cell>
        </row>
        <row r="1322">
          <cell r="C1322" t="str">
            <v>רמת אשכול, י-ם. מספר סניף: 569</v>
          </cell>
        </row>
        <row r="1323">
          <cell r="C1323" t="str">
            <v>רמת אשכול. מספר סניף: 109</v>
          </cell>
        </row>
        <row r="1324">
          <cell r="C1324" t="str">
            <v>רמת בית שמש. מספר סניף: 179</v>
          </cell>
        </row>
        <row r="1325">
          <cell r="C1325" t="str">
            <v>רמת בית שמש. מספר סניף: 446</v>
          </cell>
        </row>
        <row r="1326">
          <cell r="C1326" t="str">
            <v>רמת בית שמש. מספר סניף: 674</v>
          </cell>
        </row>
        <row r="1327">
          <cell r="C1327" t="str">
            <v>רמת גן עסקים. מספר סניף: 176</v>
          </cell>
        </row>
        <row r="1328">
          <cell r="C1328" t="str">
            <v>רמת גן. מספר סניף: 40</v>
          </cell>
        </row>
        <row r="1329">
          <cell r="C1329" t="str">
            <v>רמת גן. מספר סניף: 401</v>
          </cell>
        </row>
        <row r="1330">
          <cell r="C1330" t="str">
            <v>רמת גן. מספר סניף: 41</v>
          </cell>
        </row>
        <row r="1331">
          <cell r="C1331" t="str">
            <v>רמת גן. מספר סניף: 413</v>
          </cell>
        </row>
        <row r="1332">
          <cell r="C1332" t="str">
            <v>רמת גן. מספר סניף: 507</v>
          </cell>
        </row>
        <row r="1333">
          <cell r="C1333" t="str">
            <v>רמת גן. מספר סניף: 613</v>
          </cell>
        </row>
        <row r="1334">
          <cell r="C1334" t="str">
            <v>רמת גן. מספר סניף: 62</v>
          </cell>
        </row>
        <row r="1335">
          <cell r="C1335" t="str">
            <v>רמת גן. מספר סניף: 663</v>
          </cell>
        </row>
        <row r="1336">
          <cell r="C1336" t="str">
            <v>רמת גן. מספר סניף: 851</v>
          </cell>
        </row>
        <row r="1337">
          <cell r="C1337" t="str">
            <v>רמת דוד. מספר סניף: 371</v>
          </cell>
        </row>
        <row r="1338">
          <cell r="C1338" t="str">
            <v>רמת החייל. מספר סניף: 121</v>
          </cell>
        </row>
        <row r="1339">
          <cell r="C1339" t="str">
            <v>רמת החייל. מספר סניף: 283</v>
          </cell>
        </row>
        <row r="1340">
          <cell r="C1340" t="str">
            <v>רמת הנשיא. מספר סניף: 516</v>
          </cell>
        </row>
        <row r="1341">
          <cell r="C1341" t="str">
            <v>רמת השרון. מספר סניף: 125</v>
          </cell>
        </row>
        <row r="1342">
          <cell r="C1342" t="str">
            <v>רמת השרון. מספר סניף: 125</v>
          </cell>
        </row>
        <row r="1343">
          <cell r="C1343" t="str">
            <v>רמת השרון. מספר סניף: 155</v>
          </cell>
        </row>
        <row r="1344">
          <cell r="C1344" t="str">
            <v>רמת השרון. מספר סניף: 276</v>
          </cell>
        </row>
        <row r="1345">
          <cell r="C1345" t="str">
            <v>רמת השרון. מספר סניף: 375</v>
          </cell>
        </row>
        <row r="1346">
          <cell r="C1346" t="str">
            <v>רמת השרון. מספר סניף: 472</v>
          </cell>
        </row>
        <row r="1347">
          <cell r="C1347" t="str">
            <v>רמת השרון. מספר סניף: 630</v>
          </cell>
        </row>
        <row r="1348">
          <cell r="C1348" t="str">
            <v>רמת השרון. מספר סניף: 733</v>
          </cell>
        </row>
        <row r="1349">
          <cell r="C1349" t="str">
            <v>רמת השרון. מספר סניף: 949</v>
          </cell>
        </row>
        <row r="1350">
          <cell r="C1350" t="str">
            <v>רמת חן. מספר סניף: 102</v>
          </cell>
        </row>
        <row r="1351">
          <cell r="C1351" t="str">
            <v>רמת חן. מספר סניף: 853</v>
          </cell>
        </row>
        <row r="1352">
          <cell r="C1352" t="str">
            <v>רמת יוסף. מספר סניף: 663</v>
          </cell>
        </row>
        <row r="1353">
          <cell r="C1353" t="str">
            <v>רמת יצחק. מספר סניף: 614</v>
          </cell>
        </row>
        <row r="1354">
          <cell r="C1354" t="str">
            <v>רמת יצחק. מספר סניף: 852</v>
          </cell>
        </row>
        <row r="1355">
          <cell r="C1355" t="str">
            <v>רמת ישי. מספר סניף: 69</v>
          </cell>
        </row>
        <row r="1356">
          <cell r="C1356" t="str">
            <v>רמת ישי. מספר סניף: 896</v>
          </cell>
        </row>
        <row r="1357">
          <cell r="C1357" t="str">
            <v>רמת סיב פתח תקוה. מספר סניף: 431</v>
          </cell>
        </row>
        <row r="1358">
          <cell r="C1358" t="str">
            <v>רמת פולג. מספר סניף: 316</v>
          </cell>
        </row>
        <row r="1359">
          <cell r="C1359" t="str">
            <v>רמת פולג. מספר סניף: 681</v>
          </cell>
        </row>
        <row r="1360">
          <cell r="C1360" t="str">
            <v>רעות. מספר סניף: 345</v>
          </cell>
        </row>
        <row r="1361">
          <cell r="C1361" t="str">
            <v>רעננה עסקים. מספר סניף: 394</v>
          </cell>
        </row>
        <row r="1362">
          <cell r="C1362" t="str">
            <v>רעננה. מספר סניף: 280</v>
          </cell>
        </row>
        <row r="1363">
          <cell r="C1363" t="str">
            <v>רעננה. מספר סניף: 423</v>
          </cell>
        </row>
        <row r="1364">
          <cell r="C1364" t="str">
            <v>רעננה. מספר סניף: 496</v>
          </cell>
        </row>
        <row r="1365">
          <cell r="C1365" t="str">
            <v>רעננה. מספר סניף: 661</v>
          </cell>
        </row>
        <row r="1366">
          <cell r="C1366" t="str">
            <v>רעננה. מספר סניף: 735</v>
          </cell>
        </row>
        <row r="1367">
          <cell r="C1367" t="str">
            <v>רעננה. מספר סניף: 75</v>
          </cell>
        </row>
        <row r="1368">
          <cell r="C1368" t="str">
            <v>רעננה. מספר סניף: 92</v>
          </cell>
        </row>
        <row r="1369">
          <cell r="C1369" t="str">
            <v>רעננה. מספר סניף: 92</v>
          </cell>
        </row>
        <row r="1370">
          <cell r="C1370" t="str">
            <v>רעננה. מספר סניף: 942</v>
          </cell>
        </row>
        <row r="1371">
          <cell r="C1371" t="str">
            <v>ש"י עגנון. מספר סניף: 132</v>
          </cell>
        </row>
        <row r="1372">
          <cell r="C1372" t="str">
            <v>שאג'ור - אום אלפחם. מספר סניף: 19</v>
          </cell>
        </row>
        <row r="1373">
          <cell r="C1373" t="str">
            <v>שאול המלך עסקים. מספר סניף: 110</v>
          </cell>
        </row>
        <row r="1374">
          <cell r="C1374" t="str">
            <v>שאול המלך. מספר סניף: 532</v>
          </cell>
        </row>
        <row r="1375">
          <cell r="C1375" t="str">
            <v>שאול המלך. מספר סניף: 771</v>
          </cell>
        </row>
        <row r="1376">
          <cell r="C1376" t="str">
            <v>שבטי ישראל. מספר סניף: 621</v>
          </cell>
        </row>
        <row r="1377">
          <cell r="C1377" t="str">
            <v>שביט. מספר סניף: 577</v>
          </cell>
        </row>
        <row r="1378">
          <cell r="C1378" t="str">
            <v>שגב. מספר סניף: 574</v>
          </cell>
        </row>
        <row r="1379">
          <cell r="C1379" t="str">
            <v>שדרות בנימין. מספר סניף: 952</v>
          </cell>
        </row>
        <row r="1380">
          <cell r="C1380" t="str">
            <v>שדרות הנשיאים. מספר סניף: 924</v>
          </cell>
        </row>
        <row r="1381">
          <cell r="C1381" t="str">
            <v>שדרות עמנואל. מספר סניף: 84</v>
          </cell>
        </row>
        <row r="1382">
          <cell r="C1382" t="str">
            <v>שדרות רוטשילד. מספר סניף: 100</v>
          </cell>
        </row>
        <row r="1383">
          <cell r="C1383" t="str">
            <v>שדרות. מספר סניף: 649</v>
          </cell>
        </row>
        <row r="1384">
          <cell r="C1384" t="str">
            <v>שדרות. מספר סניף: 941</v>
          </cell>
        </row>
        <row r="1385">
          <cell r="C1385" t="str">
            <v>שוהם. מספר סניף: 410</v>
          </cell>
        </row>
        <row r="1386">
          <cell r="C1386" t="str">
            <v>שוהם. מספר סניף: 747</v>
          </cell>
        </row>
        <row r="1387">
          <cell r="C1387" t="str">
            <v>שוק ההון. מספר סניף: 45</v>
          </cell>
        </row>
        <row r="1388">
          <cell r="C1388" t="str">
            <v>שחק. מספר סניף: 573</v>
          </cell>
        </row>
        <row r="1389">
          <cell r="C1389" t="str">
            <v>שחקים. מספר סניף: 708</v>
          </cell>
        </row>
        <row r="1390">
          <cell r="C1390" t="str">
            <v>שטמפפר. מספר סניף: 868</v>
          </cell>
        </row>
        <row r="1391">
          <cell r="C1391" t="str">
            <v>שיכון הותיקים. מספר סניף: 836</v>
          </cell>
        </row>
        <row r="1392">
          <cell r="C1392" t="str">
            <v>שינקין. מספר סניף: 8</v>
          </cell>
        </row>
        <row r="1393">
          <cell r="C1393" t="str">
            <v>שכון בבלי. מספר סניף: 127</v>
          </cell>
        </row>
        <row r="1394">
          <cell r="C1394" t="str">
            <v>שכונת התקוה. מספר סניף: 18</v>
          </cell>
        </row>
        <row r="1395">
          <cell r="C1395" t="str">
            <v>שכונת התקוה. מספר סניף: 607</v>
          </cell>
        </row>
        <row r="1396">
          <cell r="C1396" t="str">
            <v>שלוחת אורנים - סניף חיפה. מספר סניף: 2</v>
          </cell>
        </row>
        <row r="1397">
          <cell r="C1397" t="str">
            <v>שלוחת אורנית. מספר סניף: 466</v>
          </cell>
        </row>
        <row r="1398">
          <cell r="C1398" t="str">
            <v>שלוחת אל על. מספר סניף: 11</v>
          </cell>
        </row>
        <row r="1399">
          <cell r="C1399" t="str">
            <v>שלוחת ביתן אהרון. מספר סניף: 161</v>
          </cell>
        </row>
        <row r="1400">
          <cell r="C1400" t="str">
            <v>שלוחת ביתר עילית. מספר סניף: 977</v>
          </cell>
        </row>
        <row r="1401">
          <cell r="C1401" t="str">
            <v>שלוחת בני ברק. מספר סניף: 10</v>
          </cell>
        </row>
        <row r="1402">
          <cell r="C1402" t="str">
            <v>שלוחת בנקאות פרטית ובינלאומית נתניה. מספר סניף: 998</v>
          </cell>
        </row>
        <row r="1403">
          <cell r="C1403" t="str">
            <v>שלוחת גאולה. מספר סניף: 17</v>
          </cell>
        </row>
        <row r="1404">
          <cell r="C1404" t="str">
            <v>שלוחת גבעת טל. מספר סניף: 160</v>
          </cell>
        </row>
        <row r="1405">
          <cell r="C1405" t="str">
            <v>שלוחת האירוסים- כרמיאל. מספר סניף: 117</v>
          </cell>
        </row>
        <row r="1406">
          <cell r="C1406" t="str">
            <v>שלוחת הגבעה הצרפתית. מספר סניף: 915</v>
          </cell>
        </row>
        <row r="1407">
          <cell r="C1407" t="str">
            <v>שלוחת הדסה. מספר סניף: 16</v>
          </cell>
        </row>
        <row r="1408">
          <cell r="C1408" t="str">
            <v>שלוחת הדר גנים. מספר סניף: 981</v>
          </cell>
        </row>
        <row r="1409">
          <cell r="C1409" t="str">
            <v>שלוחת המכללה למנהל. מספר סניף: 521</v>
          </cell>
        </row>
        <row r="1410">
          <cell r="C1410" t="str">
            <v>שלוחת המפרש. מספר סניף: 14</v>
          </cell>
        </row>
        <row r="1411">
          <cell r="C1411" t="str">
            <v>שלוחת השרון. מספר סניף: 902</v>
          </cell>
        </row>
        <row r="1412">
          <cell r="C1412" t="str">
            <v>שלוחת חזון איש. מספר סניף: 68</v>
          </cell>
        </row>
        <row r="1413">
          <cell r="C1413" t="str">
            <v>שלוחת חלומות זכרון. מספר סניף: 162</v>
          </cell>
        </row>
        <row r="1414">
          <cell r="C1414" t="str">
            <v>שלוחת חפץ חיים. מספר סניף: 65</v>
          </cell>
        </row>
        <row r="1415">
          <cell r="C1415" t="str">
            <v>שלוחת חצור הגלילית. מספר סניף: 67</v>
          </cell>
        </row>
        <row r="1416">
          <cell r="C1416" t="str">
            <v>שלוחת טרפון. מספר סניף: 30</v>
          </cell>
        </row>
        <row r="1417">
          <cell r="C1417" t="str">
            <v>שלוחת לב הפארק. מספר סניף: 163</v>
          </cell>
        </row>
        <row r="1418">
          <cell r="C1418" t="str">
            <v>שלוחת להבים. מספר סניף: 12</v>
          </cell>
        </row>
        <row r="1419">
          <cell r="C1419" t="str">
            <v>שלוחת מגדיאל. מספר סניף: 515</v>
          </cell>
        </row>
        <row r="1420">
          <cell r="C1420" t="str">
            <v>שלוחת מטולה. מספר סניף: 721</v>
          </cell>
        </row>
        <row r="1421">
          <cell r="C1421" t="str">
            <v>שלוחת מרגליות. מספר סניף: 520</v>
          </cell>
        </row>
        <row r="1422">
          <cell r="C1422" t="str">
            <v>שלוחת משנתאות חזון איש. מספר סניף: 999</v>
          </cell>
        </row>
        <row r="1423">
          <cell r="C1423" t="str">
            <v>שלוחת נתניה . מספר סניף: 22</v>
          </cell>
        </row>
        <row r="1424">
          <cell r="C1424" t="str">
            <v>שלוחת סכנין - סניף כרמיאל. מספר סניף: 904</v>
          </cell>
        </row>
        <row r="1425">
          <cell r="C1425" t="str">
            <v>שלוחת עזריאלי. מספר סניף: 112</v>
          </cell>
        </row>
        <row r="1426">
          <cell r="C1426" t="str">
            <v>שלוחת עכו. מספר סניף: 510</v>
          </cell>
        </row>
        <row r="1427">
          <cell r="C1427" t="str">
            <v>שלוחת ערבה. מספר סניף: 993</v>
          </cell>
        </row>
        <row r="1428">
          <cell r="C1428" t="str">
            <v>שלוחת צורן. מספר סניף: 13</v>
          </cell>
        </row>
        <row r="1429">
          <cell r="C1429" t="str">
            <v>שלוחת קרית ארבע. מספר סניף: 788</v>
          </cell>
        </row>
        <row r="1430">
          <cell r="C1430" t="str">
            <v>שלוחת קרית השרון. מספר סניף: 152</v>
          </cell>
        </row>
        <row r="1431">
          <cell r="C1431" t="str">
            <v>שלוחת קרית ספר. מספר סניף: 984</v>
          </cell>
        </row>
        <row r="1432">
          <cell r="C1432" t="str">
            <v>שלוחת קש"ב. מספר סניף: 2</v>
          </cell>
        </row>
        <row r="1433">
          <cell r="C1433" t="str">
            <v>שלוחת רב שפע. מספר סניף: 175</v>
          </cell>
        </row>
        <row r="1434">
          <cell r="C1434" t="str">
            <v>שלוחת רמב"ם. מספר סניף: 991</v>
          </cell>
        </row>
        <row r="1435">
          <cell r="C1435" t="str">
            <v>שלוחת רמות. מספר סניף: 172</v>
          </cell>
        </row>
        <row r="1436">
          <cell r="C1436" t="str">
            <v>שלוחת רמת בית שמש. מספר סניף: 164</v>
          </cell>
        </row>
        <row r="1437">
          <cell r="C1437" t="str">
            <v>שלומי. מספר סניף: 442</v>
          </cell>
        </row>
        <row r="1438">
          <cell r="C1438" t="str">
            <v>שמואל הנציב. מספר סניף: 575</v>
          </cell>
        </row>
        <row r="1439">
          <cell r="C1439" t="str">
            <v>שמשון. מספר סניף: 686</v>
          </cell>
        </row>
        <row r="1440">
          <cell r="C1440" t="str">
            <v>שנקר. מספר סניף: 199</v>
          </cell>
        </row>
        <row r="1441">
          <cell r="C1441" t="str">
            <v>שנקר. מספר סניף: 522</v>
          </cell>
        </row>
        <row r="1442">
          <cell r="C1442" t="str">
            <v>שער העיר. מספר סניף: 904</v>
          </cell>
        </row>
        <row r="1443">
          <cell r="C1443" t="str">
            <v>שער ראשון. מספר סניף: 944</v>
          </cell>
        </row>
        <row r="1444">
          <cell r="C1444" t="str">
            <v>שערי העיר. מספר סניף: 698</v>
          </cell>
        </row>
        <row r="1445">
          <cell r="C1445" t="str">
            <v>שערי צדק. מספר סניף: 999</v>
          </cell>
        </row>
        <row r="1446">
          <cell r="C1446" t="str">
            <v>שפרעם. מספר סניף: 5</v>
          </cell>
        </row>
        <row r="1447">
          <cell r="C1447" t="str">
            <v>שפרעם. מספר סניף: 506</v>
          </cell>
        </row>
        <row r="1448">
          <cell r="C1448" t="str">
            <v>שפרעם. מספר סניף: 620</v>
          </cell>
        </row>
        <row r="1449">
          <cell r="C1449" t="str">
            <v>שפרעם. מספר סניף: 731</v>
          </cell>
        </row>
        <row r="1450">
          <cell r="C1450" t="str">
            <v>שרת. מספר סניף: 743</v>
          </cell>
        </row>
        <row r="1451">
          <cell r="C1451" t="str">
            <v>ששת הימים. מספר סניף: 758</v>
          </cell>
        </row>
        <row r="1452">
          <cell r="C1452" t="str">
            <v>תוכניות חסכון. מספר סניף: 146</v>
          </cell>
        </row>
        <row r="1453">
          <cell r="C1453" t="str">
            <v>תל-השומר. מספר סניף: 398</v>
          </cell>
        </row>
        <row r="1454">
          <cell r="C1454" t="str">
            <v>תל - אביב עסקים. מספר סניף: 159</v>
          </cell>
        </row>
        <row r="1455">
          <cell r="C1455" t="str">
            <v>תל אביב (ראשי). מספר סניף: 287</v>
          </cell>
        </row>
        <row r="1456">
          <cell r="C1456" t="str">
            <v>תל אביב סיטי. מספר סניף: 14</v>
          </cell>
        </row>
        <row r="1457">
          <cell r="C1457" t="str">
            <v>תל אביב ראשי. מספר סניף: 46</v>
          </cell>
        </row>
        <row r="1458">
          <cell r="C1458" t="str">
            <v>תל אביב ראשי. מספר סניף: 63</v>
          </cell>
        </row>
        <row r="1459">
          <cell r="C1459" t="str">
            <v>תל אביב ראשי. מספר סניף: 654</v>
          </cell>
        </row>
        <row r="1460">
          <cell r="C1460" t="str">
            <v>תל אביב. מספר סניף: 189</v>
          </cell>
        </row>
        <row r="1461">
          <cell r="C1461" t="str">
            <v>תל אביב. מספר סניף: 503</v>
          </cell>
        </row>
        <row r="1462">
          <cell r="C1462" t="str">
            <v>תל אביב. מספר סניף: 51</v>
          </cell>
        </row>
        <row r="1463">
          <cell r="C1463" t="str">
            <v>תל גנים. מספר סניף: 7</v>
          </cell>
        </row>
        <row r="1464">
          <cell r="C1464" t="str">
            <v>תל גנים. מספר סניף: 988</v>
          </cell>
        </row>
        <row r="1465">
          <cell r="C1465" t="str">
            <v>תל השומר. מספר סניף: 132</v>
          </cell>
        </row>
        <row r="1466">
          <cell r="C1466" t="str">
            <v>תל השומר. מספר סניף: 372</v>
          </cell>
        </row>
        <row r="1467">
          <cell r="C1467" t="str">
            <v>תל השומר. מספר סניף: 653</v>
          </cell>
        </row>
        <row r="1468">
          <cell r="C1468" t="str">
            <v>תל מונד. מספר סניף: 654</v>
          </cell>
        </row>
        <row r="1469">
          <cell r="C1469" t="str">
            <v>תל מונד. מספר סניף: 835</v>
          </cell>
        </row>
        <row r="1470">
          <cell r="C1470" t="str">
            <v>תל נוף. מספר סניף: 366</v>
          </cell>
        </row>
        <row r="1471">
          <cell r="C1471" t="str">
            <v>תלמי מנשה. מספר סניף: 161</v>
          </cell>
        </row>
        <row r="1472">
          <cell r="C1472" t="str">
            <v>תלפיות ירושלים. מספר סניף: 162</v>
          </cell>
        </row>
        <row r="1473">
          <cell r="C1473" t="str">
            <v>תלפיות. מספר סניף: 517</v>
          </cell>
        </row>
        <row r="1474">
          <cell r="C1474" t="str">
            <v>תלפיות. מספר סניף: 74</v>
          </cell>
        </row>
        <row r="1475">
          <cell r="C1475" t="str">
            <v>תלפיות. מספר סניף: 748</v>
          </cell>
        </row>
        <row r="1476">
          <cell r="C1476" t="str">
            <v>תלפיות. מספר סניף: 785</v>
          </cell>
        </row>
        <row r="1477">
          <cell r="C1477" t="str">
            <v>תפעול עורפי. מספר סניף: 536</v>
          </cell>
        </row>
        <row r="1478">
          <cell r="C1478" t="str">
            <v>תפעול קופ"ג עורפי. מספר סניף: 531</v>
          </cell>
        </row>
        <row r="1479">
          <cell r="C1479" t="str">
            <v>תרשיחא. מספר סניף: 692</v>
          </cell>
        </row>
        <row r="1480">
          <cell r="C1480" t="str">
            <v>תת סניף ראשי חיפה. מספר סניף: 170</v>
          </cell>
        </row>
        <row r="1481">
          <cell r="C1481" t="str">
            <v>תת סניף ראשי ירושלים. מספר סניף: 160</v>
          </cell>
        </row>
        <row r="1482">
          <cell r="C1482" t="str">
            <v>תת סניף ראשי ת"א. מספר סניף: 181</v>
          </cell>
        </row>
        <row r="1483">
          <cell r="C1483" t="str">
            <v>תת סניף ראשי ת"א. מספר סניף: 182</v>
          </cell>
        </row>
        <row r="1484">
          <cell r="C1484" t="str">
            <v>תת סניף ראשי ת"א. מספר סניף: 183</v>
          </cell>
        </row>
        <row r="1485">
          <cell r="C1485" t="str">
            <v>תת סניף ראשי ת"א. מספר סניף: 184</v>
          </cell>
        </row>
        <row r="1486">
          <cell r="C1486" t="str">
            <v>תת סניף ראשי ת"א. מספר סניף: 185</v>
          </cell>
        </row>
      </sheetData>
      <sheetData sheetId="5"/>
      <sheetData sheetId="6"/>
      <sheetData sheetId="7"/>
      <sheetData sheetId="8"/>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נספח 1"/>
      <sheetName val="נספח 2"/>
      <sheetName val="נספח 3"/>
      <sheetName val="נספח 4 - רשימת תיוג"/>
      <sheetName val="נתוני בסיס"/>
      <sheetName val="רשימות"/>
    </sheetNames>
    <sheetDataSet>
      <sheetData sheetId="0" refreshError="1"/>
      <sheetData sheetId="1" refreshError="1"/>
      <sheetData sheetId="2" refreshError="1"/>
      <sheetData sheetId="3" refreshError="1"/>
      <sheetData sheetId="4">
        <row r="4">
          <cell r="B4" t="str">
            <v>מעל 20 יישובים</v>
          </cell>
        </row>
      </sheetData>
      <sheetData sheetId="5"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09B85-7721-4142-BF01-72146949E99D}">
  <sheetPr>
    <tabColor rgb="FFFF0000"/>
    <pageSetUpPr fitToPage="1"/>
  </sheetPr>
  <dimension ref="B1:T75"/>
  <sheetViews>
    <sheetView showGridLines="0" rightToLeft="1" tabSelected="1" zoomScale="60" zoomScaleNormal="60" zoomScaleSheetLayoutView="80" workbookViewId="0">
      <pane xSplit="3" ySplit="3" topLeftCell="D4" activePane="bottomRight" state="frozen"/>
      <selection pane="topRight" activeCell="C1" sqref="C1"/>
      <selection pane="bottomLeft" activeCell="A3" sqref="A3"/>
      <selection pane="bottomRight" activeCell="I13" sqref="I13"/>
    </sheetView>
  </sheetViews>
  <sheetFormatPr defaultColWidth="8.875" defaultRowHeight="14.25" x14ac:dyDescent="0.2"/>
  <cols>
    <col min="1" max="1" width="2.625" customWidth="1"/>
    <col min="2" max="2" width="6" customWidth="1"/>
    <col min="3" max="3" width="20.125" customWidth="1"/>
    <col min="4" max="4" width="27" bestFit="1" customWidth="1"/>
    <col min="5" max="5" width="44.625" style="115" customWidth="1"/>
    <col min="6" max="6" width="38.75" customWidth="1"/>
    <col min="7" max="7" width="18.25" customWidth="1"/>
    <col min="8" max="8" width="71.125" style="116" customWidth="1"/>
    <col min="9" max="9" width="15.625" style="117" customWidth="1"/>
    <col min="10" max="10" width="21.125" customWidth="1"/>
    <col min="11" max="11" width="17.75" style="118" customWidth="1"/>
    <col min="12" max="12" width="48" style="119" hidden="1" customWidth="1"/>
    <col min="13" max="13" width="39.5" style="119" customWidth="1"/>
    <col min="14" max="14" width="18.75" customWidth="1"/>
    <col min="15" max="15" width="18.375" customWidth="1"/>
    <col min="16" max="16" width="13" style="122" customWidth="1"/>
    <col min="17" max="17" width="12.75" bestFit="1" customWidth="1"/>
    <col min="18" max="19" width="11.75" bestFit="1" customWidth="1"/>
  </cols>
  <sheetData>
    <row r="1" spans="2:20" ht="18.75" thickBot="1" x14ac:dyDescent="0.25">
      <c r="B1" s="1"/>
      <c r="C1" s="2"/>
      <c r="D1" s="2"/>
      <c r="E1" s="3"/>
      <c r="F1" s="4"/>
      <c r="G1" s="5"/>
      <c r="H1" s="6"/>
      <c r="I1" s="4"/>
      <c r="J1" s="7"/>
      <c r="K1" s="8"/>
      <c r="L1" s="9"/>
      <c r="M1" s="9"/>
      <c r="N1" s="10"/>
      <c r="O1" s="10"/>
      <c r="P1" s="11"/>
    </row>
    <row r="2" spans="2:20" ht="33.75" customHeight="1" thickBot="1" x14ac:dyDescent="0.25">
      <c r="B2" s="12" t="s">
        <v>0</v>
      </c>
      <c r="C2" s="13"/>
      <c r="D2" s="13"/>
      <c r="E2" s="13"/>
      <c r="F2" s="13"/>
      <c r="G2" s="13"/>
      <c r="H2" s="13"/>
      <c r="I2" s="13"/>
      <c r="J2" s="13"/>
      <c r="K2" s="13"/>
      <c r="L2" s="13"/>
      <c r="M2" s="13"/>
      <c r="N2" s="13"/>
      <c r="O2" s="13"/>
      <c r="P2" s="14"/>
    </row>
    <row r="3" spans="2:20" ht="54.75" thickBot="1" x14ac:dyDescent="0.25">
      <c r="B3" s="15" t="s">
        <v>1</v>
      </c>
      <c r="C3" s="16" t="s">
        <v>2</v>
      </c>
      <c r="D3" s="16" t="s">
        <v>3</v>
      </c>
      <c r="E3" s="16" t="s">
        <v>4</v>
      </c>
      <c r="F3" s="16" t="s">
        <v>5</v>
      </c>
      <c r="G3" s="16" t="s">
        <v>6</v>
      </c>
      <c r="H3" s="17" t="s">
        <v>7</v>
      </c>
      <c r="I3" s="16" t="s">
        <v>8</v>
      </c>
      <c r="J3" s="16" t="s">
        <v>9</v>
      </c>
      <c r="K3" s="18" t="s">
        <v>10</v>
      </c>
      <c r="L3" s="16" t="s">
        <v>11</v>
      </c>
      <c r="M3" s="16" t="s">
        <v>12</v>
      </c>
      <c r="N3" s="16" t="s">
        <v>13</v>
      </c>
      <c r="O3" s="16" t="s">
        <v>14</v>
      </c>
      <c r="P3" s="19" t="s">
        <v>15</v>
      </c>
      <c r="Q3" s="20">
        <v>0.75</v>
      </c>
      <c r="R3" s="20"/>
      <c r="S3" s="21">
        <v>0.1</v>
      </c>
      <c r="T3" s="21"/>
    </row>
    <row r="4" spans="2:20" ht="118.5" customHeight="1" x14ac:dyDescent="0.2">
      <c r="B4" s="22">
        <v>1.01</v>
      </c>
      <c r="C4" s="23" t="s">
        <v>16</v>
      </c>
      <c r="D4" s="23" t="s">
        <v>17</v>
      </c>
      <c r="E4" s="24" t="s">
        <v>18</v>
      </c>
      <c r="F4" s="25" t="s">
        <v>19</v>
      </c>
      <c r="G4" s="26">
        <v>45962</v>
      </c>
      <c r="H4" s="27" t="s">
        <v>20</v>
      </c>
      <c r="I4" s="28">
        <v>635037.29599999986</v>
      </c>
      <c r="J4" s="29">
        <v>476277.97199999989</v>
      </c>
      <c r="K4" s="30">
        <f>IFERROR(J4/I4,"")</f>
        <v>0.75</v>
      </c>
      <c r="L4" s="31" t="s">
        <v>21</v>
      </c>
      <c r="M4" s="32" t="s">
        <v>22</v>
      </c>
      <c r="N4" s="33">
        <f>I4</f>
        <v>635037.29599999986</v>
      </c>
      <c r="O4" s="33">
        <f>MIN(J4,N4*$Q$3)</f>
        <v>476277.97199999989</v>
      </c>
      <c r="P4" s="30">
        <f t="shared" ref="P4:P67" si="0">IFERROR(O4/N4,"")</f>
        <v>0.75</v>
      </c>
    </row>
    <row r="5" spans="2:20" ht="100.5" customHeight="1" thickBot="1" x14ac:dyDescent="0.25">
      <c r="B5" s="22">
        <v>1.02</v>
      </c>
      <c r="C5" s="23" t="s">
        <v>23</v>
      </c>
      <c r="D5" s="23" t="s">
        <v>17</v>
      </c>
      <c r="E5" s="24" t="s">
        <v>18</v>
      </c>
      <c r="F5" s="25" t="s">
        <v>24</v>
      </c>
      <c r="G5" s="26">
        <v>45962</v>
      </c>
      <c r="H5" s="27" t="s">
        <v>20</v>
      </c>
      <c r="I5" s="28">
        <v>586935.18599999999</v>
      </c>
      <c r="J5" s="29">
        <v>440201.38949999999</v>
      </c>
      <c r="K5" s="30">
        <f t="shared" ref="K5" si="1">IFERROR(J5/I5,"")</f>
        <v>0.75</v>
      </c>
      <c r="L5" s="31" t="s">
        <v>25</v>
      </c>
      <c r="M5" s="32" t="s">
        <v>22</v>
      </c>
      <c r="N5" s="34">
        <f>I5</f>
        <v>586935.18599999999</v>
      </c>
      <c r="O5" s="34">
        <f>MIN(J5,N5*$Q$3)</f>
        <v>440201.38949999999</v>
      </c>
      <c r="P5" s="30">
        <f t="shared" si="0"/>
        <v>0.75</v>
      </c>
    </row>
    <row r="6" spans="2:20" ht="40.5" customHeight="1" thickBot="1" x14ac:dyDescent="0.25">
      <c r="B6" s="35"/>
      <c r="C6" s="36" t="s">
        <v>23</v>
      </c>
      <c r="D6" s="37" t="s">
        <v>17</v>
      </c>
      <c r="E6" s="38" t="s">
        <v>26</v>
      </c>
      <c r="F6" s="39"/>
      <c r="G6" s="39"/>
      <c r="H6" s="40"/>
      <c r="I6" s="41">
        <f>SUM(I4:I5)</f>
        <v>1221972.4819999998</v>
      </c>
      <c r="J6" s="42">
        <f>SUM(J4:J5)</f>
        <v>916479.36149999988</v>
      </c>
      <c r="K6" s="43">
        <f>IFERROR(J6/I6,"")</f>
        <v>0.75</v>
      </c>
      <c r="L6" s="44"/>
      <c r="M6" s="45"/>
      <c r="N6" s="42">
        <f>SUM(N4:N5)</f>
        <v>1221972.4819999998</v>
      </c>
      <c r="O6" s="42">
        <f>SUM(O4:O5)</f>
        <v>916479.36149999988</v>
      </c>
      <c r="P6" s="46">
        <f t="shared" si="0"/>
        <v>0.75</v>
      </c>
    </row>
    <row r="7" spans="2:20" ht="72" x14ac:dyDescent="0.2">
      <c r="B7" s="47">
        <v>1.03</v>
      </c>
      <c r="C7" s="48" t="s">
        <v>23</v>
      </c>
      <c r="D7" s="23" t="s">
        <v>17</v>
      </c>
      <c r="E7" s="24" t="s">
        <v>27</v>
      </c>
      <c r="F7" s="49" t="s">
        <v>28</v>
      </c>
      <c r="G7" s="50">
        <v>45839</v>
      </c>
      <c r="H7" s="51" t="s">
        <v>29</v>
      </c>
      <c r="I7" s="52">
        <v>8142</v>
      </c>
      <c r="J7" s="53">
        <v>6106.5</v>
      </c>
      <c r="K7" s="30">
        <f t="shared" ref="K7:K65" si="2">IFERROR(J7/I7,"")</f>
        <v>0.75</v>
      </c>
      <c r="L7" s="31" t="s">
        <v>30</v>
      </c>
      <c r="M7" s="31" t="s">
        <v>31</v>
      </c>
      <c r="N7" s="33">
        <f>I7</f>
        <v>8142</v>
      </c>
      <c r="O7" s="33">
        <f>MIN(J7,N7*$Q$3)</f>
        <v>6106.5</v>
      </c>
      <c r="P7" s="54">
        <f t="shared" si="0"/>
        <v>0.75</v>
      </c>
    </row>
    <row r="8" spans="2:20" ht="72" x14ac:dyDescent="0.2">
      <c r="B8" s="47">
        <v>1.04</v>
      </c>
      <c r="C8" s="48" t="s">
        <v>23</v>
      </c>
      <c r="D8" s="23" t="s">
        <v>17</v>
      </c>
      <c r="E8" s="24" t="s">
        <v>27</v>
      </c>
      <c r="F8" s="49" t="s">
        <v>32</v>
      </c>
      <c r="G8" s="50">
        <v>45962</v>
      </c>
      <c r="H8" s="51" t="s">
        <v>29</v>
      </c>
      <c r="I8" s="52">
        <v>8142</v>
      </c>
      <c r="J8" s="53">
        <v>6106.5</v>
      </c>
      <c r="K8" s="30">
        <f t="shared" si="2"/>
        <v>0.75</v>
      </c>
      <c r="L8" s="31" t="s">
        <v>33</v>
      </c>
      <c r="M8" s="32" t="s">
        <v>22</v>
      </c>
      <c r="N8" s="33">
        <f>I8</f>
        <v>8142</v>
      </c>
      <c r="O8" s="33">
        <f>MIN(J8,N8*$Q$3)</f>
        <v>6106.5</v>
      </c>
      <c r="P8" s="54">
        <f t="shared" si="0"/>
        <v>0.75</v>
      </c>
    </row>
    <row r="9" spans="2:20" ht="72.75" thickBot="1" x14ac:dyDescent="0.25">
      <c r="B9" s="47">
        <v>1.05</v>
      </c>
      <c r="C9" s="48" t="s">
        <v>23</v>
      </c>
      <c r="D9" s="23" t="s">
        <v>17</v>
      </c>
      <c r="E9" s="24" t="s">
        <v>27</v>
      </c>
      <c r="F9" s="49" t="s">
        <v>34</v>
      </c>
      <c r="G9" s="50">
        <v>45870</v>
      </c>
      <c r="H9" s="51" t="s">
        <v>34</v>
      </c>
      <c r="I9" s="53">
        <v>47530</v>
      </c>
      <c r="J9" s="53">
        <v>35647.5</v>
      </c>
      <c r="K9" s="30">
        <f t="shared" si="2"/>
        <v>0.75</v>
      </c>
      <c r="L9" s="55" t="s">
        <v>35</v>
      </c>
      <c r="M9" s="55" t="s">
        <v>31</v>
      </c>
      <c r="N9" s="33">
        <f>I9</f>
        <v>47530</v>
      </c>
      <c r="O9" s="33">
        <f>MIN(J9,N9*$Q$3)</f>
        <v>35647.5</v>
      </c>
      <c r="P9" s="54">
        <f t="shared" si="0"/>
        <v>0.75</v>
      </c>
    </row>
    <row r="10" spans="2:20" ht="38.25" customHeight="1" thickBot="1" x14ac:dyDescent="0.25">
      <c r="B10" s="56"/>
      <c r="C10" s="57" t="s">
        <v>23</v>
      </c>
      <c r="D10" s="58" t="s">
        <v>17</v>
      </c>
      <c r="E10" s="59" t="s">
        <v>36</v>
      </c>
      <c r="F10" s="60"/>
      <c r="G10" s="60"/>
      <c r="H10" s="61"/>
      <c r="I10" s="62">
        <f>SUM(I7:I9)</f>
        <v>63814</v>
      </c>
      <c r="J10" s="62">
        <f>SUM(J7:J9)</f>
        <v>47860.5</v>
      </c>
      <c r="K10" s="63">
        <f t="shared" si="2"/>
        <v>0.75</v>
      </c>
      <c r="L10" s="64"/>
      <c r="M10" s="65"/>
      <c r="N10" s="66">
        <f>SUM(N7:N9)</f>
        <v>63814</v>
      </c>
      <c r="O10" s="62">
        <f>SUM(O7:O9)</f>
        <v>47860.5</v>
      </c>
      <c r="P10" s="67">
        <f t="shared" si="0"/>
        <v>0.75</v>
      </c>
    </row>
    <row r="11" spans="2:20" ht="36.75" customHeight="1" thickBot="1" x14ac:dyDescent="0.25">
      <c r="B11" s="68">
        <v>1</v>
      </c>
      <c r="C11" s="69" t="s">
        <v>23</v>
      </c>
      <c r="D11" s="70" t="s">
        <v>37</v>
      </c>
      <c r="E11" s="71" t="s">
        <v>38</v>
      </c>
      <c r="F11" s="72"/>
      <c r="G11" s="72"/>
      <c r="H11" s="73"/>
      <c r="I11" s="74">
        <f>SUM(I6+I10)</f>
        <v>1285786.4819999998</v>
      </c>
      <c r="J11" s="74">
        <f>SUM(J6+J10)</f>
        <v>964339.86149999988</v>
      </c>
      <c r="K11" s="75">
        <f t="shared" si="2"/>
        <v>0.75</v>
      </c>
      <c r="L11" s="76"/>
      <c r="M11" s="77"/>
      <c r="N11" s="78">
        <f>SUM(N6+N10)</f>
        <v>1285786.4819999998</v>
      </c>
      <c r="O11" s="74">
        <f>SUM(O6+O10)-1</f>
        <v>964338.86149999988</v>
      </c>
      <c r="P11" s="79">
        <f t="shared" si="0"/>
        <v>0.74999922226589411</v>
      </c>
    </row>
    <row r="12" spans="2:20" ht="126" x14ac:dyDescent="0.2">
      <c r="B12" s="22">
        <v>2.0099999999999998</v>
      </c>
      <c r="C12" s="23" t="s">
        <v>39</v>
      </c>
      <c r="D12" s="23" t="s">
        <v>40</v>
      </c>
      <c r="E12" s="24" t="s">
        <v>18</v>
      </c>
      <c r="F12" s="80" t="s">
        <v>41</v>
      </c>
      <c r="G12" s="26" t="s">
        <v>42</v>
      </c>
      <c r="H12" s="81" t="s">
        <v>43</v>
      </c>
      <c r="I12" s="28">
        <v>100300</v>
      </c>
      <c r="J12" s="29">
        <v>60180</v>
      </c>
      <c r="K12" s="30">
        <f t="shared" si="2"/>
        <v>0.6</v>
      </c>
      <c r="L12" s="31" t="s">
        <v>44</v>
      </c>
      <c r="M12" s="32" t="s">
        <v>22</v>
      </c>
      <c r="N12" s="33">
        <f>I12</f>
        <v>100300</v>
      </c>
      <c r="O12" s="33">
        <f t="shared" ref="O12:O24" si="3">MIN(J12,N12*$Q$3)</f>
        <v>60180</v>
      </c>
      <c r="P12" s="82">
        <f t="shared" si="0"/>
        <v>0.6</v>
      </c>
    </row>
    <row r="13" spans="2:20" ht="108" x14ac:dyDescent="0.2">
      <c r="B13" s="22">
        <v>2.02</v>
      </c>
      <c r="C13" s="23" t="s">
        <v>39</v>
      </c>
      <c r="D13" s="23" t="s">
        <v>40</v>
      </c>
      <c r="E13" s="24" t="s">
        <v>18</v>
      </c>
      <c r="F13" s="80" t="s">
        <v>45</v>
      </c>
      <c r="G13" s="26" t="s">
        <v>42</v>
      </c>
      <c r="H13" s="81" t="s">
        <v>46</v>
      </c>
      <c r="I13" s="28">
        <v>41300</v>
      </c>
      <c r="J13" s="29">
        <v>24780</v>
      </c>
      <c r="K13" s="30">
        <f t="shared" si="2"/>
        <v>0.6</v>
      </c>
      <c r="L13" s="31" t="s">
        <v>47</v>
      </c>
      <c r="M13" s="32" t="s">
        <v>22</v>
      </c>
      <c r="N13" s="33">
        <f t="shared" ref="N13:N24" si="4">I13</f>
        <v>41300</v>
      </c>
      <c r="O13" s="33">
        <f t="shared" si="3"/>
        <v>24780</v>
      </c>
      <c r="P13" s="82">
        <f t="shared" si="0"/>
        <v>0.6</v>
      </c>
    </row>
    <row r="14" spans="2:20" ht="72" x14ac:dyDescent="0.2">
      <c r="B14" s="22">
        <v>2.0299999999999998</v>
      </c>
      <c r="C14" s="23" t="s">
        <v>39</v>
      </c>
      <c r="D14" s="23" t="s">
        <v>40</v>
      </c>
      <c r="E14" s="24" t="s">
        <v>18</v>
      </c>
      <c r="F14" s="80" t="s">
        <v>48</v>
      </c>
      <c r="G14" s="26" t="s">
        <v>49</v>
      </c>
      <c r="H14" s="81" t="s">
        <v>50</v>
      </c>
      <c r="I14" s="28">
        <v>106200</v>
      </c>
      <c r="J14" s="29">
        <v>63720</v>
      </c>
      <c r="K14" s="30">
        <f t="shared" si="2"/>
        <v>0.6</v>
      </c>
      <c r="L14" s="31" t="s">
        <v>51</v>
      </c>
      <c r="M14" s="31" t="s">
        <v>31</v>
      </c>
      <c r="N14" s="33">
        <f t="shared" si="4"/>
        <v>106200</v>
      </c>
      <c r="O14" s="33">
        <f t="shared" si="3"/>
        <v>63720</v>
      </c>
      <c r="P14" s="82">
        <f t="shared" si="0"/>
        <v>0.6</v>
      </c>
    </row>
    <row r="15" spans="2:20" ht="144" x14ac:dyDescent="0.2">
      <c r="B15" s="22">
        <v>2.04</v>
      </c>
      <c r="C15" s="23" t="s">
        <v>39</v>
      </c>
      <c r="D15" s="23" t="s">
        <v>40</v>
      </c>
      <c r="E15" s="24" t="s">
        <v>52</v>
      </c>
      <c r="F15" s="80" t="s">
        <v>53</v>
      </c>
      <c r="G15" s="26" t="s">
        <v>49</v>
      </c>
      <c r="H15" s="81" t="s">
        <v>54</v>
      </c>
      <c r="I15" s="28">
        <v>343380</v>
      </c>
      <c r="J15" s="29">
        <v>206028</v>
      </c>
      <c r="K15" s="30">
        <f t="shared" si="2"/>
        <v>0.6</v>
      </c>
      <c r="L15" s="31" t="s">
        <v>55</v>
      </c>
      <c r="M15" s="32" t="s">
        <v>22</v>
      </c>
      <c r="N15" s="33">
        <f t="shared" si="4"/>
        <v>343380</v>
      </c>
      <c r="O15" s="33">
        <f t="shared" si="3"/>
        <v>206028</v>
      </c>
      <c r="P15" s="82">
        <f t="shared" si="0"/>
        <v>0.6</v>
      </c>
    </row>
    <row r="16" spans="2:20" ht="72" x14ac:dyDescent="0.2">
      <c r="B16" s="22">
        <v>2.0499999999999998</v>
      </c>
      <c r="C16" s="23" t="s">
        <v>39</v>
      </c>
      <c r="D16" s="23" t="s">
        <v>40</v>
      </c>
      <c r="E16" s="24" t="s">
        <v>18</v>
      </c>
      <c r="F16" s="80" t="s">
        <v>41</v>
      </c>
      <c r="G16" s="26" t="s">
        <v>42</v>
      </c>
      <c r="H16" s="81" t="s">
        <v>56</v>
      </c>
      <c r="I16" s="28">
        <v>38704</v>
      </c>
      <c r="J16" s="29">
        <v>23222.399999999998</v>
      </c>
      <c r="K16" s="30">
        <f t="shared" si="2"/>
        <v>0.6</v>
      </c>
      <c r="L16" s="31" t="s">
        <v>57</v>
      </c>
      <c r="M16" s="31" t="s">
        <v>31</v>
      </c>
      <c r="N16" s="33">
        <f t="shared" si="4"/>
        <v>38704</v>
      </c>
      <c r="O16" s="33">
        <f t="shared" si="3"/>
        <v>23222.399999999998</v>
      </c>
      <c r="P16" s="82">
        <f t="shared" si="0"/>
        <v>0.6</v>
      </c>
    </row>
    <row r="17" spans="2:17" ht="54" x14ac:dyDescent="0.2">
      <c r="B17" s="22">
        <v>2.06</v>
      </c>
      <c r="C17" s="23" t="s">
        <v>39</v>
      </c>
      <c r="D17" s="23" t="s">
        <v>40</v>
      </c>
      <c r="E17" s="24" t="s">
        <v>18</v>
      </c>
      <c r="F17" s="80" t="s">
        <v>48</v>
      </c>
      <c r="G17" s="26" t="s">
        <v>42</v>
      </c>
      <c r="H17" s="81" t="s">
        <v>58</v>
      </c>
      <c r="I17" s="28">
        <v>21240</v>
      </c>
      <c r="J17" s="29">
        <v>12744</v>
      </c>
      <c r="K17" s="30">
        <f t="shared" si="2"/>
        <v>0.6</v>
      </c>
      <c r="L17" s="31" t="s">
        <v>59</v>
      </c>
      <c r="M17" s="31" t="s">
        <v>31</v>
      </c>
      <c r="N17" s="33">
        <f t="shared" si="4"/>
        <v>21240</v>
      </c>
      <c r="O17" s="33">
        <f t="shared" si="3"/>
        <v>12744</v>
      </c>
      <c r="P17" s="82">
        <f t="shared" si="0"/>
        <v>0.6</v>
      </c>
    </row>
    <row r="18" spans="2:17" ht="153.75" customHeight="1" x14ac:dyDescent="0.2">
      <c r="B18" s="22">
        <v>2.0699999999999998</v>
      </c>
      <c r="C18" s="23" t="s">
        <v>39</v>
      </c>
      <c r="D18" s="23" t="s">
        <v>40</v>
      </c>
      <c r="E18" s="24" t="s">
        <v>18</v>
      </c>
      <c r="F18" s="80" t="s">
        <v>41</v>
      </c>
      <c r="G18" s="26" t="s">
        <v>60</v>
      </c>
      <c r="H18" s="81" t="s">
        <v>61</v>
      </c>
      <c r="I18" s="28">
        <v>637200</v>
      </c>
      <c r="J18" s="29">
        <v>382320</v>
      </c>
      <c r="K18" s="30">
        <f t="shared" si="2"/>
        <v>0.6</v>
      </c>
      <c r="L18" s="31" t="s">
        <v>62</v>
      </c>
      <c r="M18" s="31" t="s">
        <v>31</v>
      </c>
      <c r="N18" s="33">
        <f t="shared" si="4"/>
        <v>637200</v>
      </c>
      <c r="O18" s="33">
        <f t="shared" si="3"/>
        <v>382320</v>
      </c>
      <c r="P18" s="82">
        <f t="shared" si="0"/>
        <v>0.6</v>
      </c>
      <c r="Q18" s="83"/>
    </row>
    <row r="19" spans="2:17" ht="150.75" customHeight="1" x14ac:dyDescent="0.2">
      <c r="B19" s="22">
        <v>2.08</v>
      </c>
      <c r="C19" s="23" t="s">
        <v>39</v>
      </c>
      <c r="D19" s="48" t="s">
        <v>40</v>
      </c>
      <c r="E19" s="24" t="s">
        <v>18</v>
      </c>
      <c r="F19" s="84" t="s">
        <v>63</v>
      </c>
      <c r="G19" s="50" t="s">
        <v>60</v>
      </c>
      <c r="H19" s="85" t="s">
        <v>64</v>
      </c>
      <c r="I19" s="28">
        <v>696200</v>
      </c>
      <c r="J19" s="86">
        <v>417720</v>
      </c>
      <c r="K19" s="30">
        <f t="shared" si="2"/>
        <v>0.6</v>
      </c>
      <c r="L19" s="31" t="s">
        <v>65</v>
      </c>
      <c r="M19" s="31" t="s">
        <v>31</v>
      </c>
      <c r="N19" s="33">
        <f t="shared" si="4"/>
        <v>696200</v>
      </c>
      <c r="O19" s="33">
        <f t="shared" si="3"/>
        <v>417720</v>
      </c>
      <c r="P19" s="82">
        <f t="shared" si="0"/>
        <v>0.6</v>
      </c>
    </row>
    <row r="20" spans="2:17" ht="96" customHeight="1" x14ac:dyDescent="0.2">
      <c r="B20" s="22">
        <v>2.09</v>
      </c>
      <c r="C20" s="23" t="s">
        <v>39</v>
      </c>
      <c r="D20" s="48" t="s">
        <v>40</v>
      </c>
      <c r="E20" s="24" t="s">
        <v>18</v>
      </c>
      <c r="F20" s="84" t="s">
        <v>66</v>
      </c>
      <c r="G20" s="50" t="s">
        <v>60</v>
      </c>
      <c r="H20" s="85" t="s">
        <v>67</v>
      </c>
      <c r="I20" s="28">
        <v>330400</v>
      </c>
      <c r="J20" s="86">
        <v>198240</v>
      </c>
      <c r="K20" s="30">
        <f t="shared" si="2"/>
        <v>0.6</v>
      </c>
      <c r="L20" s="31" t="s">
        <v>62</v>
      </c>
      <c r="M20" s="31" t="s">
        <v>31</v>
      </c>
      <c r="N20" s="33">
        <f t="shared" si="4"/>
        <v>330400</v>
      </c>
      <c r="O20" s="33">
        <f t="shared" si="3"/>
        <v>198240</v>
      </c>
      <c r="P20" s="82">
        <f t="shared" si="0"/>
        <v>0.6</v>
      </c>
    </row>
    <row r="21" spans="2:17" ht="141.75" customHeight="1" x14ac:dyDescent="0.2">
      <c r="B21" s="22">
        <v>2.1</v>
      </c>
      <c r="C21" s="23" t="s">
        <v>39</v>
      </c>
      <c r="D21" s="48" t="s">
        <v>40</v>
      </c>
      <c r="E21" s="24" t="s">
        <v>18</v>
      </c>
      <c r="F21" s="84" t="s">
        <v>68</v>
      </c>
      <c r="G21" s="50" t="s">
        <v>69</v>
      </c>
      <c r="H21" s="85" t="s">
        <v>70</v>
      </c>
      <c r="I21" s="28">
        <f>(95000*1.18+150000*1.18+51000*1.18)-24780</f>
        <v>324500</v>
      </c>
      <c r="J21" s="86">
        <v>194700</v>
      </c>
      <c r="K21" s="30">
        <f t="shared" si="2"/>
        <v>0.6</v>
      </c>
      <c r="L21" s="87" t="s">
        <v>71</v>
      </c>
      <c r="M21" s="31" t="s">
        <v>31</v>
      </c>
      <c r="N21" s="33">
        <f t="shared" si="4"/>
        <v>324500</v>
      </c>
      <c r="O21" s="33">
        <f t="shared" si="3"/>
        <v>194700</v>
      </c>
      <c r="P21" s="82">
        <f t="shared" si="0"/>
        <v>0.6</v>
      </c>
    </row>
    <row r="22" spans="2:17" ht="72" x14ac:dyDescent="0.2">
      <c r="B22" s="22">
        <v>2.11</v>
      </c>
      <c r="C22" s="23" t="s">
        <v>39</v>
      </c>
      <c r="D22" s="48" t="s">
        <v>40</v>
      </c>
      <c r="E22" s="24" t="s">
        <v>18</v>
      </c>
      <c r="F22" s="84" t="s">
        <v>72</v>
      </c>
      <c r="G22" s="50" t="s">
        <v>73</v>
      </c>
      <c r="H22" s="85" t="s">
        <v>74</v>
      </c>
      <c r="I22" s="28">
        <v>119827.4</v>
      </c>
      <c r="J22" s="86">
        <v>71896.439999999988</v>
      </c>
      <c r="K22" s="30">
        <f t="shared" si="2"/>
        <v>0.6</v>
      </c>
      <c r="L22" s="87" t="s">
        <v>75</v>
      </c>
      <c r="M22" s="31" t="s">
        <v>31</v>
      </c>
      <c r="N22" s="33">
        <f t="shared" si="4"/>
        <v>119827.4</v>
      </c>
      <c r="O22" s="33">
        <f t="shared" si="3"/>
        <v>71896.439999999988</v>
      </c>
      <c r="P22" s="82">
        <f t="shared" si="0"/>
        <v>0.6</v>
      </c>
    </row>
    <row r="23" spans="2:17" ht="72" x14ac:dyDescent="0.2">
      <c r="B23" s="22">
        <v>2.12</v>
      </c>
      <c r="C23" s="23" t="s">
        <v>39</v>
      </c>
      <c r="D23" s="48" t="s">
        <v>40</v>
      </c>
      <c r="E23" s="24" t="s">
        <v>76</v>
      </c>
      <c r="F23" s="84" t="s">
        <v>77</v>
      </c>
      <c r="G23" s="50" t="s">
        <v>73</v>
      </c>
      <c r="H23" s="85" t="s">
        <v>78</v>
      </c>
      <c r="I23" s="28">
        <v>552240</v>
      </c>
      <c r="J23" s="86">
        <v>331344</v>
      </c>
      <c r="K23" s="30">
        <f t="shared" si="2"/>
        <v>0.6</v>
      </c>
      <c r="L23" s="55" t="s">
        <v>79</v>
      </c>
      <c r="M23" s="31" t="s">
        <v>31</v>
      </c>
      <c r="N23" s="33">
        <f t="shared" si="4"/>
        <v>552240</v>
      </c>
      <c r="O23" s="33">
        <f t="shared" si="3"/>
        <v>331344</v>
      </c>
      <c r="P23" s="82">
        <f t="shared" si="0"/>
        <v>0.6</v>
      </c>
    </row>
    <row r="24" spans="2:17" ht="119.25" customHeight="1" thickBot="1" x14ac:dyDescent="0.25">
      <c r="B24" s="22">
        <v>2.13</v>
      </c>
      <c r="C24" s="23" t="s">
        <v>39</v>
      </c>
      <c r="D24" s="48" t="s">
        <v>40</v>
      </c>
      <c r="E24" s="24" t="s">
        <v>76</v>
      </c>
      <c r="F24" s="84" t="s">
        <v>80</v>
      </c>
      <c r="G24" s="50" t="s">
        <v>73</v>
      </c>
      <c r="H24" s="85" t="s">
        <v>81</v>
      </c>
      <c r="I24" s="28">
        <v>671184</v>
      </c>
      <c r="J24" s="86">
        <v>402710.39999999997</v>
      </c>
      <c r="K24" s="30">
        <f t="shared" si="2"/>
        <v>0.6</v>
      </c>
      <c r="L24" s="55" t="s">
        <v>82</v>
      </c>
      <c r="M24" s="31" t="s">
        <v>31</v>
      </c>
      <c r="N24" s="33">
        <f t="shared" si="4"/>
        <v>671184</v>
      </c>
      <c r="O24" s="33">
        <f t="shared" si="3"/>
        <v>402710.39999999997</v>
      </c>
      <c r="P24" s="82">
        <f t="shared" si="0"/>
        <v>0.6</v>
      </c>
    </row>
    <row r="25" spans="2:17" ht="34.5" customHeight="1" thickBot="1" x14ac:dyDescent="0.25">
      <c r="B25" s="35"/>
      <c r="C25" s="36" t="s">
        <v>39</v>
      </c>
      <c r="D25" s="37" t="s">
        <v>40</v>
      </c>
      <c r="E25" s="38" t="s">
        <v>26</v>
      </c>
      <c r="F25" s="39"/>
      <c r="G25" s="39"/>
      <c r="H25" s="40"/>
      <c r="I25" s="41">
        <f>SUM(I12:I24)</f>
        <v>3982675.4</v>
      </c>
      <c r="J25" s="42">
        <f>SUM(J12:J24)</f>
        <v>2389605.2399999998</v>
      </c>
      <c r="K25" s="43">
        <f t="shared" si="2"/>
        <v>0.6</v>
      </c>
      <c r="L25" s="44"/>
      <c r="M25" s="45"/>
      <c r="N25" s="42">
        <f>SUM(N12:N24)</f>
        <v>3982675.4</v>
      </c>
      <c r="O25" s="42">
        <f>SUM(O12:O24)</f>
        <v>2389605.2399999998</v>
      </c>
      <c r="P25" s="46">
        <f t="shared" si="0"/>
        <v>0.6</v>
      </c>
    </row>
    <row r="26" spans="2:17" ht="90" x14ac:dyDescent="0.2">
      <c r="B26" s="47">
        <v>2.14</v>
      </c>
      <c r="C26" s="23" t="s">
        <v>39</v>
      </c>
      <c r="D26" s="23" t="s">
        <v>40</v>
      </c>
      <c r="E26" s="24" t="s">
        <v>27</v>
      </c>
      <c r="F26" s="80" t="s">
        <v>83</v>
      </c>
      <c r="G26" s="26" t="s">
        <v>42</v>
      </c>
      <c r="H26" s="81" t="s">
        <v>84</v>
      </c>
      <c r="I26" s="28">
        <v>21240</v>
      </c>
      <c r="J26" s="29">
        <v>14867.999999999998</v>
      </c>
      <c r="K26" s="30">
        <f t="shared" si="2"/>
        <v>0.7</v>
      </c>
      <c r="L26" s="31" t="s">
        <v>85</v>
      </c>
      <c r="M26" s="31" t="s">
        <v>31</v>
      </c>
      <c r="N26" s="33">
        <f>I26</f>
        <v>21240</v>
      </c>
      <c r="O26" s="33">
        <f t="shared" ref="O26:O34" si="5">MIN(J26,N26*$Q$3)</f>
        <v>14867.999999999998</v>
      </c>
      <c r="P26" s="54">
        <f t="shared" si="0"/>
        <v>0.7</v>
      </c>
    </row>
    <row r="27" spans="2:17" ht="198" x14ac:dyDescent="0.2">
      <c r="B27" s="88">
        <v>2.15</v>
      </c>
      <c r="C27" s="48" t="s">
        <v>39</v>
      </c>
      <c r="D27" s="48" t="s">
        <v>40</v>
      </c>
      <c r="E27" s="24" t="s">
        <v>27</v>
      </c>
      <c r="F27" s="49" t="s">
        <v>86</v>
      </c>
      <c r="G27" s="50" t="s">
        <v>42</v>
      </c>
      <c r="H27" s="51" t="s">
        <v>87</v>
      </c>
      <c r="I27" s="52">
        <v>10620</v>
      </c>
      <c r="J27" s="53">
        <v>7433.9999999999991</v>
      </c>
      <c r="K27" s="30">
        <f t="shared" si="2"/>
        <v>0.7</v>
      </c>
      <c r="L27" s="89" t="s">
        <v>88</v>
      </c>
      <c r="M27" s="90" t="s">
        <v>89</v>
      </c>
      <c r="N27" s="33">
        <v>0</v>
      </c>
      <c r="O27" s="33">
        <f t="shared" si="5"/>
        <v>0</v>
      </c>
      <c r="P27" s="91" t="str">
        <f t="shared" si="0"/>
        <v/>
      </c>
    </row>
    <row r="28" spans="2:17" ht="72" x14ac:dyDescent="0.2">
      <c r="B28" s="47">
        <v>2.16</v>
      </c>
      <c r="C28" s="23" t="s">
        <v>39</v>
      </c>
      <c r="D28" s="23" t="s">
        <v>40</v>
      </c>
      <c r="E28" s="24" t="s">
        <v>27</v>
      </c>
      <c r="F28" s="80" t="s">
        <v>90</v>
      </c>
      <c r="G28" s="26" t="s">
        <v>42</v>
      </c>
      <c r="H28" s="81" t="s">
        <v>91</v>
      </c>
      <c r="I28" s="28">
        <v>3304</v>
      </c>
      <c r="J28" s="29">
        <v>2312.7999999999997</v>
      </c>
      <c r="K28" s="30">
        <f t="shared" si="2"/>
        <v>0.7</v>
      </c>
      <c r="L28" s="31" t="s">
        <v>92</v>
      </c>
      <c r="M28" s="31" t="s">
        <v>31</v>
      </c>
      <c r="N28" s="33">
        <f t="shared" ref="N28:N34" si="6">I28</f>
        <v>3304</v>
      </c>
      <c r="O28" s="33">
        <f t="shared" si="5"/>
        <v>2312.7999999999997</v>
      </c>
      <c r="P28" s="54">
        <f t="shared" si="0"/>
        <v>0.7</v>
      </c>
    </row>
    <row r="29" spans="2:17" ht="90" x14ac:dyDescent="0.2">
      <c r="B29" s="47">
        <v>2.17</v>
      </c>
      <c r="C29" s="48" t="s">
        <v>39</v>
      </c>
      <c r="D29" s="48" t="s">
        <v>40</v>
      </c>
      <c r="E29" s="24" t="s">
        <v>27</v>
      </c>
      <c r="F29" s="80" t="s">
        <v>83</v>
      </c>
      <c r="G29" s="26" t="s">
        <v>49</v>
      </c>
      <c r="H29" s="81" t="s">
        <v>93</v>
      </c>
      <c r="I29" s="28">
        <v>21240</v>
      </c>
      <c r="J29" s="29">
        <v>14867.999999999998</v>
      </c>
      <c r="K29" s="30">
        <f t="shared" si="2"/>
        <v>0.7</v>
      </c>
      <c r="L29" s="31" t="s">
        <v>94</v>
      </c>
      <c r="M29" s="31" t="s">
        <v>31</v>
      </c>
      <c r="N29" s="33">
        <f t="shared" si="6"/>
        <v>21240</v>
      </c>
      <c r="O29" s="33">
        <f t="shared" si="5"/>
        <v>14867.999999999998</v>
      </c>
      <c r="P29" s="54">
        <f t="shared" si="0"/>
        <v>0.7</v>
      </c>
    </row>
    <row r="30" spans="2:17" ht="72" x14ac:dyDescent="0.2">
      <c r="B30" s="88">
        <v>2.1800000000000002</v>
      </c>
      <c r="C30" s="48" t="s">
        <v>39</v>
      </c>
      <c r="D30" s="48" t="s">
        <v>40</v>
      </c>
      <c r="E30" s="24" t="s">
        <v>27</v>
      </c>
      <c r="F30" s="80" t="s">
        <v>95</v>
      </c>
      <c r="G30" s="26" t="s">
        <v>49</v>
      </c>
      <c r="H30" s="81" t="s">
        <v>96</v>
      </c>
      <c r="I30" s="28">
        <v>2360</v>
      </c>
      <c r="J30" s="29">
        <v>1652</v>
      </c>
      <c r="K30" s="30">
        <f t="shared" si="2"/>
        <v>0.7</v>
      </c>
      <c r="L30" s="31" t="s">
        <v>97</v>
      </c>
      <c r="M30" s="31" t="s">
        <v>31</v>
      </c>
      <c r="N30" s="33">
        <f t="shared" si="6"/>
        <v>2360</v>
      </c>
      <c r="O30" s="33">
        <f t="shared" si="5"/>
        <v>1652</v>
      </c>
      <c r="P30" s="54">
        <f t="shared" si="0"/>
        <v>0.7</v>
      </c>
    </row>
    <row r="31" spans="2:17" ht="198" x14ac:dyDescent="0.2">
      <c r="B31" s="47">
        <v>2.19</v>
      </c>
      <c r="C31" s="48" t="s">
        <v>39</v>
      </c>
      <c r="D31" s="48" t="s">
        <v>40</v>
      </c>
      <c r="E31" s="24" t="s">
        <v>27</v>
      </c>
      <c r="F31" s="80" t="s">
        <v>95</v>
      </c>
      <c r="G31" s="26" t="s">
        <v>49</v>
      </c>
      <c r="H31" s="81" t="s">
        <v>98</v>
      </c>
      <c r="I31" s="28">
        <v>9440</v>
      </c>
      <c r="J31" s="29">
        <v>6608</v>
      </c>
      <c r="K31" s="30">
        <f t="shared" si="2"/>
        <v>0.7</v>
      </c>
      <c r="L31" s="92" t="s">
        <v>99</v>
      </c>
      <c r="M31" s="90" t="s">
        <v>89</v>
      </c>
      <c r="N31" s="33">
        <v>0</v>
      </c>
      <c r="O31" s="33">
        <f t="shared" si="5"/>
        <v>0</v>
      </c>
      <c r="P31" s="54" t="str">
        <f t="shared" si="0"/>
        <v/>
      </c>
    </row>
    <row r="32" spans="2:17" ht="144" x14ac:dyDescent="0.2">
      <c r="B32" s="47">
        <v>2.2000000000000002</v>
      </c>
      <c r="C32" s="48" t="s">
        <v>39</v>
      </c>
      <c r="D32" s="48" t="s">
        <v>40</v>
      </c>
      <c r="E32" s="24" t="s">
        <v>27</v>
      </c>
      <c r="F32" s="80" t="s">
        <v>83</v>
      </c>
      <c r="G32" s="26" t="s">
        <v>100</v>
      </c>
      <c r="H32" s="81" t="s">
        <v>101</v>
      </c>
      <c r="I32" s="28">
        <v>106200</v>
      </c>
      <c r="J32" s="29">
        <v>74340</v>
      </c>
      <c r="K32" s="30">
        <f t="shared" si="2"/>
        <v>0.7</v>
      </c>
      <c r="L32" s="93" t="s">
        <v>102</v>
      </c>
      <c r="M32" s="31" t="s">
        <v>31</v>
      </c>
      <c r="N32" s="33">
        <f t="shared" si="6"/>
        <v>106200</v>
      </c>
      <c r="O32" s="33">
        <f t="shared" si="5"/>
        <v>74340</v>
      </c>
      <c r="P32" s="54">
        <f t="shared" si="0"/>
        <v>0.7</v>
      </c>
    </row>
    <row r="33" spans="2:16" ht="72" x14ac:dyDescent="0.2">
      <c r="B33" s="88">
        <v>2.21</v>
      </c>
      <c r="C33" s="48" t="s">
        <v>39</v>
      </c>
      <c r="D33" s="48" t="s">
        <v>40</v>
      </c>
      <c r="E33" s="24" t="s">
        <v>27</v>
      </c>
      <c r="F33" s="49" t="s">
        <v>103</v>
      </c>
      <c r="G33" s="50" t="s">
        <v>73</v>
      </c>
      <c r="H33" s="51" t="s">
        <v>104</v>
      </c>
      <c r="I33" s="52">
        <v>9440</v>
      </c>
      <c r="J33" s="53">
        <v>6608</v>
      </c>
      <c r="K33" s="94">
        <f t="shared" si="2"/>
        <v>0.7</v>
      </c>
      <c r="L33" s="31" t="s">
        <v>105</v>
      </c>
      <c r="M33" s="31" t="s">
        <v>31</v>
      </c>
      <c r="N33" s="33">
        <f t="shared" si="6"/>
        <v>9440</v>
      </c>
      <c r="O33" s="33">
        <f t="shared" si="5"/>
        <v>6608</v>
      </c>
      <c r="P33" s="91">
        <f t="shared" si="0"/>
        <v>0.7</v>
      </c>
    </row>
    <row r="34" spans="2:16" ht="72.75" thickBot="1" x14ac:dyDescent="0.25">
      <c r="B34" s="47">
        <v>2.2200000000000002</v>
      </c>
      <c r="C34" s="48" t="s">
        <v>39</v>
      </c>
      <c r="D34" s="95" t="s">
        <v>40</v>
      </c>
      <c r="E34" s="24" t="s">
        <v>27</v>
      </c>
      <c r="F34" s="49" t="s">
        <v>106</v>
      </c>
      <c r="G34" s="50" t="s">
        <v>73</v>
      </c>
      <c r="H34" s="51" t="s">
        <v>107</v>
      </c>
      <c r="I34" s="52">
        <v>14160</v>
      </c>
      <c r="J34" s="53">
        <v>9912</v>
      </c>
      <c r="K34" s="94">
        <f t="shared" si="2"/>
        <v>0.7</v>
      </c>
      <c r="L34" s="55" t="s">
        <v>108</v>
      </c>
      <c r="M34" s="31" t="s">
        <v>31</v>
      </c>
      <c r="N34" s="33">
        <f t="shared" si="6"/>
        <v>14160</v>
      </c>
      <c r="O34" s="33">
        <f t="shared" si="5"/>
        <v>9912</v>
      </c>
      <c r="P34" s="91">
        <f t="shared" si="0"/>
        <v>0.7</v>
      </c>
    </row>
    <row r="35" spans="2:16" ht="33" customHeight="1" thickBot="1" x14ac:dyDescent="0.25">
      <c r="B35" s="56"/>
      <c r="C35" s="57" t="s">
        <v>39</v>
      </c>
      <c r="D35" s="58" t="s">
        <v>40</v>
      </c>
      <c r="E35" s="59" t="s">
        <v>36</v>
      </c>
      <c r="F35" s="60"/>
      <c r="G35" s="60"/>
      <c r="H35" s="61"/>
      <c r="I35" s="66">
        <f>SUM(I26:I34)</f>
        <v>198004</v>
      </c>
      <c r="J35" s="62">
        <f>SUM(J26:J34)</f>
        <v>138602.79999999999</v>
      </c>
      <c r="K35" s="63">
        <f t="shared" si="2"/>
        <v>0.7</v>
      </c>
      <c r="L35" s="96"/>
      <c r="M35" s="65"/>
      <c r="N35" s="62">
        <f>SUM(N26:N34)</f>
        <v>177944</v>
      </c>
      <c r="O35" s="62">
        <f>SUM(O26:O34)</f>
        <v>124560.79999999999</v>
      </c>
      <c r="P35" s="67">
        <f t="shared" si="0"/>
        <v>0.7</v>
      </c>
    </row>
    <row r="36" spans="2:16" ht="39" customHeight="1" thickBot="1" x14ac:dyDescent="0.25">
      <c r="B36" s="68">
        <v>2</v>
      </c>
      <c r="C36" s="69" t="s">
        <v>39</v>
      </c>
      <c r="D36" s="70" t="s">
        <v>40</v>
      </c>
      <c r="E36" s="71" t="s">
        <v>38</v>
      </c>
      <c r="F36" s="72"/>
      <c r="G36" s="72"/>
      <c r="H36" s="73"/>
      <c r="I36" s="74">
        <f>SUM(I25+I35)</f>
        <v>4180679.4</v>
      </c>
      <c r="J36" s="74">
        <f>SUM(J25+J35)</f>
        <v>2528208.0399999996</v>
      </c>
      <c r="K36" s="75">
        <f t="shared" si="2"/>
        <v>0.60473616800178454</v>
      </c>
      <c r="L36" s="97"/>
      <c r="M36" s="97"/>
      <c r="N36" s="98">
        <f>SUM(N25+N35)</f>
        <v>4160619.4</v>
      </c>
      <c r="O36" s="74">
        <f>SUM(O25+O35)</f>
        <v>2514166.0399999996</v>
      </c>
      <c r="P36" s="79">
        <f t="shared" si="0"/>
        <v>0.60427686319974372</v>
      </c>
    </row>
    <row r="37" spans="2:16" ht="409.5" x14ac:dyDescent="0.2">
      <c r="B37" s="22">
        <v>3.01</v>
      </c>
      <c r="C37" s="99" t="s">
        <v>109</v>
      </c>
      <c r="D37" s="23" t="s">
        <v>110</v>
      </c>
      <c r="E37" s="24" t="s">
        <v>18</v>
      </c>
      <c r="F37" s="80" t="s">
        <v>111</v>
      </c>
      <c r="G37" s="26" t="s">
        <v>112</v>
      </c>
      <c r="H37" s="100" t="s">
        <v>113</v>
      </c>
      <c r="I37" s="28">
        <v>1087009.8</v>
      </c>
      <c r="J37" s="29">
        <v>815257.35000000009</v>
      </c>
      <c r="K37" s="30">
        <f t="shared" si="2"/>
        <v>0.75</v>
      </c>
      <c r="L37" s="31" t="s">
        <v>114</v>
      </c>
      <c r="M37" s="32" t="s">
        <v>115</v>
      </c>
      <c r="N37" s="33">
        <f>I37</f>
        <v>1087009.8</v>
      </c>
      <c r="O37" s="33">
        <f>MIN(J37,N37*$Q$3)</f>
        <v>815257.35000000009</v>
      </c>
      <c r="P37" s="30">
        <f t="shared" si="0"/>
        <v>0.75</v>
      </c>
    </row>
    <row r="38" spans="2:16" ht="378" x14ac:dyDescent="0.2">
      <c r="B38" s="22">
        <v>3.02</v>
      </c>
      <c r="C38" s="99" t="s">
        <v>109</v>
      </c>
      <c r="D38" s="23" t="s">
        <v>110</v>
      </c>
      <c r="E38" s="24" t="s">
        <v>18</v>
      </c>
      <c r="F38" s="80" t="s">
        <v>116</v>
      </c>
      <c r="G38" s="26" t="s">
        <v>117</v>
      </c>
      <c r="H38" s="100" t="s">
        <v>118</v>
      </c>
      <c r="I38" s="28">
        <v>4291239.33</v>
      </c>
      <c r="J38" s="29">
        <v>3218429.4975000001</v>
      </c>
      <c r="K38" s="30">
        <f t="shared" si="2"/>
        <v>0.75</v>
      </c>
      <c r="L38" s="31" t="s">
        <v>119</v>
      </c>
      <c r="M38" s="31" t="s">
        <v>31</v>
      </c>
      <c r="N38" s="33">
        <f>I38</f>
        <v>4291239.33</v>
      </c>
      <c r="O38" s="33">
        <f>MIN(J38,N38*$Q$3)</f>
        <v>3218429.4975000001</v>
      </c>
      <c r="P38" s="30">
        <f t="shared" si="0"/>
        <v>0.75</v>
      </c>
    </row>
    <row r="39" spans="2:16" ht="360.75" thickBot="1" x14ac:dyDescent="0.25">
      <c r="B39" s="22">
        <v>3.03</v>
      </c>
      <c r="C39" s="99" t="s">
        <v>109</v>
      </c>
      <c r="D39" s="23" t="s">
        <v>110</v>
      </c>
      <c r="E39" s="24" t="s">
        <v>18</v>
      </c>
      <c r="F39" s="80" t="s">
        <v>120</v>
      </c>
      <c r="G39" s="26" t="s">
        <v>117</v>
      </c>
      <c r="H39" s="100" t="s">
        <v>121</v>
      </c>
      <c r="I39" s="28">
        <v>3735855</v>
      </c>
      <c r="J39" s="29">
        <v>2801891.25</v>
      </c>
      <c r="K39" s="30">
        <f t="shared" si="2"/>
        <v>0.75</v>
      </c>
      <c r="L39" s="31" t="s">
        <v>122</v>
      </c>
      <c r="M39" s="32" t="s">
        <v>123</v>
      </c>
      <c r="N39" s="33">
        <f>I39</f>
        <v>3735855</v>
      </c>
      <c r="O39" s="33">
        <f>MIN(J39,N39*$Q$3)</f>
        <v>2801891.25</v>
      </c>
      <c r="P39" s="30">
        <f t="shared" si="0"/>
        <v>0.75</v>
      </c>
    </row>
    <row r="40" spans="2:16" ht="50.25" customHeight="1" thickBot="1" x14ac:dyDescent="0.25">
      <c r="B40" s="35"/>
      <c r="C40" s="101" t="s">
        <v>109</v>
      </c>
      <c r="D40" s="37" t="s">
        <v>110</v>
      </c>
      <c r="E40" s="38" t="s">
        <v>26</v>
      </c>
      <c r="F40" s="39"/>
      <c r="G40" s="39"/>
      <c r="H40" s="40"/>
      <c r="I40" s="41">
        <f>SUM(I37:I39)</f>
        <v>9114104.129999999</v>
      </c>
      <c r="J40" s="42">
        <f>SUM(J37:J39)</f>
        <v>6835578.0975000001</v>
      </c>
      <c r="K40" s="43">
        <f t="shared" si="2"/>
        <v>0.75000000000000011</v>
      </c>
      <c r="L40" s="44"/>
      <c r="M40" s="45"/>
      <c r="N40" s="41">
        <f>SUM(N37:N39)</f>
        <v>9114104.129999999</v>
      </c>
      <c r="O40" s="42">
        <f>SUM(O37:O39)</f>
        <v>6835578.0975000001</v>
      </c>
      <c r="P40" s="46">
        <f t="shared" si="0"/>
        <v>0.75000000000000011</v>
      </c>
    </row>
    <row r="41" spans="2:16" ht="90" x14ac:dyDescent="0.2">
      <c r="B41" s="47">
        <v>3.04</v>
      </c>
      <c r="C41" s="99" t="s">
        <v>109</v>
      </c>
      <c r="D41" s="23" t="s">
        <v>110</v>
      </c>
      <c r="E41" s="24" t="s">
        <v>27</v>
      </c>
      <c r="F41" s="80" t="s">
        <v>124</v>
      </c>
      <c r="G41" s="26" t="s">
        <v>125</v>
      </c>
      <c r="H41" s="81" t="s">
        <v>126</v>
      </c>
      <c r="I41" s="28">
        <v>103840</v>
      </c>
      <c r="J41" s="29">
        <v>77880</v>
      </c>
      <c r="K41" s="30">
        <f t="shared" si="2"/>
        <v>0.75</v>
      </c>
      <c r="L41" s="31" t="s">
        <v>127</v>
      </c>
      <c r="M41" s="32" t="s">
        <v>123</v>
      </c>
      <c r="N41" s="28">
        <v>103840</v>
      </c>
      <c r="O41" s="33">
        <f>MIN(J41,N41*$Q$3)</f>
        <v>77880</v>
      </c>
      <c r="P41" s="54">
        <f t="shared" si="0"/>
        <v>0.75</v>
      </c>
    </row>
    <row r="42" spans="2:16" ht="72.75" thickBot="1" x14ac:dyDescent="0.25">
      <c r="B42" s="47">
        <v>3.05</v>
      </c>
      <c r="C42" s="95" t="s">
        <v>109</v>
      </c>
      <c r="D42" s="23" t="s">
        <v>110</v>
      </c>
      <c r="E42" s="24" t="s">
        <v>27</v>
      </c>
      <c r="F42" s="80" t="s">
        <v>128</v>
      </c>
      <c r="G42" s="26" t="s">
        <v>125</v>
      </c>
      <c r="H42" s="81" t="s">
        <v>129</v>
      </c>
      <c r="I42" s="102">
        <v>53100</v>
      </c>
      <c r="J42" s="103">
        <v>39825</v>
      </c>
      <c r="K42" s="30">
        <f t="shared" si="2"/>
        <v>0.75</v>
      </c>
      <c r="L42" s="31" t="s">
        <v>130</v>
      </c>
      <c r="M42" s="32" t="s">
        <v>123</v>
      </c>
      <c r="N42" s="28">
        <v>53100</v>
      </c>
      <c r="O42" s="33">
        <f>MIN(J42,N42*$Q$3)</f>
        <v>39825</v>
      </c>
      <c r="P42" s="54">
        <f t="shared" si="0"/>
        <v>0.75</v>
      </c>
    </row>
    <row r="43" spans="2:16" ht="44.25" customHeight="1" thickBot="1" x14ac:dyDescent="0.25">
      <c r="B43" s="56"/>
      <c r="C43" s="104" t="s">
        <v>109</v>
      </c>
      <c r="D43" s="58" t="s">
        <v>110</v>
      </c>
      <c r="E43" s="59" t="s">
        <v>36</v>
      </c>
      <c r="F43" s="60"/>
      <c r="G43" s="60"/>
      <c r="H43" s="60"/>
      <c r="I43" s="105">
        <f>SUM(I41:I42)</f>
        <v>156940</v>
      </c>
      <c r="J43" s="106">
        <f>SUM(J41:J42)</f>
        <v>117705</v>
      </c>
      <c r="K43" s="107">
        <f t="shared" si="2"/>
        <v>0.75</v>
      </c>
      <c r="L43" s="64"/>
      <c r="M43" s="65"/>
      <c r="N43" s="66">
        <f>SUM(N41:N42)</f>
        <v>156940</v>
      </c>
      <c r="O43" s="62">
        <f>SUM(O41:O42)</f>
        <v>117705</v>
      </c>
      <c r="P43" s="67">
        <f t="shared" si="0"/>
        <v>0.75</v>
      </c>
    </row>
    <row r="44" spans="2:16" ht="48" customHeight="1" thickBot="1" x14ac:dyDescent="0.25">
      <c r="B44" s="68">
        <v>3</v>
      </c>
      <c r="C44" s="69" t="s">
        <v>109</v>
      </c>
      <c r="D44" s="70" t="s">
        <v>110</v>
      </c>
      <c r="E44" s="71" t="s">
        <v>38</v>
      </c>
      <c r="F44" s="72"/>
      <c r="G44" s="72"/>
      <c r="H44" s="73"/>
      <c r="I44" s="98">
        <f>SUM(I40+I43)</f>
        <v>9271044.129999999</v>
      </c>
      <c r="J44" s="98">
        <f>SUM(J40+J43)</f>
        <v>6953283.0975000001</v>
      </c>
      <c r="K44" s="75">
        <f t="shared" si="2"/>
        <v>0.75000000000000011</v>
      </c>
      <c r="L44" s="76"/>
      <c r="M44" s="108"/>
      <c r="N44" s="74">
        <f>SUM(N40+N43)</f>
        <v>9271044.129999999</v>
      </c>
      <c r="O44" s="74">
        <v>3569001</v>
      </c>
      <c r="P44" s="79">
        <f t="shared" si="0"/>
        <v>0.38496214125991873</v>
      </c>
    </row>
    <row r="45" spans="2:16" ht="180" x14ac:dyDescent="0.2">
      <c r="B45" s="22">
        <v>4.01</v>
      </c>
      <c r="C45" s="23" t="s">
        <v>131</v>
      </c>
      <c r="D45" s="23" t="s">
        <v>132</v>
      </c>
      <c r="E45" s="24" t="s">
        <v>52</v>
      </c>
      <c r="F45" s="80" t="s">
        <v>133</v>
      </c>
      <c r="G45" s="26" t="s">
        <v>60</v>
      </c>
      <c r="H45" s="100" t="s">
        <v>134</v>
      </c>
      <c r="I45" s="28">
        <v>41300</v>
      </c>
      <c r="J45" s="29">
        <v>30975</v>
      </c>
      <c r="K45" s="30">
        <f t="shared" si="2"/>
        <v>0.75</v>
      </c>
      <c r="L45" s="31" t="s">
        <v>135</v>
      </c>
      <c r="M45" s="31" t="s">
        <v>31</v>
      </c>
      <c r="N45" s="33">
        <f>I45</f>
        <v>41300</v>
      </c>
      <c r="O45" s="33">
        <f t="shared" ref="O45:O65" si="7">MIN(J45,N45*$Q$3)</f>
        <v>30975</v>
      </c>
      <c r="P45" s="91">
        <f t="shared" si="0"/>
        <v>0.75</v>
      </c>
    </row>
    <row r="46" spans="2:16" ht="18" x14ac:dyDescent="0.2">
      <c r="B46" s="22">
        <v>4.0199999999999996</v>
      </c>
      <c r="C46" s="23" t="s">
        <v>131</v>
      </c>
      <c r="D46" s="23" t="s">
        <v>132</v>
      </c>
      <c r="E46" s="24" t="s">
        <v>52</v>
      </c>
      <c r="F46" s="80" t="s">
        <v>136</v>
      </c>
      <c r="G46" s="26" t="s">
        <v>60</v>
      </c>
      <c r="H46" s="100" t="s">
        <v>137</v>
      </c>
      <c r="I46" s="28">
        <v>258420</v>
      </c>
      <c r="J46" s="29">
        <v>193815</v>
      </c>
      <c r="K46" s="30">
        <f t="shared" si="2"/>
        <v>0.75</v>
      </c>
      <c r="L46" s="31" t="s">
        <v>31</v>
      </c>
      <c r="M46" s="31" t="s">
        <v>31</v>
      </c>
      <c r="N46" s="33">
        <f t="shared" ref="N46:N65" si="8">I46</f>
        <v>258420</v>
      </c>
      <c r="O46" s="33">
        <f t="shared" si="7"/>
        <v>193815</v>
      </c>
      <c r="P46" s="91">
        <f t="shared" si="0"/>
        <v>0.75</v>
      </c>
    </row>
    <row r="47" spans="2:16" ht="18" x14ac:dyDescent="0.2">
      <c r="B47" s="22">
        <v>4.03</v>
      </c>
      <c r="C47" s="23" t="s">
        <v>131</v>
      </c>
      <c r="D47" s="23" t="s">
        <v>132</v>
      </c>
      <c r="E47" s="24" t="s">
        <v>52</v>
      </c>
      <c r="F47" s="80" t="s">
        <v>136</v>
      </c>
      <c r="G47" s="26" t="s">
        <v>60</v>
      </c>
      <c r="H47" s="100" t="s">
        <v>138</v>
      </c>
      <c r="I47" s="28">
        <v>295000</v>
      </c>
      <c r="J47" s="29">
        <v>221250</v>
      </c>
      <c r="K47" s="30">
        <f t="shared" si="2"/>
        <v>0.75</v>
      </c>
      <c r="L47" s="31" t="s">
        <v>31</v>
      </c>
      <c r="M47" s="31" t="s">
        <v>31</v>
      </c>
      <c r="N47" s="33">
        <f t="shared" si="8"/>
        <v>295000</v>
      </c>
      <c r="O47" s="33">
        <f t="shared" si="7"/>
        <v>221250</v>
      </c>
      <c r="P47" s="91">
        <f t="shared" si="0"/>
        <v>0.75</v>
      </c>
    </row>
    <row r="48" spans="2:16" ht="36" x14ac:dyDescent="0.2">
      <c r="B48" s="22">
        <v>4.04</v>
      </c>
      <c r="C48" s="23" t="s">
        <v>131</v>
      </c>
      <c r="D48" s="23" t="s">
        <v>132</v>
      </c>
      <c r="E48" s="24" t="s">
        <v>52</v>
      </c>
      <c r="F48" s="80" t="s">
        <v>139</v>
      </c>
      <c r="G48" s="26" t="s">
        <v>60</v>
      </c>
      <c r="H48" s="100" t="s">
        <v>140</v>
      </c>
      <c r="I48" s="28">
        <v>460908</v>
      </c>
      <c r="J48" s="29">
        <v>345681</v>
      </c>
      <c r="K48" s="30">
        <f t="shared" si="2"/>
        <v>0.75</v>
      </c>
      <c r="L48" s="31" t="s">
        <v>31</v>
      </c>
      <c r="M48" s="31" t="s">
        <v>31</v>
      </c>
      <c r="N48" s="33">
        <f t="shared" si="8"/>
        <v>460908</v>
      </c>
      <c r="O48" s="33">
        <f t="shared" si="7"/>
        <v>345681</v>
      </c>
      <c r="P48" s="91">
        <f t="shared" si="0"/>
        <v>0.75</v>
      </c>
    </row>
    <row r="49" spans="2:16" ht="18" x14ac:dyDescent="0.2">
      <c r="B49" s="22">
        <v>4.05</v>
      </c>
      <c r="C49" s="23" t="s">
        <v>131</v>
      </c>
      <c r="D49" s="23" t="s">
        <v>132</v>
      </c>
      <c r="E49" s="24" t="s">
        <v>52</v>
      </c>
      <c r="F49" s="80" t="s">
        <v>139</v>
      </c>
      <c r="G49" s="26" t="s">
        <v>60</v>
      </c>
      <c r="H49" s="100" t="s">
        <v>141</v>
      </c>
      <c r="I49" s="28">
        <v>318010</v>
      </c>
      <c r="J49" s="29">
        <v>238507.5</v>
      </c>
      <c r="K49" s="30">
        <f t="shared" si="2"/>
        <v>0.75</v>
      </c>
      <c r="L49" s="31" t="s">
        <v>31</v>
      </c>
      <c r="M49" s="31" t="s">
        <v>31</v>
      </c>
      <c r="N49" s="33">
        <f t="shared" si="8"/>
        <v>318010</v>
      </c>
      <c r="O49" s="33">
        <f t="shared" si="7"/>
        <v>238507.5</v>
      </c>
      <c r="P49" s="91">
        <f t="shared" si="0"/>
        <v>0.75</v>
      </c>
    </row>
    <row r="50" spans="2:16" ht="18" x14ac:dyDescent="0.2">
      <c r="B50" s="22">
        <v>4.0599999999999996</v>
      </c>
      <c r="C50" s="23" t="s">
        <v>131</v>
      </c>
      <c r="D50" s="23" t="s">
        <v>132</v>
      </c>
      <c r="E50" s="24" t="s">
        <v>52</v>
      </c>
      <c r="F50" s="80" t="s">
        <v>139</v>
      </c>
      <c r="G50" s="26" t="s">
        <v>60</v>
      </c>
      <c r="H50" s="100" t="s">
        <v>142</v>
      </c>
      <c r="I50" s="28">
        <v>56640</v>
      </c>
      <c r="J50" s="29">
        <v>42480</v>
      </c>
      <c r="K50" s="30">
        <f t="shared" si="2"/>
        <v>0.75</v>
      </c>
      <c r="L50" s="31" t="s">
        <v>31</v>
      </c>
      <c r="M50" s="31" t="s">
        <v>31</v>
      </c>
      <c r="N50" s="33">
        <f t="shared" si="8"/>
        <v>56640</v>
      </c>
      <c r="O50" s="33">
        <f t="shared" si="7"/>
        <v>42480</v>
      </c>
      <c r="P50" s="91">
        <f t="shared" si="0"/>
        <v>0.75</v>
      </c>
    </row>
    <row r="51" spans="2:16" ht="36" x14ac:dyDescent="0.2">
      <c r="B51" s="22">
        <v>4.07</v>
      </c>
      <c r="C51" s="23" t="s">
        <v>131</v>
      </c>
      <c r="D51" s="23" t="s">
        <v>132</v>
      </c>
      <c r="E51" s="24" t="s">
        <v>52</v>
      </c>
      <c r="F51" s="80" t="s">
        <v>143</v>
      </c>
      <c r="G51" s="26" t="s">
        <v>60</v>
      </c>
      <c r="H51" s="100" t="s">
        <v>144</v>
      </c>
      <c r="I51" s="28">
        <v>153400</v>
      </c>
      <c r="J51" s="29">
        <v>115050</v>
      </c>
      <c r="K51" s="30">
        <f t="shared" si="2"/>
        <v>0.75</v>
      </c>
      <c r="L51" s="31" t="s">
        <v>31</v>
      </c>
      <c r="M51" s="31" t="s">
        <v>31</v>
      </c>
      <c r="N51" s="33">
        <f t="shared" si="8"/>
        <v>153400</v>
      </c>
      <c r="O51" s="33">
        <f t="shared" si="7"/>
        <v>115050</v>
      </c>
      <c r="P51" s="91">
        <f t="shared" si="0"/>
        <v>0.75</v>
      </c>
    </row>
    <row r="52" spans="2:16" ht="18" x14ac:dyDescent="0.2">
      <c r="B52" s="22">
        <v>4.08</v>
      </c>
      <c r="C52" s="23" t="s">
        <v>131</v>
      </c>
      <c r="D52" s="23" t="s">
        <v>132</v>
      </c>
      <c r="E52" s="24" t="s">
        <v>52</v>
      </c>
      <c r="F52" s="80" t="s">
        <v>143</v>
      </c>
      <c r="G52" s="26" t="s">
        <v>60</v>
      </c>
      <c r="H52" s="100" t="s">
        <v>145</v>
      </c>
      <c r="I52" s="28">
        <v>23600</v>
      </c>
      <c r="J52" s="29">
        <v>17700</v>
      </c>
      <c r="K52" s="30">
        <f t="shared" si="2"/>
        <v>0.75</v>
      </c>
      <c r="L52" s="31" t="s">
        <v>31</v>
      </c>
      <c r="M52" s="31" t="s">
        <v>31</v>
      </c>
      <c r="N52" s="33">
        <f t="shared" si="8"/>
        <v>23600</v>
      </c>
      <c r="O52" s="33">
        <f t="shared" si="7"/>
        <v>17700</v>
      </c>
      <c r="P52" s="91">
        <f t="shared" si="0"/>
        <v>0.75</v>
      </c>
    </row>
    <row r="53" spans="2:16" ht="18" x14ac:dyDescent="0.2">
      <c r="B53" s="22">
        <v>4.09</v>
      </c>
      <c r="C53" s="23" t="s">
        <v>131</v>
      </c>
      <c r="D53" s="23" t="s">
        <v>132</v>
      </c>
      <c r="E53" s="24" t="s">
        <v>52</v>
      </c>
      <c r="F53" s="80" t="s">
        <v>143</v>
      </c>
      <c r="G53" s="26" t="s">
        <v>60</v>
      </c>
      <c r="H53" s="100" t="s">
        <v>146</v>
      </c>
      <c r="I53" s="28">
        <v>20768</v>
      </c>
      <c r="J53" s="29">
        <v>15576</v>
      </c>
      <c r="K53" s="30">
        <f t="shared" si="2"/>
        <v>0.75</v>
      </c>
      <c r="L53" s="31" t="s">
        <v>31</v>
      </c>
      <c r="M53" s="31" t="s">
        <v>31</v>
      </c>
      <c r="N53" s="33">
        <f t="shared" si="8"/>
        <v>20768</v>
      </c>
      <c r="O53" s="33">
        <f t="shared" si="7"/>
        <v>15576</v>
      </c>
      <c r="P53" s="91">
        <f t="shared" si="0"/>
        <v>0.75</v>
      </c>
    </row>
    <row r="54" spans="2:16" ht="18" x14ac:dyDescent="0.2">
      <c r="B54" s="22">
        <v>4.0999999999999996</v>
      </c>
      <c r="C54" s="23" t="s">
        <v>131</v>
      </c>
      <c r="D54" s="23" t="s">
        <v>132</v>
      </c>
      <c r="E54" s="24" t="s">
        <v>52</v>
      </c>
      <c r="F54" s="80" t="s">
        <v>147</v>
      </c>
      <c r="G54" s="26" t="s">
        <v>60</v>
      </c>
      <c r="H54" s="100" t="s">
        <v>148</v>
      </c>
      <c r="I54" s="28">
        <v>89680</v>
      </c>
      <c r="J54" s="29">
        <v>67260</v>
      </c>
      <c r="K54" s="30">
        <f t="shared" si="2"/>
        <v>0.75</v>
      </c>
      <c r="L54" s="31" t="s">
        <v>31</v>
      </c>
      <c r="M54" s="31" t="s">
        <v>31</v>
      </c>
      <c r="N54" s="33">
        <f t="shared" si="8"/>
        <v>89680</v>
      </c>
      <c r="O54" s="33">
        <f t="shared" si="7"/>
        <v>67260</v>
      </c>
      <c r="P54" s="91">
        <f t="shared" si="0"/>
        <v>0.75</v>
      </c>
    </row>
    <row r="55" spans="2:16" ht="18" x14ac:dyDescent="0.2">
      <c r="B55" s="22">
        <v>4.1100000000000003</v>
      </c>
      <c r="C55" s="23" t="s">
        <v>131</v>
      </c>
      <c r="D55" s="23" t="s">
        <v>132</v>
      </c>
      <c r="E55" s="24" t="s">
        <v>52</v>
      </c>
      <c r="F55" s="80" t="s">
        <v>147</v>
      </c>
      <c r="G55" s="26" t="s">
        <v>60</v>
      </c>
      <c r="H55" s="100" t="s">
        <v>149</v>
      </c>
      <c r="I55" s="28">
        <v>106200</v>
      </c>
      <c r="J55" s="29">
        <v>79650</v>
      </c>
      <c r="K55" s="30">
        <f t="shared" si="2"/>
        <v>0.75</v>
      </c>
      <c r="L55" s="31" t="s">
        <v>31</v>
      </c>
      <c r="M55" s="31" t="s">
        <v>31</v>
      </c>
      <c r="N55" s="33">
        <f t="shared" si="8"/>
        <v>106200</v>
      </c>
      <c r="O55" s="33">
        <f t="shared" si="7"/>
        <v>79650</v>
      </c>
      <c r="P55" s="91">
        <f t="shared" si="0"/>
        <v>0.75</v>
      </c>
    </row>
    <row r="56" spans="2:16" ht="18" x14ac:dyDescent="0.2">
      <c r="B56" s="22">
        <v>4.12</v>
      </c>
      <c r="C56" s="23" t="s">
        <v>131</v>
      </c>
      <c r="D56" s="23" t="s">
        <v>132</v>
      </c>
      <c r="E56" s="24" t="s">
        <v>52</v>
      </c>
      <c r="F56" s="80" t="s">
        <v>147</v>
      </c>
      <c r="G56" s="26" t="s">
        <v>60</v>
      </c>
      <c r="H56" s="100" t="s">
        <v>150</v>
      </c>
      <c r="I56" s="28">
        <v>37760</v>
      </c>
      <c r="J56" s="29">
        <v>28320</v>
      </c>
      <c r="K56" s="30">
        <f t="shared" si="2"/>
        <v>0.75</v>
      </c>
      <c r="L56" s="31" t="s">
        <v>31</v>
      </c>
      <c r="M56" s="31" t="s">
        <v>31</v>
      </c>
      <c r="N56" s="33">
        <f t="shared" si="8"/>
        <v>37760</v>
      </c>
      <c r="O56" s="33">
        <f t="shared" si="7"/>
        <v>28320</v>
      </c>
      <c r="P56" s="91">
        <f t="shared" si="0"/>
        <v>0.75</v>
      </c>
    </row>
    <row r="57" spans="2:16" ht="18" x14ac:dyDescent="0.2">
      <c r="B57" s="22">
        <v>4.13</v>
      </c>
      <c r="C57" s="23" t="s">
        <v>131</v>
      </c>
      <c r="D57" s="23" t="s">
        <v>132</v>
      </c>
      <c r="E57" s="24" t="s">
        <v>52</v>
      </c>
      <c r="F57" s="80" t="s">
        <v>147</v>
      </c>
      <c r="G57" s="26" t="s">
        <v>60</v>
      </c>
      <c r="H57" s="100" t="s">
        <v>151</v>
      </c>
      <c r="I57" s="28">
        <v>28320</v>
      </c>
      <c r="J57" s="29">
        <v>21240</v>
      </c>
      <c r="K57" s="30">
        <f t="shared" si="2"/>
        <v>0.75</v>
      </c>
      <c r="L57" s="31" t="s">
        <v>31</v>
      </c>
      <c r="M57" s="31" t="s">
        <v>31</v>
      </c>
      <c r="N57" s="33">
        <f t="shared" si="8"/>
        <v>28320</v>
      </c>
      <c r="O57" s="33">
        <f t="shared" si="7"/>
        <v>21240</v>
      </c>
      <c r="P57" s="91">
        <f t="shared" si="0"/>
        <v>0.75</v>
      </c>
    </row>
    <row r="58" spans="2:16" ht="36" x14ac:dyDescent="0.2">
      <c r="B58" s="22">
        <v>4.1399999999999997</v>
      </c>
      <c r="C58" s="23" t="s">
        <v>131</v>
      </c>
      <c r="D58" s="23" t="s">
        <v>132</v>
      </c>
      <c r="E58" s="24" t="s">
        <v>52</v>
      </c>
      <c r="F58" s="80" t="s">
        <v>152</v>
      </c>
      <c r="G58" s="26" t="s">
        <v>60</v>
      </c>
      <c r="H58" s="100" t="s">
        <v>153</v>
      </c>
      <c r="I58" s="28">
        <v>200600</v>
      </c>
      <c r="J58" s="29">
        <v>150450</v>
      </c>
      <c r="K58" s="30">
        <f t="shared" si="2"/>
        <v>0.75</v>
      </c>
      <c r="L58" s="31" t="s">
        <v>31</v>
      </c>
      <c r="M58" s="31" t="s">
        <v>31</v>
      </c>
      <c r="N58" s="33">
        <f t="shared" si="8"/>
        <v>200600</v>
      </c>
      <c r="O58" s="33">
        <f t="shared" si="7"/>
        <v>150450</v>
      </c>
      <c r="P58" s="91">
        <f t="shared" si="0"/>
        <v>0.75</v>
      </c>
    </row>
    <row r="59" spans="2:16" ht="18" x14ac:dyDescent="0.2">
      <c r="B59" s="22">
        <v>4.1500000000000004</v>
      </c>
      <c r="C59" s="23" t="s">
        <v>131</v>
      </c>
      <c r="D59" s="23" t="s">
        <v>132</v>
      </c>
      <c r="E59" s="24" t="s">
        <v>52</v>
      </c>
      <c r="F59" s="80" t="s">
        <v>154</v>
      </c>
      <c r="G59" s="26" t="s">
        <v>60</v>
      </c>
      <c r="H59" s="100" t="s">
        <v>155</v>
      </c>
      <c r="I59" s="28">
        <v>159300</v>
      </c>
      <c r="J59" s="29">
        <v>119475</v>
      </c>
      <c r="K59" s="30">
        <f t="shared" si="2"/>
        <v>0.75</v>
      </c>
      <c r="L59" s="31" t="s">
        <v>31</v>
      </c>
      <c r="M59" s="31" t="s">
        <v>31</v>
      </c>
      <c r="N59" s="33">
        <f t="shared" si="8"/>
        <v>159300</v>
      </c>
      <c r="O59" s="33">
        <f t="shared" si="7"/>
        <v>119475</v>
      </c>
      <c r="P59" s="91">
        <f t="shared" si="0"/>
        <v>0.75</v>
      </c>
    </row>
    <row r="60" spans="2:16" ht="36" x14ac:dyDescent="0.2">
      <c r="B60" s="22">
        <v>4.16</v>
      </c>
      <c r="C60" s="23" t="s">
        <v>131</v>
      </c>
      <c r="D60" s="23" t="s">
        <v>132</v>
      </c>
      <c r="E60" s="24" t="s">
        <v>52</v>
      </c>
      <c r="F60" s="80" t="s">
        <v>156</v>
      </c>
      <c r="G60" s="26" t="s">
        <v>60</v>
      </c>
      <c r="H60" s="100" t="s">
        <v>157</v>
      </c>
      <c r="I60" s="28">
        <v>230336</v>
      </c>
      <c r="J60" s="29">
        <v>172752</v>
      </c>
      <c r="K60" s="30">
        <f t="shared" si="2"/>
        <v>0.75</v>
      </c>
      <c r="L60" s="31" t="s">
        <v>31</v>
      </c>
      <c r="M60" s="31" t="s">
        <v>31</v>
      </c>
      <c r="N60" s="33">
        <f t="shared" si="8"/>
        <v>230336</v>
      </c>
      <c r="O60" s="33">
        <f t="shared" si="7"/>
        <v>172752</v>
      </c>
      <c r="P60" s="91">
        <f t="shared" si="0"/>
        <v>0.75</v>
      </c>
    </row>
    <row r="61" spans="2:16" ht="18" x14ac:dyDescent="0.2">
      <c r="B61" s="22">
        <v>4.17</v>
      </c>
      <c r="C61" s="23" t="s">
        <v>131</v>
      </c>
      <c r="D61" s="23" t="s">
        <v>132</v>
      </c>
      <c r="E61" s="24" t="s">
        <v>52</v>
      </c>
      <c r="F61" s="80" t="s">
        <v>158</v>
      </c>
      <c r="G61" s="26" t="s">
        <v>60</v>
      </c>
      <c r="H61" s="100" t="s">
        <v>159</v>
      </c>
      <c r="I61" s="28">
        <v>44840</v>
      </c>
      <c r="J61" s="29">
        <v>33630</v>
      </c>
      <c r="K61" s="30">
        <f t="shared" si="2"/>
        <v>0.75</v>
      </c>
      <c r="L61" s="31" t="s">
        <v>31</v>
      </c>
      <c r="M61" s="31" t="s">
        <v>31</v>
      </c>
      <c r="N61" s="33">
        <f t="shared" si="8"/>
        <v>44840</v>
      </c>
      <c r="O61" s="33">
        <f t="shared" si="7"/>
        <v>33630</v>
      </c>
      <c r="P61" s="91">
        <f t="shared" si="0"/>
        <v>0.75</v>
      </c>
    </row>
    <row r="62" spans="2:16" ht="18" x14ac:dyDescent="0.2">
      <c r="B62" s="22">
        <v>4.18</v>
      </c>
      <c r="C62" s="23" t="s">
        <v>131</v>
      </c>
      <c r="D62" s="23" t="s">
        <v>132</v>
      </c>
      <c r="E62" s="24" t="s">
        <v>52</v>
      </c>
      <c r="F62" s="80" t="s">
        <v>158</v>
      </c>
      <c r="G62" s="26" t="s">
        <v>60</v>
      </c>
      <c r="H62" s="100" t="s">
        <v>160</v>
      </c>
      <c r="I62" s="28">
        <v>16992</v>
      </c>
      <c r="J62" s="29">
        <v>12744</v>
      </c>
      <c r="K62" s="30">
        <f t="shared" si="2"/>
        <v>0.75</v>
      </c>
      <c r="L62" s="31" t="s">
        <v>31</v>
      </c>
      <c r="M62" s="31" t="s">
        <v>31</v>
      </c>
      <c r="N62" s="33">
        <f t="shared" si="8"/>
        <v>16992</v>
      </c>
      <c r="O62" s="33">
        <f t="shared" si="7"/>
        <v>12744</v>
      </c>
      <c r="P62" s="91">
        <f t="shared" si="0"/>
        <v>0.75</v>
      </c>
    </row>
    <row r="63" spans="2:16" ht="18" x14ac:dyDescent="0.2">
      <c r="B63" s="22">
        <v>4.1900000000000004</v>
      </c>
      <c r="C63" s="23" t="s">
        <v>131</v>
      </c>
      <c r="D63" s="23" t="s">
        <v>132</v>
      </c>
      <c r="E63" s="24" t="s">
        <v>52</v>
      </c>
      <c r="F63" s="80" t="s">
        <v>161</v>
      </c>
      <c r="G63" s="26" t="s">
        <v>60</v>
      </c>
      <c r="H63" s="100" t="s">
        <v>161</v>
      </c>
      <c r="I63" s="28">
        <v>17700</v>
      </c>
      <c r="J63" s="29">
        <v>13275</v>
      </c>
      <c r="K63" s="30">
        <f t="shared" si="2"/>
        <v>0.75</v>
      </c>
      <c r="L63" s="31" t="s">
        <v>31</v>
      </c>
      <c r="M63" s="31" t="s">
        <v>31</v>
      </c>
      <c r="N63" s="33">
        <f t="shared" si="8"/>
        <v>17700</v>
      </c>
      <c r="O63" s="33">
        <f t="shared" si="7"/>
        <v>13275</v>
      </c>
      <c r="P63" s="91">
        <f t="shared" si="0"/>
        <v>0.75</v>
      </c>
    </row>
    <row r="64" spans="2:16" ht="18" x14ac:dyDescent="0.2">
      <c r="B64" s="22">
        <v>4.2</v>
      </c>
      <c r="C64" s="23" t="s">
        <v>131</v>
      </c>
      <c r="D64" s="23" t="s">
        <v>132</v>
      </c>
      <c r="E64" s="24" t="s">
        <v>52</v>
      </c>
      <c r="F64" s="80" t="s">
        <v>162</v>
      </c>
      <c r="G64" s="26" t="s">
        <v>60</v>
      </c>
      <c r="H64" s="100" t="s">
        <v>163</v>
      </c>
      <c r="I64" s="28">
        <v>153400</v>
      </c>
      <c r="J64" s="29">
        <v>115050</v>
      </c>
      <c r="K64" s="30">
        <f t="shared" si="2"/>
        <v>0.75</v>
      </c>
      <c r="L64" s="31" t="s">
        <v>31</v>
      </c>
      <c r="M64" s="31" t="s">
        <v>31</v>
      </c>
      <c r="N64" s="33">
        <f t="shared" si="8"/>
        <v>153400</v>
      </c>
      <c r="O64" s="33">
        <f t="shared" si="7"/>
        <v>115050</v>
      </c>
      <c r="P64" s="91">
        <f t="shared" si="0"/>
        <v>0.75</v>
      </c>
    </row>
    <row r="65" spans="2:16" ht="18.75" thickBot="1" x14ac:dyDescent="0.25">
      <c r="B65" s="22">
        <v>4.21</v>
      </c>
      <c r="C65" s="23" t="s">
        <v>131</v>
      </c>
      <c r="D65" s="23" t="s">
        <v>132</v>
      </c>
      <c r="E65" s="24" t="s">
        <v>52</v>
      </c>
      <c r="F65" s="80" t="s">
        <v>164</v>
      </c>
      <c r="G65" s="26" t="s">
        <v>60</v>
      </c>
      <c r="H65" s="100" t="s">
        <v>164</v>
      </c>
      <c r="I65" s="28">
        <v>153400</v>
      </c>
      <c r="J65" s="29">
        <v>115050</v>
      </c>
      <c r="K65" s="30">
        <f t="shared" si="2"/>
        <v>0.75</v>
      </c>
      <c r="L65" s="31" t="s">
        <v>31</v>
      </c>
      <c r="M65" s="31" t="s">
        <v>31</v>
      </c>
      <c r="N65" s="33">
        <f t="shared" si="8"/>
        <v>153400</v>
      </c>
      <c r="O65" s="33">
        <f t="shared" si="7"/>
        <v>115050</v>
      </c>
      <c r="P65" s="91">
        <f t="shared" si="0"/>
        <v>0.75</v>
      </c>
    </row>
    <row r="66" spans="2:16" ht="36" customHeight="1" thickBot="1" x14ac:dyDescent="0.25">
      <c r="B66" s="35"/>
      <c r="C66" s="36" t="s">
        <v>131</v>
      </c>
      <c r="D66" s="37" t="s">
        <v>132</v>
      </c>
      <c r="E66" s="38" t="s">
        <v>26</v>
      </c>
      <c r="F66" s="39"/>
      <c r="G66" s="39"/>
      <c r="H66" s="40"/>
      <c r="I66" s="41">
        <f>SUM(I45:I65)</f>
        <v>2866574</v>
      </c>
      <c r="J66" s="42">
        <f>SUM(J45:J65)</f>
        <v>2149930.5</v>
      </c>
      <c r="K66" s="43">
        <f>IFERROR(J66/I66,"")</f>
        <v>0.75</v>
      </c>
      <c r="L66" s="44"/>
      <c r="M66" s="45"/>
      <c r="N66" s="42">
        <f>SUM(N45:N65)</f>
        <v>2866574</v>
      </c>
      <c r="O66" s="42">
        <f>SUM(O45:O65)</f>
        <v>2149930.5</v>
      </c>
      <c r="P66" s="46">
        <f t="shared" si="0"/>
        <v>0.75</v>
      </c>
    </row>
    <row r="67" spans="2:16" ht="33.75" customHeight="1" thickBot="1" x14ac:dyDescent="0.25">
      <c r="B67" s="68">
        <v>4</v>
      </c>
      <c r="C67" s="69" t="s">
        <v>131</v>
      </c>
      <c r="D67" s="70" t="s">
        <v>132</v>
      </c>
      <c r="E67" s="71" t="s">
        <v>38</v>
      </c>
      <c r="F67" s="72"/>
      <c r="G67" s="72"/>
      <c r="H67" s="73"/>
      <c r="I67" s="74">
        <f>SUM(I66)</f>
        <v>2866574</v>
      </c>
      <c r="J67" s="74">
        <f>SUM(J66)</f>
        <v>2149930.5</v>
      </c>
      <c r="K67" s="75">
        <f t="shared" ref="K67" si="9">IFERROR(J67/I67,"")</f>
        <v>0.75</v>
      </c>
      <c r="L67" s="76"/>
      <c r="M67" s="77"/>
      <c r="N67" s="78">
        <f>SUM(N66)</f>
        <v>2866574</v>
      </c>
      <c r="O67" s="74">
        <f>SUM(O66)</f>
        <v>2149930.5</v>
      </c>
      <c r="P67" s="79">
        <f t="shared" si="0"/>
        <v>0.75</v>
      </c>
    </row>
    <row r="68" spans="2:16" ht="198" x14ac:dyDescent="0.2">
      <c r="B68" s="22">
        <v>5.01</v>
      </c>
      <c r="C68" s="99" t="s">
        <v>165</v>
      </c>
      <c r="D68" s="99" t="s">
        <v>166</v>
      </c>
      <c r="E68" s="24" t="s">
        <v>18</v>
      </c>
      <c r="F68" s="80" t="s">
        <v>167</v>
      </c>
      <c r="G68" s="26" t="s">
        <v>168</v>
      </c>
      <c r="H68" s="100" t="s">
        <v>169</v>
      </c>
      <c r="I68" s="29">
        <v>262550</v>
      </c>
      <c r="J68" s="29">
        <v>196912.5</v>
      </c>
      <c r="K68" s="30">
        <f>IFERROR(J68/I68,"")</f>
        <v>0.75</v>
      </c>
      <c r="L68" s="31" t="s">
        <v>170</v>
      </c>
      <c r="M68" s="32" t="s">
        <v>171</v>
      </c>
      <c r="N68" s="33">
        <f>I68</f>
        <v>262550</v>
      </c>
      <c r="O68" s="33">
        <f>MIN(J68,N68*$Q$3)</f>
        <v>196912.5</v>
      </c>
      <c r="P68" s="30">
        <f t="shared" ref="P68:P74" si="10">IFERROR(O68/N68,"")</f>
        <v>0.75</v>
      </c>
    </row>
    <row r="69" spans="2:16" ht="90" customHeight="1" thickBot="1" x14ac:dyDescent="0.25">
      <c r="B69" s="22">
        <v>5.0199999999999996</v>
      </c>
      <c r="C69" s="99" t="s">
        <v>165</v>
      </c>
      <c r="D69" s="99" t="s">
        <v>166</v>
      </c>
      <c r="E69" s="24" t="s">
        <v>18</v>
      </c>
      <c r="F69" s="80" t="s">
        <v>172</v>
      </c>
      <c r="G69" s="26" t="s">
        <v>168</v>
      </c>
      <c r="H69" s="100" t="s">
        <v>173</v>
      </c>
      <c r="I69" s="29">
        <v>104194</v>
      </c>
      <c r="J69" s="29">
        <v>78145.5</v>
      </c>
      <c r="K69" s="30">
        <f t="shared" ref="K69" si="11">IFERROR(J69/I69,"")</f>
        <v>0.75</v>
      </c>
      <c r="L69" s="109" t="s">
        <v>174</v>
      </c>
      <c r="M69" s="31" t="s">
        <v>31</v>
      </c>
      <c r="N69" s="33">
        <f>I69</f>
        <v>104194</v>
      </c>
      <c r="O69" s="33">
        <f>MIN(J69,N69*$Q$3)</f>
        <v>78145.5</v>
      </c>
      <c r="P69" s="30">
        <f t="shared" si="10"/>
        <v>0.75</v>
      </c>
    </row>
    <row r="70" spans="2:16" ht="36.75" thickBot="1" x14ac:dyDescent="0.25">
      <c r="B70" s="35"/>
      <c r="C70" s="101" t="s">
        <v>165</v>
      </c>
      <c r="D70" s="37" t="s">
        <v>175</v>
      </c>
      <c r="E70" s="38" t="s">
        <v>26</v>
      </c>
      <c r="F70" s="39"/>
      <c r="G70" s="39"/>
      <c r="H70" s="40"/>
      <c r="I70" s="41">
        <f>SUM(I68:I69)</f>
        <v>366744</v>
      </c>
      <c r="J70" s="42">
        <f>SUM(J68:J69)</f>
        <v>275058</v>
      </c>
      <c r="K70" s="43">
        <f>IFERROR(J70/I70,"")</f>
        <v>0.75</v>
      </c>
      <c r="L70" s="44"/>
      <c r="M70" s="45"/>
      <c r="N70" s="42">
        <f>SUM(N68:N69)</f>
        <v>366744</v>
      </c>
      <c r="O70" s="42">
        <f>SUM(O68:O69)</f>
        <v>275058</v>
      </c>
      <c r="P70" s="46">
        <f t="shared" si="10"/>
        <v>0.75</v>
      </c>
    </row>
    <row r="71" spans="2:16" ht="162" x14ac:dyDescent="0.2">
      <c r="B71" s="47">
        <v>5.03</v>
      </c>
      <c r="C71" s="99" t="s">
        <v>165</v>
      </c>
      <c r="D71" s="99" t="s">
        <v>166</v>
      </c>
      <c r="E71" s="24" t="s">
        <v>27</v>
      </c>
      <c r="F71" s="80" t="s">
        <v>176</v>
      </c>
      <c r="G71" s="26" t="s">
        <v>168</v>
      </c>
      <c r="H71" s="81" t="s">
        <v>177</v>
      </c>
      <c r="I71" s="28">
        <v>944000</v>
      </c>
      <c r="J71" s="29">
        <v>708000</v>
      </c>
      <c r="K71" s="30">
        <f>IFERROR(J71/I71,"")</f>
        <v>0.75</v>
      </c>
      <c r="L71" s="31" t="s">
        <v>178</v>
      </c>
      <c r="M71" s="31" t="s">
        <v>179</v>
      </c>
      <c r="N71" s="33">
        <f>I70*0.1</f>
        <v>36674.400000000001</v>
      </c>
      <c r="O71" s="33">
        <f>MIN(J71,N71*$Q$3)</f>
        <v>27505.800000000003</v>
      </c>
      <c r="P71" s="54">
        <f t="shared" si="10"/>
        <v>0.75</v>
      </c>
    </row>
    <row r="72" spans="2:16" ht="188.25" customHeight="1" thickBot="1" x14ac:dyDescent="0.25">
      <c r="B72" s="47">
        <v>5.04</v>
      </c>
      <c r="C72" s="95" t="s">
        <v>165</v>
      </c>
      <c r="D72" s="99" t="s">
        <v>166</v>
      </c>
      <c r="E72" s="24" t="s">
        <v>27</v>
      </c>
      <c r="F72" s="80" t="s">
        <v>34</v>
      </c>
      <c r="G72" s="26" t="s">
        <v>168</v>
      </c>
      <c r="H72" s="81" t="s">
        <v>180</v>
      </c>
      <c r="I72" s="28">
        <v>550824</v>
      </c>
      <c r="J72" s="29">
        <v>413118</v>
      </c>
      <c r="K72" s="30">
        <f t="shared" ref="K72:K74" si="12">IFERROR(J72/I72,"")</f>
        <v>0.75</v>
      </c>
      <c r="L72" s="31" t="s">
        <v>181</v>
      </c>
      <c r="M72" s="110" t="s">
        <v>182</v>
      </c>
      <c r="N72" s="33">
        <v>0</v>
      </c>
      <c r="O72" s="33">
        <f>MIN(J72,N72*$Q$3)</f>
        <v>0</v>
      </c>
      <c r="P72" s="54">
        <v>0</v>
      </c>
    </row>
    <row r="73" spans="2:16" ht="59.25" customHeight="1" thickBot="1" x14ac:dyDescent="0.25">
      <c r="B73" s="56"/>
      <c r="C73" s="104" t="s">
        <v>165</v>
      </c>
      <c r="D73" s="58" t="s">
        <v>175</v>
      </c>
      <c r="E73" s="59" t="s">
        <v>36</v>
      </c>
      <c r="F73" s="60"/>
      <c r="G73" s="60"/>
      <c r="H73" s="61"/>
      <c r="I73" s="105">
        <f>SUM(I71:I72)</f>
        <v>1494824</v>
      </c>
      <c r="J73" s="106">
        <f>SUM(J71:J72)</f>
        <v>1121118</v>
      </c>
      <c r="K73" s="63">
        <f t="shared" si="12"/>
        <v>0.75</v>
      </c>
      <c r="L73" s="111"/>
      <c r="M73" s="65"/>
      <c r="N73" s="66">
        <f>SUM(N71:N72)</f>
        <v>36674.400000000001</v>
      </c>
      <c r="O73" s="62">
        <f>SUM(O71:O72)</f>
        <v>27505.800000000003</v>
      </c>
      <c r="P73" s="67">
        <f t="shared" si="10"/>
        <v>0.75</v>
      </c>
    </row>
    <row r="74" spans="2:16" ht="36.75" thickBot="1" x14ac:dyDescent="0.25">
      <c r="B74" s="68">
        <v>5</v>
      </c>
      <c r="C74" s="69" t="s">
        <v>165</v>
      </c>
      <c r="D74" s="70" t="s">
        <v>175</v>
      </c>
      <c r="E74" s="112" t="s">
        <v>38</v>
      </c>
      <c r="F74" s="113"/>
      <c r="G74" s="113"/>
      <c r="H74" s="114"/>
      <c r="I74" s="74">
        <f>SUM(I70+I73)</f>
        <v>1861568</v>
      </c>
      <c r="J74" s="74">
        <f>SUM(J70+J73)</f>
        <v>1396176</v>
      </c>
      <c r="K74" s="75">
        <f t="shared" si="12"/>
        <v>0.75</v>
      </c>
      <c r="L74" s="76"/>
      <c r="M74" s="77"/>
      <c r="N74" s="78">
        <f>SUM(N70+N73)</f>
        <v>403418.4</v>
      </c>
      <c r="O74" s="74">
        <f>SUM(O70+O73)</f>
        <v>302563.8</v>
      </c>
      <c r="P74" s="79">
        <f t="shared" si="10"/>
        <v>0.74999999999999989</v>
      </c>
    </row>
    <row r="75" spans="2:16" ht="21" thickBot="1" x14ac:dyDescent="0.25">
      <c r="N75" s="120">
        <f>SUM(N74+N67+N44+N36+N11)</f>
        <v>17987442.412</v>
      </c>
      <c r="O75" s="121">
        <f>SUM(O74+O67+O44+O36+O11)</f>
        <v>9500000.2015000004</v>
      </c>
    </row>
  </sheetData>
  <protectedRanges>
    <protectedRange sqref="J19:J24" name="טווח1_70"/>
  </protectedRanges>
  <autoFilter ref="B3:P3" xr:uid="{02AA15D0-3C4F-4C9F-8E70-9729E7EA5275}"/>
  <dataConsolidate/>
  <mergeCells count="15">
    <mergeCell ref="E70:H70"/>
    <mergeCell ref="E73:H73"/>
    <mergeCell ref="E74:H74"/>
    <mergeCell ref="E36:H36"/>
    <mergeCell ref="E40:H40"/>
    <mergeCell ref="E43:H43"/>
    <mergeCell ref="E44:H44"/>
    <mergeCell ref="E66:H66"/>
    <mergeCell ref="E67:H67"/>
    <mergeCell ref="B2:P2"/>
    <mergeCell ref="E6:H6"/>
    <mergeCell ref="E10:H10"/>
    <mergeCell ref="E11:H11"/>
    <mergeCell ref="E25:H25"/>
    <mergeCell ref="E35:H35"/>
  </mergeCells>
  <dataValidations count="1">
    <dataValidation allowBlank="1" promptTitle="לאאאא" prompt="דגכגדכ" sqref="L71:M73 M16:M24 L41:M43 M7 M9:M10 L7:L10 L12:L24 M14 L26:M35" xr:uid="{59BBB4ED-72DC-4B7A-809A-45A181DEB5DC}"/>
  </dataValidations>
  <pageMargins left="0.25" right="0.25" top="0.75" bottom="0.75" header="0.3" footer="0.3"/>
  <pageSetup paperSize="9" scale="3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נספח לפרסום</vt:lpstr>
    </vt:vector>
  </TitlesOfParts>
  <Company>PMO2026</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נופך שרגאי</dc:creator>
  <cp:lastModifiedBy>נופך שרגאי</cp:lastModifiedBy>
  <dcterms:created xsi:type="dcterms:W3CDTF">2026-06-17T13:00:05Z</dcterms:created>
  <dcterms:modified xsi:type="dcterms:W3CDTF">2026-06-17T13:01:18Z</dcterms:modified>
</cp:coreProperties>
</file>