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sthert\Downloads\TAMAR TAL\"/>
    </mc:Choice>
  </mc:AlternateContent>
  <xr:revisionPtr revIDLastSave="0" documentId="8_{F07AE2D4-491C-435C-8037-2DCA46530A4C}" xr6:coauthVersionLast="47" xr6:coauthVersionMax="47" xr10:uidLastSave="{00000000-0000-0000-0000-000000000000}"/>
  <bookViews>
    <workbookView xWindow="-110" yWindow="-110" windowWidth="19420" windowHeight="11500" xr2:uid="{8A6FF469-EE05-4093-9D93-4CC218A60296}"/>
  </bookViews>
  <sheets>
    <sheet name="ת&quot;ז וקשר" sheetId="1" r:id="rId1"/>
    <sheet name="מצאי של זרמי שפכים כולל " sheetId="2" r:id="rId2"/>
    <sheet name="כרטיס זרם שפכים" sheetId="4" r:id="rId3"/>
    <sheet name="אפיון זרמים" sheetId="11" r:id="rId4"/>
    <sheet name="רשימת תיעדוף" sheetId="8" r:id="rId5"/>
    <sheet name="דוגמא לרשימת תיעדוף" sheetId="10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8" l="1"/>
  <c r="J16" i="8"/>
  <c r="J17" i="8"/>
  <c r="J18" i="8"/>
  <c r="J19" i="8"/>
  <c r="J20" i="8"/>
  <c r="J21" i="8"/>
  <c r="J14" i="8"/>
  <c r="I15" i="8"/>
  <c r="I16" i="8"/>
  <c r="I17" i="8"/>
  <c r="I18" i="8"/>
  <c r="I19" i="8"/>
  <c r="I20" i="8"/>
  <c r="I21" i="8"/>
  <c r="I14" i="8"/>
  <c r="B4" i="10"/>
  <c r="I14" i="10" l="1"/>
  <c r="I15" i="10"/>
  <c r="I16" i="10"/>
  <c r="I17" i="10"/>
  <c r="I18" i="10"/>
  <c r="I19" i="10"/>
  <c r="I20" i="10"/>
  <c r="I21" i="10"/>
  <c r="I22" i="10"/>
  <c r="I23" i="10"/>
  <c r="I24" i="10"/>
  <c r="I25" i="10"/>
  <c r="I13" i="10"/>
  <c r="B2" i="10" l="1"/>
  <c r="D18" i="4"/>
  <c r="D19" i="4"/>
  <c r="D17" i="4"/>
  <c r="J21" i="10" l="1"/>
  <c r="J22" i="10"/>
  <c r="J23" i="10"/>
  <c r="J25" i="10"/>
  <c r="J15" i="10"/>
  <c r="J16" i="10"/>
  <c r="J17" i="10"/>
  <c r="J18" i="10"/>
  <c r="J19" i="10"/>
  <c r="J20" i="10"/>
  <c r="J24" i="10"/>
  <c r="J14" i="10"/>
  <c r="J13" i="10"/>
  <c r="J26" i="10" l="1"/>
</calcChain>
</file>

<file path=xl/sharedStrings.xml><?xml version="1.0" encoding="utf-8"?>
<sst xmlns="http://schemas.openxmlformats.org/spreadsheetml/2006/main" count="242" uniqueCount="137">
  <si>
    <t>שם החברה</t>
  </si>
  <si>
    <t>מס' אתר סביבתי</t>
  </si>
  <si>
    <t>כתובת המפעל</t>
  </si>
  <si>
    <t>מנהל.ת המפעל</t>
  </si>
  <si>
    <t>אנשי קשר:</t>
  </si>
  <si>
    <t>שם פרטי</t>
  </si>
  <si>
    <t>שם משפחה</t>
  </si>
  <si>
    <t>תפקיד</t>
  </si>
  <si>
    <t>מייל</t>
  </si>
  <si>
    <t>מידע נדרש</t>
  </si>
  <si>
    <t>הסבר</t>
  </si>
  <si>
    <t xml:space="preserve">מיקום (מבנה) של מתקן הייצור </t>
  </si>
  <si>
    <t xml:space="preserve">צירוף מפת האתר </t>
  </si>
  <si>
    <t>תרשים זרימה המראה תהליכים ופעולות
בפירוט המאפשר זיהוי של מקור כל זרם שפכים</t>
  </si>
  <si>
    <t xml:space="preserve">עבור כל זרם שפכים - פירוט מידע מקיף </t>
  </si>
  <si>
    <t>ריכוז נתונים (יש למלא רשימת תיעדוף)</t>
  </si>
  <si>
    <t>נושא</t>
  </si>
  <si>
    <t>פירוט</t>
  </si>
  <si>
    <t>שם האתר</t>
  </si>
  <si>
    <t>מיקום הפעילות  (מתקן הייצור)</t>
  </si>
  <si>
    <t>שם המוצר</t>
  </si>
  <si>
    <t>תפוקת מוצר (ק"ג/ שנה)</t>
  </si>
  <si>
    <t>כרטיס זרם שפכים</t>
  </si>
  <si>
    <t>כלל המידע הנדרש להגשה עבור כל מתקן</t>
  </si>
  <si>
    <t>מספר מנות ייצור בשנה</t>
  </si>
  <si>
    <t>למילוי לתהליך ייצור מנתי</t>
  </si>
  <si>
    <t>ריכוז (מג"ל)</t>
  </si>
  <si>
    <t>עומס (ק"ג/יום)</t>
  </si>
  <si>
    <t>פרמטר  (מזהם)</t>
  </si>
  <si>
    <t>COD</t>
  </si>
  <si>
    <t>BOD</t>
  </si>
  <si>
    <t>TOC</t>
  </si>
  <si>
    <t>סריקת מתכות כבדות</t>
  </si>
  <si>
    <t>pH</t>
  </si>
  <si>
    <t>רעילות</t>
  </si>
  <si>
    <t>פרמטרים נוספים</t>
  </si>
  <si>
    <t>עבור כל זרם שפכים - פירוט ללא תוצאות דיגום</t>
  </si>
  <si>
    <t>יש למלא גליון כרטיס זרם שפכים - ללא תוצאות דיגום</t>
  </si>
  <si>
    <t>יש למלא רשימת תיעדוף כולל אנליזות</t>
  </si>
  <si>
    <t>יש למלא גליון כרטיס זרם שפכים
כולל ניתוח תוצאות דיגום בהתאם לאישור המשרד</t>
  </si>
  <si>
    <t>מנות ייצור ליום</t>
  </si>
  <si>
    <t>למילוי טרם דיגום</t>
  </si>
  <si>
    <t>הערות למילוי</t>
  </si>
  <si>
    <t>עבור כל זרם</t>
  </si>
  <si>
    <t>מדוד ביציאה מהמפעל</t>
  </si>
  <si>
    <t>% מזהם בזרמי המפעל ביחס לשפכים ביציאה</t>
  </si>
  <si>
    <t>רשימת תיעדוף</t>
  </si>
  <si>
    <t>* בשלב 1 יש להגיש רק עבור TOC</t>
  </si>
  <si>
    <t>מספר זיהוי הזרם</t>
  </si>
  <si>
    <t>שם הזרם</t>
  </si>
  <si>
    <t>מקור הזרם במפעל</t>
  </si>
  <si>
    <r>
      <t>הרכב זרמי הזרם
(איזה זרמים מרכיבים את הזרם-</t>
    </r>
    <r>
      <rPr>
        <b/>
        <u/>
        <sz val="11"/>
        <color rgb="FF000000"/>
        <rFont val="Calibri"/>
        <family val="2"/>
      </rPr>
      <t>אם לאחר ערבוב</t>
    </r>
    <r>
      <rPr>
        <b/>
        <sz val="11"/>
        <color rgb="FF000000"/>
        <rFont val="Calibri"/>
        <family val="2"/>
      </rPr>
      <t>)</t>
    </r>
  </si>
  <si>
    <t>יעד ההזרמה
במפעל</t>
  </si>
  <si>
    <t>*שם המזהם</t>
  </si>
  <si>
    <t>%Zahn Wellens Elim.
פריקות ביולוגית</t>
  </si>
  <si>
    <t>מי סקרבר 1</t>
  </si>
  <si>
    <t>מילוי לאחר דיגום שאושר ע"י המשרד להגנת הסביבה</t>
  </si>
  <si>
    <t>צירוף דיאגרמת משבצות של כל מקורות הזרמים למתקן הייצור, התהליכים במתקן וכלל הזרמים היוצאים מהמתקן ויעדם</t>
  </si>
  <si>
    <t>רשימת תעדוף ראשונית</t>
  </si>
  <si>
    <t>על המפעל להגיש לאישור המשרד מיהם הזרמים העיקריים בעלי ריכוזי מזהמים בכל מתקן אותם יש לדגום. יש למלא את הרשימה על פי גליון "רשימת תעדוף"</t>
  </si>
  <si>
    <t>* ניתן למלא בהערכה טרם ביצוע דיגום</t>
  </si>
  <si>
    <t>למילוי לאחר דיגום*</t>
  </si>
  <si>
    <t>עמודה למילוי</t>
  </si>
  <si>
    <t>H</t>
  </si>
  <si>
    <t>I</t>
  </si>
  <si>
    <t>F</t>
  </si>
  <si>
    <t>J</t>
  </si>
  <si>
    <t xml:space="preserve">שם זרם שפכים  </t>
  </si>
  <si>
    <t>ספיקה שפכים שנתית של הזרם  (מ"ק)</t>
  </si>
  <si>
    <t>יעד הזרמת הזרם</t>
  </si>
  <si>
    <t>מפעלי</t>
  </si>
  <si>
    <t>ריכוז במוצא המפעל</t>
  </si>
  <si>
    <t>ממוצע שלושה דיגומים אחרונים</t>
  </si>
  <si>
    <t>מכרטיס הזרם</t>
  </si>
  <si>
    <t>עבור כל זרם (ריכוז מדוד * ספיקת הזרם)</t>
  </si>
  <si>
    <t>יחס בין עומס זרם לעומס מפעלי (B4)</t>
  </si>
  <si>
    <t>לפי דרישה</t>
  </si>
  <si>
    <t>זרם שירותי תעשייה</t>
  </si>
  <si>
    <t>מוצע לדיגום
(כן/לא)</t>
  </si>
  <si>
    <r>
      <t>Q (m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/year)
ספיקה שנתית מפעלית</t>
    </r>
  </si>
  <si>
    <t>עומס מזהם 
(kg/year)</t>
  </si>
  <si>
    <r>
      <t>Q(m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/year)
ספיקה שנתית</t>
    </r>
  </si>
  <si>
    <t>עומס מזהם
(kg/year)</t>
  </si>
  <si>
    <t>ריכוז
 (mg/L)</t>
  </si>
  <si>
    <t xml:space="preserve">ריכוז 
(mg/L) </t>
  </si>
  <si>
    <r>
      <t>Q (m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/year)
ספיקה שנתית</t>
    </r>
  </si>
  <si>
    <t>ריכוז
( mg/L)</t>
  </si>
  <si>
    <t>ספיקה שנתית ממוצעת  (m3/year)</t>
  </si>
  <si>
    <t>שטיפה ראשונה מתקן ייצור A</t>
  </si>
  <si>
    <t>שטיפה שנייה מתקן ייצור A</t>
  </si>
  <si>
    <t>שטיפה שלישית מתקן ייצור A</t>
  </si>
  <si>
    <t>זרם תהליכי מתקן A</t>
  </si>
  <si>
    <t>שטיפה ראשונה מתקן ייצור B</t>
  </si>
  <si>
    <t>שטיפה שנייה מתקן ייצור B</t>
  </si>
  <si>
    <t>שטיפה שלישית מתקן ייצור B</t>
  </si>
  <si>
    <t>זרם תהליכי מתקן B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</si>
  <si>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</si>
  <si>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</si>
  <si>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</si>
  <si>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</si>
  <si>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</si>
  <si>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</si>
  <si>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</si>
  <si>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</si>
  <si>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</si>
  <si>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ניקוז חדר A</t>
  </si>
  <si>
    <t>ניקוז חדר B</t>
  </si>
  <si>
    <t>נגר עלי מזוהם</t>
  </si>
  <si>
    <t>W10</t>
  </si>
  <si>
    <t>W11</t>
  </si>
  <si>
    <t>W12</t>
  </si>
  <si>
    <t>W13</t>
  </si>
  <si>
    <t>מתקן ייצור A</t>
  </si>
  <si>
    <t>מתקן ייצור B</t>
  </si>
  <si>
    <t>חדר A</t>
  </si>
  <si>
    <t>חדר B</t>
  </si>
  <si>
    <t>סקרבר</t>
  </si>
  <si>
    <t>מתקן שירותי תעשייה</t>
  </si>
  <si>
    <t>נגר עילי דרומי</t>
  </si>
  <si>
    <t>לא מעורבב</t>
  </si>
  <si>
    <t>ניקוז דוד+ניקוז מגדלי קירור</t>
  </si>
  <si>
    <t>מתקן C</t>
  </si>
  <si>
    <t>פינוי</t>
  </si>
  <si>
    <t>הערות</t>
  </si>
  <si>
    <t>לא רלוונטי לעומס מפעלי</t>
  </si>
  <si>
    <t>סה"כ</t>
  </si>
  <si>
    <t>מתקן קדם טיפול/ הזרמה למערכת ביוב/ נקודת ערבוב/ פינוי/ בריכת אידוי</t>
  </si>
  <si>
    <t>למילוי על פי דרישה</t>
  </si>
  <si>
    <t>חישוב על פי ריכוז ממוצע</t>
  </si>
  <si>
    <t>נימוק במידה ומוצע לא לדגום</t>
  </si>
  <si>
    <t>אפיון זרמים</t>
  </si>
  <si>
    <t>בטבלה מטה יש לפרט את זרמי השפכים המוצעים לדיגום בלבד מתוך רשימת אפיון הזרמים</t>
  </si>
  <si>
    <t>רשימת אפיון הזרמים תכלול את רשימת כלל זרמי שפכים המופיעים בכרטיסי הזרם, ולגביהם יש לקבוע האם מוצעים לדיגום כן או לא בהתאם לספיקה ועומס המזהמים בכל זרם.</t>
  </si>
  <si>
    <t>מספר זיהוי הזרם  (שם תג)</t>
  </si>
  <si>
    <t>ספיקה שפכים מירבית (מ"ק/יום)</t>
  </si>
  <si>
    <t>במקרה של תהליך מנתי למלא ספיקת שפכים מירבית למנת ייצור</t>
  </si>
  <si>
    <t>ריכוז TOC במקור הזרם (ללא טיפול)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</si>
</sst>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Arial"/>
      <family val="2"/>
      <charset val="177"/>
      <scheme val="minor"/>
    </font>
    <font>
      <b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Arial"/>
      <family val="2"/>
      <scheme val="minor"/>
    </font>
    <font>
      <sz val="11"/>
      <color theme="8"/>
      <name val="Calibri"/>
      <family val="2"/>
    </font>
    <font>
      <b/>
      <sz val="11"/>
      <color theme="8"/>
      <name val="Calibri"/>
      <family val="2"/>
    </font>
    <font>
      <b/>
      <sz val="12"/>
      <color theme="8"/>
      <name val="Calibri"/>
      <family val="2"/>
    </font>
    <font>
      <sz val="11"/>
      <name val="David"/>
      <family val="2"/>
      <charset val="177"/>
    </font>
    <font>
      <sz val="11"/>
      <color theme="1"/>
      <name val="David"/>
      <family val="2"/>
      <charset val="177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4" fillId="0" borderId="0" xfId="0" applyFont="1"/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4" fillId="0" borderId="1" xfId="0" applyFont="1" applyBorder="1"/>
    <xf numFmtId="0" fontId="8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2" fillId="0" borderId="0" xfId="0" applyFont="1"/>
    <xf numFmtId="0" fontId="14" fillId="2" borderId="1" xfId="0" applyFont="1" applyFill="1" applyBorder="1" applyAlignment="1">
      <alignment horizontal="center" vertical="center" wrapText="1" readingOrder="1"/>
    </xf>
    <xf numFmtId="0" fontId="15" fillId="0" borderId="1" xfId="0" applyFont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 readingOrder="1"/>
    </xf>
    <xf numFmtId="0" fontId="1" fillId="2" borderId="16" xfId="0" applyFont="1" applyFill="1" applyBorder="1" applyAlignment="1">
      <alignment horizontal="center" vertical="center" wrapText="1" readingOrder="1"/>
    </xf>
    <xf numFmtId="0" fontId="1" fillId="2" borderId="17" xfId="0" applyFont="1" applyFill="1" applyBorder="1" applyAlignment="1">
      <alignment horizontal="center" vertical="center" wrapText="1" readingOrder="1"/>
    </xf>
    <xf numFmtId="0" fontId="1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9" xfId="0" applyFont="1" applyBorder="1"/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16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readingOrder="2"/>
    </xf>
    <xf numFmtId="0" fontId="16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/>
    </xf>
    <xf numFmtId="0" fontId="17" fillId="0" borderId="1" xfId="0" applyFont="1" applyBorder="1" applyAlignment="1">
      <alignment horizontal="right" wrapText="1"/>
    </xf>
    <xf numFmtId="0" fontId="1" fillId="2" borderId="15" xfId="0" applyFont="1" applyFill="1" applyBorder="1" applyAlignment="1">
      <alignment horizontal="center" vertical="center" wrapText="1" readingOrder="1"/>
    </xf>
    <xf numFmtId="0" fontId="19" fillId="2" borderId="3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164" fontId="4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0" fontId="4" fillId="0" borderId="20" xfId="0" applyFont="1" applyBorder="1"/>
    <xf numFmtId="0" fontId="4" fillId="0" borderId="23" xfId="0" applyFont="1" applyBorder="1"/>
    <xf numFmtId="0" fontId="4" fillId="0" borderId="24" xfId="0" applyFont="1" applyBorder="1"/>
    <xf numFmtId="0" fontId="0" fillId="0" borderId="23" xfId="0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readingOrder="2"/>
    </xf>
    <xf numFmtId="0" fontId="4" fillId="0" borderId="22" xfId="0" applyFont="1" applyBorder="1" applyAlignment="1">
      <alignment horizontal="center" readingOrder="2"/>
    </xf>
    <xf numFmtId="0" fontId="4" fillId="0" borderId="19" xfId="0" applyFont="1" applyBorder="1" applyAlignment="1">
      <alignment horizontal="center" readingOrder="2"/>
    </xf>
    <xf numFmtId="0" fontId="4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Continuous" vertical="center" wrapText="1"/>
    </xf>
    <xf numFmtId="0" fontId="21" fillId="4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4" fillId="0" borderId="4" xfId="0" applyFont="1" applyBorder="1" applyAlignment="1">
      <alignment horizontal="right" readingOrder="2"/>
    </xf>
    <xf numFmtId="0" fontId="3" fillId="3" borderId="2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4" fillId="0" borderId="13" xfId="0" applyFont="1" applyBorder="1" applyAlignment="1">
      <alignment horizontal="center" readingOrder="2"/>
    </xf>
    <xf numFmtId="0" fontId="5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370206</xdr:colOff>
      <xdr:row>0</xdr:row>
      <xdr:rowOff>216647</xdr:rowOff>
    </xdr:from>
    <xdr:to>
      <xdr:col>16</xdr:col>
      <xdr:colOff>582707</xdr:colOff>
      <xdr:row>21</xdr:row>
      <xdr:rowOff>74707</xdr:rowOff>
    </xdr:to>
    <xdr:pic>
      <xdr:nvPicPr>
        <xdr:cNvPr id="3" name="Picture 2" descr="דיאגרמת משבצות לתיאור תהליכי יצירת שפכים במפעל">
          <a:extLst>
            <a:ext uri="{FF2B5EF4-FFF2-40B4-BE49-F238E27FC236}">
              <a16:creationId xmlns:a16="http://schemas.microsoft.com/office/drawing/2014/main" id="{638D81E1-1839-30C7-593F-29E059A47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9933058" y="216647"/>
          <a:ext cx="9416265" cy="5296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E8BB2-DF84-43FE-8059-CE2D11B3759B}">
  <dimension ref="A1:D12"/>
  <sheetViews>
    <sheetView rightToLeft="1" tabSelected="1" zoomScale="80" zoomScaleNormal="145" workbookViewId="0">
      <selection activeCell="A5" sqref="A5:D5"/>
    </sheetView>
  </sheetViews>
  <sheetFormatPr defaultColWidth="14.08203125" defaultRowHeight="14.5" x14ac:dyDescent="0.35"/>
  <cols>
    <col min="1" max="16384" width="14.08203125" style="3"/>
  </cols>
  <sheetData>
    <row r="1" spans="1:4" x14ac:dyDescent="0.35">
      <c r="A1" s="5" t="s">
        <v>0</v>
      </c>
      <c r="B1" s="64"/>
      <c r="C1" s="65"/>
      <c r="D1" s="66"/>
    </row>
    <row r="2" spans="1:4" x14ac:dyDescent="0.35">
      <c r="A2" s="5" t="s">
        <v>1</v>
      </c>
      <c r="B2" s="64"/>
      <c r="C2" s="65"/>
      <c r="D2" s="66"/>
    </row>
    <row r="3" spans="1:4" x14ac:dyDescent="0.35">
      <c r="A3" s="5" t="s">
        <v>2</v>
      </c>
      <c r="B3" s="64"/>
      <c r="C3" s="65"/>
      <c r="D3" s="66"/>
    </row>
    <row r="4" spans="1:4" x14ac:dyDescent="0.35">
      <c r="A4" s="5" t="s">
        <v>3</v>
      </c>
      <c r="B4" s="64"/>
      <c r="C4" s="65"/>
      <c r="D4" s="66"/>
    </row>
    <row r="5" spans="1:4" x14ac:dyDescent="0.35">
      <c r="A5" s="10" t="s">
        <v>4</v>
      </c>
      <c r="B5" s="10"/>
      <c r="C5" s="10"/>
      <c r="D5" s="10"/>
    </row>
    <row r="6" spans="1:4" x14ac:dyDescent="0.35">
      <c r="A6" s="10" t="s">
        <v>5</v>
      </c>
      <c r="B6" s="10" t="s">
        <v>6</v>
      </c>
      <c r="C6" s="10" t="s">
        <v>7</v>
      </c>
      <c r="D6" s="10" t="s">
        <v>8</v>
      </c>
    </row>
    <row r="7" spans="1:4" x14ac:dyDescent="0.35">
      <c r="A7" s="6"/>
      <c r="B7" s="6"/>
      <c r="C7" s="6"/>
      <c r="D7" s="6"/>
    </row>
    <row r="8" spans="1:4" x14ac:dyDescent="0.35">
      <c r="A8" s="6"/>
      <c r="B8" s="6"/>
      <c r="C8" s="6"/>
      <c r="D8" s="6"/>
    </row>
    <row r="9" spans="1:4" x14ac:dyDescent="0.35">
      <c r="A9" s="6"/>
      <c r="B9" s="6"/>
      <c r="C9" s="6"/>
      <c r="D9" s="6"/>
    </row>
    <row r="10" spans="1:4" x14ac:dyDescent="0.35">
      <c r="A10" s="6"/>
      <c r="B10" s="6"/>
      <c r="C10" s="6"/>
      <c r="D10" s="6"/>
    </row>
    <row r="11" spans="1:4" x14ac:dyDescent="0.35">
      <c r="A11" s="6"/>
      <c r="B11" s="6"/>
      <c r="C11" s="6"/>
      <c r="D11" s="6"/>
    </row>
    <row r="12" spans="1:4" x14ac:dyDescent="0.35">
      <c r="A12" s="6"/>
      <c r="B12" s="6"/>
      <c r="C12" s="6"/>
      <c r="D12" s="6"/>
    </row>
  </sheetData>
  <mergeCells count="4">
    <mergeCell ref="B1:D1"/>
    <mergeCell ref="B2:D2"/>
    <mergeCell ref="B3:D3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D96B-7743-4A09-8FF7-B00D67F47280}">
  <dimension ref="A1:B9"/>
  <sheetViews>
    <sheetView rightToLeft="1" zoomScale="74" zoomScaleNormal="145" workbookViewId="0">
      <selection activeCell="A19" sqref="A19"/>
    </sheetView>
  </sheetViews>
  <sheetFormatPr defaultColWidth="8.58203125" defaultRowHeight="14.5" x14ac:dyDescent="0.35"/>
  <cols>
    <col min="1" max="1" width="34.58203125" style="3" bestFit="1" customWidth="1"/>
    <col min="2" max="2" width="33.33203125" style="3" customWidth="1"/>
    <col min="3" max="16384" width="8.58203125" style="3"/>
  </cols>
  <sheetData>
    <row r="1" spans="1:2" ht="18.5" x14ac:dyDescent="0.45">
      <c r="A1" s="67" t="s">
        <v>23</v>
      </c>
      <c r="B1" s="67"/>
    </row>
    <row r="2" spans="1:2" x14ac:dyDescent="0.35">
      <c r="A2" s="68"/>
      <c r="B2" s="68"/>
    </row>
    <row r="3" spans="1:2" ht="15.5" x14ac:dyDescent="0.35">
      <c r="A3" s="4" t="s">
        <v>9</v>
      </c>
      <c r="B3" s="8" t="s">
        <v>10</v>
      </c>
    </row>
    <row r="4" spans="1:2" x14ac:dyDescent="0.35">
      <c r="A4" s="9" t="s">
        <v>11</v>
      </c>
      <c r="B4" s="9" t="s">
        <v>12</v>
      </c>
    </row>
    <row r="5" spans="1:2" ht="43.5" x14ac:dyDescent="0.35">
      <c r="A5" s="9" t="s">
        <v>13</v>
      </c>
      <c r="B5" s="9" t="s">
        <v>57</v>
      </c>
    </row>
    <row r="6" spans="1:2" ht="29" x14ac:dyDescent="0.35">
      <c r="A6" s="7" t="s">
        <v>36</v>
      </c>
      <c r="B6" s="9" t="s">
        <v>37</v>
      </c>
    </row>
    <row r="7" spans="1:2" ht="58" x14ac:dyDescent="0.35">
      <c r="A7" s="15" t="s">
        <v>58</v>
      </c>
      <c r="B7" s="16" t="s">
        <v>59</v>
      </c>
    </row>
    <row r="8" spans="1:2" ht="43.5" x14ac:dyDescent="0.35">
      <c r="A8" s="15" t="s">
        <v>14</v>
      </c>
      <c r="B8" s="9" t="s">
        <v>39</v>
      </c>
    </row>
    <row r="9" spans="1:2" x14ac:dyDescent="0.35">
      <c r="A9" s="6" t="s">
        <v>15</v>
      </c>
      <c r="B9" s="6" t="s">
        <v>38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2334C-77C0-4419-AAA2-5971BA447519}">
  <dimension ref="A1:E25"/>
  <sheetViews>
    <sheetView rightToLeft="1" topLeftCell="A3" zoomScale="81" zoomScaleNormal="145" workbookViewId="0">
      <selection activeCell="F23" sqref="F23"/>
    </sheetView>
  </sheetViews>
  <sheetFormatPr defaultColWidth="8.58203125" defaultRowHeight="14.5" x14ac:dyDescent="0.35"/>
  <cols>
    <col min="2" max="2" width="25.83203125" style="3" customWidth="1"/>
    <col min="3" max="3" width="11" style="3" customWidth="1"/>
    <col min="4" max="4" width="14.5" style="3" customWidth="1"/>
    <col min="5" max="16384" width="8.58203125" style="3"/>
  </cols>
  <sheetData>
    <row r="1" spans="1:5" ht="18.5" x14ac:dyDescent="0.45">
      <c r="A1" s="55"/>
      <c r="B1" s="69" t="s">
        <v>22</v>
      </c>
      <c r="C1" s="69"/>
      <c r="D1" s="69"/>
      <c r="E1" s="52"/>
    </row>
    <row r="2" spans="1:5" ht="15.5" x14ac:dyDescent="0.35">
      <c r="A2" s="55"/>
      <c r="B2" s="70" t="s">
        <v>41</v>
      </c>
      <c r="C2" s="70"/>
      <c r="D2" s="70"/>
      <c r="E2" s="52"/>
    </row>
    <row r="3" spans="1:5" x14ac:dyDescent="0.35">
      <c r="A3" s="55"/>
      <c r="B3" s="5" t="s">
        <v>16</v>
      </c>
      <c r="C3" s="74" t="s">
        <v>17</v>
      </c>
      <c r="D3" s="74"/>
      <c r="E3" s="52"/>
    </row>
    <row r="4" spans="1:5" ht="15.5" x14ac:dyDescent="0.35">
      <c r="A4" s="55"/>
      <c r="B4" s="48" t="s">
        <v>18</v>
      </c>
      <c r="C4" s="72"/>
      <c r="D4" s="72"/>
      <c r="E4" s="52"/>
    </row>
    <row r="5" spans="1:5" ht="15.5" x14ac:dyDescent="0.35">
      <c r="A5" s="55"/>
      <c r="B5" s="11" t="s">
        <v>19</v>
      </c>
      <c r="C5" s="72"/>
      <c r="D5" s="72"/>
      <c r="E5" s="52"/>
    </row>
    <row r="6" spans="1:5" ht="15.5" x14ac:dyDescent="0.35">
      <c r="A6" s="55"/>
      <c r="B6" s="11" t="s">
        <v>20</v>
      </c>
      <c r="C6" s="72"/>
      <c r="D6" s="72"/>
      <c r="E6" s="52"/>
    </row>
    <row r="7" spans="1:5" ht="15.5" x14ac:dyDescent="0.35">
      <c r="A7" s="55"/>
      <c r="B7" s="48" t="s">
        <v>21</v>
      </c>
      <c r="C7" s="73" t="s">
        <v>127</v>
      </c>
      <c r="D7" s="73"/>
      <c r="E7" s="52"/>
    </row>
    <row r="8" spans="1:5" ht="15.5" x14ac:dyDescent="0.35">
      <c r="A8" s="55"/>
      <c r="B8" s="48" t="s">
        <v>67</v>
      </c>
      <c r="C8" s="71"/>
      <c r="D8" s="71"/>
      <c r="E8" s="52"/>
    </row>
    <row r="9" spans="1:5" ht="15.5" x14ac:dyDescent="0.35">
      <c r="A9" s="55"/>
      <c r="B9" s="11" t="s">
        <v>133</v>
      </c>
      <c r="C9" s="72"/>
      <c r="D9" s="72"/>
      <c r="E9" s="52"/>
    </row>
    <row r="10" spans="1:5" ht="15.5" x14ac:dyDescent="0.35">
      <c r="A10" s="55"/>
      <c r="B10" s="11" t="s">
        <v>40</v>
      </c>
      <c r="C10" s="72" t="s">
        <v>25</v>
      </c>
      <c r="D10" s="72"/>
      <c r="E10" s="52"/>
    </row>
    <row r="11" spans="1:5" ht="27.65" customHeight="1" x14ac:dyDescent="0.35">
      <c r="A11" s="55"/>
      <c r="B11" s="48" t="s">
        <v>134</v>
      </c>
      <c r="C11" s="75" t="s">
        <v>135</v>
      </c>
      <c r="D11" s="75"/>
      <c r="E11" s="52"/>
    </row>
    <row r="12" spans="1:5" ht="15.5" x14ac:dyDescent="0.35">
      <c r="A12" s="55"/>
      <c r="B12" s="11" t="s">
        <v>24</v>
      </c>
      <c r="C12" s="72" t="s">
        <v>25</v>
      </c>
      <c r="D12" s="72"/>
      <c r="E12" s="52"/>
    </row>
    <row r="13" spans="1:5" ht="31" x14ac:dyDescent="0.35">
      <c r="A13" s="55"/>
      <c r="B13" s="11" t="s">
        <v>68</v>
      </c>
      <c r="C13" s="72"/>
      <c r="D13" s="72"/>
      <c r="E13" s="52"/>
    </row>
    <row r="14" spans="1:5" ht="29.15" customHeight="1" x14ac:dyDescent="0.35">
      <c r="A14" s="55"/>
      <c r="B14" s="48" t="s">
        <v>69</v>
      </c>
      <c r="C14" s="75" t="s">
        <v>126</v>
      </c>
      <c r="D14" s="75"/>
      <c r="E14" s="52"/>
    </row>
    <row r="15" spans="1:5" ht="15.5" x14ac:dyDescent="0.35">
      <c r="A15" s="55"/>
      <c r="B15" s="61" t="s">
        <v>61</v>
      </c>
      <c r="C15" s="61"/>
      <c r="D15" s="61"/>
      <c r="E15" s="52"/>
    </row>
    <row r="16" spans="1:5" ht="15.5" x14ac:dyDescent="0.35">
      <c r="A16" s="55"/>
      <c r="B16" s="56" t="s">
        <v>28</v>
      </c>
      <c r="C16" s="56" t="s">
        <v>26</v>
      </c>
      <c r="D16" s="56" t="s">
        <v>27</v>
      </c>
      <c r="E16" s="52"/>
    </row>
    <row r="17" spans="1:5" x14ac:dyDescent="0.35">
      <c r="A17" s="55"/>
      <c r="B17" s="12" t="s">
        <v>29</v>
      </c>
      <c r="C17" s="12"/>
      <c r="D17" s="12" t="e">
        <f>C17*$C$11/1000</f>
        <v>#VALUE!</v>
      </c>
      <c r="E17" s="52"/>
    </row>
    <row r="18" spans="1:5" x14ac:dyDescent="0.35">
      <c r="A18" s="55"/>
      <c r="B18" s="12" t="s">
        <v>30</v>
      </c>
      <c r="C18" s="12"/>
      <c r="D18" s="12" t="e">
        <f t="shared" ref="D18:D19" si="0">C18*$C$11/1000</f>
        <v>#VALUE!</v>
      </c>
      <c r="E18" s="52"/>
    </row>
    <row r="19" spans="1:5" x14ac:dyDescent="0.35">
      <c r="A19" s="55"/>
      <c r="B19" s="12" t="s">
        <v>31</v>
      </c>
      <c r="C19" s="12"/>
      <c r="D19" s="12" t="e">
        <f t="shared" si="0"/>
        <v>#VALUE!</v>
      </c>
      <c r="E19" s="52"/>
    </row>
    <row r="20" spans="1:5" x14ac:dyDescent="0.35">
      <c r="A20" s="55"/>
      <c r="B20" s="12" t="s">
        <v>33</v>
      </c>
      <c r="C20" s="12"/>
      <c r="D20" s="12"/>
      <c r="E20" s="52"/>
    </row>
    <row r="21" spans="1:5" x14ac:dyDescent="0.35">
      <c r="A21" s="55"/>
      <c r="B21" s="12" t="s">
        <v>32</v>
      </c>
      <c r="C21" s="12"/>
      <c r="D21" s="12"/>
      <c r="E21" s="52"/>
    </row>
    <row r="22" spans="1:5" x14ac:dyDescent="0.35">
      <c r="A22" s="55"/>
      <c r="B22" s="12" t="s">
        <v>34</v>
      </c>
      <c r="C22" s="12"/>
      <c r="D22" s="12"/>
      <c r="E22" s="52"/>
    </row>
    <row r="23" spans="1:5" x14ac:dyDescent="0.35">
      <c r="A23" s="55"/>
      <c r="B23" s="14" t="s">
        <v>35</v>
      </c>
      <c r="C23" s="6"/>
      <c r="D23" s="6"/>
      <c r="E23" s="52"/>
    </row>
    <row r="24" spans="1:5" x14ac:dyDescent="0.35">
      <c r="A24" s="55"/>
      <c r="B24" s="57" t="s">
        <v>60</v>
      </c>
      <c r="C24" s="58"/>
      <c r="D24" s="59"/>
      <c r="E24" s="52"/>
    </row>
    <row r="25" spans="1:5" x14ac:dyDescent="0.35">
      <c r="A25" s="55"/>
      <c r="B25" s="53"/>
      <c r="C25" s="54"/>
      <c r="D25" s="52"/>
    </row>
  </sheetData>
  <mergeCells count="14">
    <mergeCell ref="C10:D10"/>
    <mergeCell ref="C13:D13"/>
    <mergeCell ref="C12:D12"/>
    <mergeCell ref="C14:D14"/>
    <mergeCell ref="C11:D11"/>
    <mergeCell ref="B1:D1"/>
    <mergeCell ref="B2:D2"/>
    <mergeCell ref="C8:D8"/>
    <mergeCell ref="C9:D9"/>
    <mergeCell ref="C7:D7"/>
    <mergeCell ref="C3:D3"/>
    <mergeCell ref="C4:D4"/>
    <mergeCell ref="C5:D5"/>
    <mergeCell ref="C6:D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B9E7-24EF-4883-8253-DBB975F43135}">
  <dimension ref="A1:K40"/>
  <sheetViews>
    <sheetView rightToLeft="1" zoomScale="71" workbookViewId="0">
      <selection activeCell="F11" sqref="F11"/>
    </sheetView>
  </sheetViews>
  <sheetFormatPr defaultRowHeight="14" x14ac:dyDescent="0.3"/>
  <cols>
    <col min="1" max="1" width="12.58203125" customWidth="1"/>
    <col min="2" max="2" width="44.08203125" bestFit="1" customWidth="1"/>
    <col min="3" max="3" width="17.58203125" customWidth="1"/>
    <col min="4" max="4" width="11.08203125" customWidth="1"/>
    <col min="5" max="5" width="19.33203125" customWidth="1"/>
    <col min="6" max="6" width="25.75" customWidth="1"/>
  </cols>
  <sheetData>
    <row r="1" spans="1:11" ht="19" thickBot="1" x14ac:dyDescent="0.5">
      <c r="A1" s="63" t="s">
        <v>130</v>
      </c>
      <c r="B1" s="63"/>
      <c r="C1" s="63"/>
      <c r="D1" s="63"/>
      <c r="E1" s="63"/>
    </row>
    <row r="2" spans="1:11" ht="108.75" customHeight="1" thickBot="1" x14ac:dyDescent="0.35">
      <c r="A2" s="27" t="s">
        <v>48</v>
      </c>
      <c r="B2" s="42" t="s">
        <v>49</v>
      </c>
      <c r="C2" s="28" t="s">
        <v>87</v>
      </c>
      <c r="D2" s="28" t="s">
        <v>78</v>
      </c>
      <c r="E2" s="29" t="s">
        <v>129</v>
      </c>
      <c r="F2" s="62" t="s">
        <v>132</v>
      </c>
      <c r="I2" s="51"/>
      <c r="J2" s="51"/>
      <c r="K2" s="51"/>
    </row>
    <row r="3" spans="1:11" ht="14.5" x14ac:dyDescent="0.35">
      <c r="A3" s="30"/>
      <c r="B3" s="31"/>
      <c r="C3" s="13"/>
      <c r="D3" s="13"/>
      <c r="E3" s="32"/>
      <c r="I3" s="51"/>
      <c r="J3" s="51"/>
      <c r="K3" s="51"/>
    </row>
    <row r="4" spans="1:11" ht="14.5" x14ac:dyDescent="0.35">
      <c r="A4" s="33"/>
      <c r="B4" s="34"/>
      <c r="C4" s="12"/>
      <c r="D4" s="12"/>
      <c r="E4" s="6"/>
      <c r="I4" s="51"/>
      <c r="J4" s="51"/>
      <c r="K4" s="51"/>
    </row>
    <row r="5" spans="1:11" ht="14.5" customHeight="1" x14ac:dyDescent="0.35">
      <c r="A5" s="33"/>
      <c r="B5" s="34"/>
      <c r="C5" s="12"/>
      <c r="D5" s="12"/>
      <c r="E5" s="6"/>
    </row>
    <row r="6" spans="1:11" ht="14.5" x14ac:dyDescent="0.35">
      <c r="A6" s="35"/>
      <c r="B6" s="34"/>
      <c r="C6" s="12"/>
      <c r="D6" s="12"/>
      <c r="E6" s="6"/>
    </row>
    <row r="7" spans="1:11" ht="14.5" x14ac:dyDescent="0.35">
      <c r="A7" s="33"/>
      <c r="B7" s="34"/>
      <c r="C7" s="12"/>
      <c r="D7" s="12"/>
      <c r="E7" s="6"/>
    </row>
    <row r="8" spans="1:11" ht="14.5" x14ac:dyDescent="0.35">
      <c r="A8" s="33"/>
      <c r="B8" s="34"/>
      <c r="C8" s="12"/>
      <c r="D8" s="12"/>
      <c r="E8" s="6"/>
    </row>
    <row r="9" spans="1:11" ht="14.5" x14ac:dyDescent="0.35">
      <c r="A9" s="33"/>
      <c r="B9" s="34"/>
      <c r="C9" s="12"/>
      <c r="D9" s="12"/>
      <c r="E9" s="6"/>
    </row>
    <row r="10" spans="1:11" ht="14.5" x14ac:dyDescent="0.35">
      <c r="A10" s="33"/>
      <c r="B10" s="34"/>
      <c r="C10" s="12"/>
      <c r="D10" s="12"/>
      <c r="E10" s="6"/>
    </row>
    <row r="11" spans="1:11" ht="14.5" x14ac:dyDescent="0.35">
      <c r="A11" s="33"/>
      <c r="B11" s="34"/>
      <c r="C11" s="12"/>
      <c r="D11" s="12"/>
      <c r="E11" s="6"/>
    </row>
    <row r="12" spans="1:11" ht="14.5" x14ac:dyDescent="0.35">
      <c r="A12" s="33"/>
      <c r="B12" s="34"/>
      <c r="C12" s="12"/>
      <c r="D12" s="12"/>
      <c r="E12" s="6"/>
    </row>
    <row r="13" spans="1:11" ht="14.5" x14ac:dyDescent="0.35">
      <c r="A13" s="33"/>
      <c r="B13" s="34"/>
      <c r="C13" s="12"/>
      <c r="D13" s="12"/>
      <c r="E13" s="6"/>
    </row>
    <row r="14" spans="1:11" ht="14.5" x14ac:dyDescent="0.35">
      <c r="A14" s="33"/>
      <c r="B14" s="34"/>
      <c r="C14" s="12"/>
      <c r="D14" s="12"/>
      <c r="E14" s="6"/>
    </row>
    <row r="15" spans="1:11" ht="14.5" x14ac:dyDescent="0.35">
      <c r="A15" s="33"/>
      <c r="B15" s="34"/>
      <c r="C15" s="12"/>
      <c r="D15" s="12"/>
      <c r="E15" s="6"/>
    </row>
    <row r="16" spans="1:11" ht="14.5" x14ac:dyDescent="0.35">
      <c r="A16" s="33"/>
      <c r="B16" s="36"/>
      <c r="C16" s="12"/>
      <c r="D16" s="12"/>
      <c r="E16" s="6"/>
    </row>
    <row r="17" spans="1:5" ht="14.5" x14ac:dyDescent="0.35">
      <c r="A17" s="33"/>
      <c r="B17" s="36"/>
      <c r="C17" s="12"/>
      <c r="D17" s="12"/>
      <c r="E17" s="6"/>
    </row>
    <row r="18" spans="1:5" ht="14.5" x14ac:dyDescent="0.35">
      <c r="A18" s="33"/>
      <c r="B18" s="37"/>
      <c r="C18" s="12"/>
      <c r="D18" s="12"/>
      <c r="E18" s="6"/>
    </row>
    <row r="19" spans="1:5" ht="14.5" x14ac:dyDescent="0.35">
      <c r="A19" s="33"/>
      <c r="B19" s="37"/>
      <c r="C19" s="12"/>
      <c r="D19" s="12"/>
      <c r="E19" s="6"/>
    </row>
    <row r="20" spans="1:5" ht="14.5" x14ac:dyDescent="0.35">
      <c r="A20" s="33"/>
      <c r="B20" s="37"/>
      <c r="C20" s="12"/>
      <c r="D20" s="12"/>
      <c r="E20" s="6"/>
    </row>
    <row r="21" spans="1:5" ht="14.5" x14ac:dyDescent="0.35">
      <c r="A21" s="33"/>
      <c r="B21" s="34"/>
      <c r="C21" s="12"/>
      <c r="D21" s="12"/>
      <c r="E21" s="6"/>
    </row>
    <row r="22" spans="1:5" ht="14.5" x14ac:dyDescent="0.35">
      <c r="A22" s="33"/>
      <c r="B22" s="34"/>
      <c r="C22" s="12"/>
      <c r="D22" s="12"/>
      <c r="E22" s="6"/>
    </row>
    <row r="23" spans="1:5" ht="14.5" x14ac:dyDescent="0.35">
      <c r="A23" s="33"/>
      <c r="B23" s="34"/>
      <c r="C23" s="12"/>
      <c r="D23" s="12"/>
      <c r="E23" s="6"/>
    </row>
    <row r="24" spans="1:5" ht="14.5" x14ac:dyDescent="0.35">
      <c r="A24" s="12"/>
      <c r="B24" s="38"/>
      <c r="C24" s="12"/>
      <c r="D24" s="12"/>
      <c r="E24" s="6"/>
    </row>
    <row r="25" spans="1:5" ht="14.5" x14ac:dyDescent="0.35">
      <c r="A25" s="12"/>
      <c r="B25" s="38"/>
      <c r="C25" s="12"/>
      <c r="D25" s="12"/>
      <c r="E25" s="6"/>
    </row>
    <row r="26" spans="1:5" ht="14.5" x14ac:dyDescent="0.35">
      <c r="A26" s="12"/>
      <c r="B26" s="38"/>
      <c r="C26" s="12"/>
      <c r="D26" s="12"/>
      <c r="E26" s="6"/>
    </row>
    <row r="27" spans="1:5" ht="14.5" x14ac:dyDescent="0.35">
      <c r="A27" s="12"/>
      <c r="B27" s="38"/>
      <c r="C27" s="12"/>
      <c r="D27" s="12"/>
      <c r="E27" s="6"/>
    </row>
    <row r="28" spans="1:5" ht="14.5" x14ac:dyDescent="0.35">
      <c r="A28" s="12"/>
      <c r="B28" s="38"/>
      <c r="C28" s="12"/>
      <c r="D28" s="12"/>
      <c r="E28" s="6"/>
    </row>
    <row r="29" spans="1:5" ht="14.5" x14ac:dyDescent="0.35">
      <c r="A29" s="12"/>
      <c r="B29" s="39"/>
      <c r="C29" s="12"/>
      <c r="D29" s="12"/>
      <c r="E29" s="6"/>
    </row>
    <row r="30" spans="1:5" ht="14.5" x14ac:dyDescent="0.35">
      <c r="A30" s="12"/>
      <c r="B30" s="38"/>
      <c r="C30" s="12"/>
      <c r="D30" s="12"/>
      <c r="E30" s="6"/>
    </row>
    <row r="31" spans="1:5" ht="14.5" x14ac:dyDescent="0.35">
      <c r="A31" s="12"/>
      <c r="B31" s="38"/>
      <c r="C31" s="12"/>
      <c r="D31" s="12"/>
      <c r="E31" s="6"/>
    </row>
    <row r="32" spans="1:5" ht="14.5" x14ac:dyDescent="0.35">
      <c r="A32" s="12"/>
      <c r="B32" s="39"/>
      <c r="C32" s="12"/>
      <c r="D32" s="12"/>
      <c r="E32" s="6"/>
    </row>
    <row r="33" spans="1:5" ht="14.5" x14ac:dyDescent="0.35">
      <c r="A33" s="12"/>
      <c r="B33" s="38"/>
      <c r="C33" s="12"/>
      <c r="D33" s="12"/>
      <c r="E33" s="6"/>
    </row>
    <row r="34" spans="1:5" ht="14.5" x14ac:dyDescent="0.35">
      <c r="A34" s="12"/>
      <c r="B34" s="40"/>
      <c r="C34" s="12"/>
      <c r="D34" s="12"/>
      <c r="E34" s="6"/>
    </row>
    <row r="35" spans="1:5" ht="14.5" x14ac:dyDescent="0.35">
      <c r="A35" s="12"/>
      <c r="B35" s="41"/>
      <c r="C35" s="12"/>
      <c r="D35" s="12"/>
      <c r="E35" s="6"/>
    </row>
    <row r="36" spans="1:5" ht="14.5" x14ac:dyDescent="0.35">
      <c r="A36" s="12"/>
      <c r="B36" s="41"/>
      <c r="C36" s="12"/>
      <c r="D36" s="12"/>
      <c r="E36" s="6"/>
    </row>
    <row r="37" spans="1:5" ht="14.5" x14ac:dyDescent="0.35">
      <c r="A37" s="12"/>
      <c r="B37" s="41"/>
      <c r="C37" s="12"/>
      <c r="D37" s="12"/>
      <c r="E37" s="6"/>
    </row>
    <row r="38" spans="1:5" ht="14.5" x14ac:dyDescent="0.35">
      <c r="A38" s="12"/>
      <c r="B38" s="37"/>
      <c r="C38" s="12"/>
      <c r="D38" s="12"/>
      <c r="E38" s="6"/>
    </row>
    <row r="39" spans="1:5" ht="14.5" x14ac:dyDescent="0.35">
      <c r="A39" s="12"/>
      <c r="B39" s="37"/>
      <c r="C39" s="12"/>
      <c r="D39" s="12"/>
      <c r="E39" s="6"/>
    </row>
    <row r="40" spans="1:5" ht="14.5" x14ac:dyDescent="0.35">
      <c r="A40" s="12"/>
      <c r="B40" s="37"/>
      <c r="C40" s="12"/>
      <c r="D40" s="12"/>
      <c r="E40" s="6"/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130A-CC8D-47E0-93CB-188C8D553FB8}">
  <dimension ref="A1:O57"/>
  <sheetViews>
    <sheetView rightToLeft="1" topLeftCell="A6" zoomScale="75" zoomScaleNormal="130" workbookViewId="0">
      <selection activeCell="A11" sqref="A11:K11"/>
    </sheetView>
  </sheetViews>
  <sheetFormatPr defaultColWidth="8.58203125" defaultRowHeight="14.5" x14ac:dyDescent="0.35"/>
  <cols>
    <col min="1" max="1" width="14.33203125" style="3" customWidth="1"/>
    <col min="2" max="2" width="24.75" style="3" customWidth="1"/>
    <col min="3" max="3" width="18.75" style="3" customWidth="1"/>
    <col min="4" max="4" width="34.83203125" style="3" bestFit="1" customWidth="1"/>
    <col min="5" max="6" width="11.83203125" style="3" customWidth="1"/>
    <col min="7" max="8" width="8.58203125" style="3"/>
    <col min="9" max="9" width="11.08203125" style="3" customWidth="1"/>
    <col min="10" max="10" width="26.5" style="3" bestFit="1" customWidth="1"/>
    <col min="11" max="11" width="14.58203125" style="3" bestFit="1" customWidth="1"/>
    <col min="12" max="12" width="8.58203125" style="3"/>
    <col min="13" max="13" width="8.58203125" style="3" customWidth="1"/>
    <col min="14" max="14" width="5.08203125" style="3" customWidth="1"/>
    <col min="15" max="15" width="50.25" style="3" customWidth="1"/>
    <col min="16" max="16384" width="8.58203125" style="3"/>
  </cols>
  <sheetData>
    <row r="1" spans="1:11" ht="15" thickBot="1" x14ac:dyDescent="0.4">
      <c r="A1" s="78" t="s">
        <v>46</v>
      </c>
      <c r="B1" s="78"/>
      <c r="C1" s="78"/>
      <c r="D1" s="78"/>
    </row>
    <row r="2" spans="1:11" x14ac:dyDescent="0.35">
      <c r="A2" s="17" t="s">
        <v>16</v>
      </c>
      <c r="B2" s="18" t="s">
        <v>62</v>
      </c>
      <c r="C2" s="18" t="s">
        <v>17</v>
      </c>
      <c r="D2" s="5" t="s">
        <v>42</v>
      </c>
    </row>
    <row r="3" spans="1:11" ht="45.5" x14ac:dyDescent="0.35">
      <c r="A3" s="19" t="s">
        <v>79</v>
      </c>
      <c r="B3" s="49" t="s">
        <v>44</v>
      </c>
      <c r="C3" s="49" t="s">
        <v>70</v>
      </c>
      <c r="D3" s="50" t="s">
        <v>70</v>
      </c>
    </row>
    <row r="4" spans="1:11" ht="29" x14ac:dyDescent="0.35">
      <c r="A4" s="19" t="s">
        <v>84</v>
      </c>
      <c r="B4" s="49" t="s">
        <v>71</v>
      </c>
      <c r="C4" s="49" t="s">
        <v>70</v>
      </c>
      <c r="D4" s="50" t="s">
        <v>72</v>
      </c>
    </row>
    <row r="5" spans="1:11" ht="29" x14ac:dyDescent="0.35">
      <c r="A5" s="20" t="s">
        <v>80</v>
      </c>
      <c r="B5" s="49"/>
      <c r="C5" s="49" t="s">
        <v>70</v>
      </c>
      <c r="D5" s="50" t="s">
        <v>128</v>
      </c>
    </row>
    <row r="6" spans="1:11" ht="31" x14ac:dyDescent="0.35">
      <c r="A6" s="19" t="s">
        <v>81</v>
      </c>
      <c r="B6" s="19" t="s">
        <v>65</v>
      </c>
      <c r="C6" s="19" t="s">
        <v>43</v>
      </c>
      <c r="D6" s="21" t="s">
        <v>73</v>
      </c>
    </row>
    <row r="7" spans="1:11" ht="29" x14ac:dyDescent="0.35">
      <c r="A7" s="19" t="s">
        <v>83</v>
      </c>
      <c r="B7" s="19" t="s">
        <v>63</v>
      </c>
      <c r="C7" s="19" t="s">
        <v>43</v>
      </c>
      <c r="D7" s="22" t="s">
        <v>73</v>
      </c>
    </row>
    <row r="8" spans="1:11" ht="29" x14ac:dyDescent="0.35">
      <c r="A8" s="20" t="s">
        <v>82</v>
      </c>
      <c r="B8" s="19" t="s">
        <v>64</v>
      </c>
      <c r="C8" s="19" t="s">
        <v>43</v>
      </c>
      <c r="D8" s="21" t="s">
        <v>74</v>
      </c>
      <c r="F8" s="79" t="s">
        <v>131</v>
      </c>
      <c r="G8" s="79"/>
      <c r="H8" s="79"/>
    </row>
    <row r="9" spans="1:11" ht="43.5" x14ac:dyDescent="0.35">
      <c r="A9" s="20" t="s">
        <v>45</v>
      </c>
      <c r="B9" s="20" t="s">
        <v>66</v>
      </c>
      <c r="C9" s="20" t="s">
        <v>43</v>
      </c>
      <c r="D9" s="21" t="s">
        <v>75</v>
      </c>
      <c r="F9" s="79"/>
      <c r="G9" s="79"/>
      <c r="H9" s="79"/>
    </row>
    <row r="10" spans="1:11" x14ac:dyDescent="0.3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9" thickBot="1" x14ac:dyDescent="0.5">
      <c r="A11" s="63" t="s">
        <v>46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5" thickBot="1" x14ac:dyDescent="0.4">
      <c r="A12" s="77" t="s">
        <v>47</v>
      </c>
      <c r="B12" s="77"/>
      <c r="C12" s="77"/>
      <c r="D12" s="77"/>
      <c r="E12" s="77"/>
      <c r="F12" s="77"/>
      <c r="G12" s="77"/>
      <c r="H12" s="77" t="s">
        <v>56</v>
      </c>
      <c r="I12" s="77"/>
      <c r="J12" s="77"/>
      <c r="K12" s="77"/>
    </row>
    <row r="13" spans="1:11" ht="43.5" x14ac:dyDescent="0.35">
      <c r="A13" s="1" t="s">
        <v>48</v>
      </c>
      <c r="B13" s="1" t="s">
        <v>49</v>
      </c>
      <c r="C13" s="2" t="s">
        <v>50</v>
      </c>
      <c r="D13" s="2" t="s">
        <v>51</v>
      </c>
      <c r="E13" s="2" t="s">
        <v>52</v>
      </c>
      <c r="F13" s="1" t="s">
        <v>85</v>
      </c>
      <c r="G13" s="23" t="s">
        <v>53</v>
      </c>
      <c r="H13" s="1" t="s">
        <v>86</v>
      </c>
      <c r="I13" s="23" t="s">
        <v>80</v>
      </c>
      <c r="J13" s="23" t="s">
        <v>45</v>
      </c>
      <c r="K13" s="1" t="s">
        <v>54</v>
      </c>
    </row>
    <row r="14" spans="1:11" x14ac:dyDescent="0.35">
      <c r="A14" s="14"/>
      <c r="B14" s="14"/>
      <c r="C14" s="6"/>
      <c r="D14" s="6"/>
      <c r="E14" s="6"/>
      <c r="F14" s="6"/>
      <c r="G14" s="12" t="s">
        <v>31</v>
      </c>
      <c r="H14" s="12"/>
      <c r="I14" s="6">
        <f>H14*F14/1000</f>
        <v>0</v>
      </c>
      <c r="J14" s="6" t="e">
        <f>(I14/$B$5)%</f>
        <v>#DIV/0!</v>
      </c>
      <c r="K14" s="6" t="s">
        <v>76</v>
      </c>
    </row>
    <row r="15" spans="1:11" x14ac:dyDescent="0.35">
      <c r="A15" s="14"/>
      <c r="B15" s="14"/>
      <c r="C15" s="6"/>
      <c r="D15" s="6"/>
      <c r="E15" s="6"/>
      <c r="F15" s="6"/>
      <c r="G15" s="12" t="s">
        <v>31</v>
      </c>
      <c r="H15" s="12"/>
      <c r="I15" s="6">
        <f t="shared" ref="I15:I21" si="0">H15*F15/1000</f>
        <v>0</v>
      </c>
      <c r="J15" s="6" t="e">
        <f t="shared" ref="J15:J21" si="1">(I15/$B$5)%</f>
        <v>#DIV/0!</v>
      </c>
      <c r="K15" s="6"/>
    </row>
    <row r="16" spans="1:11" x14ac:dyDescent="0.35">
      <c r="A16" s="14"/>
      <c r="B16" s="14"/>
      <c r="C16" s="6"/>
      <c r="D16" s="6"/>
      <c r="E16" s="6"/>
      <c r="F16" s="6"/>
      <c r="G16" s="12" t="s">
        <v>31</v>
      </c>
      <c r="H16" s="12"/>
      <c r="I16" s="6">
        <f t="shared" si="0"/>
        <v>0</v>
      </c>
      <c r="J16" s="6" t="e">
        <f t="shared" si="1"/>
        <v>#DIV/0!</v>
      </c>
      <c r="K16" s="6"/>
    </row>
    <row r="17" spans="1:15" x14ac:dyDescent="0.35">
      <c r="A17" s="14"/>
      <c r="B17" s="14"/>
      <c r="C17" s="6"/>
      <c r="D17" s="6"/>
      <c r="E17" s="6"/>
      <c r="F17" s="6"/>
      <c r="G17" s="12" t="s">
        <v>31</v>
      </c>
      <c r="H17" s="12"/>
      <c r="I17" s="6">
        <f t="shared" si="0"/>
        <v>0</v>
      </c>
      <c r="J17" s="6" t="e">
        <f t="shared" si="1"/>
        <v>#DIV/0!</v>
      </c>
      <c r="K17" s="6"/>
    </row>
    <row r="18" spans="1:15" x14ac:dyDescent="0.35">
      <c r="A18" s="14"/>
      <c r="B18" s="14"/>
      <c r="C18" s="6"/>
      <c r="D18" s="6"/>
      <c r="E18" s="6"/>
      <c r="F18" s="6"/>
      <c r="G18" s="12" t="s">
        <v>31</v>
      </c>
      <c r="H18" s="12"/>
      <c r="I18" s="6">
        <f t="shared" si="0"/>
        <v>0</v>
      </c>
      <c r="J18" s="6" t="e">
        <f t="shared" si="1"/>
        <v>#DIV/0!</v>
      </c>
      <c r="K18" s="6"/>
      <c r="O18" s="24"/>
    </row>
    <row r="19" spans="1:15" x14ac:dyDescent="0.35">
      <c r="A19" s="14"/>
      <c r="B19" s="14"/>
      <c r="C19" s="6"/>
      <c r="D19" s="6"/>
      <c r="E19" s="6"/>
      <c r="F19" s="6"/>
      <c r="G19" s="12" t="s">
        <v>31</v>
      </c>
      <c r="H19" s="12"/>
      <c r="I19" s="6">
        <f t="shared" si="0"/>
        <v>0</v>
      </c>
      <c r="J19" s="6" t="e">
        <f t="shared" si="1"/>
        <v>#DIV/0!</v>
      </c>
      <c r="K19" s="6"/>
      <c r="O19" s="24"/>
    </row>
    <row r="20" spans="1:15" x14ac:dyDescent="0.35">
      <c r="A20" s="14"/>
      <c r="B20" s="14"/>
      <c r="C20" s="6"/>
      <c r="D20" s="6"/>
      <c r="E20" s="6"/>
      <c r="F20" s="6"/>
      <c r="G20" s="12" t="s">
        <v>31</v>
      </c>
      <c r="H20" s="12"/>
      <c r="I20" s="6">
        <f t="shared" si="0"/>
        <v>0</v>
      </c>
      <c r="J20" s="6" t="e">
        <f t="shared" si="1"/>
        <v>#DIV/0!</v>
      </c>
      <c r="K20" s="6"/>
      <c r="O20" s="24"/>
    </row>
    <row r="21" spans="1:15" x14ac:dyDescent="0.35">
      <c r="A21" s="14"/>
      <c r="B21" s="14"/>
      <c r="C21" s="6"/>
      <c r="D21" s="6"/>
      <c r="E21" s="6"/>
      <c r="F21" s="6"/>
      <c r="G21" s="12" t="s">
        <v>31</v>
      </c>
      <c r="H21" s="12"/>
      <c r="I21" s="6">
        <f t="shared" si="0"/>
        <v>0</v>
      </c>
      <c r="J21" s="6" t="e">
        <f t="shared" si="1"/>
        <v>#DIV/0!</v>
      </c>
      <c r="K21" s="6"/>
      <c r="O21" s="24"/>
    </row>
    <row r="22" spans="1:15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O22" s="24"/>
    </row>
    <row r="23" spans="1:15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O23" s="24"/>
    </row>
    <row r="24" spans="1:15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5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5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5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5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5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5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5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5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</sheetData>
  <mergeCells count="5">
    <mergeCell ref="A11:K11"/>
    <mergeCell ref="H12:K12"/>
    <mergeCell ref="A12:G12"/>
    <mergeCell ref="A1:D1"/>
    <mergeCell ref="F8:H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1410-71DF-48AE-AE41-1FFFDF7B7961}">
  <dimension ref="A1:P56"/>
  <sheetViews>
    <sheetView rightToLeft="1" topLeftCell="A3" workbookViewId="0">
      <selection activeCell="D3" sqref="D3"/>
    </sheetView>
  </sheetViews>
  <sheetFormatPr defaultColWidth="8.58203125" defaultRowHeight="14.5" x14ac:dyDescent="0.35"/>
  <cols>
    <col min="1" max="1" width="14.33203125" style="3" customWidth="1"/>
    <col min="2" max="2" width="24.75" style="3" customWidth="1"/>
    <col min="3" max="3" width="18.75" style="3" customWidth="1"/>
    <col min="4" max="4" width="34.83203125" style="3" bestFit="1" customWidth="1"/>
    <col min="5" max="6" width="11.83203125" style="3" customWidth="1"/>
    <col min="7" max="8" width="8.58203125" style="3"/>
    <col min="9" max="9" width="11.08203125" style="3" customWidth="1"/>
    <col min="10" max="10" width="26.5" style="3" bestFit="1" customWidth="1"/>
    <col min="11" max="11" width="14.58203125" style="3" bestFit="1" customWidth="1"/>
    <col min="12" max="12" width="17.5" style="3" bestFit="1" customWidth="1"/>
    <col min="13" max="14" width="8.58203125" style="3"/>
    <col min="15" max="15" width="5.08203125" style="3" customWidth="1"/>
    <col min="16" max="16" width="50.25" style="3" customWidth="1"/>
    <col min="17" max="16384" width="8.58203125" style="3"/>
  </cols>
  <sheetData>
    <row r="1" spans="1:12" x14ac:dyDescent="0.35">
      <c r="A1" s="17" t="s">
        <v>16</v>
      </c>
      <c r="B1" s="18" t="s">
        <v>62</v>
      </c>
      <c r="C1" s="18" t="s">
        <v>17</v>
      </c>
      <c r="D1" s="5" t="s">
        <v>42</v>
      </c>
    </row>
    <row r="2" spans="1:12" ht="45.5" x14ac:dyDescent="0.35">
      <c r="A2" s="19" t="s">
        <v>79</v>
      </c>
      <c r="B2" s="25">
        <f>500*313</f>
        <v>156500</v>
      </c>
      <c r="C2" s="25" t="s">
        <v>70</v>
      </c>
      <c r="D2" s="26"/>
    </row>
    <row r="3" spans="1:12" ht="29" x14ac:dyDescent="0.35">
      <c r="A3" s="19" t="s">
        <v>84</v>
      </c>
      <c r="B3" s="25">
        <v>62291</v>
      </c>
      <c r="C3" s="25" t="s">
        <v>70</v>
      </c>
      <c r="D3" s="26" t="s">
        <v>136</v>
      </c>
    </row>
    <row r="4" spans="1:12" ht="29" x14ac:dyDescent="0.35">
      <c r="A4" s="20" t="s">
        <v>80</v>
      </c>
      <c r="B4" s="25">
        <f>B3*B2/1000</f>
        <v>9748541.5</v>
      </c>
      <c r="C4" s="25" t="s">
        <v>70</v>
      </c>
      <c r="D4" s="26"/>
    </row>
    <row r="5" spans="1:12" ht="31" x14ac:dyDescent="0.35">
      <c r="A5" s="19" t="s">
        <v>81</v>
      </c>
      <c r="B5" s="19" t="s">
        <v>65</v>
      </c>
      <c r="C5" s="19" t="s">
        <v>43</v>
      </c>
      <c r="D5" s="21" t="s">
        <v>73</v>
      </c>
    </row>
    <row r="6" spans="1:12" ht="29" x14ac:dyDescent="0.35">
      <c r="A6" s="19" t="s">
        <v>83</v>
      </c>
      <c r="B6" s="19" t="s">
        <v>63</v>
      </c>
      <c r="C6" s="19" t="s">
        <v>43</v>
      </c>
      <c r="D6" s="22" t="s">
        <v>73</v>
      </c>
    </row>
    <row r="7" spans="1:12" ht="29" x14ac:dyDescent="0.35">
      <c r="A7" s="20" t="s">
        <v>82</v>
      </c>
      <c r="B7" s="19" t="s">
        <v>64</v>
      </c>
      <c r="C7" s="19" t="s">
        <v>43</v>
      </c>
      <c r="D7" s="21" t="s">
        <v>74</v>
      </c>
    </row>
    <row r="8" spans="1:12" ht="43.5" x14ac:dyDescent="0.35">
      <c r="A8" s="20" t="s">
        <v>45</v>
      </c>
      <c r="B8" s="20" t="s">
        <v>66</v>
      </c>
      <c r="C8" s="20" t="s">
        <v>43</v>
      </c>
      <c r="D8" s="21" t="s">
        <v>75</v>
      </c>
    </row>
    <row r="10" spans="1:12" ht="19" thickBot="1" x14ac:dyDescent="0.5">
      <c r="A10" s="63" t="s">
        <v>46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2" ht="15" thickBot="1" x14ac:dyDescent="0.4">
      <c r="A11" s="77" t="s">
        <v>47</v>
      </c>
      <c r="B11" s="77"/>
      <c r="C11" s="77"/>
      <c r="D11" s="77"/>
      <c r="E11" s="77"/>
      <c r="F11" s="77"/>
      <c r="G11" s="77"/>
      <c r="H11" s="77" t="s">
        <v>56</v>
      </c>
      <c r="I11" s="77"/>
      <c r="J11" s="77"/>
      <c r="K11" s="77"/>
      <c r="L11" s="77"/>
    </row>
    <row r="12" spans="1:12" ht="43.5" x14ac:dyDescent="0.35">
      <c r="A12" s="1" t="s">
        <v>48</v>
      </c>
      <c r="B12" s="1" t="s">
        <v>49</v>
      </c>
      <c r="C12" s="2" t="s">
        <v>50</v>
      </c>
      <c r="D12" s="2" t="s">
        <v>51</v>
      </c>
      <c r="E12" s="2" t="s">
        <v>52</v>
      </c>
      <c r="F12" s="1" t="s">
        <v>85</v>
      </c>
      <c r="G12" s="23" t="s">
        <v>53</v>
      </c>
      <c r="H12" s="1" t="s">
        <v>86</v>
      </c>
      <c r="I12" s="23" t="s">
        <v>80</v>
      </c>
      <c r="J12" s="23" t="s">
        <v>45</v>
      </c>
      <c r="K12" s="1" t="s">
        <v>54</v>
      </c>
      <c r="L12" s="43" t="s">
        <v>123</v>
      </c>
    </row>
    <row r="13" spans="1:12" x14ac:dyDescent="0.35">
      <c r="A13" s="14" t="s">
        <v>96</v>
      </c>
      <c r="B13" s="14" t="s">
        <v>88</v>
      </c>
      <c r="C13" s="14" t="s">
        <v>112</v>
      </c>
      <c r="D13" s="14" t="s">
        <v>119</v>
      </c>
      <c r="E13" s="14" t="s">
        <v>122</v>
      </c>
      <c r="F13" s="14">
        <v>7500</v>
      </c>
      <c r="G13" s="14" t="s">
        <v>31</v>
      </c>
      <c r="H13" s="14"/>
      <c r="I13" s="14">
        <f>H13*F13/1000</f>
        <v>0</v>
      </c>
      <c r="J13" s="46">
        <f>(I13/$B$4)*100</f>
        <v>0</v>
      </c>
      <c r="K13" s="14"/>
      <c r="L13" s="14" t="s">
        <v>124</v>
      </c>
    </row>
    <row r="14" spans="1:12" x14ac:dyDescent="0.35">
      <c r="A14" s="14" t="s">
        <v>97</v>
      </c>
      <c r="B14" s="14" t="s">
        <v>89</v>
      </c>
      <c r="C14" s="14" t="s">
        <v>112</v>
      </c>
      <c r="D14" s="14" t="s">
        <v>119</v>
      </c>
      <c r="E14" s="14" t="s">
        <v>121</v>
      </c>
      <c r="F14" s="14">
        <v>51500</v>
      </c>
      <c r="G14" s="14" t="s">
        <v>31</v>
      </c>
      <c r="H14" s="14">
        <v>4000</v>
      </c>
      <c r="I14" s="14">
        <f t="shared" ref="I14:I25" si="0">H14*F14/1000</f>
        <v>206000</v>
      </c>
      <c r="J14" s="46">
        <f t="shared" ref="J14:J25" si="1">(I14/$B$4)*100</f>
        <v>2.1131366163851277</v>
      </c>
      <c r="K14" s="14"/>
      <c r="L14" s="14"/>
    </row>
    <row r="15" spans="1:12" x14ac:dyDescent="0.35">
      <c r="A15" s="14" t="s">
        <v>98</v>
      </c>
      <c r="B15" s="14" t="s">
        <v>90</v>
      </c>
      <c r="C15" s="14" t="s">
        <v>112</v>
      </c>
      <c r="D15" s="14" t="s">
        <v>119</v>
      </c>
      <c r="E15" s="14" t="s">
        <v>121</v>
      </c>
      <c r="F15" s="14">
        <v>51500</v>
      </c>
      <c r="G15" s="14" t="s">
        <v>31</v>
      </c>
      <c r="H15" s="14">
        <v>500</v>
      </c>
      <c r="I15" s="14">
        <f t="shared" si="0"/>
        <v>25750</v>
      </c>
      <c r="J15" s="46">
        <f t="shared" si="1"/>
        <v>0.26414207704814097</v>
      </c>
      <c r="K15" s="14"/>
      <c r="L15" s="14"/>
    </row>
    <row r="16" spans="1:12" x14ac:dyDescent="0.35">
      <c r="A16" s="14" t="s">
        <v>99</v>
      </c>
      <c r="B16" s="14" t="s">
        <v>91</v>
      </c>
      <c r="C16" s="14" t="s">
        <v>112</v>
      </c>
      <c r="D16" s="14" t="s">
        <v>119</v>
      </c>
      <c r="E16" s="14" t="s">
        <v>121</v>
      </c>
      <c r="F16" s="14">
        <v>51500</v>
      </c>
      <c r="G16" s="14" t="s">
        <v>31</v>
      </c>
      <c r="H16" s="14">
        <v>80000</v>
      </c>
      <c r="I16" s="14">
        <f t="shared" si="0"/>
        <v>4120000</v>
      </c>
      <c r="J16" s="46">
        <f t="shared" si="1"/>
        <v>42.262732327702558</v>
      </c>
      <c r="K16" s="14"/>
      <c r="L16" s="14"/>
    </row>
    <row r="17" spans="1:16" x14ac:dyDescent="0.35">
      <c r="A17" s="14" t="s">
        <v>100</v>
      </c>
      <c r="B17" s="14" t="s">
        <v>92</v>
      </c>
      <c r="C17" s="14" t="s">
        <v>113</v>
      </c>
      <c r="D17" s="14" t="s">
        <v>119</v>
      </c>
      <c r="E17" s="14" t="s">
        <v>122</v>
      </c>
      <c r="F17" s="14">
        <v>7500</v>
      </c>
      <c r="G17" s="14" t="s">
        <v>31</v>
      </c>
      <c r="H17" s="14"/>
      <c r="I17" s="14">
        <f t="shared" si="0"/>
        <v>0</v>
      </c>
      <c r="J17" s="46">
        <f t="shared" si="1"/>
        <v>0</v>
      </c>
      <c r="K17" s="14"/>
      <c r="L17" s="14" t="s">
        <v>124</v>
      </c>
      <c r="P17" s="24"/>
    </row>
    <row r="18" spans="1:16" x14ac:dyDescent="0.35">
      <c r="A18" s="14" t="s">
        <v>101</v>
      </c>
      <c r="B18" s="14" t="s">
        <v>93</v>
      </c>
      <c r="C18" s="14" t="s">
        <v>113</v>
      </c>
      <c r="D18" s="14" t="s">
        <v>119</v>
      </c>
      <c r="E18" s="14" t="s">
        <v>121</v>
      </c>
      <c r="F18" s="14">
        <v>51500</v>
      </c>
      <c r="G18" s="14" t="s">
        <v>31</v>
      </c>
      <c r="H18" s="14">
        <v>4000</v>
      </c>
      <c r="I18" s="14">
        <f t="shared" si="0"/>
        <v>206000</v>
      </c>
      <c r="J18" s="46">
        <f t="shared" si="1"/>
        <v>2.1131366163851277</v>
      </c>
      <c r="K18" s="14"/>
      <c r="L18" s="14"/>
      <c r="P18" s="24"/>
    </row>
    <row r="19" spans="1:16" x14ac:dyDescent="0.35">
      <c r="A19" s="14" t="s">
        <v>102</v>
      </c>
      <c r="B19" s="14" t="s">
        <v>94</v>
      </c>
      <c r="C19" s="14" t="s">
        <v>113</v>
      </c>
      <c r="D19" s="14" t="s">
        <v>119</v>
      </c>
      <c r="E19" s="14" t="s">
        <v>121</v>
      </c>
      <c r="F19" s="14">
        <v>51500</v>
      </c>
      <c r="G19" s="14" t="s">
        <v>31</v>
      </c>
      <c r="H19" s="14">
        <v>500</v>
      </c>
      <c r="I19" s="14">
        <f t="shared" si="0"/>
        <v>25750</v>
      </c>
      <c r="J19" s="46">
        <f t="shared" si="1"/>
        <v>0.26414207704814097</v>
      </c>
      <c r="K19" s="14"/>
      <c r="L19" s="14"/>
      <c r="P19" s="24"/>
    </row>
    <row r="20" spans="1:16" x14ac:dyDescent="0.35">
      <c r="A20" s="14" t="s">
        <v>103</v>
      </c>
      <c r="B20" s="14" t="s">
        <v>95</v>
      </c>
      <c r="C20" s="14" t="s">
        <v>113</v>
      </c>
      <c r="D20" s="14" t="s">
        <v>119</v>
      </c>
      <c r="E20" s="14" t="s">
        <v>121</v>
      </c>
      <c r="F20" s="14">
        <v>51500</v>
      </c>
      <c r="G20" s="14" t="s">
        <v>31</v>
      </c>
      <c r="H20" s="14">
        <v>100000</v>
      </c>
      <c r="I20" s="14">
        <f t="shared" si="0"/>
        <v>5150000</v>
      </c>
      <c r="J20" s="46">
        <f t="shared" si="1"/>
        <v>52.828415409628207</v>
      </c>
      <c r="K20" s="14"/>
      <c r="L20" s="14"/>
      <c r="P20" s="24"/>
    </row>
    <row r="21" spans="1:16" x14ac:dyDescent="0.35">
      <c r="A21" s="14" t="s">
        <v>104</v>
      </c>
      <c r="B21" s="14" t="s">
        <v>105</v>
      </c>
      <c r="C21" s="14" t="s">
        <v>114</v>
      </c>
      <c r="D21" s="14" t="s">
        <v>119</v>
      </c>
      <c r="E21" s="14" t="s">
        <v>121</v>
      </c>
      <c r="F21" s="14">
        <v>600</v>
      </c>
      <c r="G21" s="14" t="s">
        <v>31</v>
      </c>
      <c r="H21" s="14">
        <v>3725</v>
      </c>
      <c r="I21" s="14">
        <f t="shared" si="0"/>
        <v>2235</v>
      </c>
      <c r="J21" s="46">
        <f t="shared" si="1"/>
        <v>2.2926506493304667E-2</v>
      </c>
      <c r="K21" s="14"/>
      <c r="L21" s="14"/>
      <c r="P21" s="24"/>
    </row>
    <row r="22" spans="1:16" x14ac:dyDescent="0.35">
      <c r="A22" s="14" t="s">
        <v>108</v>
      </c>
      <c r="B22" s="14" t="s">
        <v>106</v>
      </c>
      <c r="C22" s="14" t="s">
        <v>115</v>
      </c>
      <c r="D22" s="14" t="s">
        <v>119</v>
      </c>
      <c r="E22" s="14" t="s">
        <v>121</v>
      </c>
      <c r="F22" s="14">
        <v>600</v>
      </c>
      <c r="G22" s="14" t="s">
        <v>31</v>
      </c>
      <c r="H22" s="14">
        <v>3725</v>
      </c>
      <c r="I22" s="14">
        <f t="shared" si="0"/>
        <v>2235</v>
      </c>
      <c r="J22" s="46">
        <f t="shared" si="1"/>
        <v>2.2926506493304667E-2</v>
      </c>
      <c r="K22" s="14"/>
      <c r="L22" s="14"/>
      <c r="P22" s="24"/>
    </row>
    <row r="23" spans="1:16" x14ac:dyDescent="0.35">
      <c r="A23" s="14" t="s">
        <v>109</v>
      </c>
      <c r="B23" s="14" t="s">
        <v>55</v>
      </c>
      <c r="C23" s="14" t="s">
        <v>116</v>
      </c>
      <c r="D23" s="14" t="s">
        <v>119</v>
      </c>
      <c r="E23" s="14" t="s">
        <v>121</v>
      </c>
      <c r="F23" s="14">
        <v>10000</v>
      </c>
      <c r="G23" s="14" t="s">
        <v>31</v>
      </c>
      <c r="H23" s="14">
        <v>500</v>
      </c>
      <c r="I23" s="14">
        <f t="shared" si="0"/>
        <v>5000</v>
      </c>
      <c r="J23" s="46">
        <f t="shared" si="1"/>
        <v>5.128972369866816E-2</v>
      </c>
      <c r="K23" s="14"/>
      <c r="L23" s="14"/>
    </row>
    <row r="24" spans="1:16" x14ac:dyDescent="0.35">
      <c r="A24" s="14" t="s">
        <v>110</v>
      </c>
      <c r="B24" s="14" t="s">
        <v>77</v>
      </c>
      <c r="C24" s="14" t="s">
        <v>117</v>
      </c>
      <c r="D24" s="14" t="s">
        <v>120</v>
      </c>
      <c r="E24" s="14" t="s">
        <v>121</v>
      </c>
      <c r="F24" s="14">
        <v>78250</v>
      </c>
      <c r="G24" s="14" t="s">
        <v>31</v>
      </c>
      <c r="H24" s="14">
        <v>50</v>
      </c>
      <c r="I24" s="14">
        <f t="shared" si="0"/>
        <v>3912.5</v>
      </c>
      <c r="J24" s="46">
        <f t="shared" si="1"/>
        <v>4.0134208794207829E-2</v>
      </c>
      <c r="K24" s="14"/>
      <c r="L24" s="14"/>
    </row>
    <row r="25" spans="1:16" x14ac:dyDescent="0.35">
      <c r="A25" s="14" t="s">
        <v>111</v>
      </c>
      <c r="B25" s="14" t="s">
        <v>107</v>
      </c>
      <c r="C25" s="14" t="s">
        <v>118</v>
      </c>
      <c r="D25" s="14" t="s">
        <v>119</v>
      </c>
      <c r="E25" s="14" t="s">
        <v>121</v>
      </c>
      <c r="F25" s="14">
        <v>550</v>
      </c>
      <c r="G25" s="14" t="s">
        <v>31</v>
      </c>
      <c r="H25" s="14">
        <v>3000</v>
      </c>
      <c r="I25" s="14">
        <f t="shared" si="0"/>
        <v>1650</v>
      </c>
      <c r="J25" s="46">
        <f t="shared" si="1"/>
        <v>1.6925608820560489E-2</v>
      </c>
      <c r="K25" s="14"/>
      <c r="L25" s="14"/>
    </row>
    <row r="26" spans="1:16" x14ac:dyDescent="0.35">
      <c r="A26" s="44" t="s">
        <v>125</v>
      </c>
      <c r="B26" s="45"/>
      <c r="C26" s="45"/>
      <c r="D26" s="45"/>
      <c r="E26" s="45"/>
      <c r="F26" s="45"/>
      <c r="G26" s="45"/>
      <c r="H26" s="45"/>
      <c r="I26" s="45"/>
      <c r="J26" s="47">
        <f>SUM(J13:J25)</f>
        <v>99.999907678497365</v>
      </c>
      <c r="K26" s="45"/>
      <c r="L26" s="45"/>
    </row>
    <row r="27" spans="1:16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6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6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6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6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6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</sheetData>
  <mergeCells count="3">
    <mergeCell ref="A10:L10"/>
    <mergeCell ref="A11:G11"/>
    <mergeCell ref="H11:L11"/>
  </mergeCells>
  <phoneticPr fontId="18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 הגנת הסביבה" ma:contentTypeID="0x010100E5B8FEC42D71C148B1ADD56636BBBBBB0078DE90DCD03F1448830FCB8FF344EEC3" ma:contentTypeVersion="61" ma:contentTypeDescription="" ma:contentTypeScope="" ma:versionID="45c67857618994d54fac654504860f9e">
  <xsd:schema xmlns:xsd="http://www.w3.org/2001/XMLSchema" xmlns:xs="http://www.w3.org/2001/XMLSchema" xmlns:p="http://schemas.microsoft.com/office/2006/metadata/properties" xmlns:ns2="768d7c6a-c0de-4a09-b8cf-57dd5f94ab56" xmlns:ns3="308b3270-09fb-4fff-a65e-91eeb85710c8" xmlns:ns4="cd176683-f386-4427-8b81-f86b02d16ad3" targetNamespace="http://schemas.microsoft.com/office/2006/metadata/properties" ma:root="true" ma:fieldsID="8464b670ac37d34450b9af3b474de267" ns2:_="" ns3:_="" ns4:_="">
    <xsd:import namespace="768d7c6a-c0de-4a09-b8cf-57dd5f94ab56"/>
    <xsd:import namespace="308b3270-09fb-4fff-a65e-91eeb85710c8"/>
    <xsd:import namespace="cd176683-f386-4427-8b81-f86b02d16ad3"/>
    <xsd:element name="properties">
      <xsd:complexType>
        <xsd:sequence>
          <xsd:element name="documentManagement">
            <xsd:complexType>
              <xsd:all>
                <xsd:element ref="ns2:SvivaDocSource" minOccurs="0"/>
                <xsd:element ref="ns3:DocumentDate" minOccurs="0"/>
                <xsd:element ref="ns4:To" minOccurs="0"/>
                <xsd:element ref="ns4:From1" minOccurs="0"/>
                <xsd:element ref="ns4:addNotesFields" minOccurs="0"/>
                <xsd:element ref="ns4:_dlc_DocIdUrl" minOccurs="0"/>
                <xsd:element ref="ns4:_dlc_DocIdPersistId" minOccurs="0"/>
                <xsd:element ref="ns4:InterestsMetaTaxHTField0" minOccurs="0"/>
                <xsd:element ref="ns4:TaxCatchAll" minOccurs="0"/>
                <xsd:element ref="ns4:TaxCatchAllLabel" minOccurs="0"/>
                <xsd:element ref="ns3:SvivaOfficeUnitsMMetaTaxHTField0" minOccurs="0"/>
                <xsd:element ref="ns3:SvivaLabelingFreeMMetaTaxHTField0" minOccurs="0"/>
                <xsd:element ref="ns3:ForDocIDSufixSearch" minOccurs="0"/>
                <xsd:element ref="ns4:_dlc_DocId" minOccurs="0"/>
                <xsd:element ref="ns4:IdDocSviv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d7c6a-c0de-4a09-b8cf-57dd5f94ab56" elementFormDefault="qualified">
    <xsd:import namespace="http://schemas.microsoft.com/office/2006/documentManagement/types"/>
    <xsd:import namespace="http://schemas.microsoft.com/office/infopath/2007/PartnerControls"/>
    <xsd:element name="SvivaDocSource" ma:index="2" nillable="true" ma:displayName="מקור המסמך" ma:format="Dropdown" ma:internalName="SvivaDocSource">
      <xsd:simpleType>
        <xsd:restriction base="dms:Choice">
          <xsd:enumeration value="נכנס"/>
          <xsd:enumeration value="יוצא"/>
          <xsd:enumeration value="פנימי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b3270-09fb-4fff-a65e-91eeb85710c8" elementFormDefault="qualified">
    <xsd:import namespace="http://schemas.microsoft.com/office/2006/documentManagement/types"/>
    <xsd:import namespace="http://schemas.microsoft.com/office/infopath/2007/PartnerControls"/>
    <xsd:element name="DocumentDate" ma:index="3" nillable="true" ma:displayName="תאריך המסמך" ma:default="[today]" ma:description="" ma:format="DateTime" ma:indexed="true" ma:internalName="DocumentDate">
      <xsd:simpleType>
        <xsd:restriction base="dms:DateTime"/>
      </xsd:simpleType>
    </xsd:element>
    <xsd:element name="SvivaOfficeUnitsMMetaTaxHTField0" ma:index="21" nillable="true" ma:taxonomy="true" ma:internalName="SvivaOfficeUnitsMMetaTaxHTField0" ma:taxonomyFieldName="SvivaOfficeUnitsMMeta" ma:displayName="יחידות משרדיות" ma:default="" ma:fieldId="{0f9f4e77-fecb-4e6c-afa7-216b1f370344}" ma:taxonomyMulti="true" ma:sspId="ff4440f8-564e-4fa8-afbc-ea990aa8b102" ma:termSetId="bf56d739-595c-4460-b601-9cbdb6bbab3d" ma:anchorId="06c53814-0ae8-466c-8805-eaa83b6d43f2" ma:open="false" ma:isKeyword="false">
      <xsd:complexType>
        <xsd:sequence>
          <xsd:element ref="pc:Terms" minOccurs="0" maxOccurs="1"/>
        </xsd:sequence>
      </xsd:complexType>
    </xsd:element>
    <xsd:element name="SvivaLabelingFreeMMetaTaxHTField0" ma:index="22" nillable="true" ma:taxonomy="true" ma:internalName="SvivaLabelingFreeMMetaTaxHTField0" ma:taxonomyFieldName="SvivaLabelingFreeMMeta" ma:displayName="תיוג חופשי" ma:readOnly="false" ma:default="" ma:fieldId="{567e8b18-fe5c-4419-a490-0486e86ff6ae}" ma:taxonomyMulti="true" ma:sspId="ff4440f8-564e-4fa8-afbc-ea990aa8b102" ma:termSetId="55cf6b9e-590e-4a7a-a46c-94f42b6337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orDocIDSufixSearch" ma:index="23" nillable="true" ma:displayName="פירוק סימוכין לצורך חיפוש" ma:description="שדה זה מיועד לאחסנת מספר הסימוכין (לא ידנית) בווריציות שונות על מנת, שיהיה ניתן למצוא את המסמך לפי הקלדת סופית" ma:hidden="true" ma:internalName="ForDocIDSufixSearch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76683-f386-4427-8b81-f86b02d16ad3" elementFormDefault="qualified">
    <xsd:import namespace="http://schemas.microsoft.com/office/2006/documentManagement/types"/>
    <xsd:import namespace="http://schemas.microsoft.com/office/infopath/2007/PartnerControls"/>
    <xsd:element name="To" ma:index="4" nillable="true" ma:displayName="אל" ma:indexed="true" ma:internalName="To">
      <xsd:simpleType>
        <xsd:restriction base="dms:Text">
          <xsd:maxLength value="255"/>
        </xsd:restriction>
      </xsd:simpleType>
    </xsd:element>
    <xsd:element name="From1" ma:index="5" nillable="true" ma:displayName="מאת" ma:indexed="true" ma:internalName="From1">
      <xsd:simpleType>
        <xsd:restriction base="dms:Text">
          <xsd:maxLength value="255"/>
        </xsd:restriction>
      </xsd:simpleType>
    </xsd:element>
    <xsd:element name="addNotesFields" ma:index="9" nillable="true" ma:displayName="הערות המסמך" ma:internalName="addNotesFields">
      <xsd:simpleType>
        <xsd:restriction base="dms:Note"/>
      </xsd:simpleType>
    </xsd:element>
    <xsd:element name="_dlc_DocIdUrl" ma:index="10" nillable="true" ma:displayName="סימוכין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nterestsMetaTaxHTField0" ma:index="12" nillable="true" ma:taxonomy="true" ma:internalName="InterestsMetaTaxHTField0" ma:taxonomyFieldName="InterestsMeta" ma:displayName="נושאים סביבתיים" ma:default="" ma:fieldId="{3c901234-d614-4893-80f1-91f08c43bcc4}" ma:taxonomyMulti="true" ma:sspId="ff4440f8-564e-4fa8-afbc-ea990aa8b102" ma:termSetId="bf56d739-595c-4460-b601-9cbdb6bbab3d" ma:anchorId="9d4ac17b-53fc-40a1-90ae-7e0050090adb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73062d61-dc1e-4fe4-92aa-89431bb3230e}" ma:internalName="TaxCatchAll" ma:showField="CatchAllData" ma:web="cd176683-f386-4427-8b81-f86b02d16a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73062d61-dc1e-4fe4-92aa-89431bb3230e}" ma:internalName="TaxCatchAllLabel" ma:readOnly="true" ma:showField="CatchAllDataLabel" ma:web="cd176683-f386-4427-8b81-f86b02d16a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4" nillable="true" ma:displayName="ערך של סימוכין" ma:description="הערך של מזהה המסמך שהוקצה לפריט זה." ma:internalName="_dlc_DocId" ma:readOnly="true">
      <xsd:simpleType>
        <xsd:restriction base="dms:Text"/>
      </xsd:simpleType>
    </xsd:element>
    <xsd:element name="IdDocSviva" ma:index="25" nillable="true" ma:displayName="סימוכין ישן" ma:hidden="true" ma:internalName="IdDocSviv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176683-f386-4427-8b81-f86b02d16ad3"/>
    <InterestsMetaTaxHTField0 xmlns="cd176683-f386-4427-8b81-f86b02d16ad3">
      <Terms xmlns="http://schemas.microsoft.com/office/infopath/2007/PartnerControls"/>
    </InterestsMetaTaxHTField0>
    <To xmlns="cd176683-f386-4427-8b81-f86b02d16ad3" xsi:nil="true"/>
    <SvivaDocSource xmlns="768d7c6a-c0de-4a09-b8cf-57dd5f94ab56" xsi:nil="true"/>
    <SvivaOfficeUnitsMMetaTaxHTField0 xmlns="308b3270-09fb-4fff-a65e-91eeb85710c8">
      <Terms xmlns="http://schemas.microsoft.com/office/infopath/2007/PartnerControls"/>
    </SvivaOfficeUnitsMMetaTaxHTField0>
    <SvivaLabelingFreeMMetaTaxHTField0 xmlns="308b3270-09fb-4fff-a65e-91eeb85710c8">
      <Terms xmlns="http://schemas.microsoft.com/office/infopath/2007/PartnerControls"/>
    </SvivaLabelingFreeMMetaTaxHTField0>
    <DocumentDate xmlns="308b3270-09fb-4fff-a65e-91eeb85710c8">2026-02-10T07:31:15+00:00</DocumentDate>
    <From1 xmlns="cd176683-f386-4427-8b81-f86b02d16ad3" xsi:nil="true"/>
    <addNotesFields xmlns="cd176683-f386-4427-8b81-f86b02d16ad3" xsi:nil="true"/>
    <ForDocIDSufixSearch xmlns="308b3270-09fb-4fff-a65e-91eeb85710c8">040626122438142 40626122438142 0626122438142 626122438142 26122438142 6122438142 122438142 22438142 2438142 438142 38142 8142 </ForDocIDSufixSearch>
    <IdDocSviva xmlns="cd176683-f386-4427-8b81-f86b02d16ad3" xsi:nil="true"/>
    <_dlc_DocId xmlns="cd176683-f386-4427-8b81-f86b02d16ad3">PR_040626122438142</_dlc_DocId>
    <_dlc_DocIdUrl xmlns="cd176683-f386-4427-8b81-f86b02d16ad3">
      <Url>https://portal.sviva.gov.il/industry/sewage/_layouts/15/DocIdRedir.aspx?ID=PR_040626122438142</Url>
      <Description>PR_040626122438142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8095985-2C12-4EAF-8017-F4D443584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d7c6a-c0de-4a09-b8cf-57dd5f94ab56"/>
    <ds:schemaRef ds:uri="308b3270-09fb-4fff-a65e-91eeb85710c8"/>
    <ds:schemaRef ds:uri="cd176683-f386-4427-8b81-f86b02d16a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29721F-2B99-4EF0-813C-0504A90C29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10C49F-82E2-4800-A06D-31ECA71D7071}">
  <ds:schemaRefs>
    <ds:schemaRef ds:uri="http://purl.org/dc/terms/"/>
    <ds:schemaRef ds:uri="308b3270-09fb-4fff-a65e-91eeb85710c8"/>
    <ds:schemaRef ds:uri="cd176683-f386-4427-8b81-f86b02d16ad3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768d7c6a-c0de-4a09-b8cf-57dd5f94ab56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B911BA96-9B3C-43A6-95FB-69B7529D167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ת"ז וקשר</vt:lpstr>
      <vt:lpstr>מצאי של זרמי שפכים כולל </vt:lpstr>
      <vt:lpstr>כרטיס זרם שפכים</vt:lpstr>
      <vt:lpstr>אפיון זרמים</vt:lpstr>
      <vt:lpstr>רשימת תיעדוף</vt:lpstr>
      <vt:lpstr>דוגמא לרשימת תיעדוף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Linur Sheizaf Broit</dc:creator>
  <cp:keywords/>
  <dc:description/>
  <cp:lastModifiedBy>אסתר טל  Esther Tal</cp:lastModifiedBy>
  <cp:revision/>
  <dcterms:created xsi:type="dcterms:W3CDTF">2024-12-08T12:07:00Z</dcterms:created>
  <dcterms:modified xsi:type="dcterms:W3CDTF">2026-06-04T09:35:55Z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0x010100E5B8FEC42D71C148B1ADD56636BBBBBB0078DE90DCD03F1448830FCB8FF344EEC3</vt:lpwstr>
  </property>
  <property fmtid="{D5CDD505-2E9C-101B-9397-08002B2CF9AE}" pid="4" name="InterestsMeta">
    <vt:lpwstr/>
  </property>
  <property fmtid="{D5CDD505-2E9C-101B-9397-08002B2CF9AE}" pid="5" name="SvivaOfficeUnitsMMeta">
    <vt:lpwstr/>
  </property>
  <property fmtid="{D5CDD505-2E9C-101B-9397-08002B2CF9AE}" pid="6" name="SvivaLabelingFreeMMeta">
    <vt:lpwstr/>
  </property>
  <property fmtid="{D5CDD505-2E9C-101B-9397-08002B2CF9AE}" pid="7" name="_dlc_DocIdItemGuid">
    <vt:lpwstr>f3ce6dce-3566-43cc-a548-b6c3d8fe07e5</vt:lpwstr>
  </property>
</Properties>
</file>