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חוברת_עבודה_זו" hidePivotFieldList="1" defaultThemeVersion="124226"/>
  <mc:AlternateContent xmlns:mc="http://schemas.openxmlformats.org/markup-compatibility/2006">
    <mc:Choice Requires="x15">
      <x15ac:absPath xmlns:x15ac="http://schemas.microsoft.com/office/spreadsheetml/2010/11/ac" url="P:\Documents\אתר שירותי דת החל מאפריל 2017\קבורה\מחשבון קבר מחיים\"/>
    </mc:Choice>
  </mc:AlternateContent>
  <workbookProtection workbookAlgorithmName="SHA-512" workbookHashValue="gyh6oJ6tTRtmD1pPWsed24TfoA7h8Y6sPK0DNmFJWChxCcjOctxceOLTiZSrM7yeSQwyv0a52tjvBKBFnRk5Rg==" workbookSaltValue="mW22O6JpdEWMD9g9ADa/Eg==" workbookSpinCount="100000" lockStructure="1"/>
  <bookViews>
    <workbookView xWindow="0" yWindow="0" windowWidth="28800" windowHeight="11805" firstSheet="4" activeTab="4"/>
  </bookViews>
  <sheets>
    <sheet name="2018" sheetId="6" state="hidden" r:id="rId1"/>
    <sheet name="תעריפי 2017" sheetId="5" state="hidden" r:id="rId2"/>
    <sheet name="תושב או לא תושב" sheetId="3" state="hidden" r:id="rId3"/>
    <sheet name="הנחות לפי חוק" sheetId="4" state="hidden" r:id="rId4"/>
    <sheet name="מחשבון" sheetId="1" r:id="rId5"/>
  </sheets>
  <definedNames>
    <definedName name="_ftnref1" localSheetId="0">'2018'!#REF!</definedName>
    <definedName name="_xlnm.Print_Area" localSheetId="0">'2018'!$A$6:$A$97</definedName>
    <definedName name="_xlnm.Print_Titles" localSheetId="0">'2018'!$6:$6</definedName>
  </definedNames>
  <calcPr calcId="152511"/>
</workbook>
</file>

<file path=xl/calcChain.xml><?xml version="1.0" encoding="utf-8"?>
<calcChain xmlns="http://schemas.openxmlformats.org/spreadsheetml/2006/main">
  <c r="D18" i="1" l="1"/>
  <c r="D16" i="1"/>
  <c r="D14" i="1"/>
  <c r="C8" i="1" l="1"/>
  <c r="E14" i="1" l="1"/>
  <c r="E15" i="1"/>
  <c r="E16" i="1"/>
  <c r="E17" i="1"/>
  <c r="E18" i="1"/>
  <c r="E13" i="1"/>
  <c r="M96" i="5" l="1"/>
  <c r="E95" i="5"/>
  <c r="F95" i="5" s="1"/>
  <c r="J95" i="5" s="1"/>
  <c r="M94" i="5"/>
  <c r="G93" i="5"/>
  <c r="M92" i="5"/>
  <c r="G91" i="5"/>
  <c r="M91" i="5"/>
  <c r="M90" i="5"/>
  <c r="M88" i="5"/>
  <c r="E87" i="5"/>
  <c r="F87" i="5" s="1"/>
  <c r="J87" i="5" s="1"/>
  <c r="E86" i="5"/>
  <c r="F86" i="5" s="1"/>
  <c r="J86" i="5" s="1"/>
  <c r="M86" i="5"/>
  <c r="G85" i="5"/>
  <c r="H84" i="5"/>
  <c r="I83" i="5"/>
  <c r="M83" i="5"/>
  <c r="L82" i="5"/>
  <c r="I82" i="5"/>
  <c r="H82" i="5"/>
  <c r="M82" i="5"/>
  <c r="M80" i="5"/>
  <c r="E79" i="5"/>
  <c r="F79" i="5" s="1"/>
  <c r="J79" i="5" s="1"/>
  <c r="M78" i="5"/>
  <c r="G77" i="5"/>
  <c r="G76" i="5"/>
  <c r="H76" i="5"/>
  <c r="E75" i="5"/>
  <c r="F75" i="5" s="1"/>
  <c r="J75" i="5" s="1"/>
  <c r="I75" i="5"/>
  <c r="M74" i="5"/>
  <c r="M73" i="5"/>
  <c r="M72" i="5"/>
  <c r="E71" i="5"/>
  <c r="F71" i="5" s="1"/>
  <c r="J71" i="5" s="1"/>
  <c r="L70" i="5"/>
  <c r="M70" i="5"/>
  <c r="G69" i="5"/>
  <c r="E68" i="5"/>
  <c r="F68" i="5" s="1"/>
  <c r="J68" i="5" s="1"/>
  <c r="H68" i="5"/>
  <c r="I67" i="5"/>
  <c r="L66" i="5"/>
  <c r="I66" i="5"/>
  <c r="G66" i="5"/>
  <c r="H66" i="5"/>
  <c r="M65" i="5"/>
  <c r="E64" i="5"/>
  <c r="F64" i="5" s="1"/>
  <c r="J64" i="5" s="1"/>
  <c r="M64" i="5"/>
  <c r="E63" i="5"/>
  <c r="F63" i="5" s="1"/>
  <c r="J63" i="5" s="1"/>
  <c r="M62" i="5"/>
  <c r="H61" i="5"/>
  <c r="G61" i="5"/>
  <c r="H60" i="5"/>
  <c r="I59" i="5"/>
  <c r="H58" i="5"/>
  <c r="M57" i="5"/>
  <c r="M56" i="5"/>
  <c r="E55" i="5"/>
  <c r="F55" i="5" s="1"/>
  <c r="J55" i="5" s="1"/>
  <c r="M54" i="5"/>
  <c r="G53" i="5"/>
  <c r="G52" i="5"/>
  <c r="H52" i="5"/>
  <c r="I51" i="5"/>
  <c r="H50" i="5"/>
  <c r="M48" i="5"/>
  <c r="E47" i="5"/>
  <c r="F47" i="5" s="1"/>
  <c r="J47" i="5" s="1"/>
  <c r="M46" i="5"/>
  <c r="H45" i="5"/>
  <c r="G45" i="5"/>
  <c r="H44" i="5"/>
  <c r="I43" i="5"/>
  <c r="H42" i="5"/>
  <c r="M41" i="5"/>
  <c r="M40" i="5"/>
  <c r="E39" i="5"/>
  <c r="F39" i="5" s="1"/>
  <c r="J39" i="5" s="1"/>
  <c r="M38" i="5"/>
  <c r="G37" i="5"/>
  <c r="I36" i="5"/>
  <c r="G36" i="5"/>
  <c r="H36" i="5"/>
  <c r="I35" i="5"/>
  <c r="H34" i="5"/>
  <c r="M32" i="5"/>
  <c r="E31" i="5"/>
  <c r="F31" i="5" s="1"/>
  <c r="J31" i="5" s="1"/>
  <c r="M30" i="5"/>
  <c r="H28" i="5"/>
  <c r="M27" i="5"/>
  <c r="H26" i="5"/>
  <c r="M25" i="5"/>
  <c r="M24" i="5"/>
  <c r="M22" i="5"/>
  <c r="M21" i="5"/>
  <c r="H20" i="5"/>
  <c r="L19" i="5"/>
  <c r="I19" i="5"/>
  <c r="H18" i="5"/>
  <c r="M17" i="5"/>
  <c r="M16" i="5"/>
  <c r="M15" i="5"/>
  <c r="M14" i="5"/>
  <c r="I13" i="5"/>
  <c r="H12" i="5"/>
  <c r="I11" i="5"/>
  <c r="L10" i="5"/>
  <c r="E9" i="5"/>
  <c r="F9" i="5" s="1"/>
  <c r="J9" i="5" s="1"/>
  <c r="M9" i="5"/>
  <c r="E8" i="5"/>
  <c r="F8" i="5" s="1"/>
  <c r="J8" i="5" s="1"/>
  <c r="M8" i="5"/>
  <c r="M7" i="5"/>
  <c r="E16" i="5" l="1"/>
  <c r="F16" i="5" s="1"/>
  <c r="J16" i="5" s="1"/>
  <c r="G26" i="5"/>
  <c r="E32" i="5"/>
  <c r="F32" i="5" s="1"/>
  <c r="J32" i="5" s="1"/>
  <c r="I52" i="5"/>
  <c r="H75" i="5"/>
  <c r="E80" i="5"/>
  <c r="F80" i="5" s="1"/>
  <c r="J80" i="5" s="1"/>
  <c r="H91" i="5"/>
  <c r="L11" i="5"/>
  <c r="I32" i="5"/>
  <c r="E43" i="5"/>
  <c r="F43" i="5" s="1"/>
  <c r="J43" i="5" s="1"/>
  <c r="I80" i="5"/>
  <c r="H17" i="5"/>
  <c r="I27" i="5"/>
  <c r="L38" i="5"/>
  <c r="H43" i="5"/>
  <c r="E48" i="5"/>
  <c r="F48" i="5" s="1"/>
  <c r="J48" i="5" s="1"/>
  <c r="H53" i="5"/>
  <c r="I58" i="5"/>
  <c r="L80" i="5"/>
  <c r="H8" i="5"/>
  <c r="G18" i="5"/>
  <c r="I44" i="5"/>
  <c r="L54" i="5"/>
  <c r="H59" i="5"/>
  <c r="G68" i="5"/>
  <c r="E74" i="5"/>
  <c r="F74" i="5" s="1"/>
  <c r="J74" i="5" s="1"/>
  <c r="H77" i="5"/>
  <c r="I84" i="5"/>
  <c r="G90" i="5"/>
  <c r="E94" i="5"/>
  <c r="F94" i="5" s="1"/>
  <c r="J94" i="5" s="1"/>
  <c r="L14" i="5"/>
  <c r="I18" i="5"/>
  <c r="I24" i="5"/>
  <c r="E82" i="5"/>
  <c r="F82" i="5" s="1"/>
  <c r="J82" i="5" s="1"/>
  <c r="L90" i="5"/>
  <c r="H9" i="5"/>
  <c r="H11" i="5"/>
  <c r="H19" i="5"/>
  <c r="H21" i="5"/>
  <c r="I26" i="5"/>
  <c r="E30" i="5"/>
  <c r="F30" i="5" s="1"/>
  <c r="J30" i="5" s="1"/>
  <c r="E35" i="5"/>
  <c r="F35" i="5" s="1"/>
  <c r="J35" i="5" s="1"/>
  <c r="I48" i="5"/>
  <c r="E51" i="5"/>
  <c r="F51" i="5" s="1"/>
  <c r="J51" i="5" s="1"/>
  <c r="I64" i="5"/>
  <c r="I68" i="5"/>
  <c r="G86" i="5"/>
  <c r="E92" i="5"/>
  <c r="F92" i="5" s="1"/>
  <c r="J92" i="5" s="1"/>
  <c r="G94" i="5"/>
  <c r="E24" i="5"/>
  <c r="F24" i="5" s="1"/>
  <c r="J24" i="5" s="1"/>
  <c r="L26" i="5"/>
  <c r="L27" i="5"/>
  <c r="G30" i="5"/>
  <c r="L32" i="5"/>
  <c r="G42" i="5"/>
  <c r="L43" i="5"/>
  <c r="E46" i="5"/>
  <c r="F46" i="5" s="1"/>
  <c r="J46" i="5" s="1"/>
  <c r="L48" i="5"/>
  <c r="G58" i="5"/>
  <c r="L59" i="5"/>
  <c r="E62" i="5"/>
  <c r="F62" i="5" s="1"/>
  <c r="J62" i="5" s="1"/>
  <c r="L64" i="5"/>
  <c r="E67" i="5"/>
  <c r="F67" i="5" s="1"/>
  <c r="J67" i="5" s="1"/>
  <c r="G74" i="5"/>
  <c r="E78" i="5"/>
  <c r="F78" i="5" s="1"/>
  <c r="J78" i="5" s="1"/>
  <c r="E84" i="5"/>
  <c r="F84" i="5" s="1"/>
  <c r="J84" i="5" s="1"/>
  <c r="L86" i="5"/>
  <c r="E90" i="5"/>
  <c r="F90" i="5" s="1"/>
  <c r="J90" i="5" s="1"/>
  <c r="E91" i="5"/>
  <c r="F91" i="5" s="1"/>
  <c r="J91" i="5" s="1"/>
  <c r="G92" i="5"/>
  <c r="L94" i="5"/>
  <c r="H30" i="5"/>
  <c r="H35" i="5"/>
  <c r="H37" i="5"/>
  <c r="E40" i="5"/>
  <c r="F40" i="5" s="1"/>
  <c r="J40" i="5" s="1"/>
  <c r="I42" i="5"/>
  <c r="G46" i="5"/>
  <c r="H51" i="5"/>
  <c r="G62" i="5"/>
  <c r="H69" i="5"/>
  <c r="E72" i="5"/>
  <c r="F72" i="5" s="1"/>
  <c r="J72" i="5" s="1"/>
  <c r="H74" i="5"/>
  <c r="G78" i="5"/>
  <c r="E83" i="5"/>
  <c r="F83" i="5" s="1"/>
  <c r="J83" i="5" s="1"/>
  <c r="G84" i="5"/>
  <c r="H92" i="5"/>
  <c r="G10" i="5"/>
  <c r="E14" i="5"/>
  <c r="F14" i="5" s="1"/>
  <c r="J14" i="5" s="1"/>
  <c r="H16" i="5"/>
  <c r="E22" i="5"/>
  <c r="F22" i="5" s="1"/>
  <c r="J22" i="5" s="1"/>
  <c r="L24" i="5"/>
  <c r="E27" i="5"/>
  <c r="F27" i="5" s="1"/>
  <c r="J27" i="5" s="1"/>
  <c r="E28" i="5"/>
  <c r="F28" i="5" s="1"/>
  <c r="J28" i="5" s="1"/>
  <c r="L30" i="5"/>
  <c r="H40" i="5"/>
  <c r="L42" i="5"/>
  <c r="E44" i="5"/>
  <c r="F44" i="5" s="1"/>
  <c r="J44" i="5" s="1"/>
  <c r="H46" i="5"/>
  <c r="E56" i="5"/>
  <c r="F56" i="5" s="1"/>
  <c r="J56" i="5" s="1"/>
  <c r="L58" i="5"/>
  <c r="E60" i="5"/>
  <c r="F60" i="5" s="1"/>
  <c r="J60" i="5" s="1"/>
  <c r="L62" i="5"/>
  <c r="H67" i="5"/>
  <c r="I72" i="5"/>
  <c r="I74" i="5"/>
  <c r="E76" i="5"/>
  <c r="F76" i="5" s="1"/>
  <c r="J76" i="5" s="1"/>
  <c r="L78" i="5"/>
  <c r="I92" i="5"/>
  <c r="I8" i="5"/>
  <c r="E12" i="5"/>
  <c r="F12" i="5" s="1"/>
  <c r="J12" i="5" s="1"/>
  <c r="G14" i="5"/>
  <c r="I16" i="5"/>
  <c r="L18" i="5"/>
  <c r="E20" i="5"/>
  <c r="F20" i="5" s="1"/>
  <c r="J20" i="5" s="1"/>
  <c r="G22" i="5"/>
  <c r="G28" i="5"/>
  <c r="G34" i="5"/>
  <c r="L35" i="5"/>
  <c r="E38" i="5"/>
  <c r="F38" i="5" s="1"/>
  <c r="J38" i="5" s="1"/>
  <c r="I40" i="5"/>
  <c r="G44" i="5"/>
  <c r="L46" i="5"/>
  <c r="G50" i="5"/>
  <c r="L51" i="5"/>
  <c r="E54" i="5"/>
  <c r="F54" i="5" s="1"/>
  <c r="J54" i="5" s="1"/>
  <c r="I56" i="5"/>
  <c r="G60" i="5"/>
  <c r="E70" i="5"/>
  <c r="F70" i="5" s="1"/>
  <c r="J70" i="5" s="1"/>
  <c r="L72" i="5"/>
  <c r="L74" i="5"/>
  <c r="G83" i="5"/>
  <c r="E88" i="5"/>
  <c r="F88" i="5" s="1"/>
  <c r="J88" i="5" s="1"/>
  <c r="H90" i="5"/>
  <c r="E96" i="5"/>
  <c r="F96" i="5" s="1"/>
  <c r="J96" i="5" s="1"/>
  <c r="L8" i="5"/>
  <c r="G12" i="5"/>
  <c r="H14" i="5"/>
  <c r="L16" i="5"/>
  <c r="G20" i="5"/>
  <c r="H22" i="5"/>
  <c r="G27" i="5"/>
  <c r="I28" i="5"/>
  <c r="I34" i="5"/>
  <c r="G38" i="5"/>
  <c r="L40" i="5"/>
  <c r="I50" i="5"/>
  <c r="G54" i="5"/>
  <c r="L56" i="5"/>
  <c r="E59" i="5"/>
  <c r="F59" i="5" s="1"/>
  <c r="J59" i="5" s="1"/>
  <c r="I60" i="5"/>
  <c r="G70" i="5"/>
  <c r="I76" i="5"/>
  <c r="G82" i="5"/>
  <c r="H83" i="5"/>
  <c r="H85" i="5"/>
  <c r="I88" i="5"/>
  <c r="I90" i="5"/>
  <c r="I91" i="5"/>
  <c r="H93" i="5"/>
  <c r="I96" i="5"/>
  <c r="E11" i="5"/>
  <c r="F11" i="5" s="1"/>
  <c r="J11" i="5" s="1"/>
  <c r="I12" i="5"/>
  <c r="I14" i="5"/>
  <c r="E19" i="5"/>
  <c r="F19" i="5" s="1"/>
  <c r="J19" i="5" s="1"/>
  <c r="I20" i="5"/>
  <c r="L22" i="5"/>
  <c r="H27" i="5"/>
  <c r="L34" i="5"/>
  <c r="E36" i="5"/>
  <c r="F36" i="5" s="1"/>
  <c r="J36" i="5" s="1"/>
  <c r="H38" i="5"/>
  <c r="L50" i="5"/>
  <c r="E52" i="5"/>
  <c r="F52" i="5" s="1"/>
  <c r="J52" i="5" s="1"/>
  <c r="H54" i="5"/>
  <c r="L88" i="5"/>
  <c r="L96" i="5"/>
  <c r="G21" i="5"/>
  <c r="E21" i="5"/>
  <c r="F21" i="5" s="1"/>
  <c r="J21" i="5" s="1"/>
  <c r="L21" i="5"/>
  <c r="I21" i="5"/>
  <c r="L25" i="5"/>
  <c r="I25" i="5"/>
  <c r="G25" i="5"/>
  <c r="E25" i="5"/>
  <c r="F25" i="5" s="1"/>
  <c r="J25" i="5" s="1"/>
  <c r="L33" i="5"/>
  <c r="I33" i="5"/>
  <c r="H33" i="5"/>
  <c r="G33" i="5"/>
  <c r="E33" i="5"/>
  <c r="F33" i="5" s="1"/>
  <c r="J33" i="5" s="1"/>
  <c r="L57" i="5"/>
  <c r="I57" i="5"/>
  <c r="H57" i="5"/>
  <c r="G57" i="5"/>
  <c r="E57" i="5"/>
  <c r="F57" i="5" s="1"/>
  <c r="J57" i="5" s="1"/>
  <c r="L73" i="5"/>
  <c r="I73" i="5"/>
  <c r="H73" i="5"/>
  <c r="G73" i="5"/>
  <c r="E73" i="5"/>
  <c r="F73" i="5" s="1"/>
  <c r="J73" i="5" s="1"/>
  <c r="G7" i="5"/>
  <c r="E23" i="5"/>
  <c r="F23" i="5" s="1"/>
  <c r="J23" i="5" s="1"/>
  <c r="M23" i="5"/>
  <c r="L23" i="5"/>
  <c r="I23" i="5"/>
  <c r="H23" i="5"/>
  <c r="G23" i="5"/>
  <c r="H25" i="5"/>
  <c r="M33" i="5"/>
  <c r="H7" i="5"/>
  <c r="H10" i="5"/>
  <c r="E10" i="5"/>
  <c r="F10" i="5" s="1"/>
  <c r="J10" i="5" s="1"/>
  <c r="G13" i="5"/>
  <c r="E13" i="5"/>
  <c r="F13" i="5" s="1"/>
  <c r="J13" i="5" s="1"/>
  <c r="L13" i="5"/>
  <c r="L49" i="5"/>
  <c r="I49" i="5"/>
  <c r="H49" i="5"/>
  <c r="G49" i="5"/>
  <c r="E49" i="5"/>
  <c r="F49" i="5" s="1"/>
  <c r="J49" i="5" s="1"/>
  <c r="I7" i="5"/>
  <c r="G29" i="5"/>
  <c r="E29" i="5"/>
  <c r="F29" i="5" s="1"/>
  <c r="J29" i="5" s="1"/>
  <c r="M29" i="5"/>
  <c r="L29" i="5"/>
  <c r="I29" i="5"/>
  <c r="L9" i="5"/>
  <c r="I9" i="5"/>
  <c r="I10" i="5"/>
  <c r="H13" i="5"/>
  <c r="H29" i="5"/>
  <c r="M49" i="5"/>
  <c r="L65" i="5"/>
  <c r="I65" i="5"/>
  <c r="H65" i="5"/>
  <c r="G65" i="5"/>
  <c r="E65" i="5"/>
  <c r="F65" i="5" s="1"/>
  <c r="J65" i="5" s="1"/>
  <c r="L81" i="5"/>
  <c r="I81" i="5"/>
  <c r="H81" i="5"/>
  <c r="G81" i="5"/>
  <c r="E81" i="5"/>
  <c r="F81" i="5" s="1"/>
  <c r="J81" i="5" s="1"/>
  <c r="L89" i="5"/>
  <c r="I89" i="5"/>
  <c r="H89" i="5"/>
  <c r="G89" i="5"/>
  <c r="E89" i="5"/>
  <c r="F89" i="5" s="1"/>
  <c r="J89" i="5" s="1"/>
  <c r="E7" i="5"/>
  <c r="F7" i="5" s="1"/>
  <c r="J7" i="5" s="1"/>
  <c r="K7" i="5"/>
  <c r="E15" i="5"/>
  <c r="F15" i="5" s="1"/>
  <c r="J15" i="5" s="1"/>
  <c r="L15" i="5"/>
  <c r="I15" i="5"/>
  <c r="H15" i="5"/>
  <c r="G15" i="5"/>
  <c r="G9" i="5"/>
  <c r="M10" i="5"/>
  <c r="M13" i="5"/>
  <c r="L17" i="5"/>
  <c r="I17" i="5"/>
  <c r="G17" i="5"/>
  <c r="E17" i="5"/>
  <c r="F17" i="5" s="1"/>
  <c r="J17" i="5" s="1"/>
  <c r="L41" i="5"/>
  <c r="I41" i="5"/>
  <c r="H41" i="5"/>
  <c r="G41" i="5"/>
  <c r="E41" i="5"/>
  <c r="F41" i="5" s="1"/>
  <c r="J41" i="5" s="1"/>
  <c r="M81" i="5"/>
  <c r="M89" i="5"/>
  <c r="M18" i="5"/>
  <c r="M26" i="5"/>
  <c r="G31" i="5"/>
  <c r="M34" i="5"/>
  <c r="I37" i="5"/>
  <c r="G39" i="5"/>
  <c r="M42" i="5"/>
  <c r="I45" i="5"/>
  <c r="G47" i="5"/>
  <c r="M50" i="5"/>
  <c r="I53" i="5"/>
  <c r="G55" i="5"/>
  <c r="M58" i="5"/>
  <c r="I61" i="5"/>
  <c r="H62" i="5"/>
  <c r="G63" i="5"/>
  <c r="M66" i="5"/>
  <c r="L67" i="5"/>
  <c r="I69" i="5"/>
  <c r="H70" i="5"/>
  <c r="G71" i="5"/>
  <c r="L75" i="5"/>
  <c r="I77" i="5"/>
  <c r="H78" i="5"/>
  <c r="G79" i="5"/>
  <c r="L83" i="5"/>
  <c r="I85" i="5"/>
  <c r="H86" i="5"/>
  <c r="G87" i="5"/>
  <c r="L91" i="5"/>
  <c r="I93" i="5"/>
  <c r="H94" i="5"/>
  <c r="G95" i="5"/>
  <c r="G8" i="5"/>
  <c r="M11" i="5"/>
  <c r="L12" i="5"/>
  <c r="G16" i="5"/>
  <c r="E18" i="5"/>
  <c r="F18" i="5" s="1"/>
  <c r="J18" i="5" s="1"/>
  <c r="M19" i="5"/>
  <c r="L20" i="5"/>
  <c r="I22" i="5"/>
  <c r="G24" i="5"/>
  <c r="E26" i="5"/>
  <c r="F26" i="5" s="1"/>
  <c r="J26" i="5" s="1"/>
  <c r="L28" i="5"/>
  <c r="I30" i="5"/>
  <c r="H31" i="5"/>
  <c r="G32" i="5"/>
  <c r="E34" i="5"/>
  <c r="F34" i="5" s="1"/>
  <c r="J34" i="5" s="1"/>
  <c r="M35" i="5"/>
  <c r="L36" i="5"/>
  <c r="I38" i="5"/>
  <c r="H39" i="5"/>
  <c r="G40" i="5"/>
  <c r="E42" i="5"/>
  <c r="F42" i="5" s="1"/>
  <c r="J42" i="5" s="1"/>
  <c r="M43" i="5"/>
  <c r="L44" i="5"/>
  <c r="I46" i="5"/>
  <c r="H47" i="5"/>
  <c r="G48" i="5"/>
  <c r="E50" i="5"/>
  <c r="F50" i="5" s="1"/>
  <c r="J50" i="5" s="1"/>
  <c r="M51" i="5"/>
  <c r="L52" i="5"/>
  <c r="I54" i="5"/>
  <c r="H55" i="5"/>
  <c r="G56" i="5"/>
  <c r="E58" i="5"/>
  <c r="F58" i="5" s="1"/>
  <c r="J58" i="5" s="1"/>
  <c r="M59" i="5"/>
  <c r="L60" i="5"/>
  <c r="I62" i="5"/>
  <c r="H63" i="5"/>
  <c r="G64" i="5"/>
  <c r="E66" i="5"/>
  <c r="F66" i="5" s="1"/>
  <c r="J66" i="5" s="1"/>
  <c r="M67" i="5"/>
  <c r="L68" i="5"/>
  <c r="I70" i="5"/>
  <c r="H71" i="5"/>
  <c r="G72" i="5"/>
  <c r="M75" i="5"/>
  <c r="L76" i="5"/>
  <c r="I78" i="5"/>
  <c r="H79" i="5"/>
  <c r="G80" i="5"/>
  <c r="L84" i="5"/>
  <c r="I86" i="5"/>
  <c r="H87" i="5"/>
  <c r="G88" i="5"/>
  <c r="L92" i="5"/>
  <c r="I94" i="5"/>
  <c r="H95" i="5"/>
  <c r="G96" i="5"/>
  <c r="M12" i="5"/>
  <c r="M20" i="5"/>
  <c r="H24" i="5"/>
  <c r="M28" i="5"/>
  <c r="I31" i="5"/>
  <c r="H32" i="5"/>
  <c r="M36" i="5"/>
  <c r="L37" i="5"/>
  <c r="I39" i="5"/>
  <c r="M44" i="5"/>
  <c r="L45" i="5"/>
  <c r="I47" i="5"/>
  <c r="H48" i="5"/>
  <c r="M52" i="5"/>
  <c r="L53" i="5"/>
  <c r="I55" i="5"/>
  <c r="H56" i="5"/>
  <c r="M60" i="5"/>
  <c r="L61" i="5"/>
  <c r="I63" i="5"/>
  <c r="H64" i="5"/>
  <c r="M68" i="5"/>
  <c r="L69" i="5"/>
  <c r="I71" i="5"/>
  <c r="H72" i="5"/>
  <c r="M76" i="5"/>
  <c r="L77" i="5"/>
  <c r="I79" i="5"/>
  <c r="H80" i="5"/>
  <c r="M84" i="5"/>
  <c r="L85" i="5"/>
  <c r="I87" i="5"/>
  <c r="H88" i="5"/>
  <c r="L93" i="5"/>
  <c r="I95" i="5"/>
  <c r="H96" i="5"/>
  <c r="M37" i="5"/>
  <c r="M45" i="5"/>
  <c r="M53" i="5"/>
  <c r="M61" i="5"/>
  <c r="M69" i="5"/>
  <c r="M77" i="5"/>
  <c r="M85" i="5"/>
  <c r="M93" i="5"/>
  <c r="G11" i="5"/>
  <c r="G19" i="5"/>
  <c r="L31" i="5"/>
  <c r="G35" i="5"/>
  <c r="E37" i="5"/>
  <c r="F37" i="5" s="1"/>
  <c r="J37" i="5" s="1"/>
  <c r="L39" i="5"/>
  <c r="G43" i="5"/>
  <c r="E45" i="5"/>
  <c r="F45" i="5" s="1"/>
  <c r="J45" i="5" s="1"/>
  <c r="L47" i="5"/>
  <c r="G51" i="5"/>
  <c r="E53" i="5"/>
  <c r="F53" i="5" s="1"/>
  <c r="J53" i="5" s="1"/>
  <c r="L55" i="5"/>
  <c r="G59" i="5"/>
  <c r="E61" i="5"/>
  <c r="F61" i="5" s="1"/>
  <c r="J61" i="5" s="1"/>
  <c r="L63" i="5"/>
  <c r="G67" i="5"/>
  <c r="E69" i="5"/>
  <c r="F69" i="5" s="1"/>
  <c r="J69" i="5" s="1"/>
  <c r="L71" i="5"/>
  <c r="G75" i="5"/>
  <c r="E77" i="5"/>
  <c r="F77" i="5" s="1"/>
  <c r="J77" i="5" s="1"/>
  <c r="L79" i="5"/>
  <c r="E85" i="5"/>
  <c r="F85" i="5" s="1"/>
  <c r="J85" i="5" s="1"/>
  <c r="L87" i="5"/>
  <c r="E93" i="5"/>
  <c r="F93" i="5" s="1"/>
  <c r="J93" i="5" s="1"/>
  <c r="L95" i="5"/>
  <c r="M31" i="5"/>
  <c r="M39" i="5"/>
  <c r="M47" i="5"/>
  <c r="M55" i="5"/>
  <c r="M63" i="5"/>
  <c r="M71" i="5"/>
  <c r="M79" i="5"/>
  <c r="M87" i="5"/>
  <c r="M95" i="5"/>
  <c r="F17" i="1" l="1"/>
  <c r="F15" i="1"/>
  <c r="F16" i="1"/>
  <c r="F13" i="1"/>
  <c r="F18" i="1"/>
  <c r="F14" i="1"/>
</calcChain>
</file>

<file path=xl/sharedStrings.xml><?xml version="1.0" encoding="utf-8"?>
<sst xmlns="http://schemas.openxmlformats.org/spreadsheetml/2006/main" count="240" uniqueCount="134">
  <si>
    <t>אחוז הנחה</t>
  </si>
  <si>
    <t>סוג קבורה</t>
  </si>
  <si>
    <t>שדה</t>
  </si>
  <si>
    <t>מכפלה</t>
  </si>
  <si>
    <t>סנהדרין</t>
  </si>
  <si>
    <t xml:space="preserve">אשקלון                  </t>
  </si>
  <si>
    <t xml:space="preserve">אשדוד                    </t>
  </si>
  <si>
    <t xml:space="preserve">אופקים                   </t>
  </si>
  <si>
    <t>אבן יהודה              </t>
  </si>
  <si>
    <t xml:space="preserve">אור עקיבא              </t>
  </si>
  <si>
    <t xml:space="preserve">אילת                      </t>
  </si>
  <si>
    <t xml:space="preserve">אריאל                    </t>
  </si>
  <si>
    <t>באר שבע               </t>
  </si>
  <si>
    <t xml:space="preserve">באר יעקב               </t>
  </si>
  <si>
    <t xml:space="preserve">בית דגן                  </t>
  </si>
  <si>
    <t xml:space="preserve">בית שאן                 </t>
  </si>
  <si>
    <t>בית שמש               </t>
  </si>
  <si>
    <t>בנימינה                 </t>
  </si>
  <si>
    <t>בני עייש                </t>
  </si>
  <si>
    <t>גבעת עדה              </t>
  </si>
  <si>
    <t xml:space="preserve">גדרה                      </t>
  </si>
  <si>
    <t>גן יבנה                  </t>
  </si>
  <si>
    <t>דימונה                   </t>
  </si>
  <si>
    <t xml:space="preserve">הרצליה                  </t>
  </si>
  <si>
    <t>הוד השרון             </t>
  </si>
  <si>
    <t xml:space="preserve">זכרון יעקב              </t>
  </si>
  <si>
    <t xml:space="preserve">חדרה                     </t>
  </si>
  <si>
    <t xml:space="preserve">חצור הגלילית          </t>
  </si>
  <si>
    <t>טירת הכרמל           </t>
  </si>
  <si>
    <t xml:space="preserve">טבריה                    </t>
  </si>
  <si>
    <t xml:space="preserve">יבנאל                     </t>
  </si>
  <si>
    <t xml:space="preserve">יוקנעם                   </t>
  </si>
  <si>
    <t>יבנה                      </t>
  </si>
  <si>
    <t>יהוד                      </t>
  </si>
  <si>
    <t xml:space="preserve">כפר סבא                </t>
  </si>
  <si>
    <t>כפר חסידים            </t>
  </si>
  <si>
    <t>כפר יונה                </t>
  </si>
  <si>
    <t>כפר תבור              </t>
  </si>
  <si>
    <t>כרמיאל                  </t>
  </si>
  <si>
    <t xml:space="preserve">לוד                        </t>
  </si>
  <si>
    <t xml:space="preserve">מגדל העמק             </t>
  </si>
  <si>
    <t>מודיעין                  </t>
  </si>
  <si>
    <t>מזכרת בתיה           </t>
  </si>
  <si>
    <t xml:space="preserve">מטולה                    </t>
  </si>
  <si>
    <t>מנחמיה                  </t>
  </si>
  <si>
    <t>מעלות                   </t>
  </si>
  <si>
    <t>מצפה רמון             </t>
  </si>
  <si>
    <t xml:space="preserve">מיתר                      </t>
  </si>
  <si>
    <t xml:space="preserve">נהריה                     </t>
  </si>
  <si>
    <t>נס ציונה                </t>
  </si>
  <si>
    <t>נצרת עילית            </t>
  </si>
  <si>
    <t>נשר                      </t>
  </si>
  <si>
    <t>נתיבות                  </t>
  </si>
  <si>
    <t>נתניה                    </t>
  </si>
  <si>
    <t>סביון                    </t>
  </si>
  <si>
    <t>עומר                     </t>
  </si>
  <si>
    <t>עפולה                   </t>
  </si>
  <si>
    <t>עכו                       </t>
  </si>
  <si>
    <t>ערד                      </t>
  </si>
  <si>
    <t>עתלית                  </t>
  </si>
  <si>
    <t>פרדס חנה              </t>
  </si>
  <si>
    <t>פתח תקוה              </t>
  </si>
  <si>
    <t>פרדסיה                 </t>
  </si>
  <si>
    <t>צפת                      </t>
  </si>
  <si>
    <t>קרית מוצקין           </t>
  </si>
  <si>
    <t>קרית אתא              </t>
  </si>
  <si>
    <t>קדימה                   </t>
  </si>
  <si>
    <t>קיסריה                  </t>
  </si>
  <si>
    <t xml:space="preserve">קרית ארבע             </t>
  </si>
  <si>
    <t>קרית טבעון            </t>
  </si>
  <si>
    <t xml:space="preserve">קרית עקרון             </t>
  </si>
  <si>
    <t xml:space="preserve">קרית ביאליק           </t>
  </si>
  <si>
    <t xml:space="preserve">קרית גת                  </t>
  </si>
  <si>
    <t xml:space="preserve">קרית ים                  </t>
  </si>
  <si>
    <t>קרית מלאכי            </t>
  </si>
  <si>
    <t xml:space="preserve">קרית שמונה            </t>
  </si>
  <si>
    <t xml:space="preserve">רמלה                     </t>
  </si>
  <si>
    <t>ראש העין              </t>
  </si>
  <si>
    <t>רעננה                    </t>
  </si>
  <si>
    <t xml:space="preserve">רחובות                   </t>
  </si>
  <si>
    <t>רחובות-מרמורק-שעריים</t>
  </si>
  <si>
    <t>ראש פינה              </t>
  </si>
  <si>
    <t>רמת השרון            </t>
  </si>
  <si>
    <t>רמת ישי                 </t>
  </si>
  <si>
    <t xml:space="preserve">ראשון לציון            </t>
  </si>
  <si>
    <t>שדרות                   </t>
  </si>
  <si>
    <t>שלומי                   </t>
  </si>
  <si>
    <t>שבי ציון                </t>
  </si>
  <si>
    <t xml:space="preserve">תל מונד                  </t>
  </si>
  <si>
    <t xml:space="preserve">ירושלים בחלקות הקבורה של החברה קדישא גחש"א קהילת ירושלים        </t>
  </si>
  <si>
    <t>תל אביב     </t>
  </si>
  <si>
    <t>חיפה        </t>
  </si>
  <si>
    <t>תל רגב                       </t>
  </si>
  <si>
    <t>לתשלום</t>
  </si>
  <si>
    <t>צמוד לבן זוג קבור</t>
  </si>
  <si>
    <t>בודד מחיים</t>
  </si>
  <si>
    <t>מעל בן זוג קבור</t>
  </si>
  <si>
    <t>סכום לתשלום</t>
  </si>
  <si>
    <t>שם חברה</t>
  </si>
  <si>
    <t>תעריף קבוע בחוק:</t>
  </si>
  <si>
    <t>[יש לבחור חברה מתוך הרשימה בחץ משמאל]</t>
  </si>
  <si>
    <t>רכישה מחיים בשאר הארץ - למי שאינו תושב המקום</t>
  </si>
  <si>
    <t>רכישה  מחיים בירושלים - למי שאינו תושב ירושלים</t>
  </si>
  <si>
    <t>תושב המקום:</t>
  </si>
  <si>
    <t>כן</t>
  </si>
  <si>
    <t>לא</t>
  </si>
  <si>
    <t>רכישה מחיים - תושב המקום</t>
  </si>
  <si>
    <t>תושב/ לא תושב</t>
  </si>
  <si>
    <t>[בחירה מתוך רשימה נפתחת]</t>
  </si>
  <si>
    <t>שם החברה / יישוב:</t>
  </si>
  <si>
    <t>החברות קדישא במועצות האזוריות, מועצות דתיות ובהתיישבות אשר שמם אינו מופיע ברשימה </t>
  </si>
  <si>
    <t>תעריפים לינואר 2016</t>
  </si>
  <si>
    <t>בודד מחיים 0%</t>
  </si>
  <si>
    <t>צמוד לבן זוג (הנחה 20%)</t>
  </si>
  <si>
    <t>בודד מחיים (הנחה 20%)</t>
  </si>
  <si>
    <t>מעל בן זוג (הנחה 36%)</t>
  </si>
  <si>
    <t>בודד מחיים (הנחה 25%)</t>
  </si>
  <si>
    <t>צמוד לבן זוג קבור (הנחה 40%)</t>
  </si>
  <si>
    <t>רכישה מחיים בירושלים למי שאינו תושב ירושלים 130%</t>
  </si>
  <si>
    <t>רכישה מחיים בשאר הארץ - למי שאינו תושב המקום 120%</t>
  </si>
  <si>
    <t>רכישה מחיים - תושב המקום 100%</t>
  </si>
  <si>
    <t>-</t>
  </si>
  <si>
    <t>תושב או לא תושב</t>
  </si>
  <si>
    <t>בס"ד</t>
  </si>
  <si>
    <t>ירושלים (למעט בחלקות הקבורה של החברה קדישא גחש"א קהילת י-ם) </t>
  </si>
  <si>
    <t>מחשבון לחישוב תעריפי רכישת חלקות קבר בחיים</t>
  </si>
  <si>
    <t>תעריפים לשנת 2017</t>
  </si>
  <si>
    <t>מדד המחירים לצרכן ינואר 2017</t>
  </si>
  <si>
    <t>תעריפים למרץ 2017</t>
  </si>
  <si>
    <t>החברה קדישא</t>
  </si>
  <si>
    <t>תעריפים נכון לינואר 2018 (שקלים חדשים)</t>
  </si>
  <si>
    <t>החברות קדישא במועצות האזוריות ובהתיישבות אשר אינן מפורטות לעיל    </t>
  </si>
  <si>
    <t>קבורה באמצעות מועצות דתיות שאינן חברה קדישא </t>
  </si>
  <si>
    <r>
      <t xml:space="preserve">תושב ישראל יהודי המבקש לרכוש בחייו חלקת קבר בבית עלמין הקרוב למקום מגוריו – ישלם את התעריף הבסיסי שנקבע בתוספות הראשונה והשנייה לחוק שירותי הדת היהודיים [נוסח משולב], תשל"א – 1971 (התעריפים נקבעו לפי היישוב בו נמצא בית העלמין). 
במקרה בו הרוכש מבקש לרכוש בחייו חלקת קבר בבית עלמין אשר לא נמצא ביישוב מגוריו – ישלם תעריף גבוה יותר מהתעריף הבסיסי.  
החוק קובע גם כי תינתנה הנחות ברכישת חלקת קבר במכפלה ("קבורה זוגית"), בסנהדרין ("קבורה רוויה") וכן הנחה ברכישת חלקת קבר הסמוכה לחלקת הקבר בה קבור/ה בן/בת זוגו של הרוכש/ת בבית העלמין הקרוב למקום מגוריו (יש אפשרות להנחות מצטברות).                                                               הנחת בן זוג לרוכש חלקה בחיים – תינתן עפ"י החוק רק אם החלקה נמצאת ביישוב מגוריו של הרוכש בלבד. ("הרוכש" – אדם שהחלקה שנרכשה מיועדת בשבילו. "ישוב מגוריו" – עפ"י קביעת המוסד לביטוח לאומי).  
לנוחיותכם, מחשבון לחישוב תעריפי רכישת חלקות קבר בחיים. יש להכניס למחשבון את הפרמטרים הנדרשים במקומות המיועדים לכך, והמחשבון יחשב את התעריף הנכון לרכישה בחיים של חלקת הקבר בהתאם לפרמטרים שהוכנסו. 
יובהר כי מחשבון זה מתייחס לתעריפי רכישת חלקות קבר בבתי עלמין פעילים בלבד לרבות בחלקות המוגדרות כ"חלקות חריגות", </t>
    </r>
    <r>
      <rPr>
        <b/>
        <u/>
        <sz val="11"/>
        <color theme="1"/>
        <rFont val="Arial"/>
        <family val="2"/>
        <scheme val="minor"/>
      </rPr>
      <t>מקום בו חלקת הקבר הנרכשת הינה עבור רוכש בחיים</t>
    </r>
    <r>
      <rPr>
        <b/>
        <sz val="11"/>
        <color theme="1"/>
        <rFont val="Arial"/>
        <family val="2"/>
        <scheme val="minor"/>
      </rPr>
      <t xml:space="preserve">.  
ב"חלקות חריגות" כאשר חלקת הקבר הנרכשת מיועדת לקבורת נפטר וכן בבתי עלמין סגורים – לא חלים התעריפים הבסיסיים וההנחות שנקבעו בחוק (כמפורט לעיל). התעריפים בחלקות אלו נקבעים ע"י החברות לענייני קבורה בהתאם לנהלים ולהנחיות שלעניין.
</t>
    </r>
    <r>
      <rPr>
        <b/>
        <sz val="11"/>
        <color theme="5" tint="-0.249977111117893"/>
        <rFont val="Arial"/>
        <family val="2"/>
        <scheme val="minor"/>
      </rPr>
      <t xml:space="preserve">התעריפים נכונים לתקופה שהחל מ-01.01.2018 ומתעדכנים מדי שנה. </t>
    </r>
    <r>
      <rPr>
        <b/>
        <sz val="11"/>
        <color theme="1"/>
        <rFont val="Arial"/>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</si>
</sst>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0.0000"/>
    <numFmt numFmtId="166" formatCode="&quot;₪&quot;\ #,##0"/>
    <numFmt numFmtId="167" formatCode="&quot;₪&quot;\ #,##0.00"/>
    <numFmt numFmtId="168" formatCode="_ * #,##0_ ;_ * \-#,##0_ ;_ * &quot;-&quot;??_ ;_ @_ "/>
  </numFmts>
  <fonts count="18" x14ac:knownFonts="1">
    <font>
      <sz val="11"/>
      <color theme="1"/>
      <name val="Arial"/>
      <family val="2"/>
      <charset val="177"/>
      <scheme val="minor"/>
    </font>
    <font>
      <b/>
      <sz val="11"/>
      <color theme="1"/>
      <name val="Arial"/>
      <family val="2"/>
      <scheme val="minor"/>
    </font>
    <font>
      <sz val="12"/>
      <color theme="1"/>
      <name val="David"/>
      <family val="2"/>
      <charset val="177"/>
    </font>
    <font>
      <b/>
      <sz val="12"/>
      <color theme="1"/>
      <name val="David"/>
      <family val="2"/>
      <charset val="177"/>
    </font>
    <font>
      <b/>
      <u/>
      <sz val="12"/>
      <color theme="1"/>
      <name val="David"/>
      <family val="2"/>
      <charset val="177"/>
    </font>
    <font>
      <sz val="12"/>
      <color indexed="8"/>
      <name val="David"/>
      <family val="2"/>
      <charset val="177"/>
    </font>
    <font>
      <b/>
      <sz val="16"/>
      <color theme="1"/>
      <name val="David"/>
      <family val="2"/>
      <charset val="177"/>
    </font>
    <font>
      <b/>
      <sz val="20"/>
      <color theme="0"/>
      <name val="Arial"/>
      <family val="2"/>
      <scheme val="minor"/>
    </font>
    <font>
      <sz val="11"/>
      <color theme="1"/>
      <name val="Arial"/>
      <family val="2"/>
      <scheme val="minor"/>
    </font>
    <font>
      <b/>
      <sz val="11"/>
      <color theme="5" tint="-0.249977111117893"/>
      <name val="Arial"/>
      <family val="2"/>
      <scheme val="minor"/>
    </font>
    <font>
      <b/>
      <sz val="12"/>
      <color theme="1"/>
      <name val="Arial"/>
      <family val="2"/>
      <scheme val="minor"/>
    </font>
    <font>
      <sz val="12"/>
      <color theme="1"/>
      <name val="Arial"/>
      <family val="2"/>
      <scheme val="minor"/>
    </font>
    <font>
      <b/>
      <u/>
      <sz val="11"/>
      <color theme="1"/>
      <name val="Arial"/>
      <family val="2"/>
      <scheme val="minor"/>
    </font>
    <font>
      <sz val="12"/>
      <color theme="1"/>
      <name val="Arial"/>
      <family val="2"/>
      <charset val="177"/>
    </font>
    <font>
      <b/>
      <u/>
      <sz val="13"/>
      <color indexed="8"/>
      <name val="FrankRuehl"/>
      <family val="2"/>
      <charset val="177"/>
    </font>
    <font>
      <sz val="13"/>
      <color indexed="8"/>
      <name val="FrankRuehl"/>
      <family val="2"/>
      <charset val="177"/>
    </font>
    <font>
      <sz val="12"/>
      <color indexed="8"/>
      <name val="Arial"/>
      <family val="2"/>
      <charset val="177"/>
    </font>
    <font>
      <sz val="13"/>
      <color indexed="8"/>
      <name val="FrankRuehl"/>
      <family val="2"/>
    </font>
  </fonts>
  <fills count="12">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top/>
      <bottom style="medium">
        <color theme="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3">
    <xf numFmtId="0" fontId="0" fillId="0" borderId="0"/>
    <xf numFmtId="0" fontId="13" fillId="0" borderId="0"/>
    <xf numFmtId="43" fontId="16" fillId="0" borderId="0" applyFont="0" applyFill="0" applyBorder="0" applyAlignment="0" applyProtection="0"/>
  </cellStyleXfs>
  <cellXfs count="85">
    <xf numFmtId="0" fontId="0" fillId="0" borderId="0" xfId="0"/>
    <xf numFmtId="9" fontId="0" fillId="0" borderId="0" xfId="0" applyNumberFormat="1"/>
    <xf numFmtId="0" fontId="0" fillId="0" borderId="1" xfId="0" applyBorder="1"/>
    <xf numFmtId="9" fontId="0" fillId="0" borderId="1" xfId="0" applyNumberFormat="1" applyBorder="1"/>
    <xf numFmtId="0" fontId="0" fillId="2" borderId="1" xfId="0" applyFill="1" applyBorder="1"/>
    <xf numFmtId="0" fontId="1" fillId="0" borderId="0" xfId="0" applyFont="1"/>
    <xf numFmtId="10" fontId="0" fillId="0" borderId="0" xfId="0" applyNumberFormat="1"/>
    <xf numFmtId="164" fontId="0" fillId="0" borderId="0" xfId="0" applyNumberFormat="1"/>
    <xf numFmtId="0" fontId="2" fillId="0" borderId="0" xfId="0" applyFont="1" applyAlignment="1">
      <alignment horizontal="center" vertical="center"/>
    </xf>
    <xf numFmtId="3" fontId="2" fillId="0" borderId="0" xfId="0" applyNumberFormat="1" applyFont="1" applyAlignment="1">
      <alignment horizontal="center" vertical="center"/>
    </xf>
    <xf numFmtId="0" fontId="4" fillId="0" borderId="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3" fillId="0" borderId="0" xfId="0" applyFont="1" applyAlignment="1">
      <alignment horizontal="center" vertical="center" wrapText="1"/>
    </xf>
    <xf numFmtId="3" fontId="2" fillId="0" borderId="3" xfId="0" applyNumberFormat="1" applyFont="1" applyBorder="1" applyAlignment="1" applyProtection="1">
      <alignment horizontal="center" vertical="center"/>
      <protection locked="0"/>
    </xf>
    <xf numFmtId="165" fontId="2" fillId="0" borderId="7" xfId="0" applyNumberFormat="1" applyFont="1" applyBorder="1" applyAlignment="1" applyProtection="1">
      <alignment horizontal="center" vertical="center"/>
      <protection locked="0"/>
    </xf>
    <xf numFmtId="3" fontId="2" fillId="0" borderId="8" xfId="0" applyNumberFormat="1" applyFont="1" applyBorder="1" applyAlignment="1" applyProtection="1">
      <alignment horizontal="center" vertical="center"/>
      <protection locked="0"/>
    </xf>
    <xf numFmtId="3" fontId="2" fillId="0" borderId="7"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8" xfId="0" applyNumberFormat="1" applyFont="1" applyBorder="1" applyAlignment="1">
      <alignment horizontal="center" vertical="center"/>
    </xf>
    <xf numFmtId="0" fontId="5" fillId="0" borderId="3" xfId="0" applyFont="1" applyBorder="1" applyAlignment="1" applyProtection="1">
      <alignment horizontal="center" vertical="center" readingOrder="2"/>
      <protection locked="0"/>
    </xf>
    <xf numFmtId="0" fontId="5" fillId="0" borderId="4" xfId="0" applyFont="1" applyBorder="1" applyAlignment="1" applyProtection="1">
      <alignment horizontal="center" vertical="center" wrapText="1" readingOrder="2"/>
      <protection locked="0"/>
    </xf>
    <xf numFmtId="3" fontId="2" fillId="0" borderId="4" xfId="0" applyNumberFormat="1" applyFont="1" applyBorder="1" applyAlignment="1" applyProtection="1">
      <alignment horizontal="center" vertical="center"/>
      <protection locked="0"/>
    </xf>
    <xf numFmtId="165" fontId="2" fillId="0" borderId="9" xfId="0" applyNumberFormat="1" applyFont="1" applyBorder="1" applyAlignment="1" applyProtection="1">
      <alignment horizontal="center" vertical="center"/>
      <protection locked="0"/>
    </xf>
    <xf numFmtId="3" fontId="2" fillId="0" borderId="10" xfId="0" applyNumberFormat="1" applyFont="1" applyBorder="1" applyAlignment="1" applyProtection="1">
      <alignment horizontal="center" vertical="center"/>
      <protection locked="0"/>
    </xf>
    <xf numFmtId="3" fontId="2" fillId="0" borderId="9" xfId="0" applyNumberFormat="1" applyFont="1" applyBorder="1" applyAlignment="1">
      <alignment horizontal="center" vertical="center"/>
    </xf>
    <xf numFmtId="3" fontId="2" fillId="0" borderId="12" xfId="0" applyNumberFormat="1" applyFont="1" applyBorder="1" applyAlignment="1">
      <alignment horizontal="center" vertical="center"/>
    </xf>
    <xf numFmtId="3" fontId="2" fillId="0" borderId="10" xfId="0" applyNumberFormat="1" applyFont="1" applyBorder="1" applyAlignment="1">
      <alignment horizontal="center" vertical="center"/>
    </xf>
    <xf numFmtId="165" fontId="2" fillId="0" borderId="0" xfId="0" applyNumberFormat="1" applyFont="1" applyAlignment="1" applyProtection="1">
      <alignment horizontal="center" vertical="center"/>
    </xf>
    <xf numFmtId="14" fontId="2" fillId="0" borderId="0" xfId="0" applyNumberFormat="1" applyFont="1" applyAlignment="1">
      <alignment horizontal="center" vertical="center"/>
    </xf>
    <xf numFmtId="3" fontId="2" fillId="0" borderId="13" xfId="0" applyNumberFormat="1" applyFont="1" applyBorder="1" applyAlignment="1" applyProtection="1">
      <alignment horizontal="center" vertical="center"/>
      <protection locked="0"/>
    </xf>
    <xf numFmtId="165" fontId="2" fillId="0" borderId="14" xfId="0" applyNumberFormat="1" applyFont="1" applyBorder="1" applyAlignment="1" applyProtection="1">
      <alignment horizontal="center" vertical="center"/>
      <protection locked="0"/>
    </xf>
    <xf numFmtId="3" fontId="2" fillId="0" borderId="15" xfId="0" applyNumberFormat="1" applyFont="1" applyBorder="1" applyAlignment="1" applyProtection="1">
      <alignment horizontal="center" vertical="center"/>
      <protection locked="0"/>
    </xf>
    <xf numFmtId="3" fontId="2" fillId="0" borderId="16" xfId="0" applyNumberFormat="1" applyFont="1" applyBorder="1" applyAlignment="1">
      <alignment horizontal="center" vertical="center"/>
    </xf>
    <xf numFmtId="3" fontId="2" fillId="0" borderId="15" xfId="0" applyNumberFormat="1"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0" xfId="0" applyFont="1" applyFill="1"/>
    <xf numFmtId="0" fontId="11" fillId="0" borderId="0" xfId="0" applyFont="1"/>
    <xf numFmtId="0" fontId="1" fillId="0" borderId="0" xfId="0" applyFont="1" applyAlignment="1">
      <alignment horizontal="right"/>
    </xf>
    <xf numFmtId="0" fontId="10" fillId="0" borderId="0" xfId="0" applyFont="1" applyFill="1" applyAlignment="1">
      <alignment horizontal="left"/>
    </xf>
    <xf numFmtId="0" fontId="10" fillId="4" borderId="17" xfId="0" applyFont="1" applyFill="1" applyBorder="1" applyAlignment="1" applyProtection="1">
      <alignment horizontal="right"/>
      <protection locked="0"/>
    </xf>
    <xf numFmtId="0" fontId="0" fillId="0" borderId="0" xfId="0" applyFill="1" applyBorder="1" applyAlignment="1">
      <alignment horizontal="right"/>
    </xf>
    <xf numFmtId="0" fontId="10" fillId="2" borderId="18" xfId="0" applyFont="1" applyFill="1" applyBorder="1"/>
    <xf numFmtId="0" fontId="10" fillId="0" borderId="18" xfId="0" applyFont="1" applyBorder="1"/>
    <xf numFmtId="9" fontId="10" fillId="0" borderId="18" xfId="0" applyNumberFormat="1" applyFont="1" applyBorder="1"/>
    <xf numFmtId="166" fontId="10" fillId="5" borderId="0" xfId="0" applyNumberFormat="1" applyFont="1" applyFill="1" applyBorder="1" applyProtection="1">
      <protection hidden="1"/>
    </xf>
    <xf numFmtId="9" fontId="10" fillId="0" borderId="18" xfId="0" applyNumberFormat="1" applyFont="1" applyBorder="1" applyProtection="1">
      <protection hidden="1"/>
    </xf>
    <xf numFmtId="0" fontId="6" fillId="0" borderId="0" xfId="0" applyFont="1" applyAlignment="1">
      <alignment horizontal="center" vertical="center"/>
    </xf>
    <xf numFmtId="3" fontId="2" fillId="0" borderId="14" xfId="0" applyNumberFormat="1" applyFont="1" applyBorder="1" applyAlignment="1">
      <alignment horizontal="center" vertical="center"/>
    </xf>
    <xf numFmtId="0" fontId="5" fillId="0" borderId="13" xfId="0" applyFont="1" applyBorder="1" applyAlignment="1" applyProtection="1">
      <alignment horizontal="right" vertical="center" wrapText="1" readingOrder="2"/>
      <protection locked="0"/>
    </xf>
    <xf numFmtId="0" fontId="5" fillId="0" borderId="3" xfId="0" applyFont="1" applyBorder="1" applyAlignment="1" applyProtection="1">
      <alignment horizontal="right" vertical="center" wrapText="1" readingOrder="2"/>
      <protection locked="0"/>
    </xf>
    <xf numFmtId="0" fontId="14" fillId="0" borderId="0" xfId="1" applyFont="1" applyAlignment="1">
      <alignment horizontal="right" wrapText="1" readingOrder="2"/>
    </xf>
    <xf numFmtId="0" fontId="14" fillId="8" borderId="0" xfId="1" applyFont="1" applyFill="1" applyAlignment="1">
      <alignment horizontal="center" vertical="center" wrapText="1" readingOrder="2"/>
    </xf>
    <xf numFmtId="0" fontId="13" fillId="0" borderId="0" xfId="1"/>
    <xf numFmtId="0" fontId="15" fillId="0" borderId="0" xfId="1" applyFont="1" applyAlignment="1">
      <alignment horizontal="right" vertical="center" wrapText="1" readingOrder="2"/>
    </xf>
    <xf numFmtId="168" fontId="0" fillId="9" borderId="0" xfId="2" applyNumberFormat="1" applyFont="1" applyFill="1"/>
    <xf numFmtId="168" fontId="0" fillId="10" borderId="0" xfId="2" applyNumberFormat="1" applyFont="1" applyFill="1"/>
    <xf numFmtId="0" fontId="15" fillId="0" borderId="0" xfId="1" applyFont="1" applyAlignment="1">
      <alignment horizontal="right" readingOrder="2"/>
    </xf>
    <xf numFmtId="168" fontId="0" fillId="8" borderId="0" xfId="2" applyNumberFormat="1" applyFont="1" applyFill="1"/>
    <xf numFmtId="168" fontId="0" fillId="0" borderId="0" xfId="2" applyNumberFormat="1" applyFont="1" applyFill="1"/>
    <xf numFmtId="0" fontId="15" fillId="11" borderId="0" xfId="1" applyFont="1" applyFill="1" applyAlignment="1">
      <alignment horizontal="right" vertical="center" wrapText="1" readingOrder="2"/>
    </xf>
    <xf numFmtId="0" fontId="17" fillId="11" borderId="0" xfId="1" applyFont="1" applyFill="1" applyAlignment="1">
      <alignment horizontal="right" readingOrder="2"/>
    </xf>
    <xf numFmtId="167" fontId="0" fillId="0" borderId="0" xfId="0" applyNumberFormat="1"/>
    <xf numFmtId="166" fontId="10" fillId="7" borderId="18" xfId="0" applyNumberFormat="1" applyFont="1" applyFill="1" applyBorder="1" applyProtection="1">
      <protection hidden="1"/>
    </xf>
    <xf numFmtId="3" fontId="2" fillId="0" borderId="14" xfId="0" applyNumberFormat="1"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Alignment="1">
      <alignment horizontal="center" vertical="center"/>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10" fillId="6" borderId="18" xfId="0" applyFont="1" applyFill="1" applyBorder="1" applyAlignment="1">
      <alignment horizontal="right" vertical="center"/>
    </xf>
    <xf numFmtId="0" fontId="7" fillId="3" borderId="0" xfId="0" applyFont="1" applyFill="1" applyAlignment="1">
      <alignment vertical="top" wrapText="1"/>
    </xf>
    <xf numFmtId="0" fontId="8" fillId="0" borderId="0" xfId="0" applyFont="1" applyAlignment="1">
      <alignment wrapText="1"/>
    </xf>
    <xf numFmtId="0" fontId="1" fillId="0" borderId="0" xfId="0" applyFont="1" applyAlignment="1">
      <alignment horizontal="right" vertical="justify" wrapText="1" readingOrder="2"/>
    </xf>
    <xf numFmtId="0" fontId="0" fillId="0" borderId="0" xfId="0" applyAlignment="1">
      <alignment horizontal="right" wrapText="1"/>
    </xf>
    <xf numFmtId="0" fontId="10" fillId="4" borderId="17" xfId="0" applyFont="1" applyFill="1" applyBorder="1" applyAlignment="1" applyProtection="1">
      <alignment horizontal="right"/>
      <protection locked="0"/>
    </xf>
    <xf numFmtId="0" fontId="11" fillId="4" borderId="17" xfId="0" applyFont="1" applyFill="1" applyBorder="1" applyAlignment="1" applyProtection="1">
      <alignment horizontal="right"/>
      <protection locked="0"/>
    </xf>
    <xf numFmtId="0" fontId="8" fillId="0" borderId="0" xfId="0" applyFont="1" applyBorder="1" applyAlignment="1">
      <alignment horizontal="right"/>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1876425</xdr:colOff>
      <xdr:row>0</xdr:row>
      <xdr:rowOff>161925</xdr:rowOff>
    </xdr:from>
    <xdr:to>
      <xdr:col>9</xdr:col>
      <xdr:colOff>628650</xdr:colOff>
      <xdr:row>2</xdr:row>
      <xdr:rowOff>123825</xdr:rowOff>
    </xdr:to>
    <xdr:grpSp>
      <xdr:nvGrpSpPr>
        <xdr:cNvPr id="5" name="קבוצה 4"/>
        <xdr:cNvGrpSpPr/>
      </xdr:nvGrpSpPr>
      <xdr:grpSpPr>
        <a:xfrm>
          <a:off x="11563826250" y="161925"/>
          <a:ext cx="733425" cy="685800"/>
          <a:chOff x="11562540374" y="219075"/>
          <a:chExt cx="752475" cy="752475"/>
        </a:xfrm>
      </xdr:grpSpPr>
      <xdr:pic>
        <xdr:nvPicPr>
          <xdr:cNvPr id="6" name="תמונה 5" descr="calculator ic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2540375" y="228600"/>
            <a:ext cx="742950" cy="7429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אליפסה 6"/>
          <xdr:cNvSpPr/>
        </xdr:nvSpPr>
        <xdr:spPr>
          <a:xfrm>
            <a:off x="11562540374" y="219075"/>
            <a:ext cx="752475" cy="752475"/>
          </a:xfrm>
          <a:prstGeom prst="ellipse">
            <a:avLst/>
          </a:prstGeom>
          <a:noFill/>
          <a:ln w="762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grp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6:B323"/>
  <sheetViews>
    <sheetView rightToLeft="1" zoomScaleNormal="100" workbookViewId="0">
      <selection activeCell="B97" sqref="A12:B97"/>
    </sheetView>
  </sheetViews>
  <sheetFormatPr defaultRowHeight="15" x14ac:dyDescent="0.2"/>
  <cols>
    <col min="1" max="1" width="60" style="58" customWidth="1"/>
    <col min="2" max="2" width="39" style="58" customWidth="1"/>
    <col min="3" max="16384" width="9" style="58"/>
  </cols>
  <sheetData>
    <row r="6" spans="1:2" ht="48" customHeight="1" x14ac:dyDescent="0.25">
      <c r="A6" s="56" t="s">
        <v>129</v>
      </c>
      <c r="B6" s="57" t="s">
        <v>130</v>
      </c>
    </row>
    <row r="7" spans="1:2" ht="16.5" x14ac:dyDescent="0.2">
      <c r="A7" s="65" t="s">
        <v>89</v>
      </c>
      <c r="B7" s="60">
        <v>14239.980393120619</v>
      </c>
    </row>
    <row r="8" spans="1:2" ht="16.5" x14ac:dyDescent="0.2">
      <c r="A8" s="59" t="s">
        <v>90</v>
      </c>
      <c r="B8" s="61">
        <v>15034.878425053526</v>
      </c>
    </row>
    <row r="9" spans="1:2" ht="16.5" x14ac:dyDescent="0.25">
      <c r="A9" s="62" t="s">
        <v>91</v>
      </c>
      <c r="B9" s="60">
        <v>14239.980393120619</v>
      </c>
    </row>
    <row r="10" spans="1:2" ht="16.5" x14ac:dyDescent="0.2">
      <c r="A10" s="59" t="s">
        <v>92</v>
      </c>
      <c r="B10" s="61">
        <v>15034.878425053526</v>
      </c>
    </row>
    <row r="11" spans="1:2" ht="16.5" x14ac:dyDescent="0.25">
      <c r="A11" s="66" t="s">
        <v>124</v>
      </c>
      <c r="B11" s="63">
        <v>14239.980393120619</v>
      </c>
    </row>
    <row r="12" spans="1:2" ht="16.5" x14ac:dyDescent="0.25">
      <c r="A12" s="62" t="s">
        <v>5</v>
      </c>
      <c r="B12" s="63">
        <v>7678.6501486177285</v>
      </c>
    </row>
    <row r="13" spans="1:2" ht="16.5" x14ac:dyDescent="0.25">
      <c r="A13" s="62" t="s">
        <v>6</v>
      </c>
      <c r="B13" s="63">
        <v>5657.8941106672619</v>
      </c>
    </row>
    <row r="14" spans="1:2" ht="16.5" x14ac:dyDescent="0.25">
      <c r="A14" s="62" t="s">
        <v>7</v>
      </c>
      <c r="B14" s="63">
        <v>4505.8471099999997</v>
      </c>
    </row>
    <row r="15" spans="1:2" ht="16.5" x14ac:dyDescent="0.25">
      <c r="A15" s="62" t="s">
        <v>8</v>
      </c>
      <c r="B15" s="63">
        <v>4019.2325164968465</v>
      </c>
    </row>
    <row r="16" spans="1:2" ht="16.5" x14ac:dyDescent="0.25">
      <c r="A16" s="62" t="s">
        <v>9</v>
      </c>
      <c r="B16" s="63">
        <v>4019.2325164968465</v>
      </c>
    </row>
    <row r="17" spans="1:2" ht="16.5" x14ac:dyDescent="0.25">
      <c r="A17" s="62" t="s">
        <v>10</v>
      </c>
      <c r="B17" s="63">
        <v>4505.8471099999997</v>
      </c>
    </row>
    <row r="18" spans="1:2" ht="16.5" x14ac:dyDescent="0.25">
      <c r="A18" s="62" t="s">
        <v>11</v>
      </c>
      <c r="B18" s="63">
        <v>4505.8471099999997</v>
      </c>
    </row>
    <row r="19" spans="1:2" ht="16.5" x14ac:dyDescent="0.25">
      <c r="A19" s="62" t="s">
        <v>12</v>
      </c>
      <c r="B19" s="63">
        <v>7826.8092186548902</v>
      </c>
    </row>
    <row r="20" spans="1:2" ht="16.5" x14ac:dyDescent="0.25">
      <c r="A20" s="62" t="s">
        <v>13</v>
      </c>
      <c r="B20" s="63">
        <v>3668.329455882516</v>
      </c>
    </row>
    <row r="21" spans="1:2" ht="16.5" x14ac:dyDescent="0.25">
      <c r="A21" s="62" t="s">
        <v>14</v>
      </c>
      <c r="B21" s="63">
        <v>3668.329455882516</v>
      </c>
    </row>
    <row r="22" spans="1:2" ht="16.5" x14ac:dyDescent="0.25">
      <c r="A22" s="62" t="s">
        <v>15</v>
      </c>
      <c r="B22" s="63">
        <v>4505.8471099999997</v>
      </c>
    </row>
    <row r="23" spans="1:2" ht="16.5" x14ac:dyDescent="0.25">
      <c r="A23" s="62" t="s">
        <v>16</v>
      </c>
      <c r="B23" s="63">
        <v>6126.7954099999997</v>
      </c>
    </row>
    <row r="24" spans="1:2" ht="16.5" x14ac:dyDescent="0.25">
      <c r="A24" s="62" t="s">
        <v>17</v>
      </c>
      <c r="B24" s="63">
        <v>3668.329455882516</v>
      </c>
    </row>
    <row r="25" spans="1:2" ht="16.5" x14ac:dyDescent="0.25">
      <c r="A25" s="62" t="s">
        <v>18</v>
      </c>
      <c r="B25" s="63">
        <v>3668.329455882516</v>
      </c>
    </row>
    <row r="26" spans="1:2" ht="16.5" x14ac:dyDescent="0.25">
      <c r="A26" s="62" t="s">
        <v>19</v>
      </c>
      <c r="B26" s="63">
        <v>3668.329455882516</v>
      </c>
    </row>
    <row r="27" spans="1:2" ht="16.5" x14ac:dyDescent="0.25">
      <c r="A27" s="62" t="s">
        <v>20</v>
      </c>
      <c r="B27" s="63">
        <v>4505.8471099999997</v>
      </c>
    </row>
    <row r="28" spans="1:2" ht="16.5" x14ac:dyDescent="0.25">
      <c r="A28" s="62" t="s">
        <v>21</v>
      </c>
      <c r="B28" s="63">
        <v>3668.329455882516</v>
      </c>
    </row>
    <row r="29" spans="1:2" ht="16.5" x14ac:dyDescent="0.25">
      <c r="A29" s="62" t="s">
        <v>22</v>
      </c>
      <c r="B29" s="63">
        <v>4505.8471099999997</v>
      </c>
    </row>
    <row r="30" spans="1:2" ht="16.5" x14ac:dyDescent="0.25">
      <c r="A30" s="62" t="s">
        <v>23</v>
      </c>
      <c r="B30" s="63">
        <v>14239.980393120619</v>
      </c>
    </row>
    <row r="31" spans="1:2" ht="16.5" x14ac:dyDescent="0.25">
      <c r="A31" s="62" t="s">
        <v>24</v>
      </c>
      <c r="B31" s="63">
        <v>3817.6025038898806</v>
      </c>
    </row>
    <row r="32" spans="1:2" ht="16.5" x14ac:dyDescent="0.25">
      <c r="A32" s="62" t="s">
        <v>25</v>
      </c>
      <c r="B32" s="63">
        <v>3668.329455882516</v>
      </c>
    </row>
    <row r="33" spans="1:2" ht="16.5" x14ac:dyDescent="0.25">
      <c r="A33" s="62" t="s">
        <v>26</v>
      </c>
      <c r="B33" s="63">
        <v>8233.4111777794333</v>
      </c>
    </row>
    <row r="34" spans="1:2" ht="16.5" x14ac:dyDescent="0.25">
      <c r="A34" s="62" t="s">
        <v>27</v>
      </c>
      <c r="B34" s="63">
        <v>4505.8471099999997</v>
      </c>
    </row>
    <row r="35" spans="1:2" ht="16.5" x14ac:dyDescent="0.25">
      <c r="A35" s="62" t="s">
        <v>28</v>
      </c>
      <c r="B35" s="63">
        <v>4505.8471099999997</v>
      </c>
    </row>
    <row r="36" spans="1:2" ht="16.5" x14ac:dyDescent="0.25">
      <c r="A36" s="62" t="s">
        <v>29</v>
      </c>
      <c r="B36" s="63">
        <v>7737.6909810385523</v>
      </c>
    </row>
    <row r="37" spans="1:2" ht="16.5" x14ac:dyDescent="0.25">
      <c r="A37" s="62" t="s">
        <v>30</v>
      </c>
      <c r="B37" s="63">
        <v>4505.8471099999997</v>
      </c>
    </row>
    <row r="38" spans="1:2" ht="16.5" x14ac:dyDescent="0.25">
      <c r="A38" s="62" t="s">
        <v>31</v>
      </c>
      <c r="B38" s="63">
        <v>4505.8471099999997</v>
      </c>
    </row>
    <row r="39" spans="1:2" ht="16.5" x14ac:dyDescent="0.25">
      <c r="A39" s="62" t="s">
        <v>32</v>
      </c>
      <c r="B39" s="63">
        <v>9092.6964999999982</v>
      </c>
    </row>
    <row r="40" spans="1:2" ht="16.5" x14ac:dyDescent="0.25">
      <c r="A40" s="62" t="s">
        <v>33</v>
      </c>
      <c r="B40" s="63">
        <v>4755.8448599999992</v>
      </c>
    </row>
    <row r="41" spans="1:2" ht="16.5" x14ac:dyDescent="0.25">
      <c r="A41" s="62" t="s">
        <v>34</v>
      </c>
      <c r="B41" s="63">
        <v>12263.783473978323</v>
      </c>
    </row>
    <row r="42" spans="1:2" ht="16.5" x14ac:dyDescent="0.25">
      <c r="A42" s="62" t="s">
        <v>35</v>
      </c>
      <c r="B42" s="63">
        <v>4950.5180995875799</v>
      </c>
    </row>
    <row r="43" spans="1:2" ht="16.5" x14ac:dyDescent="0.25">
      <c r="A43" s="62" t="s">
        <v>36</v>
      </c>
      <c r="B43" s="63">
        <v>3757.8799199999994</v>
      </c>
    </row>
    <row r="44" spans="1:2" ht="16.5" x14ac:dyDescent="0.25">
      <c r="A44" s="62" t="s">
        <v>37</v>
      </c>
      <c r="B44" s="63">
        <v>3668.329455882516</v>
      </c>
    </row>
    <row r="45" spans="1:2" ht="16.5" x14ac:dyDescent="0.25">
      <c r="A45" s="62" t="s">
        <v>38</v>
      </c>
      <c r="B45" s="63">
        <v>4505.8471099999997</v>
      </c>
    </row>
    <row r="46" spans="1:2" ht="16.5" x14ac:dyDescent="0.25">
      <c r="A46" s="62" t="s">
        <v>39</v>
      </c>
      <c r="B46" s="63">
        <v>7298.7836607780855</v>
      </c>
    </row>
    <row r="47" spans="1:2" ht="16.5" x14ac:dyDescent="0.25">
      <c r="A47" s="62" t="s">
        <v>40</v>
      </c>
      <c r="B47" s="63">
        <v>4505.4759999999997</v>
      </c>
    </row>
    <row r="48" spans="1:2" ht="16.5" x14ac:dyDescent="0.25">
      <c r="A48" s="62" t="s">
        <v>41</v>
      </c>
      <c r="B48" s="63">
        <v>4505.4759999999997</v>
      </c>
    </row>
    <row r="49" spans="1:2" ht="16.5" x14ac:dyDescent="0.25">
      <c r="A49" s="62" t="s">
        <v>42</v>
      </c>
      <c r="B49" s="63">
        <v>3668.329455882516</v>
      </c>
    </row>
    <row r="50" spans="1:2" ht="16.5" x14ac:dyDescent="0.25">
      <c r="A50" s="62" t="s">
        <v>43</v>
      </c>
      <c r="B50" s="63">
        <v>4505.4759999999997</v>
      </c>
    </row>
    <row r="51" spans="1:2" ht="16.5" x14ac:dyDescent="0.25">
      <c r="A51" s="62" t="s">
        <v>44</v>
      </c>
      <c r="B51" s="63">
        <v>3668.329455882516</v>
      </c>
    </row>
    <row r="52" spans="1:2" ht="16.5" x14ac:dyDescent="0.25">
      <c r="A52" s="62" t="s">
        <v>45</v>
      </c>
      <c r="B52" s="63">
        <v>4505.4759999999997</v>
      </c>
    </row>
    <row r="53" spans="1:2" ht="16.5" x14ac:dyDescent="0.25">
      <c r="A53" s="62" t="s">
        <v>46</v>
      </c>
      <c r="B53" s="63">
        <v>4585.1333253605944</v>
      </c>
    </row>
    <row r="54" spans="1:2" ht="16.5" x14ac:dyDescent="0.25">
      <c r="A54" s="62" t="s">
        <v>47</v>
      </c>
      <c r="B54" s="63">
        <v>3668.329455882516</v>
      </c>
    </row>
    <row r="55" spans="1:2" ht="16.5" x14ac:dyDescent="0.25">
      <c r="A55" s="62" t="s">
        <v>48</v>
      </c>
      <c r="B55" s="63">
        <v>3768.8727999999996</v>
      </c>
    </row>
    <row r="56" spans="1:2" ht="16.5" x14ac:dyDescent="0.25">
      <c r="A56" s="62" t="s">
        <v>49</v>
      </c>
      <c r="B56" s="63">
        <v>8916.2796735146221</v>
      </c>
    </row>
    <row r="57" spans="1:2" ht="16.5" x14ac:dyDescent="0.25">
      <c r="A57" s="62" t="s">
        <v>50</v>
      </c>
      <c r="B57" s="63">
        <v>7616.7418799999996</v>
      </c>
    </row>
    <row r="58" spans="1:2" ht="16.5" x14ac:dyDescent="0.25">
      <c r="A58" s="62" t="s">
        <v>51</v>
      </c>
      <c r="B58" s="63">
        <v>3820.8683199999996</v>
      </c>
    </row>
    <row r="59" spans="1:2" ht="16.5" x14ac:dyDescent="0.25">
      <c r="A59" s="62" t="s">
        <v>52</v>
      </c>
      <c r="B59" s="63">
        <v>3668.329455882516</v>
      </c>
    </row>
    <row r="60" spans="1:2" ht="16.5" x14ac:dyDescent="0.25">
      <c r="A60" s="62" t="s">
        <v>53</v>
      </c>
      <c r="B60" s="63">
        <v>9157.6908999999978</v>
      </c>
    </row>
    <row r="61" spans="1:2" ht="16.5" x14ac:dyDescent="0.25">
      <c r="A61" s="62" t="s">
        <v>54</v>
      </c>
      <c r="B61" s="63">
        <v>3668.329455882516</v>
      </c>
    </row>
    <row r="62" spans="1:2" ht="16.5" x14ac:dyDescent="0.25">
      <c r="A62" s="62" t="s">
        <v>55</v>
      </c>
      <c r="B62" s="63">
        <v>3668.329455882516</v>
      </c>
    </row>
    <row r="63" spans="1:2" ht="16.5" x14ac:dyDescent="0.25">
      <c r="A63" s="62" t="s">
        <v>56</v>
      </c>
      <c r="B63" s="63">
        <v>4171.8474984148252</v>
      </c>
    </row>
    <row r="64" spans="1:2" ht="16.5" x14ac:dyDescent="0.25">
      <c r="A64" s="62" t="s">
        <v>57</v>
      </c>
      <c r="B64" s="63">
        <v>5421.7307809839667</v>
      </c>
    </row>
    <row r="65" spans="1:2" ht="16.5" x14ac:dyDescent="0.25">
      <c r="A65" s="62" t="s">
        <v>58</v>
      </c>
      <c r="B65" s="63">
        <v>4505.4759999999997</v>
      </c>
    </row>
    <row r="66" spans="1:2" ht="16.5" x14ac:dyDescent="0.25">
      <c r="A66" s="62" t="s">
        <v>59</v>
      </c>
      <c r="B66" s="63">
        <v>4019.2325164968465</v>
      </c>
    </row>
    <row r="67" spans="1:2" ht="16.5" x14ac:dyDescent="0.25">
      <c r="A67" s="62" t="s">
        <v>60</v>
      </c>
      <c r="B67" s="63">
        <v>3576.9832623257689</v>
      </c>
    </row>
    <row r="68" spans="1:2" ht="16.5" x14ac:dyDescent="0.25">
      <c r="A68" s="62" t="s">
        <v>61</v>
      </c>
      <c r="B68" s="63">
        <v>8360.7171299999991</v>
      </c>
    </row>
    <row r="69" spans="1:2" ht="16.5" x14ac:dyDescent="0.25">
      <c r="A69" s="62" t="s">
        <v>62</v>
      </c>
      <c r="B69" s="63">
        <v>4019.2325164968465</v>
      </c>
    </row>
    <row r="70" spans="1:2" ht="16.5" x14ac:dyDescent="0.25">
      <c r="A70" s="62" t="s">
        <v>63</v>
      </c>
      <c r="B70" s="63">
        <v>7726.7408899999991</v>
      </c>
    </row>
    <row r="71" spans="1:2" ht="16.5" x14ac:dyDescent="0.25">
      <c r="A71" s="62" t="s">
        <v>64</v>
      </c>
      <c r="B71" s="63">
        <v>4887.8396599999996</v>
      </c>
    </row>
    <row r="72" spans="1:2" ht="16.5" x14ac:dyDescent="0.25">
      <c r="A72" s="62" t="s">
        <v>65</v>
      </c>
      <c r="B72" s="63">
        <v>5587.7134985443963</v>
      </c>
    </row>
    <row r="73" spans="1:2" ht="16.5" x14ac:dyDescent="0.25">
      <c r="A73" s="62" t="s">
        <v>66</v>
      </c>
      <c r="B73" s="63">
        <v>3930.1142788805082</v>
      </c>
    </row>
    <row r="74" spans="1:2" ht="16.5" x14ac:dyDescent="0.25">
      <c r="A74" s="62" t="s">
        <v>67</v>
      </c>
      <c r="B74" s="63">
        <v>3668.329455882516</v>
      </c>
    </row>
    <row r="75" spans="1:2" ht="16.5" x14ac:dyDescent="0.25">
      <c r="A75" s="62" t="s">
        <v>68</v>
      </c>
      <c r="B75" s="63">
        <v>3668.329455882516</v>
      </c>
    </row>
    <row r="76" spans="1:2" ht="16.5" x14ac:dyDescent="0.25">
      <c r="A76" s="62" t="s">
        <v>69</v>
      </c>
      <c r="B76" s="63">
        <v>3636.0240947465932</v>
      </c>
    </row>
    <row r="77" spans="1:2" ht="16.5" x14ac:dyDescent="0.25">
      <c r="A77" s="62" t="s">
        <v>70</v>
      </c>
      <c r="B77" s="63">
        <v>3668.329455882516</v>
      </c>
    </row>
    <row r="78" spans="1:2" ht="16.5" x14ac:dyDescent="0.25">
      <c r="A78" s="62" t="s">
        <v>71</v>
      </c>
      <c r="B78" s="63">
        <v>4950.5180995875799</v>
      </c>
    </row>
    <row r="79" spans="1:2" ht="16.5" x14ac:dyDescent="0.25">
      <c r="A79" s="62" t="s">
        <v>72</v>
      </c>
      <c r="B79" s="63">
        <v>3599.8773299999998</v>
      </c>
    </row>
    <row r="80" spans="1:2" ht="16.5" x14ac:dyDescent="0.25">
      <c r="A80" s="62" t="s">
        <v>73</v>
      </c>
      <c r="B80" s="63">
        <v>4950.5180995875799</v>
      </c>
    </row>
    <row r="81" spans="1:2" ht="16.5" x14ac:dyDescent="0.25">
      <c r="A81" s="62" t="s">
        <v>74</v>
      </c>
      <c r="B81" s="63">
        <v>3668.329455882516</v>
      </c>
    </row>
    <row r="82" spans="1:2" ht="16.5" x14ac:dyDescent="0.25">
      <c r="A82" s="62" t="s">
        <v>75</v>
      </c>
      <c r="B82" s="63">
        <v>4505.8471099999997</v>
      </c>
    </row>
    <row r="83" spans="1:2" ht="16.5" x14ac:dyDescent="0.25">
      <c r="A83" s="62" t="s">
        <v>76</v>
      </c>
      <c r="B83" s="63">
        <v>7299.8976387482917</v>
      </c>
    </row>
    <row r="84" spans="1:2" ht="16.5" x14ac:dyDescent="0.25">
      <c r="A84" s="62" t="s">
        <v>77</v>
      </c>
      <c r="B84" s="63">
        <v>4115.034621934411</v>
      </c>
    </row>
    <row r="85" spans="1:2" ht="16.5" x14ac:dyDescent="0.25">
      <c r="A85" s="62" t="s">
        <v>78</v>
      </c>
      <c r="B85" s="63">
        <v>13417.552259999999</v>
      </c>
    </row>
    <row r="86" spans="1:2" ht="16.5" x14ac:dyDescent="0.25">
      <c r="A86" s="62" t="s">
        <v>79</v>
      </c>
      <c r="B86" s="63">
        <v>10680.820778318115</v>
      </c>
    </row>
    <row r="87" spans="1:2" ht="16.5" x14ac:dyDescent="0.25">
      <c r="A87" s="62" t="s">
        <v>80</v>
      </c>
      <c r="B87" s="63">
        <v>10680.820778318115</v>
      </c>
    </row>
    <row r="88" spans="1:2" ht="16.5" x14ac:dyDescent="0.25">
      <c r="A88" s="62" t="s">
        <v>81</v>
      </c>
      <c r="B88" s="63">
        <v>3668.329455882516</v>
      </c>
    </row>
    <row r="89" spans="1:2" ht="16.5" x14ac:dyDescent="0.25">
      <c r="A89" s="62" t="s">
        <v>82</v>
      </c>
      <c r="B89" s="63">
        <v>4505.8471099999997</v>
      </c>
    </row>
    <row r="90" spans="1:2" ht="16.5" x14ac:dyDescent="0.25">
      <c r="A90" s="62" t="s">
        <v>83</v>
      </c>
      <c r="B90" s="63">
        <v>3668.329455882516</v>
      </c>
    </row>
    <row r="91" spans="1:2" ht="16.5" x14ac:dyDescent="0.25">
      <c r="A91" s="62" t="s">
        <v>84</v>
      </c>
      <c r="B91" s="63">
        <v>12296.088835114244</v>
      </c>
    </row>
    <row r="92" spans="1:2" ht="16.5" x14ac:dyDescent="0.25">
      <c r="A92" s="62" t="s">
        <v>85</v>
      </c>
      <c r="B92" s="63">
        <v>4505.4759999999997</v>
      </c>
    </row>
    <row r="93" spans="1:2" ht="16.5" x14ac:dyDescent="0.25">
      <c r="A93" s="62" t="s">
        <v>86</v>
      </c>
      <c r="B93" s="63">
        <v>4505.4759999999997</v>
      </c>
    </row>
    <row r="94" spans="1:2" ht="16.5" x14ac:dyDescent="0.25">
      <c r="A94" s="62" t="s">
        <v>87</v>
      </c>
      <c r="B94" s="63">
        <v>3668.329455882516</v>
      </c>
    </row>
    <row r="95" spans="1:2" ht="16.5" x14ac:dyDescent="0.25">
      <c r="A95" s="62" t="s">
        <v>88</v>
      </c>
      <c r="B95" s="63">
        <v>4505.4759999999997</v>
      </c>
    </row>
    <row r="96" spans="1:2" ht="16.5" x14ac:dyDescent="0.2">
      <c r="A96" s="59" t="s">
        <v>131</v>
      </c>
      <c r="B96" s="63">
        <v>4918.8323599999994</v>
      </c>
    </row>
    <row r="97" spans="1:2" ht="16.5" x14ac:dyDescent="0.2">
      <c r="A97" s="59" t="s">
        <v>132</v>
      </c>
      <c r="B97" s="63">
        <v>4918.8323599999994</v>
      </c>
    </row>
    <row r="98" spans="1:2" x14ac:dyDescent="0.2">
      <c r="B98" s="64"/>
    </row>
    <row r="99" spans="1:2" x14ac:dyDescent="0.2">
      <c r="B99" s="64"/>
    </row>
    <row r="100" spans="1:2" x14ac:dyDescent="0.2">
      <c r="B100" s="64"/>
    </row>
    <row r="101" spans="1:2" x14ac:dyDescent="0.2">
      <c r="B101" s="64"/>
    </row>
    <row r="102" spans="1:2" x14ac:dyDescent="0.2">
      <c r="B102" s="64"/>
    </row>
    <row r="103" spans="1:2" x14ac:dyDescent="0.2">
      <c r="B103" s="64"/>
    </row>
    <row r="104" spans="1:2" x14ac:dyDescent="0.2">
      <c r="B104" s="64"/>
    </row>
    <row r="105" spans="1:2" x14ac:dyDescent="0.2">
      <c r="B105" s="64"/>
    </row>
    <row r="106" spans="1:2" x14ac:dyDescent="0.2">
      <c r="B106" s="64"/>
    </row>
    <row r="107" spans="1:2" x14ac:dyDescent="0.2">
      <c r="B107" s="64"/>
    </row>
    <row r="108" spans="1:2" x14ac:dyDescent="0.2">
      <c r="B108" s="64"/>
    </row>
    <row r="109" spans="1:2" x14ac:dyDescent="0.2">
      <c r="B109" s="64"/>
    </row>
    <row r="110" spans="1:2" x14ac:dyDescent="0.2">
      <c r="B110" s="64"/>
    </row>
    <row r="111" spans="1:2" x14ac:dyDescent="0.2">
      <c r="B111" s="64"/>
    </row>
    <row r="112" spans="1:2" x14ac:dyDescent="0.2">
      <c r="B112" s="64"/>
    </row>
    <row r="113" spans="1:2" ht="16.5" x14ac:dyDescent="0.25">
      <c r="A113" s="62"/>
      <c r="B113" s="64"/>
    </row>
    <row r="114" spans="1:2" ht="16.5" x14ac:dyDescent="0.25">
      <c r="A114" s="62"/>
      <c r="B114" s="64"/>
    </row>
    <row r="115" spans="1:2" ht="16.5" x14ac:dyDescent="0.25">
      <c r="A115" s="62"/>
      <c r="B115" s="64"/>
    </row>
    <row r="116" spans="1:2" ht="16.5" x14ac:dyDescent="0.25">
      <c r="A116" s="62"/>
      <c r="B116" s="64"/>
    </row>
    <row r="117" spans="1:2" ht="16.5" x14ac:dyDescent="0.25">
      <c r="A117" s="62"/>
      <c r="B117" s="64"/>
    </row>
    <row r="118" spans="1:2" ht="16.5" x14ac:dyDescent="0.25">
      <c r="A118" s="62"/>
      <c r="B118" s="64"/>
    </row>
    <row r="119" spans="1:2" ht="16.5" x14ac:dyDescent="0.25">
      <c r="A119" s="62"/>
      <c r="B119" s="64"/>
    </row>
    <row r="120" spans="1:2" ht="16.5" x14ac:dyDescent="0.25">
      <c r="A120" s="62"/>
      <c r="B120" s="64"/>
    </row>
    <row r="121" spans="1:2" ht="16.5" x14ac:dyDescent="0.25">
      <c r="A121" s="62"/>
      <c r="B121" s="64"/>
    </row>
    <row r="122" spans="1:2" ht="16.5" x14ac:dyDescent="0.25">
      <c r="A122" s="62"/>
      <c r="B122" s="64"/>
    </row>
    <row r="123" spans="1:2" ht="16.5" x14ac:dyDescent="0.25">
      <c r="A123" s="62"/>
      <c r="B123" s="64"/>
    </row>
    <row r="124" spans="1:2" ht="16.5" x14ac:dyDescent="0.25">
      <c r="A124" s="62"/>
      <c r="B124" s="64"/>
    </row>
    <row r="125" spans="1:2" ht="16.5" x14ac:dyDescent="0.25">
      <c r="A125" s="62"/>
      <c r="B125" s="64"/>
    </row>
    <row r="126" spans="1:2" ht="16.5" x14ac:dyDescent="0.25">
      <c r="A126" s="62"/>
      <c r="B126" s="64"/>
    </row>
    <row r="127" spans="1:2" ht="16.5" x14ac:dyDescent="0.25">
      <c r="A127" s="62"/>
      <c r="B127" s="64"/>
    </row>
    <row r="128" spans="1:2" ht="16.5" x14ac:dyDescent="0.25">
      <c r="A128" s="62"/>
      <c r="B128" s="64"/>
    </row>
    <row r="129" spans="1:2" ht="16.5" x14ac:dyDescent="0.25">
      <c r="A129" s="62"/>
      <c r="B129" s="64"/>
    </row>
    <row r="130" spans="1:2" ht="16.5" x14ac:dyDescent="0.25">
      <c r="A130" s="62"/>
      <c r="B130" s="64"/>
    </row>
    <row r="131" spans="1:2" ht="16.5" x14ac:dyDescent="0.25">
      <c r="A131" s="62"/>
      <c r="B131" s="64"/>
    </row>
    <row r="132" spans="1:2" ht="16.5" x14ac:dyDescent="0.25">
      <c r="A132" s="62"/>
      <c r="B132" s="64"/>
    </row>
    <row r="133" spans="1:2" ht="16.5" x14ac:dyDescent="0.25">
      <c r="A133" s="62"/>
      <c r="B133" s="64"/>
    </row>
    <row r="134" spans="1:2" ht="16.5" x14ac:dyDescent="0.25">
      <c r="A134" s="62"/>
      <c r="B134" s="64"/>
    </row>
    <row r="135" spans="1:2" ht="16.5" x14ac:dyDescent="0.25">
      <c r="A135" s="62"/>
      <c r="B135" s="64"/>
    </row>
    <row r="136" spans="1:2" ht="16.5" x14ac:dyDescent="0.25">
      <c r="A136" s="62"/>
      <c r="B136" s="64"/>
    </row>
    <row r="137" spans="1:2" ht="16.5" x14ac:dyDescent="0.25">
      <c r="A137" s="62"/>
      <c r="B137" s="64"/>
    </row>
    <row r="138" spans="1:2" ht="16.5" x14ac:dyDescent="0.25">
      <c r="A138" s="62"/>
      <c r="B138" s="64"/>
    </row>
    <row r="139" spans="1:2" ht="16.5" x14ac:dyDescent="0.25">
      <c r="A139" s="62"/>
      <c r="B139" s="64"/>
    </row>
    <row r="140" spans="1:2" ht="16.5" x14ac:dyDescent="0.25">
      <c r="A140" s="62"/>
      <c r="B140" s="64"/>
    </row>
    <row r="141" spans="1:2" ht="16.5" x14ac:dyDescent="0.25">
      <c r="A141" s="62"/>
      <c r="B141" s="64"/>
    </row>
    <row r="142" spans="1:2" ht="16.5" x14ac:dyDescent="0.25">
      <c r="A142" s="62"/>
      <c r="B142" s="64"/>
    </row>
    <row r="143" spans="1:2" ht="16.5" x14ac:dyDescent="0.25">
      <c r="A143" s="62"/>
      <c r="B143" s="64"/>
    </row>
    <row r="144" spans="1:2" ht="16.5" x14ac:dyDescent="0.25">
      <c r="A144" s="62"/>
      <c r="B144" s="64"/>
    </row>
    <row r="145" spans="1:2" ht="16.5" x14ac:dyDescent="0.25">
      <c r="A145" s="62"/>
      <c r="B145" s="64"/>
    </row>
    <row r="146" spans="1:2" ht="16.5" x14ac:dyDescent="0.25">
      <c r="A146" s="62"/>
      <c r="B146" s="64"/>
    </row>
    <row r="147" spans="1:2" ht="16.5" x14ac:dyDescent="0.25">
      <c r="A147" s="62"/>
      <c r="B147" s="64"/>
    </row>
    <row r="148" spans="1:2" ht="16.5" x14ac:dyDescent="0.25">
      <c r="A148" s="62"/>
      <c r="B148" s="64"/>
    </row>
    <row r="149" spans="1:2" ht="16.5" x14ac:dyDescent="0.25">
      <c r="A149" s="62"/>
      <c r="B149" s="64"/>
    </row>
    <row r="150" spans="1:2" ht="16.5" x14ac:dyDescent="0.25">
      <c r="A150" s="62"/>
      <c r="B150" s="64"/>
    </row>
    <row r="151" spans="1:2" ht="16.5" x14ac:dyDescent="0.25">
      <c r="A151" s="62"/>
      <c r="B151" s="64"/>
    </row>
    <row r="152" spans="1:2" ht="16.5" x14ac:dyDescent="0.25">
      <c r="A152" s="62"/>
      <c r="B152" s="64"/>
    </row>
    <row r="153" spans="1:2" ht="16.5" x14ac:dyDescent="0.25">
      <c r="A153" s="62"/>
      <c r="B153" s="64"/>
    </row>
    <row r="154" spans="1:2" ht="16.5" x14ac:dyDescent="0.25">
      <c r="A154" s="62"/>
      <c r="B154" s="64"/>
    </row>
    <row r="155" spans="1:2" ht="16.5" x14ac:dyDescent="0.25">
      <c r="A155" s="62"/>
      <c r="B155" s="64"/>
    </row>
    <row r="156" spans="1:2" ht="16.5" x14ac:dyDescent="0.25">
      <c r="A156" s="62"/>
      <c r="B156" s="64"/>
    </row>
    <row r="157" spans="1:2" ht="16.5" x14ac:dyDescent="0.25">
      <c r="A157" s="62"/>
      <c r="B157" s="64"/>
    </row>
    <row r="158" spans="1:2" ht="16.5" x14ac:dyDescent="0.25">
      <c r="A158" s="62"/>
      <c r="B158" s="64"/>
    </row>
    <row r="159" spans="1:2" ht="16.5" x14ac:dyDescent="0.25">
      <c r="A159" s="62"/>
      <c r="B159" s="64"/>
    </row>
    <row r="160" spans="1:2" ht="16.5" x14ac:dyDescent="0.25">
      <c r="A160" s="62"/>
      <c r="B160" s="64"/>
    </row>
    <row r="161" spans="1:2" ht="16.5" x14ac:dyDescent="0.25">
      <c r="A161" s="62"/>
      <c r="B161" s="64"/>
    </row>
    <row r="162" spans="1:2" ht="16.5" x14ac:dyDescent="0.25">
      <c r="A162" s="62"/>
      <c r="B162" s="64"/>
    </row>
    <row r="163" spans="1:2" ht="16.5" x14ac:dyDescent="0.25">
      <c r="A163" s="62"/>
      <c r="B163" s="64"/>
    </row>
    <row r="164" spans="1:2" ht="16.5" x14ac:dyDescent="0.25">
      <c r="A164" s="62"/>
      <c r="B164" s="64"/>
    </row>
    <row r="165" spans="1:2" ht="16.5" x14ac:dyDescent="0.25">
      <c r="A165" s="62"/>
      <c r="B165" s="64"/>
    </row>
    <row r="166" spans="1:2" ht="16.5" x14ac:dyDescent="0.25">
      <c r="A166" s="62"/>
      <c r="B166" s="64"/>
    </row>
    <row r="167" spans="1:2" ht="16.5" x14ac:dyDescent="0.25">
      <c r="A167" s="62"/>
      <c r="B167" s="64"/>
    </row>
    <row r="168" spans="1:2" ht="16.5" x14ac:dyDescent="0.25">
      <c r="A168" s="62"/>
      <c r="B168" s="64"/>
    </row>
    <row r="169" spans="1:2" ht="16.5" x14ac:dyDescent="0.25">
      <c r="A169" s="62"/>
      <c r="B169" s="64"/>
    </row>
    <row r="170" spans="1:2" ht="16.5" x14ac:dyDescent="0.25">
      <c r="A170" s="62"/>
      <c r="B170" s="64"/>
    </row>
    <row r="171" spans="1:2" ht="16.5" x14ac:dyDescent="0.25">
      <c r="A171" s="62"/>
      <c r="B171" s="64"/>
    </row>
    <row r="172" spans="1:2" ht="16.5" x14ac:dyDescent="0.25">
      <c r="A172" s="62"/>
      <c r="B172" s="64"/>
    </row>
    <row r="173" spans="1:2" ht="16.5" x14ac:dyDescent="0.25">
      <c r="A173" s="62"/>
      <c r="B173" s="64"/>
    </row>
    <row r="174" spans="1:2" ht="16.5" x14ac:dyDescent="0.25">
      <c r="A174" s="62"/>
      <c r="B174" s="64"/>
    </row>
    <row r="175" spans="1:2" ht="16.5" x14ac:dyDescent="0.25">
      <c r="A175" s="62"/>
      <c r="B175" s="64"/>
    </row>
    <row r="176" spans="1:2" ht="16.5" x14ac:dyDescent="0.25">
      <c r="A176" s="62"/>
    </row>
    <row r="177" spans="1:1" ht="16.5" x14ac:dyDescent="0.25">
      <c r="A177" s="62"/>
    </row>
    <row r="178" spans="1:1" ht="16.5" x14ac:dyDescent="0.25">
      <c r="A178" s="62"/>
    </row>
    <row r="179" spans="1:1" ht="16.5" x14ac:dyDescent="0.25">
      <c r="A179" s="62"/>
    </row>
    <row r="180" spans="1:1" ht="16.5" x14ac:dyDescent="0.25">
      <c r="A180" s="62"/>
    </row>
    <row r="181" spans="1:1" ht="16.5" x14ac:dyDescent="0.25">
      <c r="A181" s="62"/>
    </row>
    <row r="182" spans="1:1" ht="16.5" x14ac:dyDescent="0.25">
      <c r="A182" s="62"/>
    </row>
    <row r="183" spans="1:1" ht="16.5" x14ac:dyDescent="0.25">
      <c r="A183" s="62"/>
    </row>
    <row r="184" spans="1:1" ht="16.5" x14ac:dyDescent="0.25">
      <c r="A184" s="62"/>
    </row>
    <row r="185" spans="1:1" ht="16.5" x14ac:dyDescent="0.25">
      <c r="A185" s="62"/>
    </row>
    <row r="186" spans="1:1" ht="16.5" x14ac:dyDescent="0.25">
      <c r="A186" s="62"/>
    </row>
    <row r="187" spans="1:1" ht="16.5" x14ac:dyDescent="0.25">
      <c r="A187" s="62"/>
    </row>
    <row r="188" spans="1:1" ht="16.5" x14ac:dyDescent="0.25">
      <c r="A188" s="62"/>
    </row>
    <row r="189" spans="1:1" ht="16.5" x14ac:dyDescent="0.25">
      <c r="A189" s="62"/>
    </row>
    <row r="190" spans="1:1" ht="16.5" x14ac:dyDescent="0.25">
      <c r="A190" s="62"/>
    </row>
    <row r="191" spans="1:1" ht="16.5" x14ac:dyDescent="0.25">
      <c r="A191" s="62"/>
    </row>
    <row r="192" spans="1:1" ht="16.5" x14ac:dyDescent="0.25">
      <c r="A192" s="62"/>
    </row>
    <row r="193" spans="1:1" ht="16.5" x14ac:dyDescent="0.25">
      <c r="A193" s="62"/>
    </row>
    <row r="194" spans="1:1" ht="16.5" x14ac:dyDescent="0.25">
      <c r="A194" s="62"/>
    </row>
    <row r="195" spans="1:1" ht="16.5" x14ac:dyDescent="0.25">
      <c r="A195" s="62"/>
    </row>
    <row r="196" spans="1:1" ht="16.5" x14ac:dyDescent="0.25">
      <c r="A196" s="62"/>
    </row>
    <row r="197" spans="1:1" ht="16.5" x14ac:dyDescent="0.25">
      <c r="A197" s="62"/>
    </row>
    <row r="198" spans="1:1" ht="16.5" x14ac:dyDescent="0.25">
      <c r="A198" s="62"/>
    </row>
    <row r="199" spans="1:1" ht="16.5" x14ac:dyDescent="0.25">
      <c r="A199" s="62"/>
    </row>
    <row r="200" spans="1:1" ht="16.5" x14ac:dyDescent="0.25">
      <c r="A200" s="62"/>
    </row>
    <row r="201" spans="1:1" ht="16.5" x14ac:dyDescent="0.25">
      <c r="A201" s="62"/>
    </row>
    <row r="202" spans="1:1" ht="16.5" x14ac:dyDescent="0.25">
      <c r="A202" s="62"/>
    </row>
    <row r="203" spans="1:1" ht="16.5" x14ac:dyDescent="0.25">
      <c r="A203" s="62"/>
    </row>
    <row r="204" spans="1:1" ht="16.5" x14ac:dyDescent="0.25">
      <c r="A204" s="62"/>
    </row>
    <row r="205" spans="1:1" ht="16.5" x14ac:dyDescent="0.25">
      <c r="A205" s="62"/>
    </row>
    <row r="206" spans="1:1" ht="16.5" x14ac:dyDescent="0.25">
      <c r="A206" s="62"/>
    </row>
    <row r="207" spans="1:1" ht="16.5" x14ac:dyDescent="0.25">
      <c r="A207" s="62"/>
    </row>
    <row r="208" spans="1:1" ht="16.5" x14ac:dyDescent="0.25">
      <c r="A208" s="62"/>
    </row>
    <row r="209" spans="1:1" ht="16.5" x14ac:dyDescent="0.25">
      <c r="A209" s="62"/>
    </row>
    <row r="210" spans="1:1" ht="16.5" x14ac:dyDescent="0.25">
      <c r="A210" s="62"/>
    </row>
    <row r="211" spans="1:1" ht="16.5" x14ac:dyDescent="0.25">
      <c r="A211" s="62"/>
    </row>
    <row r="212" spans="1:1" ht="16.5" x14ac:dyDescent="0.25">
      <c r="A212" s="62"/>
    </row>
    <row r="213" spans="1:1" ht="16.5" x14ac:dyDescent="0.25">
      <c r="A213" s="62"/>
    </row>
    <row r="214" spans="1:1" ht="16.5" x14ac:dyDescent="0.25">
      <c r="A214" s="62"/>
    </row>
    <row r="215" spans="1:1" ht="16.5" x14ac:dyDescent="0.25">
      <c r="A215" s="62"/>
    </row>
    <row r="216" spans="1:1" ht="16.5" x14ac:dyDescent="0.25">
      <c r="A216" s="62"/>
    </row>
    <row r="217" spans="1:1" ht="16.5" x14ac:dyDescent="0.25">
      <c r="A217" s="62"/>
    </row>
    <row r="218" spans="1:1" ht="16.5" x14ac:dyDescent="0.25">
      <c r="A218" s="62"/>
    </row>
    <row r="219" spans="1:1" ht="16.5" x14ac:dyDescent="0.25">
      <c r="A219" s="62"/>
    </row>
    <row r="220" spans="1:1" ht="16.5" x14ac:dyDescent="0.25">
      <c r="A220" s="62"/>
    </row>
    <row r="221" spans="1:1" ht="16.5" x14ac:dyDescent="0.25">
      <c r="A221" s="62"/>
    </row>
    <row r="222" spans="1:1" ht="16.5" x14ac:dyDescent="0.25">
      <c r="A222" s="62"/>
    </row>
    <row r="223" spans="1:1" ht="16.5" x14ac:dyDescent="0.25">
      <c r="A223" s="62"/>
    </row>
    <row r="224" spans="1:1" ht="16.5" x14ac:dyDescent="0.25">
      <c r="A224" s="62"/>
    </row>
    <row r="225" spans="1:1" ht="16.5" x14ac:dyDescent="0.25">
      <c r="A225" s="62"/>
    </row>
    <row r="226" spans="1:1" ht="16.5" x14ac:dyDescent="0.25">
      <c r="A226" s="62"/>
    </row>
    <row r="227" spans="1:1" ht="16.5" x14ac:dyDescent="0.25">
      <c r="A227" s="62"/>
    </row>
    <row r="228" spans="1:1" ht="16.5" x14ac:dyDescent="0.25">
      <c r="A228" s="62"/>
    </row>
    <row r="229" spans="1:1" ht="16.5" x14ac:dyDescent="0.25">
      <c r="A229" s="62"/>
    </row>
    <row r="230" spans="1:1" ht="16.5" x14ac:dyDescent="0.25">
      <c r="A230" s="62"/>
    </row>
    <row r="231" spans="1:1" ht="16.5" x14ac:dyDescent="0.25">
      <c r="A231" s="62"/>
    </row>
    <row r="232" spans="1:1" ht="16.5" x14ac:dyDescent="0.25">
      <c r="A232" s="62"/>
    </row>
    <row r="233" spans="1:1" ht="16.5" x14ac:dyDescent="0.25">
      <c r="A233" s="62"/>
    </row>
    <row r="234" spans="1:1" ht="16.5" x14ac:dyDescent="0.25">
      <c r="A234" s="62"/>
    </row>
    <row r="235" spans="1:1" ht="16.5" x14ac:dyDescent="0.25">
      <c r="A235" s="62"/>
    </row>
    <row r="236" spans="1:1" ht="16.5" x14ac:dyDescent="0.25">
      <c r="A236" s="62"/>
    </row>
    <row r="237" spans="1:1" ht="16.5" x14ac:dyDescent="0.25">
      <c r="A237" s="62"/>
    </row>
    <row r="238" spans="1:1" ht="16.5" x14ac:dyDescent="0.25">
      <c r="A238" s="62"/>
    </row>
    <row r="239" spans="1:1" ht="16.5" x14ac:dyDescent="0.25">
      <c r="A239" s="62"/>
    </row>
    <row r="240" spans="1:1" ht="16.5" x14ac:dyDescent="0.25">
      <c r="A240" s="62"/>
    </row>
    <row r="241" spans="1:1" ht="16.5" x14ac:dyDescent="0.25">
      <c r="A241" s="62"/>
    </row>
    <row r="242" spans="1:1" ht="16.5" x14ac:dyDescent="0.25">
      <c r="A242" s="62"/>
    </row>
    <row r="243" spans="1:1" ht="16.5" x14ac:dyDescent="0.25">
      <c r="A243" s="62"/>
    </row>
    <row r="244" spans="1:1" ht="16.5" x14ac:dyDescent="0.25">
      <c r="A244" s="62"/>
    </row>
    <row r="245" spans="1:1" ht="16.5" x14ac:dyDescent="0.25">
      <c r="A245" s="62"/>
    </row>
    <row r="246" spans="1:1" ht="16.5" x14ac:dyDescent="0.25">
      <c r="A246" s="62"/>
    </row>
    <row r="247" spans="1:1" ht="16.5" x14ac:dyDescent="0.25">
      <c r="A247" s="62"/>
    </row>
    <row r="248" spans="1:1" ht="16.5" x14ac:dyDescent="0.25">
      <c r="A248" s="62"/>
    </row>
    <row r="249" spans="1:1" ht="16.5" x14ac:dyDescent="0.25">
      <c r="A249" s="62"/>
    </row>
    <row r="250" spans="1:1" ht="16.5" x14ac:dyDescent="0.25">
      <c r="A250" s="62"/>
    </row>
    <row r="251" spans="1:1" ht="16.5" x14ac:dyDescent="0.25">
      <c r="A251" s="62"/>
    </row>
    <row r="252" spans="1:1" ht="16.5" x14ac:dyDescent="0.25">
      <c r="A252" s="62"/>
    </row>
    <row r="253" spans="1:1" ht="16.5" x14ac:dyDescent="0.25">
      <c r="A253" s="62"/>
    </row>
    <row r="254" spans="1:1" ht="16.5" x14ac:dyDescent="0.25">
      <c r="A254" s="62"/>
    </row>
    <row r="255" spans="1:1" ht="16.5" x14ac:dyDescent="0.25">
      <c r="A255" s="62"/>
    </row>
    <row r="256" spans="1:1" ht="16.5" x14ac:dyDescent="0.25">
      <c r="A256" s="62"/>
    </row>
    <row r="257" spans="1:1" ht="16.5" x14ac:dyDescent="0.25">
      <c r="A257" s="62"/>
    </row>
    <row r="258" spans="1:1" ht="16.5" x14ac:dyDescent="0.25">
      <c r="A258" s="62"/>
    </row>
    <row r="259" spans="1:1" ht="16.5" x14ac:dyDescent="0.25">
      <c r="A259" s="62"/>
    </row>
    <row r="260" spans="1:1" ht="16.5" x14ac:dyDescent="0.25">
      <c r="A260" s="62"/>
    </row>
    <row r="261" spans="1:1" ht="16.5" x14ac:dyDescent="0.25">
      <c r="A261" s="62"/>
    </row>
    <row r="262" spans="1:1" ht="16.5" x14ac:dyDescent="0.25">
      <c r="A262" s="62"/>
    </row>
    <row r="263" spans="1:1" ht="16.5" x14ac:dyDescent="0.25">
      <c r="A263" s="62"/>
    </row>
    <row r="264" spans="1:1" ht="16.5" x14ac:dyDescent="0.25">
      <c r="A264" s="62"/>
    </row>
    <row r="265" spans="1:1" ht="16.5" x14ac:dyDescent="0.25">
      <c r="A265" s="62"/>
    </row>
    <row r="266" spans="1:1" ht="16.5" x14ac:dyDescent="0.25">
      <c r="A266" s="62"/>
    </row>
    <row r="267" spans="1:1" ht="16.5" x14ac:dyDescent="0.25">
      <c r="A267" s="62"/>
    </row>
    <row r="268" spans="1:1" ht="16.5" x14ac:dyDescent="0.25">
      <c r="A268" s="62"/>
    </row>
    <row r="269" spans="1:1" ht="16.5" x14ac:dyDescent="0.25">
      <c r="A269" s="62"/>
    </row>
    <row r="270" spans="1:1" ht="16.5" x14ac:dyDescent="0.25">
      <c r="A270" s="62"/>
    </row>
    <row r="271" spans="1:1" ht="16.5" x14ac:dyDescent="0.25">
      <c r="A271" s="62"/>
    </row>
    <row r="272" spans="1:1" ht="16.5" x14ac:dyDescent="0.25">
      <c r="A272" s="62"/>
    </row>
    <row r="273" spans="1:1" ht="16.5" x14ac:dyDescent="0.25">
      <c r="A273" s="62"/>
    </row>
    <row r="274" spans="1:1" ht="16.5" x14ac:dyDescent="0.25">
      <c r="A274" s="62"/>
    </row>
    <row r="275" spans="1:1" ht="16.5" x14ac:dyDescent="0.25">
      <c r="A275" s="62"/>
    </row>
    <row r="276" spans="1:1" ht="16.5" x14ac:dyDescent="0.25">
      <c r="A276" s="62"/>
    </row>
    <row r="277" spans="1:1" ht="16.5" x14ac:dyDescent="0.25">
      <c r="A277" s="62"/>
    </row>
    <row r="278" spans="1:1" ht="16.5" x14ac:dyDescent="0.25">
      <c r="A278" s="62"/>
    </row>
    <row r="279" spans="1:1" ht="16.5" x14ac:dyDescent="0.25">
      <c r="A279" s="62"/>
    </row>
    <row r="280" spans="1:1" ht="16.5" x14ac:dyDescent="0.25">
      <c r="A280" s="62"/>
    </row>
    <row r="281" spans="1:1" ht="16.5" x14ac:dyDescent="0.25">
      <c r="A281" s="62"/>
    </row>
    <row r="282" spans="1:1" ht="16.5" x14ac:dyDescent="0.25">
      <c r="A282" s="62"/>
    </row>
    <row r="283" spans="1:1" ht="16.5" x14ac:dyDescent="0.25">
      <c r="A283" s="62"/>
    </row>
    <row r="284" spans="1:1" ht="16.5" x14ac:dyDescent="0.25">
      <c r="A284" s="62"/>
    </row>
    <row r="285" spans="1:1" ht="16.5" x14ac:dyDescent="0.25">
      <c r="A285" s="62"/>
    </row>
    <row r="286" spans="1:1" ht="16.5" x14ac:dyDescent="0.25">
      <c r="A286" s="62"/>
    </row>
    <row r="287" spans="1:1" ht="16.5" x14ac:dyDescent="0.25">
      <c r="A287" s="62"/>
    </row>
    <row r="288" spans="1:1" ht="16.5" x14ac:dyDescent="0.25">
      <c r="A288" s="62"/>
    </row>
    <row r="289" spans="1:1" ht="16.5" x14ac:dyDescent="0.25">
      <c r="A289" s="62"/>
    </row>
    <row r="290" spans="1:1" ht="16.5" x14ac:dyDescent="0.25">
      <c r="A290" s="62"/>
    </row>
    <row r="291" spans="1:1" ht="16.5" x14ac:dyDescent="0.25">
      <c r="A291" s="62"/>
    </row>
    <row r="292" spans="1:1" ht="16.5" x14ac:dyDescent="0.25">
      <c r="A292" s="62"/>
    </row>
    <row r="293" spans="1:1" ht="16.5" x14ac:dyDescent="0.25">
      <c r="A293" s="62"/>
    </row>
    <row r="294" spans="1:1" ht="16.5" x14ac:dyDescent="0.25">
      <c r="A294" s="62"/>
    </row>
    <row r="295" spans="1:1" ht="16.5" x14ac:dyDescent="0.25">
      <c r="A295" s="62"/>
    </row>
    <row r="296" spans="1:1" ht="16.5" x14ac:dyDescent="0.25">
      <c r="A296" s="62"/>
    </row>
    <row r="297" spans="1:1" ht="16.5" x14ac:dyDescent="0.25">
      <c r="A297" s="62"/>
    </row>
    <row r="298" spans="1:1" ht="16.5" x14ac:dyDescent="0.25">
      <c r="A298" s="62"/>
    </row>
    <row r="299" spans="1:1" ht="16.5" x14ac:dyDescent="0.25">
      <c r="A299" s="62"/>
    </row>
    <row r="300" spans="1:1" ht="16.5" x14ac:dyDescent="0.25">
      <c r="A300" s="62"/>
    </row>
    <row r="301" spans="1:1" ht="16.5" x14ac:dyDescent="0.25">
      <c r="A301" s="62"/>
    </row>
    <row r="302" spans="1:1" ht="16.5" x14ac:dyDescent="0.25">
      <c r="A302" s="62"/>
    </row>
    <row r="303" spans="1:1" ht="16.5" x14ac:dyDescent="0.25">
      <c r="A303" s="62"/>
    </row>
    <row r="304" spans="1:1" ht="16.5" x14ac:dyDescent="0.25">
      <c r="A304" s="62"/>
    </row>
    <row r="305" spans="1:1" ht="16.5" x14ac:dyDescent="0.25">
      <c r="A305" s="62"/>
    </row>
    <row r="306" spans="1:1" ht="16.5" x14ac:dyDescent="0.25">
      <c r="A306" s="62"/>
    </row>
    <row r="307" spans="1:1" ht="16.5" x14ac:dyDescent="0.25">
      <c r="A307" s="62"/>
    </row>
    <row r="308" spans="1:1" ht="16.5" x14ac:dyDescent="0.25">
      <c r="A308" s="62"/>
    </row>
    <row r="309" spans="1:1" ht="16.5" x14ac:dyDescent="0.25">
      <c r="A309" s="62"/>
    </row>
    <row r="310" spans="1:1" ht="16.5" x14ac:dyDescent="0.25">
      <c r="A310" s="62"/>
    </row>
    <row r="311" spans="1:1" ht="16.5" x14ac:dyDescent="0.25">
      <c r="A311" s="62"/>
    </row>
    <row r="312" spans="1:1" ht="16.5" x14ac:dyDescent="0.25">
      <c r="A312" s="62"/>
    </row>
    <row r="313" spans="1:1" ht="16.5" x14ac:dyDescent="0.25">
      <c r="A313" s="62"/>
    </row>
    <row r="314" spans="1:1" ht="16.5" x14ac:dyDescent="0.25">
      <c r="A314" s="62"/>
    </row>
    <row r="315" spans="1:1" ht="16.5" x14ac:dyDescent="0.25">
      <c r="A315" s="62"/>
    </row>
    <row r="316" spans="1:1" ht="16.5" x14ac:dyDescent="0.25">
      <c r="A316" s="62"/>
    </row>
    <row r="317" spans="1:1" ht="16.5" x14ac:dyDescent="0.25">
      <c r="A317" s="62"/>
    </row>
    <row r="318" spans="1:1" ht="16.5" x14ac:dyDescent="0.25">
      <c r="A318" s="62"/>
    </row>
    <row r="319" spans="1:1" ht="16.5" x14ac:dyDescent="0.25">
      <c r="A319" s="62"/>
    </row>
    <row r="320" spans="1:1" ht="16.5" x14ac:dyDescent="0.25">
      <c r="A320" s="62"/>
    </row>
    <row r="321" spans="1:1" ht="16.5" x14ac:dyDescent="0.25">
      <c r="A321" s="62"/>
    </row>
    <row r="322" spans="1:1" ht="16.5" x14ac:dyDescent="0.25">
      <c r="A322" s="62"/>
    </row>
    <row r="323" spans="1:1" ht="16.5" x14ac:dyDescent="0.25">
      <c r="A323" s="62"/>
    </row>
  </sheetData>
  <pageMargins left="0.7" right="0.7" top="0.75" bottom="0.75" header="0.3" footer="0.3"/>
  <pageSetup paperSize="9" scale="57" orientation="portrait" r:id="rId1"/>
  <rowBreaks count="1" manualBreakCount="1">
    <brk id="4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dimension ref="A1:M216"/>
  <sheetViews>
    <sheetView rightToLeft="1" topLeftCell="A73" workbookViewId="0">
      <selection activeCell="F96" sqref="F96"/>
    </sheetView>
  </sheetViews>
  <sheetFormatPr defaultRowHeight="15.75" x14ac:dyDescent="0.2"/>
  <cols>
    <col min="1" max="1" width="21" style="8" customWidth="1"/>
    <col min="2" max="2" width="17.375" style="9" bestFit="1" customWidth="1"/>
    <col min="3" max="3" width="11.125" style="9" customWidth="1"/>
    <col min="4" max="4" width="17.375" style="8" bestFit="1" customWidth="1"/>
    <col min="5" max="6" width="9" style="8"/>
    <col min="7" max="7" width="9.875" style="8" customWidth="1"/>
    <col min="8" max="10" width="9" style="8"/>
    <col min="11" max="11" width="14.875" style="8" bestFit="1" customWidth="1"/>
    <col min="12" max="12" width="14.25" style="8" bestFit="1" customWidth="1"/>
    <col min="13" max="13" width="22.125" style="8" customWidth="1"/>
    <col min="14" max="15" width="9" style="8"/>
    <col min="16" max="16" width="13.25" style="8" bestFit="1" customWidth="1"/>
    <col min="17" max="16384" width="9" style="8"/>
  </cols>
  <sheetData>
    <row r="1" spans="1:13" x14ac:dyDescent="0.2">
      <c r="A1" s="8" t="s">
        <v>123</v>
      </c>
      <c r="M1" s="29">
        <v>42478</v>
      </c>
    </row>
    <row r="2" spans="1:13" ht="20.25" x14ac:dyDescent="0.2">
      <c r="A2" s="72" t="s">
        <v>126</v>
      </c>
      <c r="B2" s="72"/>
      <c r="C2" s="72"/>
      <c r="D2" s="72"/>
      <c r="E2" s="72"/>
      <c r="F2" s="72"/>
      <c r="G2" s="72"/>
      <c r="H2" s="72"/>
      <c r="I2" s="72"/>
      <c r="J2" s="72"/>
      <c r="K2" s="72"/>
      <c r="L2" s="72"/>
      <c r="M2" s="72"/>
    </row>
    <row r="3" spans="1:13" ht="20.25" x14ac:dyDescent="0.2">
      <c r="A3" s="52"/>
      <c r="B3" s="52"/>
      <c r="C3" s="52"/>
      <c r="D3" s="52"/>
      <c r="E3" s="52"/>
      <c r="F3" s="52"/>
      <c r="G3" s="52"/>
      <c r="H3" s="52"/>
      <c r="I3" s="52"/>
      <c r="J3" s="52"/>
      <c r="K3" s="52"/>
      <c r="L3" s="52"/>
      <c r="M3" s="52"/>
    </row>
    <row r="4" spans="1:13" ht="16.5" thickBot="1" x14ac:dyDescent="0.25"/>
    <row r="5" spans="1:13" s="13" customFormat="1" ht="63.75" thickTop="1" x14ac:dyDescent="0.2">
      <c r="A5" s="10" t="s">
        <v>98</v>
      </c>
      <c r="B5" s="10" t="s">
        <v>111</v>
      </c>
      <c r="C5" s="11" t="s">
        <v>127</v>
      </c>
      <c r="D5" s="12" t="s">
        <v>128</v>
      </c>
      <c r="E5" s="73" t="s">
        <v>2</v>
      </c>
      <c r="F5" s="74"/>
      <c r="G5" s="74" t="s">
        <v>3</v>
      </c>
      <c r="H5" s="74"/>
      <c r="I5" s="74" t="s">
        <v>4</v>
      </c>
      <c r="J5" s="75"/>
      <c r="K5" s="76" t="s">
        <v>122</v>
      </c>
      <c r="L5" s="74"/>
      <c r="M5" s="75"/>
    </row>
    <row r="6" spans="1:13" s="13" customFormat="1" ht="63.75" thickBot="1" x14ac:dyDescent="0.25">
      <c r="A6" s="35"/>
      <c r="B6" s="35"/>
      <c r="C6" s="36"/>
      <c r="D6" s="37"/>
      <c r="E6" s="38" t="s">
        <v>112</v>
      </c>
      <c r="F6" s="39" t="s">
        <v>113</v>
      </c>
      <c r="G6" s="39" t="s">
        <v>114</v>
      </c>
      <c r="H6" s="39" t="s">
        <v>115</v>
      </c>
      <c r="I6" s="39" t="s">
        <v>116</v>
      </c>
      <c r="J6" s="40" t="s">
        <v>117</v>
      </c>
      <c r="K6" s="38" t="s">
        <v>118</v>
      </c>
      <c r="L6" s="39" t="s">
        <v>119</v>
      </c>
      <c r="M6" s="40" t="s">
        <v>120</v>
      </c>
    </row>
    <row r="7" spans="1:13" ht="48" thickTop="1" x14ac:dyDescent="0.2">
      <c r="A7" s="54" t="s">
        <v>89</v>
      </c>
      <c r="B7" s="30">
        <v>14295.40425368294</v>
      </c>
      <c r="C7" s="31"/>
      <c r="D7" s="32">
        <v>14197</v>
      </c>
      <c r="E7" s="53">
        <f>D7</f>
        <v>14197</v>
      </c>
      <c r="F7" s="33">
        <f>E7*0.8</f>
        <v>11357.6</v>
      </c>
      <c r="G7" s="33">
        <f>D7*0.8</f>
        <v>11357.6</v>
      </c>
      <c r="H7" s="33">
        <f>D7*0.64</f>
        <v>9086.08</v>
      </c>
      <c r="I7" s="33">
        <f>D7*0.75</f>
        <v>10647.75</v>
      </c>
      <c r="J7" s="34">
        <f t="shared" ref="J7:J70" si="0">F7*0.64</f>
        <v>7268.8640000000005</v>
      </c>
      <c r="K7" s="69">
        <f>D7*1.3</f>
        <v>18456.100000000002</v>
      </c>
      <c r="L7" s="33" t="s">
        <v>121</v>
      </c>
      <c r="M7" s="34">
        <f>D7</f>
        <v>14197</v>
      </c>
    </row>
    <row r="8" spans="1:13" x14ac:dyDescent="0.2">
      <c r="A8" s="55" t="s">
        <v>90</v>
      </c>
      <c r="B8" s="14">
        <v>14295.40425368294</v>
      </c>
      <c r="C8" s="15"/>
      <c r="D8" s="16">
        <v>14791</v>
      </c>
      <c r="E8" s="17">
        <f t="shared" ref="E8:E71" si="1">D8</f>
        <v>14791</v>
      </c>
      <c r="F8" s="18">
        <f t="shared" ref="F8:F71" si="2">E8*0.8</f>
        <v>11832.800000000001</v>
      </c>
      <c r="G8" s="18">
        <f t="shared" ref="G8:G71" si="3">D8*0.8</f>
        <v>11832.800000000001</v>
      </c>
      <c r="H8" s="18">
        <f t="shared" ref="H8:H71" si="4">D8*0.64</f>
        <v>9466.24</v>
      </c>
      <c r="I8" s="18">
        <f t="shared" ref="I8:I71" si="5">D8*0.75</f>
        <v>11093.25</v>
      </c>
      <c r="J8" s="19">
        <f t="shared" si="0"/>
        <v>7572.9920000000011</v>
      </c>
      <c r="K8" s="70"/>
      <c r="L8" s="18">
        <f t="shared" ref="L8:L71" si="6">D8*1.2</f>
        <v>17749.2</v>
      </c>
      <c r="M8" s="19">
        <f t="shared" ref="M8:M71" si="7">D8</f>
        <v>14791</v>
      </c>
    </row>
    <row r="9" spans="1:13" x14ac:dyDescent="0.2">
      <c r="A9" s="55" t="s">
        <v>91</v>
      </c>
      <c r="B9" s="14">
        <v>14295.40425368294</v>
      </c>
      <c r="C9" s="15"/>
      <c r="D9" s="16">
        <v>14791</v>
      </c>
      <c r="E9" s="17">
        <f t="shared" si="1"/>
        <v>14791</v>
      </c>
      <c r="F9" s="18">
        <f t="shared" si="2"/>
        <v>11832.800000000001</v>
      </c>
      <c r="G9" s="18">
        <f t="shared" si="3"/>
        <v>11832.800000000001</v>
      </c>
      <c r="H9" s="18">
        <f t="shared" si="4"/>
        <v>9466.24</v>
      </c>
      <c r="I9" s="18">
        <f t="shared" si="5"/>
        <v>11093.25</v>
      </c>
      <c r="J9" s="19">
        <f t="shared" si="0"/>
        <v>7572.9920000000011</v>
      </c>
      <c r="K9" s="70"/>
      <c r="L9" s="18">
        <f t="shared" si="6"/>
        <v>17749.2</v>
      </c>
      <c r="M9" s="19">
        <f t="shared" si="7"/>
        <v>14791</v>
      </c>
    </row>
    <row r="10" spans="1:13" x14ac:dyDescent="0.2">
      <c r="A10" s="55" t="s">
        <v>92</v>
      </c>
      <c r="B10" s="14">
        <v>14295.40425368294</v>
      </c>
      <c r="C10" s="15"/>
      <c r="D10" s="16">
        <v>14791</v>
      </c>
      <c r="E10" s="17">
        <f t="shared" si="1"/>
        <v>14791</v>
      </c>
      <c r="F10" s="18">
        <f t="shared" si="2"/>
        <v>11832.800000000001</v>
      </c>
      <c r="G10" s="18">
        <f t="shared" si="3"/>
        <v>11832.800000000001</v>
      </c>
      <c r="H10" s="18">
        <f t="shared" si="4"/>
        <v>9466.24</v>
      </c>
      <c r="I10" s="18">
        <f t="shared" si="5"/>
        <v>11093.25</v>
      </c>
      <c r="J10" s="19">
        <f t="shared" si="0"/>
        <v>7572.9920000000011</v>
      </c>
      <c r="K10" s="70"/>
      <c r="L10" s="18">
        <f t="shared" si="6"/>
        <v>17749.2</v>
      </c>
      <c r="M10" s="19">
        <f t="shared" si="7"/>
        <v>14791</v>
      </c>
    </row>
    <row r="11" spans="1:13" ht="63" x14ac:dyDescent="0.2">
      <c r="A11" s="55" t="s">
        <v>124</v>
      </c>
      <c r="B11" s="14">
        <v>14240.045977122229</v>
      </c>
      <c r="C11" s="15"/>
      <c r="D11" s="16">
        <v>14197</v>
      </c>
      <c r="E11" s="17">
        <f t="shared" si="1"/>
        <v>14197</v>
      </c>
      <c r="F11" s="18">
        <f t="shared" si="2"/>
        <v>11357.6</v>
      </c>
      <c r="G11" s="18">
        <f t="shared" si="3"/>
        <v>11357.6</v>
      </c>
      <c r="H11" s="18">
        <f t="shared" si="4"/>
        <v>9086.08</v>
      </c>
      <c r="I11" s="18">
        <f t="shared" si="5"/>
        <v>10647.75</v>
      </c>
      <c r="J11" s="19">
        <f t="shared" si="0"/>
        <v>7268.8640000000005</v>
      </c>
      <c r="K11" s="70"/>
      <c r="L11" s="18">
        <f t="shared" si="6"/>
        <v>17036.399999999998</v>
      </c>
      <c r="M11" s="19">
        <f t="shared" si="7"/>
        <v>14197</v>
      </c>
    </row>
    <row r="12" spans="1:13" x14ac:dyDescent="0.2">
      <c r="A12" s="20" t="s">
        <v>5</v>
      </c>
      <c r="B12" s="14">
        <v>7678.685513596457</v>
      </c>
      <c r="C12" s="15"/>
      <c r="D12" s="16">
        <v>7656</v>
      </c>
      <c r="E12" s="17">
        <f t="shared" si="1"/>
        <v>7656</v>
      </c>
      <c r="F12" s="18">
        <f t="shared" si="2"/>
        <v>6124.8</v>
      </c>
      <c r="G12" s="18">
        <f t="shared" si="3"/>
        <v>6124.8</v>
      </c>
      <c r="H12" s="18">
        <f t="shared" si="4"/>
        <v>4899.84</v>
      </c>
      <c r="I12" s="18">
        <f t="shared" si="5"/>
        <v>5742</v>
      </c>
      <c r="J12" s="19">
        <f t="shared" si="0"/>
        <v>3919.8720000000003</v>
      </c>
      <c r="K12" s="70"/>
      <c r="L12" s="18">
        <f t="shared" si="6"/>
        <v>9187.1999999999989</v>
      </c>
      <c r="M12" s="19">
        <f t="shared" si="7"/>
        <v>7656</v>
      </c>
    </row>
    <row r="13" spans="1:13" x14ac:dyDescent="0.2">
      <c r="A13" s="20" t="s">
        <v>6</v>
      </c>
      <c r="B13" s="14">
        <v>5657.9201688026124</v>
      </c>
      <c r="C13" s="15"/>
      <c r="D13" s="16">
        <v>5641</v>
      </c>
      <c r="E13" s="17">
        <f t="shared" si="1"/>
        <v>5641</v>
      </c>
      <c r="F13" s="18">
        <f t="shared" si="2"/>
        <v>4512.8</v>
      </c>
      <c r="G13" s="18">
        <f t="shared" si="3"/>
        <v>4512.8</v>
      </c>
      <c r="H13" s="18">
        <f t="shared" si="4"/>
        <v>3610.2400000000002</v>
      </c>
      <c r="I13" s="18">
        <f t="shared" si="5"/>
        <v>4230.75</v>
      </c>
      <c r="J13" s="19">
        <f t="shared" si="0"/>
        <v>2888.192</v>
      </c>
      <c r="K13" s="70"/>
      <c r="L13" s="18">
        <f t="shared" si="6"/>
        <v>6769.2</v>
      </c>
      <c r="M13" s="19">
        <f t="shared" si="7"/>
        <v>5641</v>
      </c>
    </row>
    <row r="14" spans="1:13" x14ac:dyDescent="0.2">
      <c r="A14" s="20" t="s">
        <v>7</v>
      </c>
      <c r="B14" s="14">
        <v>4506.061642608106</v>
      </c>
      <c r="C14" s="15"/>
      <c r="D14" s="16">
        <v>4492</v>
      </c>
      <c r="E14" s="17">
        <f t="shared" si="1"/>
        <v>4492</v>
      </c>
      <c r="F14" s="18">
        <f t="shared" si="2"/>
        <v>3593.6000000000004</v>
      </c>
      <c r="G14" s="18">
        <f t="shared" si="3"/>
        <v>3593.6000000000004</v>
      </c>
      <c r="H14" s="18">
        <f t="shared" si="4"/>
        <v>2874.88</v>
      </c>
      <c r="I14" s="18">
        <f t="shared" si="5"/>
        <v>3369</v>
      </c>
      <c r="J14" s="19">
        <f t="shared" si="0"/>
        <v>2299.9040000000005</v>
      </c>
      <c r="K14" s="70"/>
      <c r="L14" s="18">
        <f t="shared" si="6"/>
        <v>5390.4</v>
      </c>
      <c r="M14" s="19">
        <f t="shared" si="7"/>
        <v>4492</v>
      </c>
    </row>
    <row r="15" spans="1:13" x14ac:dyDescent="0.2">
      <c r="A15" s="20" t="s">
        <v>8</v>
      </c>
      <c r="B15" s="14">
        <v>4019.2510275723225</v>
      </c>
      <c r="C15" s="15"/>
      <c r="D15" s="16">
        <v>4007</v>
      </c>
      <c r="E15" s="17">
        <f t="shared" si="1"/>
        <v>4007</v>
      </c>
      <c r="F15" s="18">
        <f t="shared" si="2"/>
        <v>3205.6000000000004</v>
      </c>
      <c r="G15" s="18">
        <f t="shared" si="3"/>
        <v>3205.6000000000004</v>
      </c>
      <c r="H15" s="18">
        <f t="shared" si="4"/>
        <v>2564.48</v>
      </c>
      <c r="I15" s="18">
        <f t="shared" si="5"/>
        <v>3005.25</v>
      </c>
      <c r="J15" s="19">
        <f t="shared" si="0"/>
        <v>2051.5840000000003</v>
      </c>
      <c r="K15" s="70"/>
      <c r="L15" s="18">
        <f t="shared" si="6"/>
        <v>4808.3999999999996</v>
      </c>
      <c r="M15" s="19">
        <f t="shared" si="7"/>
        <v>4007</v>
      </c>
    </row>
    <row r="16" spans="1:13" x14ac:dyDescent="0.2">
      <c r="A16" s="20" t="s">
        <v>9</v>
      </c>
      <c r="B16" s="14">
        <v>4019.2510275723225</v>
      </c>
      <c r="C16" s="15"/>
      <c r="D16" s="16">
        <v>4007</v>
      </c>
      <c r="E16" s="17">
        <f t="shared" si="1"/>
        <v>4007</v>
      </c>
      <c r="F16" s="18">
        <f t="shared" si="2"/>
        <v>3205.6000000000004</v>
      </c>
      <c r="G16" s="18">
        <f t="shared" si="3"/>
        <v>3205.6000000000004</v>
      </c>
      <c r="H16" s="18">
        <f t="shared" si="4"/>
        <v>2564.48</v>
      </c>
      <c r="I16" s="18">
        <f t="shared" si="5"/>
        <v>3005.25</v>
      </c>
      <c r="J16" s="19">
        <f t="shared" si="0"/>
        <v>2051.5840000000003</v>
      </c>
      <c r="K16" s="70"/>
      <c r="L16" s="18">
        <f t="shared" si="6"/>
        <v>4808.3999999999996</v>
      </c>
      <c r="M16" s="19">
        <f t="shared" si="7"/>
        <v>4007</v>
      </c>
    </row>
    <row r="17" spans="1:13" x14ac:dyDescent="0.2">
      <c r="A17" s="20" t="s">
        <v>10</v>
      </c>
      <c r="B17" s="14">
        <v>4506.061642608106</v>
      </c>
      <c r="C17" s="15"/>
      <c r="D17" s="16">
        <v>4492</v>
      </c>
      <c r="E17" s="17">
        <f t="shared" si="1"/>
        <v>4492</v>
      </c>
      <c r="F17" s="18">
        <f t="shared" si="2"/>
        <v>3593.6000000000004</v>
      </c>
      <c r="G17" s="18">
        <f t="shared" si="3"/>
        <v>3593.6000000000004</v>
      </c>
      <c r="H17" s="18">
        <f t="shared" si="4"/>
        <v>2874.88</v>
      </c>
      <c r="I17" s="18">
        <f t="shared" si="5"/>
        <v>3369</v>
      </c>
      <c r="J17" s="19">
        <f t="shared" si="0"/>
        <v>2299.9040000000005</v>
      </c>
      <c r="K17" s="70"/>
      <c r="L17" s="18">
        <f t="shared" si="6"/>
        <v>5390.4</v>
      </c>
      <c r="M17" s="19">
        <f t="shared" si="7"/>
        <v>4492</v>
      </c>
    </row>
    <row r="18" spans="1:13" x14ac:dyDescent="0.2">
      <c r="A18" s="20" t="s">
        <v>11</v>
      </c>
      <c r="B18" s="14">
        <v>4506.061642608106</v>
      </c>
      <c r="C18" s="15"/>
      <c r="D18" s="16">
        <v>4492</v>
      </c>
      <c r="E18" s="17">
        <f t="shared" si="1"/>
        <v>4492</v>
      </c>
      <c r="F18" s="18">
        <f t="shared" si="2"/>
        <v>3593.6000000000004</v>
      </c>
      <c r="G18" s="18">
        <f t="shared" si="3"/>
        <v>3593.6000000000004</v>
      </c>
      <c r="H18" s="18">
        <f t="shared" si="4"/>
        <v>2874.88</v>
      </c>
      <c r="I18" s="18">
        <f t="shared" si="5"/>
        <v>3369</v>
      </c>
      <c r="J18" s="19">
        <f t="shared" si="0"/>
        <v>2299.9040000000005</v>
      </c>
      <c r="K18" s="70"/>
      <c r="L18" s="18">
        <f t="shared" si="6"/>
        <v>5390.4</v>
      </c>
      <c r="M18" s="19">
        <f t="shared" si="7"/>
        <v>4492</v>
      </c>
    </row>
    <row r="19" spans="1:13" x14ac:dyDescent="0.2">
      <c r="A19" s="20" t="s">
        <v>12</v>
      </c>
      <c r="B19" s="14">
        <v>7826.8452659986524</v>
      </c>
      <c r="C19" s="15"/>
      <c r="D19" s="16">
        <v>7803</v>
      </c>
      <c r="E19" s="17">
        <f t="shared" si="1"/>
        <v>7803</v>
      </c>
      <c r="F19" s="18">
        <f t="shared" si="2"/>
        <v>6242.4000000000005</v>
      </c>
      <c r="G19" s="18">
        <f t="shared" si="3"/>
        <v>6242.4000000000005</v>
      </c>
      <c r="H19" s="18">
        <f t="shared" si="4"/>
        <v>4993.92</v>
      </c>
      <c r="I19" s="18">
        <f t="shared" si="5"/>
        <v>5852.25</v>
      </c>
      <c r="J19" s="19">
        <f t="shared" si="0"/>
        <v>3995.1360000000004</v>
      </c>
      <c r="K19" s="70"/>
      <c r="L19" s="18">
        <f t="shared" si="6"/>
        <v>9363.6</v>
      </c>
      <c r="M19" s="19">
        <f t="shared" si="7"/>
        <v>7803</v>
      </c>
    </row>
    <row r="20" spans="1:13" x14ac:dyDescent="0.2">
      <c r="A20" s="20" t="s">
        <v>13</v>
      </c>
      <c r="B20" s="14">
        <v>3668.3463508302825</v>
      </c>
      <c r="C20" s="15"/>
      <c r="D20" s="16">
        <v>3657</v>
      </c>
      <c r="E20" s="17">
        <f t="shared" si="1"/>
        <v>3657</v>
      </c>
      <c r="F20" s="18">
        <f t="shared" si="2"/>
        <v>2925.6000000000004</v>
      </c>
      <c r="G20" s="18">
        <f t="shared" si="3"/>
        <v>2925.6000000000004</v>
      </c>
      <c r="H20" s="18">
        <f t="shared" si="4"/>
        <v>2340.48</v>
      </c>
      <c r="I20" s="18">
        <f t="shared" si="5"/>
        <v>2742.75</v>
      </c>
      <c r="J20" s="19">
        <f t="shared" si="0"/>
        <v>1872.3840000000002</v>
      </c>
      <c r="K20" s="70"/>
      <c r="L20" s="18">
        <f t="shared" si="6"/>
        <v>4388.3999999999996</v>
      </c>
      <c r="M20" s="19">
        <f t="shared" si="7"/>
        <v>3657</v>
      </c>
    </row>
    <row r="21" spans="1:13" x14ac:dyDescent="0.2">
      <c r="A21" s="20" t="s">
        <v>14</v>
      </c>
      <c r="B21" s="14">
        <v>3668.3463508302825</v>
      </c>
      <c r="C21" s="15"/>
      <c r="D21" s="16">
        <v>3657</v>
      </c>
      <c r="E21" s="17">
        <f t="shared" si="1"/>
        <v>3657</v>
      </c>
      <c r="F21" s="18">
        <f t="shared" si="2"/>
        <v>2925.6000000000004</v>
      </c>
      <c r="G21" s="18">
        <f t="shared" si="3"/>
        <v>2925.6000000000004</v>
      </c>
      <c r="H21" s="18">
        <f t="shared" si="4"/>
        <v>2340.48</v>
      </c>
      <c r="I21" s="18">
        <f t="shared" si="5"/>
        <v>2742.75</v>
      </c>
      <c r="J21" s="19">
        <f t="shared" si="0"/>
        <v>1872.3840000000002</v>
      </c>
      <c r="K21" s="70"/>
      <c r="L21" s="18">
        <f t="shared" si="6"/>
        <v>4388.3999999999996</v>
      </c>
      <c r="M21" s="19">
        <f t="shared" si="7"/>
        <v>3657</v>
      </c>
    </row>
    <row r="22" spans="1:13" x14ac:dyDescent="0.2">
      <c r="A22" s="20" t="s">
        <v>15</v>
      </c>
      <c r="B22" s="14">
        <v>4506.061642608106</v>
      </c>
      <c r="C22" s="15"/>
      <c r="D22" s="16">
        <v>4492</v>
      </c>
      <c r="E22" s="17">
        <f t="shared" si="1"/>
        <v>4492</v>
      </c>
      <c r="F22" s="18">
        <f t="shared" si="2"/>
        <v>3593.6000000000004</v>
      </c>
      <c r="G22" s="18">
        <f t="shared" si="3"/>
        <v>3593.6000000000004</v>
      </c>
      <c r="H22" s="18">
        <f t="shared" si="4"/>
        <v>2874.88</v>
      </c>
      <c r="I22" s="18">
        <f t="shared" si="5"/>
        <v>3369</v>
      </c>
      <c r="J22" s="19">
        <f t="shared" si="0"/>
        <v>2299.9040000000005</v>
      </c>
      <c r="K22" s="70"/>
      <c r="L22" s="18">
        <f t="shared" si="6"/>
        <v>5390.4</v>
      </c>
      <c r="M22" s="19">
        <f t="shared" si="7"/>
        <v>4492</v>
      </c>
    </row>
    <row r="23" spans="1:13" x14ac:dyDescent="0.2">
      <c r="A23" s="20" t="s">
        <v>16</v>
      </c>
      <c r="B23" s="14">
        <v>6126.9070542261015</v>
      </c>
      <c r="C23" s="15"/>
      <c r="D23" s="16">
        <v>6108</v>
      </c>
      <c r="E23" s="17">
        <f t="shared" si="1"/>
        <v>6108</v>
      </c>
      <c r="F23" s="18">
        <f t="shared" si="2"/>
        <v>4886.4000000000005</v>
      </c>
      <c r="G23" s="18">
        <f t="shared" si="3"/>
        <v>4886.4000000000005</v>
      </c>
      <c r="H23" s="18">
        <f t="shared" si="4"/>
        <v>3909.12</v>
      </c>
      <c r="I23" s="18">
        <f t="shared" si="5"/>
        <v>4581</v>
      </c>
      <c r="J23" s="19">
        <f t="shared" si="0"/>
        <v>3127.2960000000003</v>
      </c>
      <c r="K23" s="70"/>
      <c r="L23" s="18">
        <f t="shared" si="6"/>
        <v>7329.5999999999995</v>
      </c>
      <c r="M23" s="19">
        <f t="shared" si="7"/>
        <v>6108</v>
      </c>
    </row>
    <row r="24" spans="1:13" x14ac:dyDescent="0.2">
      <c r="A24" s="20" t="s">
        <v>17</v>
      </c>
      <c r="B24" s="14">
        <v>3668.3463508302825</v>
      </c>
      <c r="C24" s="15"/>
      <c r="D24" s="16">
        <v>3657</v>
      </c>
      <c r="E24" s="17">
        <f t="shared" si="1"/>
        <v>3657</v>
      </c>
      <c r="F24" s="18">
        <f t="shared" si="2"/>
        <v>2925.6000000000004</v>
      </c>
      <c r="G24" s="18">
        <f t="shared" si="3"/>
        <v>2925.6000000000004</v>
      </c>
      <c r="H24" s="18">
        <f t="shared" si="4"/>
        <v>2340.48</v>
      </c>
      <c r="I24" s="18">
        <f t="shared" si="5"/>
        <v>2742.75</v>
      </c>
      <c r="J24" s="19">
        <f t="shared" si="0"/>
        <v>1872.3840000000002</v>
      </c>
      <c r="K24" s="70"/>
      <c r="L24" s="18">
        <f t="shared" si="6"/>
        <v>4388.3999999999996</v>
      </c>
      <c r="M24" s="19">
        <f t="shared" si="7"/>
        <v>3657</v>
      </c>
    </row>
    <row r="25" spans="1:13" x14ac:dyDescent="0.2">
      <c r="A25" s="20" t="s">
        <v>18</v>
      </c>
      <c r="B25" s="14">
        <v>3668.3463508302825</v>
      </c>
      <c r="C25" s="15"/>
      <c r="D25" s="16">
        <v>3657</v>
      </c>
      <c r="E25" s="17">
        <f t="shared" si="1"/>
        <v>3657</v>
      </c>
      <c r="F25" s="18">
        <f t="shared" si="2"/>
        <v>2925.6000000000004</v>
      </c>
      <c r="G25" s="18">
        <f t="shared" si="3"/>
        <v>2925.6000000000004</v>
      </c>
      <c r="H25" s="18">
        <f t="shared" si="4"/>
        <v>2340.48</v>
      </c>
      <c r="I25" s="18">
        <f t="shared" si="5"/>
        <v>2742.75</v>
      </c>
      <c r="J25" s="19">
        <f t="shared" si="0"/>
        <v>1872.3840000000002</v>
      </c>
      <c r="K25" s="70"/>
      <c r="L25" s="18">
        <f t="shared" si="6"/>
        <v>4388.3999999999996</v>
      </c>
      <c r="M25" s="19">
        <f t="shared" si="7"/>
        <v>3657</v>
      </c>
    </row>
    <row r="26" spans="1:13" x14ac:dyDescent="0.2">
      <c r="A26" s="20" t="s">
        <v>19</v>
      </c>
      <c r="B26" s="14">
        <v>3668.3463508302825</v>
      </c>
      <c r="C26" s="15"/>
      <c r="D26" s="16">
        <v>3657</v>
      </c>
      <c r="E26" s="17">
        <f t="shared" si="1"/>
        <v>3657</v>
      </c>
      <c r="F26" s="18">
        <f t="shared" si="2"/>
        <v>2925.6000000000004</v>
      </c>
      <c r="G26" s="18">
        <f t="shared" si="3"/>
        <v>2925.6000000000004</v>
      </c>
      <c r="H26" s="18">
        <f t="shared" si="4"/>
        <v>2340.48</v>
      </c>
      <c r="I26" s="18">
        <f t="shared" si="5"/>
        <v>2742.75</v>
      </c>
      <c r="J26" s="19">
        <f t="shared" si="0"/>
        <v>1872.3840000000002</v>
      </c>
      <c r="K26" s="70"/>
      <c r="L26" s="18">
        <f t="shared" si="6"/>
        <v>4388.3999999999996</v>
      </c>
      <c r="M26" s="19">
        <f t="shared" si="7"/>
        <v>3657</v>
      </c>
    </row>
    <row r="27" spans="1:13" x14ac:dyDescent="0.2">
      <c r="A27" s="20" t="s">
        <v>20</v>
      </c>
      <c r="B27" s="14">
        <v>4506.061642608106</v>
      </c>
      <c r="C27" s="15"/>
      <c r="D27" s="16">
        <v>4492</v>
      </c>
      <c r="E27" s="17">
        <f t="shared" si="1"/>
        <v>4492</v>
      </c>
      <c r="F27" s="18">
        <f t="shared" si="2"/>
        <v>3593.6000000000004</v>
      </c>
      <c r="G27" s="18">
        <f t="shared" si="3"/>
        <v>3593.6000000000004</v>
      </c>
      <c r="H27" s="18">
        <f t="shared" si="4"/>
        <v>2874.88</v>
      </c>
      <c r="I27" s="18">
        <f t="shared" si="5"/>
        <v>3369</v>
      </c>
      <c r="J27" s="19">
        <f t="shared" si="0"/>
        <v>2299.9040000000005</v>
      </c>
      <c r="K27" s="70"/>
      <c r="L27" s="18">
        <f t="shared" si="6"/>
        <v>5390.4</v>
      </c>
      <c r="M27" s="19">
        <f t="shared" si="7"/>
        <v>4492</v>
      </c>
    </row>
    <row r="28" spans="1:13" x14ac:dyDescent="0.2">
      <c r="A28" s="20" t="s">
        <v>21</v>
      </c>
      <c r="B28" s="14">
        <v>3668.3463508302825</v>
      </c>
      <c r="C28" s="15"/>
      <c r="D28" s="16">
        <v>3657</v>
      </c>
      <c r="E28" s="17">
        <f t="shared" si="1"/>
        <v>3657</v>
      </c>
      <c r="F28" s="18">
        <f t="shared" si="2"/>
        <v>2925.6000000000004</v>
      </c>
      <c r="G28" s="18">
        <f t="shared" si="3"/>
        <v>2925.6000000000004</v>
      </c>
      <c r="H28" s="18">
        <f t="shared" si="4"/>
        <v>2340.48</v>
      </c>
      <c r="I28" s="18">
        <f t="shared" si="5"/>
        <v>2742.75</v>
      </c>
      <c r="J28" s="19">
        <f t="shared" si="0"/>
        <v>1872.3840000000002</v>
      </c>
      <c r="K28" s="70"/>
      <c r="L28" s="18">
        <f t="shared" si="6"/>
        <v>4388.3999999999996</v>
      </c>
      <c r="M28" s="19">
        <f t="shared" si="7"/>
        <v>3657</v>
      </c>
    </row>
    <row r="29" spans="1:13" x14ac:dyDescent="0.2">
      <c r="A29" s="20" t="s">
        <v>22</v>
      </c>
      <c r="B29" s="14">
        <v>4506.061642608106</v>
      </c>
      <c r="C29" s="15"/>
      <c r="D29" s="16">
        <v>4492</v>
      </c>
      <c r="E29" s="17">
        <f t="shared" si="1"/>
        <v>4492</v>
      </c>
      <c r="F29" s="18">
        <f t="shared" si="2"/>
        <v>3593.6000000000004</v>
      </c>
      <c r="G29" s="18">
        <f t="shared" si="3"/>
        <v>3593.6000000000004</v>
      </c>
      <c r="H29" s="18">
        <f t="shared" si="4"/>
        <v>2874.88</v>
      </c>
      <c r="I29" s="18">
        <f t="shared" si="5"/>
        <v>3369</v>
      </c>
      <c r="J29" s="19">
        <f t="shared" si="0"/>
        <v>2299.9040000000005</v>
      </c>
      <c r="K29" s="70"/>
      <c r="L29" s="18">
        <f t="shared" si="6"/>
        <v>5390.4</v>
      </c>
      <c r="M29" s="19">
        <f t="shared" si="7"/>
        <v>4492</v>
      </c>
    </row>
    <row r="30" spans="1:13" x14ac:dyDescent="0.2">
      <c r="A30" s="20" t="s">
        <v>23</v>
      </c>
      <c r="B30" s="14">
        <v>14240.045977122229</v>
      </c>
      <c r="C30" s="15"/>
      <c r="D30" s="16">
        <v>14197</v>
      </c>
      <c r="E30" s="17">
        <f t="shared" si="1"/>
        <v>14197</v>
      </c>
      <c r="F30" s="18">
        <f t="shared" si="2"/>
        <v>11357.6</v>
      </c>
      <c r="G30" s="18">
        <f t="shared" si="3"/>
        <v>11357.6</v>
      </c>
      <c r="H30" s="18">
        <f t="shared" si="4"/>
        <v>9086.08</v>
      </c>
      <c r="I30" s="18">
        <f t="shared" si="5"/>
        <v>10647.75</v>
      </c>
      <c r="J30" s="19">
        <f t="shared" si="0"/>
        <v>7268.8640000000005</v>
      </c>
      <c r="K30" s="70"/>
      <c r="L30" s="18">
        <f t="shared" si="6"/>
        <v>17036.399999999998</v>
      </c>
      <c r="M30" s="19">
        <f t="shared" si="7"/>
        <v>14197</v>
      </c>
    </row>
    <row r="31" spans="1:13" x14ac:dyDescent="0.2">
      <c r="A31" s="20" t="s">
        <v>24</v>
      </c>
      <c r="B31" s="14">
        <v>3817.6200863332442</v>
      </c>
      <c r="C31" s="15"/>
      <c r="D31" s="16">
        <v>3806</v>
      </c>
      <c r="E31" s="17">
        <f t="shared" si="1"/>
        <v>3806</v>
      </c>
      <c r="F31" s="18">
        <f t="shared" si="2"/>
        <v>3044.8</v>
      </c>
      <c r="G31" s="18">
        <f t="shared" si="3"/>
        <v>3044.8</v>
      </c>
      <c r="H31" s="18">
        <f t="shared" si="4"/>
        <v>2435.84</v>
      </c>
      <c r="I31" s="18">
        <f t="shared" si="5"/>
        <v>2854.5</v>
      </c>
      <c r="J31" s="19">
        <f t="shared" si="0"/>
        <v>1948.6720000000003</v>
      </c>
      <c r="K31" s="70"/>
      <c r="L31" s="18">
        <f t="shared" si="6"/>
        <v>4567.2</v>
      </c>
      <c r="M31" s="19">
        <f t="shared" si="7"/>
        <v>3806</v>
      </c>
    </row>
    <row r="32" spans="1:13" x14ac:dyDescent="0.2">
      <c r="A32" s="20" t="s">
        <v>25</v>
      </c>
      <c r="B32" s="14">
        <v>3668.3463508302825</v>
      </c>
      <c r="C32" s="15"/>
      <c r="D32" s="16">
        <v>3657</v>
      </c>
      <c r="E32" s="17">
        <f t="shared" si="1"/>
        <v>3657</v>
      </c>
      <c r="F32" s="18">
        <f t="shared" si="2"/>
        <v>2925.6000000000004</v>
      </c>
      <c r="G32" s="18">
        <f t="shared" si="3"/>
        <v>2925.6000000000004</v>
      </c>
      <c r="H32" s="18">
        <f t="shared" si="4"/>
        <v>2340.48</v>
      </c>
      <c r="I32" s="18">
        <f t="shared" si="5"/>
        <v>2742.75</v>
      </c>
      <c r="J32" s="19">
        <f t="shared" si="0"/>
        <v>1872.3840000000002</v>
      </c>
      <c r="K32" s="70"/>
      <c r="L32" s="18">
        <f t="shared" si="6"/>
        <v>4388.3999999999996</v>
      </c>
      <c r="M32" s="19">
        <f t="shared" si="7"/>
        <v>3657</v>
      </c>
    </row>
    <row r="33" spans="1:13" x14ac:dyDescent="0.2">
      <c r="A33" s="20" t="s">
        <v>26</v>
      </c>
      <c r="B33" s="14">
        <v>8233.449097779112</v>
      </c>
      <c r="C33" s="15"/>
      <c r="D33" s="16">
        <v>8209</v>
      </c>
      <c r="E33" s="17">
        <f t="shared" si="1"/>
        <v>8209</v>
      </c>
      <c r="F33" s="18">
        <f t="shared" si="2"/>
        <v>6567.2000000000007</v>
      </c>
      <c r="G33" s="18">
        <f t="shared" si="3"/>
        <v>6567.2000000000007</v>
      </c>
      <c r="H33" s="18">
        <f t="shared" si="4"/>
        <v>5253.76</v>
      </c>
      <c r="I33" s="18">
        <f t="shared" si="5"/>
        <v>6156.75</v>
      </c>
      <c r="J33" s="19">
        <f t="shared" si="0"/>
        <v>4203.0080000000007</v>
      </c>
      <c r="K33" s="70"/>
      <c r="L33" s="18">
        <f t="shared" si="6"/>
        <v>9850.7999999999993</v>
      </c>
      <c r="M33" s="19">
        <f t="shared" si="7"/>
        <v>8209</v>
      </c>
    </row>
    <row r="34" spans="1:13" x14ac:dyDescent="0.2">
      <c r="A34" s="20" t="s">
        <v>27</v>
      </c>
      <c r="B34" s="14">
        <v>4506.061642608106</v>
      </c>
      <c r="C34" s="15"/>
      <c r="D34" s="16">
        <v>4492</v>
      </c>
      <c r="E34" s="17">
        <f t="shared" si="1"/>
        <v>4492</v>
      </c>
      <c r="F34" s="18">
        <f t="shared" si="2"/>
        <v>3593.6000000000004</v>
      </c>
      <c r="G34" s="18">
        <f t="shared" si="3"/>
        <v>3593.6000000000004</v>
      </c>
      <c r="H34" s="18">
        <f t="shared" si="4"/>
        <v>2874.88</v>
      </c>
      <c r="I34" s="18">
        <f t="shared" si="5"/>
        <v>3369</v>
      </c>
      <c r="J34" s="19">
        <f t="shared" si="0"/>
        <v>2299.9040000000005</v>
      </c>
      <c r="K34" s="70"/>
      <c r="L34" s="18">
        <f t="shared" si="6"/>
        <v>5390.4</v>
      </c>
      <c r="M34" s="19">
        <f t="shared" si="7"/>
        <v>4492</v>
      </c>
    </row>
    <row r="35" spans="1:13" x14ac:dyDescent="0.2">
      <c r="A35" s="20" t="s">
        <v>28</v>
      </c>
      <c r="B35" s="14">
        <v>4506.061642608106</v>
      </c>
      <c r="C35" s="15"/>
      <c r="D35" s="16">
        <v>4492</v>
      </c>
      <c r="E35" s="17">
        <f t="shared" si="1"/>
        <v>4492</v>
      </c>
      <c r="F35" s="18">
        <f t="shared" si="2"/>
        <v>3593.6000000000004</v>
      </c>
      <c r="G35" s="18">
        <f t="shared" si="3"/>
        <v>3593.6000000000004</v>
      </c>
      <c r="H35" s="18">
        <f t="shared" si="4"/>
        <v>2874.88</v>
      </c>
      <c r="I35" s="18">
        <f t="shared" si="5"/>
        <v>3369</v>
      </c>
      <c r="J35" s="19">
        <f t="shared" si="0"/>
        <v>2299.9040000000005</v>
      </c>
      <c r="K35" s="70"/>
      <c r="L35" s="18">
        <f t="shared" si="6"/>
        <v>5390.4</v>
      </c>
      <c r="M35" s="19">
        <f t="shared" si="7"/>
        <v>4492</v>
      </c>
    </row>
    <row r="36" spans="1:13" x14ac:dyDescent="0.2">
      <c r="A36" s="20" t="s">
        <v>29</v>
      </c>
      <c r="B36" s="14">
        <v>7737.7266179371818</v>
      </c>
      <c r="C36" s="15"/>
      <c r="D36" s="16">
        <v>7715</v>
      </c>
      <c r="E36" s="17">
        <f t="shared" si="1"/>
        <v>7715</v>
      </c>
      <c r="F36" s="18">
        <f t="shared" si="2"/>
        <v>6172</v>
      </c>
      <c r="G36" s="18">
        <f t="shared" si="3"/>
        <v>6172</v>
      </c>
      <c r="H36" s="18">
        <f t="shared" si="4"/>
        <v>4937.6000000000004</v>
      </c>
      <c r="I36" s="18">
        <f t="shared" si="5"/>
        <v>5786.25</v>
      </c>
      <c r="J36" s="19">
        <f t="shared" si="0"/>
        <v>3950.08</v>
      </c>
      <c r="K36" s="70"/>
      <c r="L36" s="18">
        <f t="shared" si="6"/>
        <v>9258</v>
      </c>
      <c r="M36" s="19">
        <f t="shared" si="7"/>
        <v>7715</v>
      </c>
    </row>
    <row r="37" spans="1:13" x14ac:dyDescent="0.2">
      <c r="A37" s="20" t="s">
        <v>30</v>
      </c>
      <c r="B37" s="14">
        <v>4506.061642608106</v>
      </c>
      <c r="C37" s="15"/>
      <c r="D37" s="16">
        <v>4492</v>
      </c>
      <c r="E37" s="17">
        <f t="shared" si="1"/>
        <v>4492</v>
      </c>
      <c r="F37" s="18">
        <f t="shared" si="2"/>
        <v>3593.6000000000004</v>
      </c>
      <c r="G37" s="18">
        <f t="shared" si="3"/>
        <v>3593.6000000000004</v>
      </c>
      <c r="H37" s="18">
        <f t="shared" si="4"/>
        <v>2874.88</v>
      </c>
      <c r="I37" s="18">
        <f t="shared" si="5"/>
        <v>3369</v>
      </c>
      <c r="J37" s="19">
        <f t="shared" si="0"/>
        <v>2299.9040000000005</v>
      </c>
      <c r="K37" s="70"/>
      <c r="L37" s="18">
        <f t="shared" si="6"/>
        <v>5390.4</v>
      </c>
      <c r="M37" s="19">
        <f t="shared" si="7"/>
        <v>4492</v>
      </c>
    </row>
    <row r="38" spans="1:13" x14ac:dyDescent="0.2">
      <c r="A38" s="20" t="s">
        <v>31</v>
      </c>
      <c r="B38" s="14">
        <v>4506.061642608106</v>
      </c>
      <c r="C38" s="15"/>
      <c r="D38" s="16">
        <v>4492</v>
      </c>
      <c r="E38" s="17">
        <f t="shared" si="1"/>
        <v>4492</v>
      </c>
      <c r="F38" s="18">
        <f t="shared" si="2"/>
        <v>3593.6000000000004</v>
      </c>
      <c r="G38" s="18">
        <f t="shared" si="3"/>
        <v>3593.6000000000004</v>
      </c>
      <c r="H38" s="18">
        <f t="shared" si="4"/>
        <v>2874.88</v>
      </c>
      <c r="I38" s="18">
        <f t="shared" si="5"/>
        <v>3369</v>
      </c>
      <c r="J38" s="19">
        <f t="shared" si="0"/>
        <v>2299.9040000000005</v>
      </c>
      <c r="K38" s="70"/>
      <c r="L38" s="18">
        <f t="shared" si="6"/>
        <v>5390.4</v>
      </c>
      <c r="M38" s="19">
        <f t="shared" si="7"/>
        <v>4492</v>
      </c>
    </row>
    <row r="39" spans="1:13" x14ac:dyDescent="0.2">
      <c r="A39" s="20" t="s">
        <v>32</v>
      </c>
      <c r="B39" s="14">
        <v>9092.3300684715341</v>
      </c>
      <c r="C39" s="15"/>
      <c r="D39" s="16">
        <v>9066</v>
      </c>
      <c r="E39" s="17">
        <f t="shared" si="1"/>
        <v>9066</v>
      </c>
      <c r="F39" s="18">
        <f t="shared" si="2"/>
        <v>7252.8</v>
      </c>
      <c r="G39" s="18">
        <f t="shared" si="3"/>
        <v>7252.8</v>
      </c>
      <c r="H39" s="18">
        <f t="shared" si="4"/>
        <v>5802.24</v>
      </c>
      <c r="I39" s="18">
        <f t="shared" si="5"/>
        <v>6799.5</v>
      </c>
      <c r="J39" s="19">
        <f t="shared" si="0"/>
        <v>4641.7920000000004</v>
      </c>
      <c r="K39" s="70"/>
      <c r="L39" s="18">
        <f t="shared" si="6"/>
        <v>10879.199999999999</v>
      </c>
      <c r="M39" s="19">
        <f t="shared" si="7"/>
        <v>9066</v>
      </c>
    </row>
    <row r="40" spans="1:13" x14ac:dyDescent="0.2">
      <c r="A40" s="20" t="s">
        <v>33</v>
      </c>
      <c r="B40" s="14">
        <v>4755.5938571802235</v>
      </c>
      <c r="C40" s="15"/>
      <c r="D40" s="16">
        <v>4742</v>
      </c>
      <c r="E40" s="17">
        <f t="shared" si="1"/>
        <v>4742</v>
      </c>
      <c r="F40" s="18">
        <f t="shared" si="2"/>
        <v>3793.6000000000004</v>
      </c>
      <c r="G40" s="18">
        <f t="shared" si="3"/>
        <v>3793.6000000000004</v>
      </c>
      <c r="H40" s="18">
        <f t="shared" si="4"/>
        <v>3034.88</v>
      </c>
      <c r="I40" s="18">
        <f t="shared" si="5"/>
        <v>3556.5</v>
      </c>
      <c r="J40" s="19">
        <f t="shared" si="0"/>
        <v>2427.9040000000005</v>
      </c>
      <c r="K40" s="70"/>
      <c r="L40" s="18">
        <f t="shared" si="6"/>
        <v>5690.4</v>
      </c>
      <c r="M40" s="19">
        <f t="shared" si="7"/>
        <v>4742</v>
      </c>
    </row>
    <row r="41" spans="1:13" x14ac:dyDescent="0.2">
      <c r="A41" s="20" t="s">
        <v>34</v>
      </c>
      <c r="B41" s="14">
        <v>12263.839956359119</v>
      </c>
      <c r="C41" s="15"/>
      <c r="D41" s="16">
        <v>12227</v>
      </c>
      <c r="E41" s="17">
        <f t="shared" si="1"/>
        <v>12227</v>
      </c>
      <c r="F41" s="18">
        <f t="shared" si="2"/>
        <v>9781.6</v>
      </c>
      <c r="G41" s="18">
        <f t="shared" si="3"/>
        <v>9781.6</v>
      </c>
      <c r="H41" s="18">
        <f t="shared" si="4"/>
        <v>7825.28</v>
      </c>
      <c r="I41" s="18">
        <f t="shared" si="5"/>
        <v>9170.25</v>
      </c>
      <c r="J41" s="19">
        <f t="shared" si="0"/>
        <v>6260.2240000000002</v>
      </c>
      <c r="K41" s="70"/>
      <c r="L41" s="18">
        <f t="shared" si="6"/>
        <v>14672.4</v>
      </c>
      <c r="M41" s="19">
        <f t="shared" si="7"/>
        <v>12227</v>
      </c>
    </row>
    <row r="42" spans="1:13" x14ac:dyDescent="0.2">
      <c r="A42" s="20" t="s">
        <v>35</v>
      </c>
      <c r="B42" s="14">
        <v>4950.5408998146904</v>
      </c>
      <c r="C42" s="15"/>
      <c r="D42" s="16">
        <v>4936</v>
      </c>
      <c r="E42" s="17">
        <f t="shared" si="1"/>
        <v>4936</v>
      </c>
      <c r="F42" s="18">
        <f t="shared" si="2"/>
        <v>3948.8</v>
      </c>
      <c r="G42" s="18">
        <f t="shared" si="3"/>
        <v>3948.8</v>
      </c>
      <c r="H42" s="18">
        <f t="shared" si="4"/>
        <v>3159.04</v>
      </c>
      <c r="I42" s="18">
        <f t="shared" si="5"/>
        <v>3702</v>
      </c>
      <c r="J42" s="19">
        <f t="shared" si="0"/>
        <v>2527.232</v>
      </c>
      <c r="K42" s="70"/>
      <c r="L42" s="18">
        <f t="shared" si="6"/>
        <v>5923.2</v>
      </c>
      <c r="M42" s="19">
        <f t="shared" si="7"/>
        <v>4936</v>
      </c>
    </row>
    <row r="43" spans="1:13" x14ac:dyDescent="0.2">
      <c r="A43" s="20" t="s">
        <v>36</v>
      </c>
      <c r="B43" s="14">
        <v>3757.4649988917527</v>
      </c>
      <c r="C43" s="15"/>
      <c r="D43" s="16">
        <v>3747</v>
      </c>
      <c r="E43" s="17">
        <f t="shared" si="1"/>
        <v>3747</v>
      </c>
      <c r="F43" s="18">
        <f t="shared" si="2"/>
        <v>2997.6000000000004</v>
      </c>
      <c r="G43" s="18">
        <f t="shared" si="3"/>
        <v>2997.6000000000004</v>
      </c>
      <c r="H43" s="18">
        <f t="shared" si="4"/>
        <v>2398.08</v>
      </c>
      <c r="I43" s="18">
        <f t="shared" si="5"/>
        <v>2810.25</v>
      </c>
      <c r="J43" s="19">
        <f t="shared" si="0"/>
        <v>1918.4640000000002</v>
      </c>
      <c r="K43" s="70"/>
      <c r="L43" s="18">
        <f t="shared" si="6"/>
        <v>4496.3999999999996</v>
      </c>
      <c r="M43" s="19">
        <f t="shared" si="7"/>
        <v>3747</v>
      </c>
    </row>
    <row r="44" spans="1:13" x14ac:dyDescent="0.2">
      <c r="A44" s="20" t="s">
        <v>37</v>
      </c>
      <c r="B44" s="14">
        <v>3668.3463508302825</v>
      </c>
      <c r="C44" s="15"/>
      <c r="D44" s="16">
        <v>3657</v>
      </c>
      <c r="E44" s="17">
        <f t="shared" si="1"/>
        <v>3657</v>
      </c>
      <c r="F44" s="18">
        <f t="shared" si="2"/>
        <v>2925.6000000000004</v>
      </c>
      <c r="G44" s="18">
        <f t="shared" si="3"/>
        <v>2925.6000000000004</v>
      </c>
      <c r="H44" s="18">
        <f t="shared" si="4"/>
        <v>2340.48</v>
      </c>
      <c r="I44" s="18">
        <f t="shared" si="5"/>
        <v>2742.75</v>
      </c>
      <c r="J44" s="19">
        <f t="shared" si="0"/>
        <v>1872.3840000000002</v>
      </c>
      <c r="K44" s="70"/>
      <c r="L44" s="18">
        <f t="shared" si="6"/>
        <v>4388.3999999999996</v>
      </c>
      <c r="M44" s="19">
        <f t="shared" si="7"/>
        <v>3657</v>
      </c>
    </row>
    <row r="45" spans="1:13" x14ac:dyDescent="0.2">
      <c r="A45" s="20" t="s">
        <v>38</v>
      </c>
      <c r="B45" s="14">
        <v>4506.061642608106</v>
      </c>
      <c r="C45" s="15"/>
      <c r="D45" s="16">
        <v>4492</v>
      </c>
      <c r="E45" s="17">
        <f t="shared" si="1"/>
        <v>4492</v>
      </c>
      <c r="F45" s="18">
        <f t="shared" si="2"/>
        <v>3593.6000000000004</v>
      </c>
      <c r="G45" s="18">
        <f t="shared" si="3"/>
        <v>3593.6000000000004</v>
      </c>
      <c r="H45" s="18">
        <f t="shared" si="4"/>
        <v>2874.88</v>
      </c>
      <c r="I45" s="18">
        <f t="shared" si="5"/>
        <v>3369</v>
      </c>
      <c r="J45" s="19">
        <f t="shared" si="0"/>
        <v>2299.9040000000005</v>
      </c>
      <c r="K45" s="70"/>
      <c r="L45" s="18">
        <f t="shared" si="6"/>
        <v>5390.4</v>
      </c>
      <c r="M45" s="19">
        <f t="shared" si="7"/>
        <v>4492</v>
      </c>
    </row>
    <row r="46" spans="1:13" x14ac:dyDescent="0.2">
      <c r="A46" s="20" t="s">
        <v>39</v>
      </c>
      <c r="B46" s="14">
        <v>7298.8172762344384</v>
      </c>
      <c r="C46" s="15"/>
      <c r="D46" s="16">
        <v>7277</v>
      </c>
      <c r="E46" s="17">
        <f t="shared" si="1"/>
        <v>7277</v>
      </c>
      <c r="F46" s="18">
        <f t="shared" si="2"/>
        <v>5821.6</v>
      </c>
      <c r="G46" s="18">
        <f t="shared" si="3"/>
        <v>5821.6</v>
      </c>
      <c r="H46" s="18">
        <f t="shared" si="4"/>
        <v>4657.28</v>
      </c>
      <c r="I46" s="18">
        <f t="shared" si="5"/>
        <v>5457.75</v>
      </c>
      <c r="J46" s="19">
        <f t="shared" si="0"/>
        <v>3725.8240000000005</v>
      </c>
      <c r="K46" s="70"/>
      <c r="L46" s="18">
        <f t="shared" si="6"/>
        <v>8732.4</v>
      </c>
      <c r="M46" s="19">
        <f t="shared" si="7"/>
        <v>7277</v>
      </c>
    </row>
    <row r="47" spans="1:13" x14ac:dyDescent="0.2">
      <c r="A47" s="20" t="s">
        <v>40</v>
      </c>
      <c r="B47" s="14">
        <v>4506.061642608106</v>
      </c>
      <c r="C47" s="15"/>
      <c r="D47" s="16">
        <v>4492</v>
      </c>
      <c r="E47" s="17">
        <f t="shared" si="1"/>
        <v>4492</v>
      </c>
      <c r="F47" s="18">
        <f t="shared" si="2"/>
        <v>3593.6000000000004</v>
      </c>
      <c r="G47" s="18">
        <f t="shared" si="3"/>
        <v>3593.6000000000004</v>
      </c>
      <c r="H47" s="18">
        <f t="shared" si="4"/>
        <v>2874.88</v>
      </c>
      <c r="I47" s="18">
        <f t="shared" si="5"/>
        <v>3369</v>
      </c>
      <c r="J47" s="19">
        <f t="shared" si="0"/>
        <v>2299.9040000000005</v>
      </c>
      <c r="K47" s="70"/>
      <c r="L47" s="18">
        <f t="shared" si="6"/>
        <v>5390.4</v>
      </c>
      <c r="M47" s="19">
        <f t="shared" si="7"/>
        <v>4492</v>
      </c>
    </row>
    <row r="48" spans="1:13" x14ac:dyDescent="0.2">
      <c r="A48" s="20" t="s">
        <v>41</v>
      </c>
      <c r="B48" s="14">
        <v>4506.061642608106</v>
      </c>
      <c r="C48" s="15"/>
      <c r="D48" s="16">
        <v>4492</v>
      </c>
      <c r="E48" s="17">
        <f t="shared" si="1"/>
        <v>4492</v>
      </c>
      <c r="F48" s="18">
        <f t="shared" si="2"/>
        <v>3593.6000000000004</v>
      </c>
      <c r="G48" s="18">
        <f t="shared" si="3"/>
        <v>3593.6000000000004</v>
      </c>
      <c r="H48" s="18">
        <f t="shared" si="4"/>
        <v>2874.88</v>
      </c>
      <c r="I48" s="18">
        <f t="shared" si="5"/>
        <v>3369</v>
      </c>
      <c r="J48" s="19">
        <f t="shared" si="0"/>
        <v>2299.9040000000005</v>
      </c>
      <c r="K48" s="70"/>
      <c r="L48" s="18">
        <f t="shared" si="6"/>
        <v>5390.4</v>
      </c>
      <c r="M48" s="19">
        <f t="shared" si="7"/>
        <v>4492</v>
      </c>
    </row>
    <row r="49" spans="1:13" x14ac:dyDescent="0.2">
      <c r="A49" s="20" t="s">
        <v>42</v>
      </c>
      <c r="B49" s="14">
        <v>3668.3463508302825</v>
      </c>
      <c r="C49" s="15"/>
      <c r="D49" s="16">
        <v>3657</v>
      </c>
      <c r="E49" s="17">
        <f t="shared" si="1"/>
        <v>3657</v>
      </c>
      <c r="F49" s="18">
        <f t="shared" si="2"/>
        <v>2925.6000000000004</v>
      </c>
      <c r="G49" s="18">
        <f t="shared" si="3"/>
        <v>2925.6000000000004</v>
      </c>
      <c r="H49" s="18">
        <f t="shared" si="4"/>
        <v>2340.48</v>
      </c>
      <c r="I49" s="18">
        <f t="shared" si="5"/>
        <v>2742.75</v>
      </c>
      <c r="J49" s="19">
        <f t="shared" si="0"/>
        <v>1872.3840000000002</v>
      </c>
      <c r="K49" s="70"/>
      <c r="L49" s="18">
        <f t="shared" si="6"/>
        <v>4388.3999999999996</v>
      </c>
      <c r="M49" s="19">
        <f t="shared" si="7"/>
        <v>3657</v>
      </c>
    </row>
    <row r="50" spans="1:13" x14ac:dyDescent="0.2">
      <c r="A50" s="20" t="s">
        <v>43</v>
      </c>
      <c r="B50" s="14">
        <v>4506.061642608106</v>
      </c>
      <c r="C50" s="15"/>
      <c r="D50" s="16">
        <v>4492</v>
      </c>
      <c r="E50" s="17">
        <f t="shared" si="1"/>
        <v>4492</v>
      </c>
      <c r="F50" s="18">
        <f t="shared" si="2"/>
        <v>3593.6000000000004</v>
      </c>
      <c r="G50" s="18">
        <f t="shared" si="3"/>
        <v>3593.6000000000004</v>
      </c>
      <c r="H50" s="18">
        <f t="shared" si="4"/>
        <v>2874.88</v>
      </c>
      <c r="I50" s="18">
        <f t="shared" si="5"/>
        <v>3369</v>
      </c>
      <c r="J50" s="19">
        <f t="shared" si="0"/>
        <v>2299.9040000000005</v>
      </c>
      <c r="K50" s="70"/>
      <c r="L50" s="18">
        <f t="shared" si="6"/>
        <v>5390.4</v>
      </c>
      <c r="M50" s="19">
        <f t="shared" si="7"/>
        <v>4492</v>
      </c>
    </row>
    <row r="51" spans="1:13" x14ac:dyDescent="0.2">
      <c r="A51" s="20" t="s">
        <v>44</v>
      </c>
      <c r="B51" s="14">
        <v>3668.3463508302825</v>
      </c>
      <c r="C51" s="15"/>
      <c r="D51" s="16">
        <v>3657</v>
      </c>
      <c r="E51" s="17">
        <f t="shared" si="1"/>
        <v>3657</v>
      </c>
      <c r="F51" s="18">
        <f t="shared" si="2"/>
        <v>2925.6000000000004</v>
      </c>
      <c r="G51" s="18">
        <f t="shared" si="3"/>
        <v>2925.6000000000004</v>
      </c>
      <c r="H51" s="18">
        <f t="shared" si="4"/>
        <v>2340.48</v>
      </c>
      <c r="I51" s="18">
        <f t="shared" si="5"/>
        <v>2742.75</v>
      </c>
      <c r="J51" s="19">
        <f t="shared" si="0"/>
        <v>1872.3840000000002</v>
      </c>
      <c r="K51" s="70"/>
      <c r="L51" s="18">
        <f t="shared" si="6"/>
        <v>4388.3999999999996</v>
      </c>
      <c r="M51" s="19">
        <f t="shared" si="7"/>
        <v>3657</v>
      </c>
    </row>
    <row r="52" spans="1:13" x14ac:dyDescent="0.2">
      <c r="A52" s="20" t="s">
        <v>45</v>
      </c>
      <c r="B52" s="14">
        <v>4506.061642608106</v>
      </c>
      <c r="C52" s="15"/>
      <c r="D52" s="16">
        <v>4492</v>
      </c>
      <c r="E52" s="17">
        <f t="shared" si="1"/>
        <v>4492</v>
      </c>
      <c r="F52" s="18">
        <f t="shared" si="2"/>
        <v>3593.6000000000004</v>
      </c>
      <c r="G52" s="18">
        <f t="shared" si="3"/>
        <v>3593.6000000000004</v>
      </c>
      <c r="H52" s="18">
        <f t="shared" si="4"/>
        <v>2874.88</v>
      </c>
      <c r="I52" s="18">
        <f t="shared" si="5"/>
        <v>3369</v>
      </c>
      <c r="J52" s="19">
        <f t="shared" si="0"/>
        <v>2299.9040000000005</v>
      </c>
      <c r="K52" s="70"/>
      <c r="L52" s="18">
        <f t="shared" si="6"/>
        <v>5390.4</v>
      </c>
      <c r="M52" s="19">
        <f t="shared" si="7"/>
        <v>4492</v>
      </c>
    </row>
    <row r="53" spans="1:13" x14ac:dyDescent="0.2">
      <c r="A53" s="20" t="s">
        <v>46</v>
      </c>
      <c r="B53" s="14">
        <v>4585.1544427626623</v>
      </c>
      <c r="C53" s="15"/>
      <c r="D53" s="16">
        <v>4571</v>
      </c>
      <c r="E53" s="17">
        <f t="shared" si="1"/>
        <v>4571</v>
      </c>
      <c r="F53" s="18">
        <f t="shared" si="2"/>
        <v>3656.8</v>
      </c>
      <c r="G53" s="18">
        <f t="shared" si="3"/>
        <v>3656.8</v>
      </c>
      <c r="H53" s="18">
        <f t="shared" si="4"/>
        <v>2925.44</v>
      </c>
      <c r="I53" s="18">
        <f t="shared" si="5"/>
        <v>3428.25</v>
      </c>
      <c r="J53" s="19">
        <f t="shared" si="0"/>
        <v>2340.3520000000003</v>
      </c>
      <c r="K53" s="70"/>
      <c r="L53" s="18">
        <f t="shared" si="6"/>
        <v>5485.2</v>
      </c>
      <c r="M53" s="19">
        <f t="shared" si="7"/>
        <v>4571</v>
      </c>
    </row>
    <row r="54" spans="1:13" x14ac:dyDescent="0.2">
      <c r="A54" s="20" t="s">
        <v>47</v>
      </c>
      <c r="B54" s="14">
        <v>3668.3463508302825</v>
      </c>
      <c r="C54" s="15"/>
      <c r="D54" s="16">
        <v>3657</v>
      </c>
      <c r="E54" s="17">
        <f t="shared" si="1"/>
        <v>3657</v>
      </c>
      <c r="F54" s="18">
        <f t="shared" si="2"/>
        <v>2925.6000000000004</v>
      </c>
      <c r="G54" s="18">
        <f t="shared" si="3"/>
        <v>2925.6000000000004</v>
      </c>
      <c r="H54" s="18">
        <f t="shared" si="4"/>
        <v>2340.48</v>
      </c>
      <c r="I54" s="18">
        <f t="shared" si="5"/>
        <v>2742.75</v>
      </c>
      <c r="J54" s="19">
        <f t="shared" si="0"/>
        <v>1872.3840000000002</v>
      </c>
      <c r="K54" s="70"/>
      <c r="L54" s="18">
        <f t="shared" si="6"/>
        <v>4388.3999999999996</v>
      </c>
      <c r="M54" s="19">
        <f t="shared" si="7"/>
        <v>3657</v>
      </c>
    </row>
    <row r="55" spans="1:13" x14ac:dyDescent="0.2">
      <c r="A55" s="20" t="s">
        <v>48</v>
      </c>
      <c r="B55" s="14">
        <v>3768.6048298994369</v>
      </c>
      <c r="C55" s="15"/>
      <c r="D55" s="16">
        <v>3758</v>
      </c>
      <c r="E55" s="17">
        <f t="shared" si="1"/>
        <v>3758</v>
      </c>
      <c r="F55" s="18">
        <f t="shared" si="2"/>
        <v>3006.4</v>
      </c>
      <c r="G55" s="18">
        <f t="shared" si="3"/>
        <v>3006.4</v>
      </c>
      <c r="H55" s="18">
        <f t="shared" si="4"/>
        <v>2405.12</v>
      </c>
      <c r="I55" s="18">
        <f t="shared" si="5"/>
        <v>2818.5</v>
      </c>
      <c r="J55" s="19">
        <f t="shared" si="0"/>
        <v>1924.096</v>
      </c>
      <c r="K55" s="70"/>
      <c r="L55" s="18">
        <f t="shared" si="6"/>
        <v>4509.5999999999995</v>
      </c>
      <c r="M55" s="19">
        <f t="shared" si="7"/>
        <v>3758</v>
      </c>
    </row>
    <row r="56" spans="1:13" x14ac:dyDescent="0.2">
      <c r="A56" s="20" t="s">
        <v>49</v>
      </c>
      <c r="B56" s="14">
        <v>8916.32073855013</v>
      </c>
      <c r="C56" s="15"/>
      <c r="D56" s="16">
        <v>8890</v>
      </c>
      <c r="E56" s="17">
        <f t="shared" si="1"/>
        <v>8890</v>
      </c>
      <c r="F56" s="18">
        <f t="shared" si="2"/>
        <v>7112</v>
      </c>
      <c r="G56" s="18">
        <f t="shared" si="3"/>
        <v>7112</v>
      </c>
      <c r="H56" s="18">
        <f t="shared" si="4"/>
        <v>5689.6</v>
      </c>
      <c r="I56" s="18">
        <f t="shared" si="5"/>
        <v>6667.5</v>
      </c>
      <c r="J56" s="19">
        <f t="shared" si="0"/>
        <v>4551.68</v>
      </c>
      <c r="K56" s="70"/>
      <c r="L56" s="18">
        <f t="shared" si="6"/>
        <v>10668</v>
      </c>
      <c r="M56" s="19">
        <f t="shared" si="7"/>
        <v>8890</v>
      </c>
    </row>
    <row r="57" spans="1:13" x14ac:dyDescent="0.2">
      <c r="A57" s="20" t="s">
        <v>50</v>
      </c>
      <c r="B57" s="14">
        <v>7616.3024599534292</v>
      </c>
      <c r="C57" s="15"/>
      <c r="D57" s="16">
        <v>7594</v>
      </c>
      <c r="E57" s="17">
        <f t="shared" si="1"/>
        <v>7594</v>
      </c>
      <c r="F57" s="18">
        <f t="shared" si="2"/>
        <v>6075.2000000000007</v>
      </c>
      <c r="G57" s="18">
        <f t="shared" si="3"/>
        <v>6075.2000000000007</v>
      </c>
      <c r="H57" s="18">
        <f t="shared" si="4"/>
        <v>4860.16</v>
      </c>
      <c r="I57" s="18">
        <f t="shared" si="5"/>
        <v>5695.5</v>
      </c>
      <c r="J57" s="19">
        <f t="shared" si="0"/>
        <v>3888.1280000000006</v>
      </c>
      <c r="K57" s="70"/>
      <c r="L57" s="18">
        <f t="shared" si="6"/>
        <v>9112.7999999999993</v>
      </c>
      <c r="M57" s="19">
        <f t="shared" si="7"/>
        <v>7594</v>
      </c>
    </row>
    <row r="58" spans="1:13" x14ac:dyDescent="0.2">
      <c r="A58" s="20" t="s">
        <v>51</v>
      </c>
      <c r="B58" s="14">
        <v>3820.9620356355499</v>
      </c>
      <c r="C58" s="15"/>
      <c r="D58" s="16">
        <v>3809</v>
      </c>
      <c r="E58" s="17">
        <f t="shared" si="1"/>
        <v>3809</v>
      </c>
      <c r="F58" s="18">
        <f t="shared" si="2"/>
        <v>3047.2000000000003</v>
      </c>
      <c r="G58" s="18">
        <f t="shared" si="3"/>
        <v>3047.2000000000003</v>
      </c>
      <c r="H58" s="18">
        <f t="shared" si="4"/>
        <v>2437.7600000000002</v>
      </c>
      <c r="I58" s="18">
        <f t="shared" si="5"/>
        <v>2856.75</v>
      </c>
      <c r="J58" s="19">
        <f t="shared" si="0"/>
        <v>1950.2080000000003</v>
      </c>
      <c r="K58" s="70"/>
      <c r="L58" s="18">
        <f t="shared" si="6"/>
        <v>4570.8</v>
      </c>
      <c r="M58" s="19">
        <f t="shared" si="7"/>
        <v>3809</v>
      </c>
    </row>
    <row r="59" spans="1:13" x14ac:dyDescent="0.2">
      <c r="A59" s="20" t="s">
        <v>52</v>
      </c>
      <c r="B59" s="14">
        <v>3668.3463508302825</v>
      </c>
      <c r="C59" s="15"/>
      <c r="D59" s="16">
        <v>3657</v>
      </c>
      <c r="E59" s="17">
        <f t="shared" si="1"/>
        <v>3657</v>
      </c>
      <c r="F59" s="18">
        <f t="shared" si="2"/>
        <v>2925.6000000000004</v>
      </c>
      <c r="G59" s="18">
        <f t="shared" si="3"/>
        <v>2925.6000000000004</v>
      </c>
      <c r="H59" s="18">
        <f t="shared" si="4"/>
        <v>2340.48</v>
      </c>
      <c r="I59" s="18">
        <f t="shared" si="5"/>
        <v>2742.75</v>
      </c>
      <c r="J59" s="19">
        <f t="shared" si="0"/>
        <v>1872.3840000000002</v>
      </c>
      <c r="K59" s="70"/>
      <c r="L59" s="18">
        <f t="shared" si="6"/>
        <v>4388.3999999999996</v>
      </c>
      <c r="M59" s="19">
        <f t="shared" si="7"/>
        <v>3657</v>
      </c>
    </row>
    <row r="60" spans="1:13" x14ac:dyDescent="0.2">
      <c r="A60" s="20" t="s">
        <v>53</v>
      </c>
      <c r="B60" s="14">
        <v>9158.0550714168712</v>
      </c>
      <c r="C60" s="15"/>
      <c r="D60" s="16">
        <v>9130</v>
      </c>
      <c r="E60" s="17">
        <f t="shared" si="1"/>
        <v>9130</v>
      </c>
      <c r="F60" s="18">
        <f t="shared" si="2"/>
        <v>7304</v>
      </c>
      <c r="G60" s="18">
        <f t="shared" si="3"/>
        <v>7304</v>
      </c>
      <c r="H60" s="18">
        <f t="shared" si="4"/>
        <v>5843.2</v>
      </c>
      <c r="I60" s="18">
        <f t="shared" si="5"/>
        <v>6847.5</v>
      </c>
      <c r="J60" s="19">
        <f t="shared" si="0"/>
        <v>4674.5600000000004</v>
      </c>
      <c r="K60" s="70"/>
      <c r="L60" s="18">
        <f t="shared" si="6"/>
        <v>10956</v>
      </c>
      <c r="M60" s="19">
        <f t="shared" si="7"/>
        <v>9130</v>
      </c>
    </row>
    <row r="61" spans="1:13" x14ac:dyDescent="0.2">
      <c r="A61" s="20" t="s">
        <v>54</v>
      </c>
      <c r="B61" s="14">
        <v>3668.3463508302825</v>
      </c>
      <c r="C61" s="15"/>
      <c r="D61" s="16">
        <v>3657</v>
      </c>
      <c r="E61" s="17">
        <f t="shared" si="1"/>
        <v>3657</v>
      </c>
      <c r="F61" s="18">
        <f t="shared" si="2"/>
        <v>2925.6000000000004</v>
      </c>
      <c r="G61" s="18">
        <f t="shared" si="3"/>
        <v>2925.6000000000004</v>
      </c>
      <c r="H61" s="18">
        <f t="shared" si="4"/>
        <v>2340.48</v>
      </c>
      <c r="I61" s="18">
        <f t="shared" si="5"/>
        <v>2742.75</v>
      </c>
      <c r="J61" s="19">
        <f t="shared" si="0"/>
        <v>1872.3840000000002</v>
      </c>
      <c r="K61" s="70"/>
      <c r="L61" s="18">
        <f t="shared" si="6"/>
        <v>4388.3999999999996</v>
      </c>
      <c r="M61" s="19">
        <f t="shared" si="7"/>
        <v>3657</v>
      </c>
    </row>
    <row r="62" spans="1:13" x14ac:dyDescent="0.2">
      <c r="A62" s="20" t="s">
        <v>55</v>
      </c>
      <c r="B62" s="14">
        <v>3668.3463508302825</v>
      </c>
      <c r="C62" s="15"/>
      <c r="D62" s="16">
        <v>3657</v>
      </c>
      <c r="E62" s="17">
        <f t="shared" si="1"/>
        <v>3657</v>
      </c>
      <c r="F62" s="18">
        <f t="shared" si="2"/>
        <v>2925.6000000000004</v>
      </c>
      <c r="G62" s="18">
        <f t="shared" si="3"/>
        <v>2925.6000000000004</v>
      </c>
      <c r="H62" s="18">
        <f t="shared" si="4"/>
        <v>2340.48</v>
      </c>
      <c r="I62" s="18">
        <f t="shared" si="5"/>
        <v>2742.75</v>
      </c>
      <c r="J62" s="19">
        <f t="shared" si="0"/>
        <v>1872.3840000000002</v>
      </c>
      <c r="K62" s="70"/>
      <c r="L62" s="18">
        <f t="shared" si="6"/>
        <v>4388.3999999999996</v>
      </c>
      <c r="M62" s="19">
        <f t="shared" si="7"/>
        <v>3657</v>
      </c>
    </row>
    <row r="63" spans="1:13" x14ac:dyDescent="0.2">
      <c r="A63" s="20" t="s">
        <v>56</v>
      </c>
      <c r="B63" s="14">
        <v>4171.8667123775904</v>
      </c>
      <c r="C63" s="15"/>
      <c r="D63" s="16">
        <v>4159</v>
      </c>
      <c r="E63" s="17">
        <f t="shared" si="1"/>
        <v>4159</v>
      </c>
      <c r="F63" s="18">
        <f t="shared" si="2"/>
        <v>3327.2000000000003</v>
      </c>
      <c r="G63" s="18">
        <f t="shared" si="3"/>
        <v>3327.2000000000003</v>
      </c>
      <c r="H63" s="18">
        <f t="shared" si="4"/>
        <v>2661.76</v>
      </c>
      <c r="I63" s="18">
        <f t="shared" si="5"/>
        <v>3119.25</v>
      </c>
      <c r="J63" s="19">
        <f t="shared" si="0"/>
        <v>2129.4080000000004</v>
      </c>
      <c r="K63" s="70"/>
      <c r="L63" s="18">
        <f t="shared" si="6"/>
        <v>4990.8</v>
      </c>
      <c r="M63" s="19">
        <f t="shared" si="7"/>
        <v>4159</v>
      </c>
    </row>
    <row r="64" spans="1:13" x14ac:dyDescent="0.2">
      <c r="A64" s="20" t="s">
        <v>57</v>
      </c>
      <c r="B64" s="14">
        <v>5421.7557514397149</v>
      </c>
      <c r="C64" s="15"/>
      <c r="D64" s="16">
        <v>5406</v>
      </c>
      <c r="E64" s="17">
        <f t="shared" si="1"/>
        <v>5406</v>
      </c>
      <c r="F64" s="18">
        <f t="shared" si="2"/>
        <v>4324.8</v>
      </c>
      <c r="G64" s="18">
        <f t="shared" si="3"/>
        <v>4324.8</v>
      </c>
      <c r="H64" s="18">
        <f t="shared" si="4"/>
        <v>3459.84</v>
      </c>
      <c r="I64" s="18">
        <f t="shared" si="5"/>
        <v>4054.5</v>
      </c>
      <c r="J64" s="19">
        <f t="shared" si="0"/>
        <v>2767.8720000000003</v>
      </c>
      <c r="K64" s="70"/>
      <c r="L64" s="18">
        <f t="shared" si="6"/>
        <v>6487.2</v>
      </c>
      <c r="M64" s="19">
        <f t="shared" si="7"/>
        <v>5406</v>
      </c>
    </row>
    <row r="65" spans="1:13" x14ac:dyDescent="0.2">
      <c r="A65" s="20" t="s">
        <v>58</v>
      </c>
      <c r="B65" s="14">
        <v>4506.061642608106</v>
      </c>
      <c r="C65" s="15"/>
      <c r="D65" s="16">
        <v>4492</v>
      </c>
      <c r="E65" s="17">
        <f t="shared" si="1"/>
        <v>4492</v>
      </c>
      <c r="F65" s="18">
        <f t="shared" si="2"/>
        <v>3593.6000000000004</v>
      </c>
      <c r="G65" s="18">
        <f t="shared" si="3"/>
        <v>3593.6000000000004</v>
      </c>
      <c r="H65" s="18">
        <f t="shared" si="4"/>
        <v>2874.88</v>
      </c>
      <c r="I65" s="18">
        <f t="shared" si="5"/>
        <v>3369</v>
      </c>
      <c r="J65" s="19">
        <f t="shared" si="0"/>
        <v>2299.9040000000005</v>
      </c>
      <c r="K65" s="70"/>
      <c r="L65" s="18">
        <f t="shared" si="6"/>
        <v>5390.4</v>
      </c>
      <c r="M65" s="19">
        <f t="shared" si="7"/>
        <v>4492</v>
      </c>
    </row>
    <row r="66" spans="1:13" x14ac:dyDescent="0.2">
      <c r="A66" s="20" t="s">
        <v>59</v>
      </c>
      <c r="B66" s="14">
        <v>4019.2510275723225</v>
      </c>
      <c r="C66" s="15"/>
      <c r="D66" s="16">
        <v>4007</v>
      </c>
      <c r="E66" s="17">
        <f t="shared" si="1"/>
        <v>4007</v>
      </c>
      <c r="F66" s="18">
        <f t="shared" si="2"/>
        <v>3205.6000000000004</v>
      </c>
      <c r="G66" s="18">
        <f t="shared" si="3"/>
        <v>3205.6000000000004</v>
      </c>
      <c r="H66" s="18">
        <f t="shared" si="4"/>
        <v>2564.48</v>
      </c>
      <c r="I66" s="18">
        <f t="shared" si="5"/>
        <v>3005.25</v>
      </c>
      <c r="J66" s="19">
        <f t="shared" si="0"/>
        <v>2051.5840000000003</v>
      </c>
      <c r="K66" s="70"/>
      <c r="L66" s="18">
        <f t="shared" si="6"/>
        <v>4808.3999999999996</v>
      </c>
      <c r="M66" s="19">
        <f t="shared" si="7"/>
        <v>4007</v>
      </c>
    </row>
    <row r="67" spans="1:13" x14ac:dyDescent="0.2">
      <c r="A67" s="20" t="s">
        <v>60</v>
      </c>
      <c r="B67" s="14">
        <v>3576.9997365672748</v>
      </c>
      <c r="C67" s="15"/>
      <c r="D67" s="16">
        <v>3566</v>
      </c>
      <c r="E67" s="17">
        <f t="shared" si="1"/>
        <v>3566</v>
      </c>
      <c r="F67" s="18">
        <f t="shared" si="2"/>
        <v>2852.8</v>
      </c>
      <c r="G67" s="18">
        <f t="shared" si="3"/>
        <v>2852.8</v>
      </c>
      <c r="H67" s="18">
        <f t="shared" si="4"/>
        <v>2282.2400000000002</v>
      </c>
      <c r="I67" s="18">
        <f t="shared" si="5"/>
        <v>2674.5</v>
      </c>
      <c r="J67" s="19">
        <f t="shared" si="0"/>
        <v>1825.7920000000001</v>
      </c>
      <c r="K67" s="70"/>
      <c r="L67" s="18">
        <f t="shared" si="6"/>
        <v>4279.2</v>
      </c>
      <c r="M67" s="19">
        <f t="shared" si="7"/>
        <v>3566</v>
      </c>
    </row>
    <row r="68" spans="1:13" x14ac:dyDescent="0.2">
      <c r="A68" s="20" t="s">
        <v>61</v>
      </c>
      <c r="B68" s="14">
        <v>8360.4431712667065</v>
      </c>
      <c r="C68" s="15"/>
      <c r="D68" s="16">
        <v>8336</v>
      </c>
      <c r="E68" s="17">
        <f t="shared" si="1"/>
        <v>8336</v>
      </c>
      <c r="F68" s="18">
        <f t="shared" si="2"/>
        <v>6668.8</v>
      </c>
      <c r="G68" s="18">
        <f t="shared" si="3"/>
        <v>6668.8</v>
      </c>
      <c r="H68" s="18">
        <f t="shared" si="4"/>
        <v>5335.04</v>
      </c>
      <c r="I68" s="18">
        <f t="shared" si="5"/>
        <v>6252</v>
      </c>
      <c r="J68" s="19">
        <f t="shared" si="0"/>
        <v>4268.0320000000002</v>
      </c>
      <c r="K68" s="70"/>
      <c r="L68" s="18">
        <f t="shared" si="6"/>
        <v>10003.199999999999</v>
      </c>
      <c r="M68" s="19">
        <f t="shared" si="7"/>
        <v>8336</v>
      </c>
    </row>
    <row r="69" spans="1:13" x14ac:dyDescent="0.2">
      <c r="A69" s="20" t="s">
        <v>62</v>
      </c>
      <c r="B69" s="14">
        <v>4019.2510275723225</v>
      </c>
      <c r="C69" s="15"/>
      <c r="D69" s="16">
        <v>4007</v>
      </c>
      <c r="E69" s="17">
        <f t="shared" si="1"/>
        <v>4007</v>
      </c>
      <c r="F69" s="18">
        <f t="shared" si="2"/>
        <v>3205.6000000000004</v>
      </c>
      <c r="G69" s="18">
        <f t="shared" si="3"/>
        <v>3205.6000000000004</v>
      </c>
      <c r="H69" s="18">
        <f t="shared" si="4"/>
        <v>2564.48</v>
      </c>
      <c r="I69" s="18">
        <f t="shared" si="5"/>
        <v>3005.25</v>
      </c>
      <c r="J69" s="19">
        <f t="shared" si="0"/>
        <v>2051.5840000000003</v>
      </c>
      <c r="K69" s="70"/>
      <c r="L69" s="18">
        <f t="shared" si="6"/>
        <v>4808.3999999999996</v>
      </c>
      <c r="M69" s="19">
        <f t="shared" si="7"/>
        <v>4007</v>
      </c>
    </row>
    <row r="70" spans="1:13" x14ac:dyDescent="0.2">
      <c r="A70" s="20" t="s">
        <v>63</v>
      </c>
      <c r="B70" s="14">
        <v>7726.586786929498</v>
      </c>
      <c r="C70" s="15"/>
      <c r="D70" s="16">
        <v>7704</v>
      </c>
      <c r="E70" s="17">
        <f t="shared" si="1"/>
        <v>7704</v>
      </c>
      <c r="F70" s="18">
        <f t="shared" si="2"/>
        <v>6163.2000000000007</v>
      </c>
      <c r="G70" s="18">
        <f t="shared" si="3"/>
        <v>6163.2000000000007</v>
      </c>
      <c r="H70" s="18">
        <f t="shared" si="4"/>
        <v>4930.5600000000004</v>
      </c>
      <c r="I70" s="18">
        <f t="shared" si="5"/>
        <v>5778</v>
      </c>
      <c r="J70" s="19">
        <f t="shared" si="0"/>
        <v>3944.4480000000008</v>
      </c>
      <c r="K70" s="70"/>
      <c r="L70" s="18">
        <f t="shared" si="6"/>
        <v>9244.7999999999993</v>
      </c>
      <c r="M70" s="19">
        <f t="shared" si="7"/>
        <v>7704</v>
      </c>
    </row>
    <row r="71" spans="1:13" x14ac:dyDescent="0.2">
      <c r="A71" s="20" t="s">
        <v>64</v>
      </c>
      <c r="B71" s="14">
        <v>4888.1578461716608</v>
      </c>
      <c r="C71" s="15"/>
      <c r="D71" s="16">
        <v>4873</v>
      </c>
      <c r="E71" s="17">
        <f t="shared" si="1"/>
        <v>4873</v>
      </c>
      <c r="F71" s="18">
        <f t="shared" si="2"/>
        <v>3898.4</v>
      </c>
      <c r="G71" s="18">
        <f t="shared" si="3"/>
        <v>3898.4</v>
      </c>
      <c r="H71" s="18">
        <f t="shared" si="4"/>
        <v>3118.7200000000003</v>
      </c>
      <c r="I71" s="18">
        <f t="shared" si="5"/>
        <v>3654.75</v>
      </c>
      <c r="J71" s="19">
        <f t="shared" ref="J71:J96" si="8">F71*0.64</f>
        <v>2494.9760000000001</v>
      </c>
      <c r="K71" s="70"/>
      <c r="L71" s="18">
        <f t="shared" si="6"/>
        <v>5847.5999999999995</v>
      </c>
      <c r="M71" s="19">
        <f t="shared" si="7"/>
        <v>4873</v>
      </c>
    </row>
    <row r="72" spans="1:13" x14ac:dyDescent="0.2">
      <c r="A72" s="20" t="s">
        <v>65</v>
      </c>
      <c r="B72" s="14">
        <v>5587.7392334542046</v>
      </c>
      <c r="C72" s="15"/>
      <c r="D72" s="16">
        <v>5571</v>
      </c>
      <c r="E72" s="17">
        <f t="shared" ref="E72:E96" si="9">D72</f>
        <v>5571</v>
      </c>
      <c r="F72" s="18">
        <f t="shared" ref="F72:F96" si="10">E72*0.8</f>
        <v>4456.8</v>
      </c>
      <c r="G72" s="18">
        <f t="shared" ref="G72:G96" si="11">D72*0.8</f>
        <v>4456.8</v>
      </c>
      <c r="H72" s="18">
        <f t="shared" ref="H72:H96" si="12">D72*0.64</f>
        <v>3565.44</v>
      </c>
      <c r="I72" s="18">
        <f t="shared" ref="I72:I96" si="13">D72*0.75</f>
        <v>4178.25</v>
      </c>
      <c r="J72" s="19">
        <f t="shared" si="8"/>
        <v>2852.3520000000003</v>
      </c>
      <c r="K72" s="70"/>
      <c r="L72" s="18">
        <f t="shared" ref="L72:L96" si="14">D72*1.2</f>
        <v>6685.2</v>
      </c>
      <c r="M72" s="19">
        <f t="shared" ref="M72:M96" si="15">D72</f>
        <v>5571</v>
      </c>
    </row>
    <row r="73" spans="1:13" x14ac:dyDescent="0.2">
      <c r="A73" s="20" t="s">
        <v>66</v>
      </c>
      <c r="B73" s="14">
        <v>3930.1323795108515</v>
      </c>
      <c r="C73" s="15"/>
      <c r="D73" s="16">
        <v>3918</v>
      </c>
      <c r="E73" s="17">
        <f t="shared" si="9"/>
        <v>3918</v>
      </c>
      <c r="F73" s="18">
        <f t="shared" si="10"/>
        <v>3134.4</v>
      </c>
      <c r="G73" s="18">
        <f t="shared" si="11"/>
        <v>3134.4</v>
      </c>
      <c r="H73" s="18">
        <f t="shared" si="12"/>
        <v>2507.52</v>
      </c>
      <c r="I73" s="18">
        <f t="shared" si="13"/>
        <v>2938.5</v>
      </c>
      <c r="J73" s="19">
        <f t="shared" si="8"/>
        <v>2006.0160000000001</v>
      </c>
      <c r="K73" s="70"/>
      <c r="L73" s="18">
        <f t="shared" si="14"/>
        <v>4701.5999999999995</v>
      </c>
      <c r="M73" s="19">
        <f t="shared" si="15"/>
        <v>3918</v>
      </c>
    </row>
    <row r="74" spans="1:13" x14ac:dyDescent="0.2">
      <c r="A74" s="20" t="s">
        <v>67</v>
      </c>
      <c r="B74" s="14">
        <v>3668.3463508302825</v>
      </c>
      <c r="C74" s="15"/>
      <c r="D74" s="16">
        <v>3657</v>
      </c>
      <c r="E74" s="17">
        <f t="shared" si="9"/>
        <v>3657</v>
      </c>
      <c r="F74" s="18">
        <f t="shared" si="10"/>
        <v>2925.6000000000004</v>
      </c>
      <c r="G74" s="18">
        <f t="shared" si="11"/>
        <v>2925.6000000000004</v>
      </c>
      <c r="H74" s="18">
        <f t="shared" si="12"/>
        <v>2340.48</v>
      </c>
      <c r="I74" s="18">
        <f t="shared" si="13"/>
        <v>2742.75</v>
      </c>
      <c r="J74" s="19">
        <f t="shared" si="8"/>
        <v>1872.3840000000002</v>
      </c>
      <c r="K74" s="70"/>
      <c r="L74" s="18">
        <f t="shared" si="14"/>
        <v>4388.3999999999996</v>
      </c>
      <c r="M74" s="19">
        <f t="shared" si="15"/>
        <v>3657</v>
      </c>
    </row>
    <row r="75" spans="1:13" x14ac:dyDescent="0.2">
      <c r="A75" s="20" t="s">
        <v>68</v>
      </c>
      <c r="B75" s="14">
        <v>3668.3463508302825</v>
      </c>
      <c r="C75" s="15"/>
      <c r="D75" s="16">
        <v>3657</v>
      </c>
      <c r="E75" s="17">
        <f t="shared" si="9"/>
        <v>3657</v>
      </c>
      <c r="F75" s="18">
        <f t="shared" si="10"/>
        <v>2925.6000000000004</v>
      </c>
      <c r="G75" s="18">
        <f t="shared" si="11"/>
        <v>2925.6000000000004</v>
      </c>
      <c r="H75" s="18">
        <f t="shared" si="12"/>
        <v>2340.48</v>
      </c>
      <c r="I75" s="18">
        <f t="shared" si="13"/>
        <v>2742.75</v>
      </c>
      <c r="J75" s="19">
        <f t="shared" si="8"/>
        <v>1872.3840000000002</v>
      </c>
      <c r="K75" s="70"/>
      <c r="L75" s="18">
        <f t="shared" si="14"/>
        <v>4388.3999999999996</v>
      </c>
      <c r="M75" s="19">
        <f t="shared" si="15"/>
        <v>3657</v>
      </c>
    </row>
    <row r="76" spans="1:13" x14ac:dyDescent="0.2">
      <c r="A76" s="20" t="s">
        <v>69</v>
      </c>
      <c r="B76" s="14">
        <v>3636.0408409079992</v>
      </c>
      <c r="C76" s="15"/>
      <c r="D76" s="16">
        <v>3625</v>
      </c>
      <c r="E76" s="17">
        <f t="shared" si="9"/>
        <v>3625</v>
      </c>
      <c r="F76" s="18">
        <f t="shared" si="10"/>
        <v>2900</v>
      </c>
      <c r="G76" s="18">
        <f t="shared" si="11"/>
        <v>2900</v>
      </c>
      <c r="H76" s="18">
        <f t="shared" si="12"/>
        <v>2320</v>
      </c>
      <c r="I76" s="18">
        <f t="shared" si="13"/>
        <v>2718.75</v>
      </c>
      <c r="J76" s="19">
        <f t="shared" si="8"/>
        <v>1856</v>
      </c>
      <c r="K76" s="70"/>
      <c r="L76" s="18">
        <f t="shared" si="14"/>
        <v>4350</v>
      </c>
      <c r="M76" s="19">
        <f t="shared" si="15"/>
        <v>3625</v>
      </c>
    </row>
    <row r="77" spans="1:13" x14ac:dyDescent="0.2">
      <c r="A77" s="20" t="s">
        <v>70</v>
      </c>
      <c r="B77" s="14">
        <v>3668.3463508302825</v>
      </c>
      <c r="C77" s="15"/>
      <c r="D77" s="16">
        <v>3657</v>
      </c>
      <c r="E77" s="17">
        <f t="shared" si="9"/>
        <v>3657</v>
      </c>
      <c r="F77" s="18">
        <f t="shared" si="10"/>
        <v>2925.6000000000004</v>
      </c>
      <c r="G77" s="18">
        <f t="shared" si="11"/>
        <v>2925.6000000000004</v>
      </c>
      <c r="H77" s="18">
        <f t="shared" si="12"/>
        <v>2340.48</v>
      </c>
      <c r="I77" s="18">
        <f t="shared" si="13"/>
        <v>2742.75</v>
      </c>
      <c r="J77" s="19">
        <f t="shared" si="8"/>
        <v>1872.3840000000002</v>
      </c>
      <c r="K77" s="70"/>
      <c r="L77" s="18">
        <f t="shared" si="14"/>
        <v>4388.3999999999996</v>
      </c>
      <c r="M77" s="19">
        <f t="shared" si="15"/>
        <v>3657</v>
      </c>
    </row>
    <row r="78" spans="1:13" x14ac:dyDescent="0.2">
      <c r="A78" s="20" t="s">
        <v>71</v>
      </c>
      <c r="B78" s="14">
        <v>4950.5408998146904</v>
      </c>
      <c r="C78" s="15"/>
      <c r="D78" s="16">
        <v>4936</v>
      </c>
      <c r="E78" s="17">
        <f t="shared" si="9"/>
        <v>4936</v>
      </c>
      <c r="F78" s="18">
        <f t="shared" si="10"/>
        <v>3948.8</v>
      </c>
      <c r="G78" s="18">
        <f t="shared" si="11"/>
        <v>3948.8</v>
      </c>
      <c r="H78" s="18">
        <f t="shared" si="12"/>
        <v>3159.04</v>
      </c>
      <c r="I78" s="18">
        <f t="shared" si="13"/>
        <v>3702</v>
      </c>
      <c r="J78" s="19">
        <f t="shared" si="8"/>
        <v>2527.232</v>
      </c>
      <c r="K78" s="70"/>
      <c r="L78" s="18">
        <f t="shared" si="14"/>
        <v>5923.2</v>
      </c>
      <c r="M78" s="19">
        <f t="shared" si="15"/>
        <v>4936</v>
      </c>
    </row>
    <row r="79" spans="1:13" x14ac:dyDescent="0.2">
      <c r="A79" s="20" t="s">
        <v>72</v>
      </c>
      <c r="B79" s="14">
        <v>3600.3933816834106</v>
      </c>
      <c r="C79" s="15"/>
      <c r="D79" s="16">
        <v>3589</v>
      </c>
      <c r="E79" s="17">
        <f t="shared" si="9"/>
        <v>3589</v>
      </c>
      <c r="F79" s="18">
        <f t="shared" si="10"/>
        <v>2871.2000000000003</v>
      </c>
      <c r="G79" s="18">
        <f t="shared" si="11"/>
        <v>2871.2000000000003</v>
      </c>
      <c r="H79" s="18">
        <f t="shared" si="12"/>
        <v>2296.96</v>
      </c>
      <c r="I79" s="18">
        <f t="shared" si="13"/>
        <v>2691.75</v>
      </c>
      <c r="J79" s="19">
        <f t="shared" si="8"/>
        <v>1837.5680000000002</v>
      </c>
      <c r="K79" s="70"/>
      <c r="L79" s="18">
        <f t="shared" si="14"/>
        <v>4306.8</v>
      </c>
      <c r="M79" s="19">
        <f t="shared" si="15"/>
        <v>3589</v>
      </c>
    </row>
    <row r="80" spans="1:13" x14ac:dyDescent="0.2">
      <c r="A80" s="20" t="s">
        <v>73</v>
      </c>
      <c r="B80" s="14">
        <v>4950.5408998146904</v>
      </c>
      <c r="C80" s="15"/>
      <c r="D80" s="16">
        <v>4936</v>
      </c>
      <c r="E80" s="17">
        <f t="shared" si="9"/>
        <v>4936</v>
      </c>
      <c r="F80" s="18">
        <f t="shared" si="10"/>
        <v>3948.8</v>
      </c>
      <c r="G80" s="18">
        <f t="shared" si="11"/>
        <v>3948.8</v>
      </c>
      <c r="H80" s="18">
        <f t="shared" si="12"/>
        <v>3159.04</v>
      </c>
      <c r="I80" s="18">
        <f t="shared" si="13"/>
        <v>3702</v>
      </c>
      <c r="J80" s="19">
        <f t="shared" si="8"/>
        <v>2527.232</v>
      </c>
      <c r="K80" s="70"/>
      <c r="L80" s="18">
        <f t="shared" si="14"/>
        <v>5923.2</v>
      </c>
      <c r="M80" s="19">
        <f t="shared" si="15"/>
        <v>4936</v>
      </c>
    </row>
    <row r="81" spans="1:13" x14ac:dyDescent="0.2">
      <c r="A81" s="20" t="s">
        <v>74</v>
      </c>
      <c r="B81" s="14">
        <v>3668.3463508302825</v>
      </c>
      <c r="C81" s="15"/>
      <c r="D81" s="16">
        <v>3657</v>
      </c>
      <c r="E81" s="17">
        <f t="shared" si="9"/>
        <v>3657</v>
      </c>
      <c r="F81" s="18">
        <f t="shared" si="10"/>
        <v>2925.6000000000004</v>
      </c>
      <c r="G81" s="18">
        <f t="shared" si="11"/>
        <v>2925.6000000000004</v>
      </c>
      <c r="H81" s="18">
        <f t="shared" si="12"/>
        <v>2340.48</v>
      </c>
      <c r="I81" s="18">
        <f t="shared" si="13"/>
        <v>2742.75</v>
      </c>
      <c r="J81" s="19">
        <f t="shared" si="8"/>
        <v>1872.3840000000002</v>
      </c>
      <c r="K81" s="70"/>
      <c r="L81" s="18">
        <f t="shared" si="14"/>
        <v>4388.3999999999996</v>
      </c>
      <c r="M81" s="19">
        <f t="shared" si="15"/>
        <v>3657</v>
      </c>
    </row>
    <row r="82" spans="1:13" x14ac:dyDescent="0.2">
      <c r="A82" s="20" t="s">
        <v>75</v>
      </c>
      <c r="B82" s="14">
        <v>4506.061642608106</v>
      </c>
      <c r="C82" s="15"/>
      <c r="D82" s="16">
        <v>4492</v>
      </c>
      <c r="E82" s="17">
        <f t="shared" si="9"/>
        <v>4492</v>
      </c>
      <c r="F82" s="18">
        <f t="shared" si="10"/>
        <v>3593.6000000000004</v>
      </c>
      <c r="G82" s="18">
        <f t="shared" si="11"/>
        <v>3593.6000000000004</v>
      </c>
      <c r="H82" s="18">
        <f t="shared" si="12"/>
        <v>2874.88</v>
      </c>
      <c r="I82" s="18">
        <f t="shared" si="13"/>
        <v>3369</v>
      </c>
      <c r="J82" s="19">
        <f t="shared" si="8"/>
        <v>2299.9040000000005</v>
      </c>
      <c r="K82" s="70"/>
      <c r="L82" s="18">
        <f t="shared" si="14"/>
        <v>5390.4</v>
      </c>
      <c r="M82" s="19">
        <f t="shared" si="15"/>
        <v>4492</v>
      </c>
    </row>
    <row r="83" spans="1:13" x14ac:dyDescent="0.2">
      <c r="A83" s="20" t="s">
        <v>76</v>
      </c>
      <c r="B83" s="14">
        <v>7299.9312593352079</v>
      </c>
      <c r="C83" s="15"/>
      <c r="D83" s="16">
        <v>7278</v>
      </c>
      <c r="E83" s="17">
        <f t="shared" si="9"/>
        <v>7278</v>
      </c>
      <c r="F83" s="18">
        <f t="shared" si="10"/>
        <v>5822.4000000000005</v>
      </c>
      <c r="G83" s="18">
        <f t="shared" si="11"/>
        <v>5822.4000000000005</v>
      </c>
      <c r="H83" s="18">
        <f t="shared" si="12"/>
        <v>4657.92</v>
      </c>
      <c r="I83" s="18">
        <f t="shared" si="13"/>
        <v>5458.5</v>
      </c>
      <c r="J83" s="19">
        <f t="shared" si="8"/>
        <v>3726.3360000000002</v>
      </c>
      <c r="K83" s="70"/>
      <c r="L83" s="18">
        <f t="shared" si="14"/>
        <v>8733.6</v>
      </c>
      <c r="M83" s="19">
        <f t="shared" si="15"/>
        <v>7278</v>
      </c>
    </row>
    <row r="84" spans="1:13" x14ac:dyDescent="0.2">
      <c r="A84" s="20" t="s">
        <v>77</v>
      </c>
      <c r="B84" s="14">
        <v>4115.0535742384027</v>
      </c>
      <c r="C84" s="15"/>
      <c r="D84" s="16">
        <v>4103</v>
      </c>
      <c r="E84" s="17">
        <f t="shared" si="9"/>
        <v>4103</v>
      </c>
      <c r="F84" s="18">
        <f t="shared" si="10"/>
        <v>3282.4</v>
      </c>
      <c r="G84" s="18">
        <f t="shared" si="11"/>
        <v>3282.4</v>
      </c>
      <c r="H84" s="18">
        <f t="shared" si="12"/>
        <v>2625.92</v>
      </c>
      <c r="I84" s="18">
        <f t="shared" si="13"/>
        <v>3077.25</v>
      </c>
      <c r="J84" s="19">
        <f t="shared" si="8"/>
        <v>2100.7359999999999</v>
      </c>
      <c r="K84" s="70"/>
      <c r="L84" s="18">
        <f t="shared" si="14"/>
        <v>4923.5999999999995</v>
      </c>
      <c r="M84" s="19">
        <f t="shared" si="15"/>
        <v>4103</v>
      </c>
    </row>
    <row r="85" spans="1:13" x14ac:dyDescent="0.2">
      <c r="A85" s="20" t="s">
        <v>78</v>
      </c>
      <c r="B85" s="14">
        <v>13417.926448755163</v>
      </c>
      <c r="C85" s="15"/>
      <c r="D85" s="16">
        <v>13377</v>
      </c>
      <c r="E85" s="17">
        <f t="shared" si="9"/>
        <v>13377</v>
      </c>
      <c r="F85" s="18">
        <f t="shared" si="10"/>
        <v>10701.6</v>
      </c>
      <c r="G85" s="18">
        <f t="shared" si="11"/>
        <v>10701.6</v>
      </c>
      <c r="H85" s="18">
        <f t="shared" si="12"/>
        <v>8561.2800000000007</v>
      </c>
      <c r="I85" s="18">
        <f t="shared" si="13"/>
        <v>10032.75</v>
      </c>
      <c r="J85" s="19">
        <f t="shared" si="8"/>
        <v>6849.0240000000003</v>
      </c>
      <c r="K85" s="70"/>
      <c r="L85" s="18">
        <f t="shared" si="14"/>
        <v>16052.4</v>
      </c>
      <c r="M85" s="19">
        <f t="shared" si="15"/>
        <v>13377</v>
      </c>
    </row>
    <row r="86" spans="1:13" x14ac:dyDescent="0.2">
      <c r="A86" s="20" t="s">
        <v>79</v>
      </c>
      <c r="B86" s="14">
        <v>10680.869970167247</v>
      </c>
      <c r="C86" s="15"/>
      <c r="D86" s="16">
        <v>10649</v>
      </c>
      <c r="E86" s="17">
        <f t="shared" si="9"/>
        <v>10649</v>
      </c>
      <c r="F86" s="18">
        <f t="shared" si="10"/>
        <v>8519.2000000000007</v>
      </c>
      <c r="G86" s="18">
        <f t="shared" si="11"/>
        <v>8519.2000000000007</v>
      </c>
      <c r="H86" s="18">
        <f t="shared" si="12"/>
        <v>6815.3600000000006</v>
      </c>
      <c r="I86" s="18">
        <f t="shared" si="13"/>
        <v>7986.75</v>
      </c>
      <c r="J86" s="19">
        <f t="shared" si="8"/>
        <v>5452.2880000000005</v>
      </c>
      <c r="K86" s="70"/>
      <c r="L86" s="18">
        <f t="shared" si="14"/>
        <v>12778.8</v>
      </c>
      <c r="M86" s="19">
        <f t="shared" si="15"/>
        <v>10649</v>
      </c>
    </row>
    <row r="87" spans="1:13" x14ac:dyDescent="0.2">
      <c r="A87" s="20" t="s">
        <v>80</v>
      </c>
      <c r="B87" s="14">
        <v>10680.869970167247</v>
      </c>
      <c r="C87" s="15"/>
      <c r="D87" s="16">
        <v>10649</v>
      </c>
      <c r="E87" s="17">
        <f t="shared" si="9"/>
        <v>10649</v>
      </c>
      <c r="F87" s="18">
        <f t="shared" si="10"/>
        <v>8519.2000000000007</v>
      </c>
      <c r="G87" s="18">
        <f t="shared" si="11"/>
        <v>8519.2000000000007</v>
      </c>
      <c r="H87" s="18">
        <f t="shared" si="12"/>
        <v>6815.3600000000006</v>
      </c>
      <c r="I87" s="18">
        <f t="shared" si="13"/>
        <v>7986.75</v>
      </c>
      <c r="J87" s="19">
        <f t="shared" si="8"/>
        <v>5452.2880000000005</v>
      </c>
      <c r="K87" s="70"/>
      <c r="L87" s="18">
        <f t="shared" si="14"/>
        <v>12778.8</v>
      </c>
      <c r="M87" s="19">
        <f t="shared" si="15"/>
        <v>10649</v>
      </c>
    </row>
    <row r="88" spans="1:13" x14ac:dyDescent="0.2">
      <c r="A88" s="20" t="s">
        <v>81</v>
      </c>
      <c r="B88" s="14">
        <v>3668.3463508302825</v>
      </c>
      <c r="C88" s="15"/>
      <c r="D88" s="16">
        <v>3657</v>
      </c>
      <c r="E88" s="17">
        <f t="shared" si="9"/>
        <v>3657</v>
      </c>
      <c r="F88" s="18">
        <f t="shared" si="10"/>
        <v>2925.6000000000004</v>
      </c>
      <c r="G88" s="18">
        <f t="shared" si="11"/>
        <v>2925.6000000000004</v>
      </c>
      <c r="H88" s="18">
        <f t="shared" si="12"/>
        <v>2340.48</v>
      </c>
      <c r="I88" s="18">
        <f t="shared" si="13"/>
        <v>2742.75</v>
      </c>
      <c r="J88" s="19">
        <f t="shared" si="8"/>
        <v>1872.3840000000002</v>
      </c>
      <c r="K88" s="70"/>
      <c r="L88" s="18">
        <f t="shared" si="14"/>
        <v>4388.3999999999996</v>
      </c>
      <c r="M88" s="19">
        <f t="shared" si="15"/>
        <v>3657</v>
      </c>
    </row>
    <row r="89" spans="1:13" x14ac:dyDescent="0.2">
      <c r="A89" s="20" t="s">
        <v>82</v>
      </c>
      <c r="B89" s="14">
        <v>4506.061642608106</v>
      </c>
      <c r="C89" s="15"/>
      <c r="D89" s="16">
        <v>4492</v>
      </c>
      <c r="E89" s="17">
        <f t="shared" si="9"/>
        <v>4492</v>
      </c>
      <c r="F89" s="18">
        <f t="shared" si="10"/>
        <v>3593.6000000000004</v>
      </c>
      <c r="G89" s="18">
        <f t="shared" si="11"/>
        <v>3593.6000000000004</v>
      </c>
      <c r="H89" s="18">
        <f t="shared" si="12"/>
        <v>2874.88</v>
      </c>
      <c r="I89" s="18">
        <f t="shared" si="13"/>
        <v>3369</v>
      </c>
      <c r="J89" s="19">
        <f t="shared" si="8"/>
        <v>2299.9040000000005</v>
      </c>
      <c r="K89" s="70"/>
      <c r="L89" s="18">
        <f t="shared" si="14"/>
        <v>5390.4</v>
      </c>
      <c r="M89" s="19">
        <f t="shared" si="15"/>
        <v>4492</v>
      </c>
    </row>
    <row r="90" spans="1:13" x14ac:dyDescent="0.2">
      <c r="A90" s="20" t="s">
        <v>83</v>
      </c>
      <c r="B90" s="14">
        <v>3668.3463508302825</v>
      </c>
      <c r="C90" s="15"/>
      <c r="D90" s="16">
        <v>3657</v>
      </c>
      <c r="E90" s="17">
        <f t="shared" si="9"/>
        <v>3657</v>
      </c>
      <c r="F90" s="18">
        <f t="shared" si="10"/>
        <v>2925.6000000000004</v>
      </c>
      <c r="G90" s="18">
        <f t="shared" si="11"/>
        <v>2925.6000000000004</v>
      </c>
      <c r="H90" s="18">
        <f t="shared" si="12"/>
        <v>2340.48</v>
      </c>
      <c r="I90" s="18">
        <f t="shared" si="13"/>
        <v>2742.75</v>
      </c>
      <c r="J90" s="19">
        <f t="shared" si="8"/>
        <v>1872.3840000000002</v>
      </c>
      <c r="K90" s="70"/>
      <c r="L90" s="18">
        <f t="shared" si="14"/>
        <v>4388.3999999999996</v>
      </c>
      <c r="M90" s="19">
        <f t="shared" si="15"/>
        <v>3657</v>
      </c>
    </row>
    <row r="91" spans="1:13" x14ac:dyDescent="0.2">
      <c r="A91" s="20" t="s">
        <v>84</v>
      </c>
      <c r="B91" s="14">
        <v>12296.145466281399</v>
      </c>
      <c r="C91" s="15"/>
      <c r="D91" s="16">
        <v>12259</v>
      </c>
      <c r="E91" s="17">
        <f t="shared" si="9"/>
        <v>12259</v>
      </c>
      <c r="F91" s="18">
        <f t="shared" si="10"/>
        <v>9807.2000000000007</v>
      </c>
      <c r="G91" s="18">
        <f t="shared" si="11"/>
        <v>9807.2000000000007</v>
      </c>
      <c r="H91" s="18">
        <f t="shared" si="12"/>
        <v>7845.76</v>
      </c>
      <c r="I91" s="18">
        <f t="shared" si="13"/>
        <v>9194.25</v>
      </c>
      <c r="J91" s="19">
        <f t="shared" si="8"/>
        <v>6276.6080000000002</v>
      </c>
      <c r="K91" s="70"/>
      <c r="L91" s="18">
        <f t="shared" si="14"/>
        <v>14710.8</v>
      </c>
      <c r="M91" s="19">
        <f t="shared" si="15"/>
        <v>12259</v>
      </c>
    </row>
    <row r="92" spans="1:13" x14ac:dyDescent="0.2">
      <c r="A92" s="20" t="s">
        <v>85</v>
      </c>
      <c r="B92" s="14">
        <v>4506.061642608106</v>
      </c>
      <c r="C92" s="15"/>
      <c r="D92" s="16">
        <v>4492</v>
      </c>
      <c r="E92" s="17">
        <f t="shared" si="9"/>
        <v>4492</v>
      </c>
      <c r="F92" s="18">
        <f t="shared" si="10"/>
        <v>3593.6000000000004</v>
      </c>
      <c r="G92" s="18">
        <f t="shared" si="11"/>
        <v>3593.6000000000004</v>
      </c>
      <c r="H92" s="18">
        <f t="shared" si="12"/>
        <v>2874.88</v>
      </c>
      <c r="I92" s="18">
        <f t="shared" si="13"/>
        <v>3369</v>
      </c>
      <c r="J92" s="19">
        <f t="shared" si="8"/>
        <v>2299.9040000000005</v>
      </c>
      <c r="K92" s="70"/>
      <c r="L92" s="18">
        <f t="shared" si="14"/>
        <v>5390.4</v>
      </c>
      <c r="M92" s="19">
        <f t="shared" si="15"/>
        <v>4492</v>
      </c>
    </row>
    <row r="93" spans="1:13" x14ac:dyDescent="0.2">
      <c r="A93" s="20" t="s">
        <v>86</v>
      </c>
      <c r="B93" s="14">
        <v>4506.061642608106</v>
      </c>
      <c r="C93" s="15"/>
      <c r="D93" s="16">
        <v>4492</v>
      </c>
      <c r="E93" s="17">
        <f t="shared" si="9"/>
        <v>4492</v>
      </c>
      <c r="F93" s="18">
        <f t="shared" si="10"/>
        <v>3593.6000000000004</v>
      </c>
      <c r="G93" s="18">
        <f t="shared" si="11"/>
        <v>3593.6000000000004</v>
      </c>
      <c r="H93" s="18">
        <f t="shared" si="12"/>
        <v>2874.88</v>
      </c>
      <c r="I93" s="18">
        <f t="shared" si="13"/>
        <v>3369</v>
      </c>
      <c r="J93" s="19">
        <f t="shared" si="8"/>
        <v>2299.9040000000005</v>
      </c>
      <c r="K93" s="70"/>
      <c r="L93" s="18">
        <f t="shared" si="14"/>
        <v>5390.4</v>
      </c>
      <c r="M93" s="19">
        <f t="shared" si="15"/>
        <v>4492</v>
      </c>
    </row>
    <row r="94" spans="1:13" x14ac:dyDescent="0.2">
      <c r="A94" s="20" t="s">
        <v>87</v>
      </c>
      <c r="B94" s="14">
        <v>3668.3463508302825</v>
      </c>
      <c r="C94" s="15"/>
      <c r="D94" s="16">
        <v>3657</v>
      </c>
      <c r="E94" s="17">
        <f t="shared" si="9"/>
        <v>3657</v>
      </c>
      <c r="F94" s="18">
        <f t="shared" si="10"/>
        <v>2925.6000000000004</v>
      </c>
      <c r="G94" s="18">
        <f t="shared" si="11"/>
        <v>2925.6000000000004</v>
      </c>
      <c r="H94" s="18">
        <f t="shared" si="12"/>
        <v>2340.48</v>
      </c>
      <c r="I94" s="18">
        <f t="shared" si="13"/>
        <v>2742.75</v>
      </c>
      <c r="J94" s="19">
        <f t="shared" si="8"/>
        <v>1872.3840000000002</v>
      </c>
      <c r="K94" s="70"/>
      <c r="L94" s="18">
        <f t="shared" si="14"/>
        <v>4388.3999999999996</v>
      </c>
      <c r="M94" s="19">
        <f t="shared" si="15"/>
        <v>3657</v>
      </c>
    </row>
    <row r="95" spans="1:13" x14ac:dyDescent="0.2">
      <c r="A95" s="20" t="s">
        <v>88</v>
      </c>
      <c r="B95" s="14">
        <v>4506.061642608106</v>
      </c>
      <c r="C95" s="15"/>
      <c r="D95" s="16">
        <v>4492</v>
      </c>
      <c r="E95" s="17">
        <f t="shared" si="9"/>
        <v>4492</v>
      </c>
      <c r="F95" s="18">
        <f t="shared" si="10"/>
        <v>3593.6000000000004</v>
      </c>
      <c r="G95" s="18">
        <f t="shared" si="11"/>
        <v>3593.6000000000004</v>
      </c>
      <c r="H95" s="18">
        <f t="shared" si="12"/>
        <v>2874.88</v>
      </c>
      <c r="I95" s="18">
        <f t="shared" si="13"/>
        <v>3369</v>
      </c>
      <c r="J95" s="19">
        <f t="shared" si="8"/>
        <v>2299.9040000000005</v>
      </c>
      <c r="K95" s="70"/>
      <c r="L95" s="18">
        <f t="shared" si="14"/>
        <v>5390.4</v>
      </c>
      <c r="M95" s="19">
        <f t="shared" si="15"/>
        <v>4492</v>
      </c>
    </row>
    <row r="96" spans="1:13" ht="63.75" thickBot="1" x14ac:dyDescent="0.25">
      <c r="A96" s="21" t="s">
        <v>110</v>
      </c>
      <c r="B96" s="22">
        <v>4919.3493729931743</v>
      </c>
      <c r="C96" s="23"/>
      <c r="D96" s="24">
        <v>4904</v>
      </c>
      <c r="E96" s="25">
        <f t="shared" si="9"/>
        <v>4904</v>
      </c>
      <c r="F96" s="26">
        <f t="shared" si="10"/>
        <v>3923.2000000000003</v>
      </c>
      <c r="G96" s="26">
        <f t="shared" si="11"/>
        <v>3923.2000000000003</v>
      </c>
      <c r="H96" s="26">
        <f t="shared" si="12"/>
        <v>3138.56</v>
      </c>
      <c r="I96" s="26">
        <f t="shared" si="13"/>
        <v>3678</v>
      </c>
      <c r="J96" s="27">
        <f t="shared" si="8"/>
        <v>2510.8480000000004</v>
      </c>
      <c r="K96" s="71"/>
      <c r="L96" s="26">
        <f t="shared" si="14"/>
        <v>5884.8</v>
      </c>
      <c r="M96" s="27">
        <f t="shared" si="15"/>
        <v>4904</v>
      </c>
    </row>
    <row r="97" spans="3:3" ht="16.5" thickTop="1" x14ac:dyDescent="0.2">
      <c r="C97" s="28"/>
    </row>
    <row r="98" spans="3:3" x14ac:dyDescent="0.2">
      <c r="C98" s="28"/>
    </row>
    <row r="99" spans="3:3" x14ac:dyDescent="0.2">
      <c r="C99" s="28"/>
    </row>
    <row r="100" spans="3:3" x14ac:dyDescent="0.2">
      <c r="C100" s="28"/>
    </row>
    <row r="101" spans="3:3" x14ac:dyDescent="0.2">
      <c r="C101" s="28"/>
    </row>
    <row r="102" spans="3:3" x14ac:dyDescent="0.2">
      <c r="C102" s="28"/>
    </row>
    <row r="103" spans="3:3" x14ac:dyDescent="0.2">
      <c r="C103" s="28"/>
    </row>
    <row r="104" spans="3:3" x14ac:dyDescent="0.2">
      <c r="C104" s="28"/>
    </row>
    <row r="105" spans="3:3" x14ac:dyDescent="0.2">
      <c r="C105" s="28"/>
    </row>
    <row r="106" spans="3:3" x14ac:dyDescent="0.2">
      <c r="C106" s="28"/>
    </row>
    <row r="107" spans="3:3" x14ac:dyDescent="0.2">
      <c r="C107" s="28"/>
    </row>
    <row r="108" spans="3:3" x14ac:dyDescent="0.2">
      <c r="C108" s="28"/>
    </row>
    <row r="109" spans="3:3" x14ac:dyDescent="0.2">
      <c r="C109" s="28"/>
    </row>
    <row r="110" spans="3:3" x14ac:dyDescent="0.2">
      <c r="C110" s="28"/>
    </row>
    <row r="111" spans="3:3" x14ac:dyDescent="0.2">
      <c r="C111" s="28"/>
    </row>
    <row r="112" spans="3:3" x14ac:dyDescent="0.2">
      <c r="C112" s="28"/>
    </row>
    <row r="113" spans="3:3" x14ac:dyDescent="0.2">
      <c r="C113" s="28"/>
    </row>
    <row r="114" spans="3:3" x14ac:dyDescent="0.2">
      <c r="C114" s="28"/>
    </row>
    <row r="115" spans="3:3" x14ac:dyDescent="0.2">
      <c r="C115" s="28"/>
    </row>
    <row r="116" spans="3:3" x14ac:dyDescent="0.2">
      <c r="C116" s="28"/>
    </row>
    <row r="117" spans="3:3" x14ac:dyDescent="0.2">
      <c r="C117" s="28"/>
    </row>
    <row r="118" spans="3:3" x14ac:dyDescent="0.2">
      <c r="C118" s="28"/>
    </row>
    <row r="119" spans="3:3" x14ac:dyDescent="0.2">
      <c r="C119" s="28"/>
    </row>
    <row r="120" spans="3:3" x14ac:dyDescent="0.2">
      <c r="C120" s="28"/>
    </row>
    <row r="121" spans="3:3" x14ac:dyDescent="0.2">
      <c r="C121" s="28"/>
    </row>
    <row r="122" spans="3:3" x14ac:dyDescent="0.2">
      <c r="C122" s="28"/>
    </row>
    <row r="123" spans="3:3" x14ac:dyDescent="0.2">
      <c r="C123" s="28"/>
    </row>
    <row r="124" spans="3:3" x14ac:dyDescent="0.2">
      <c r="C124" s="28"/>
    </row>
    <row r="125" spans="3:3" x14ac:dyDescent="0.2">
      <c r="C125" s="28"/>
    </row>
    <row r="126" spans="3:3" x14ac:dyDescent="0.2">
      <c r="C126" s="28"/>
    </row>
    <row r="127" spans="3:3" x14ac:dyDescent="0.2">
      <c r="C127" s="28"/>
    </row>
    <row r="128" spans="3:3" x14ac:dyDescent="0.2">
      <c r="C128" s="28"/>
    </row>
    <row r="129" spans="3:3" x14ac:dyDescent="0.2">
      <c r="C129" s="28"/>
    </row>
    <row r="130" spans="3:3" x14ac:dyDescent="0.2">
      <c r="C130" s="28"/>
    </row>
    <row r="131" spans="3:3" x14ac:dyDescent="0.2">
      <c r="C131" s="28"/>
    </row>
    <row r="132" spans="3:3" x14ac:dyDescent="0.2">
      <c r="C132" s="28"/>
    </row>
    <row r="133" spans="3:3" x14ac:dyDescent="0.2">
      <c r="C133" s="28"/>
    </row>
    <row r="134" spans="3:3" x14ac:dyDescent="0.2">
      <c r="C134" s="28"/>
    </row>
    <row r="135" spans="3:3" x14ac:dyDescent="0.2">
      <c r="C135" s="28"/>
    </row>
    <row r="136" spans="3:3" x14ac:dyDescent="0.2">
      <c r="C136" s="28"/>
    </row>
    <row r="137" spans="3:3" x14ac:dyDescent="0.2">
      <c r="C137" s="28"/>
    </row>
    <row r="138" spans="3:3" x14ac:dyDescent="0.2">
      <c r="C138" s="28"/>
    </row>
    <row r="139" spans="3:3" x14ac:dyDescent="0.2">
      <c r="C139" s="28"/>
    </row>
    <row r="140" spans="3:3" x14ac:dyDescent="0.2">
      <c r="C140" s="28"/>
    </row>
    <row r="141" spans="3:3" x14ac:dyDescent="0.2">
      <c r="C141" s="28"/>
    </row>
    <row r="142" spans="3:3" x14ac:dyDescent="0.2">
      <c r="C142" s="28"/>
    </row>
    <row r="143" spans="3:3" x14ac:dyDescent="0.2">
      <c r="C143" s="28"/>
    </row>
    <row r="144" spans="3:3" x14ac:dyDescent="0.2">
      <c r="C144" s="28"/>
    </row>
    <row r="145" spans="3:3" x14ac:dyDescent="0.2">
      <c r="C145" s="28"/>
    </row>
    <row r="146" spans="3:3" x14ac:dyDescent="0.2">
      <c r="C146" s="28"/>
    </row>
    <row r="147" spans="3:3" x14ac:dyDescent="0.2">
      <c r="C147" s="28"/>
    </row>
    <row r="148" spans="3:3" x14ac:dyDescent="0.2">
      <c r="C148" s="28"/>
    </row>
    <row r="149" spans="3:3" x14ac:dyDescent="0.2">
      <c r="C149" s="28"/>
    </row>
    <row r="150" spans="3:3" x14ac:dyDescent="0.2">
      <c r="C150" s="28"/>
    </row>
    <row r="151" spans="3:3" x14ac:dyDescent="0.2">
      <c r="C151" s="28"/>
    </row>
    <row r="152" spans="3:3" x14ac:dyDescent="0.2">
      <c r="C152" s="28"/>
    </row>
    <row r="153" spans="3:3" x14ac:dyDescent="0.2">
      <c r="C153" s="28"/>
    </row>
    <row r="154" spans="3:3" x14ac:dyDescent="0.2">
      <c r="C154" s="28"/>
    </row>
    <row r="155" spans="3:3" x14ac:dyDescent="0.2">
      <c r="C155" s="28"/>
    </row>
    <row r="156" spans="3:3" x14ac:dyDescent="0.2">
      <c r="C156" s="28"/>
    </row>
    <row r="157" spans="3:3" x14ac:dyDescent="0.2">
      <c r="C157" s="28"/>
    </row>
    <row r="158" spans="3:3" x14ac:dyDescent="0.2">
      <c r="C158" s="28"/>
    </row>
    <row r="159" spans="3:3" x14ac:dyDescent="0.2">
      <c r="C159" s="28"/>
    </row>
    <row r="160" spans="3:3" x14ac:dyDescent="0.2">
      <c r="C160" s="28"/>
    </row>
    <row r="161" spans="3:3" x14ac:dyDescent="0.2">
      <c r="C161" s="28"/>
    </row>
    <row r="162" spans="3:3" x14ac:dyDescent="0.2">
      <c r="C162" s="28"/>
    </row>
    <row r="163" spans="3:3" x14ac:dyDescent="0.2">
      <c r="C163" s="28"/>
    </row>
    <row r="164" spans="3:3" x14ac:dyDescent="0.2">
      <c r="C164" s="28"/>
    </row>
    <row r="165" spans="3:3" x14ac:dyDescent="0.2">
      <c r="C165" s="28"/>
    </row>
    <row r="166" spans="3:3" x14ac:dyDescent="0.2">
      <c r="C166" s="28"/>
    </row>
    <row r="167" spans="3:3" x14ac:dyDescent="0.2">
      <c r="C167" s="28"/>
    </row>
    <row r="168" spans="3:3" x14ac:dyDescent="0.2">
      <c r="C168" s="28"/>
    </row>
    <row r="169" spans="3:3" x14ac:dyDescent="0.2">
      <c r="C169" s="28"/>
    </row>
    <row r="170" spans="3:3" x14ac:dyDescent="0.2">
      <c r="C170" s="28"/>
    </row>
    <row r="171" spans="3:3" x14ac:dyDescent="0.2">
      <c r="C171" s="28"/>
    </row>
    <row r="172" spans="3:3" x14ac:dyDescent="0.2">
      <c r="C172" s="28"/>
    </row>
    <row r="173" spans="3:3" x14ac:dyDescent="0.2">
      <c r="C173" s="28"/>
    </row>
    <row r="174" spans="3:3" x14ac:dyDescent="0.2">
      <c r="C174" s="28"/>
    </row>
    <row r="175" spans="3:3" x14ac:dyDescent="0.2">
      <c r="C175" s="28"/>
    </row>
    <row r="176" spans="3:3" x14ac:dyDescent="0.2">
      <c r="C176" s="28"/>
    </row>
    <row r="177" spans="3:3" x14ac:dyDescent="0.2">
      <c r="C177" s="28"/>
    </row>
    <row r="178" spans="3:3" x14ac:dyDescent="0.2">
      <c r="C178" s="28"/>
    </row>
    <row r="179" spans="3:3" x14ac:dyDescent="0.2">
      <c r="C179" s="28"/>
    </row>
    <row r="180" spans="3:3" x14ac:dyDescent="0.2">
      <c r="C180" s="28"/>
    </row>
    <row r="181" spans="3:3" x14ac:dyDescent="0.2">
      <c r="C181" s="28"/>
    </row>
    <row r="182" spans="3:3" x14ac:dyDescent="0.2">
      <c r="C182" s="28"/>
    </row>
    <row r="183" spans="3:3" x14ac:dyDescent="0.2">
      <c r="C183" s="28"/>
    </row>
    <row r="184" spans="3:3" x14ac:dyDescent="0.2">
      <c r="C184" s="28"/>
    </row>
    <row r="185" spans="3:3" x14ac:dyDescent="0.2">
      <c r="C185" s="28"/>
    </row>
    <row r="186" spans="3:3" x14ac:dyDescent="0.2">
      <c r="C186" s="28"/>
    </row>
    <row r="187" spans="3:3" x14ac:dyDescent="0.2">
      <c r="C187" s="28"/>
    </row>
    <row r="188" spans="3:3" x14ac:dyDescent="0.2">
      <c r="C188" s="28"/>
    </row>
    <row r="189" spans="3:3" x14ac:dyDescent="0.2">
      <c r="C189" s="28"/>
    </row>
    <row r="190" spans="3:3" x14ac:dyDescent="0.2">
      <c r="C190" s="28"/>
    </row>
    <row r="191" spans="3:3" x14ac:dyDescent="0.2">
      <c r="C191" s="28"/>
    </row>
    <row r="192" spans="3:3" x14ac:dyDescent="0.2">
      <c r="C192" s="28"/>
    </row>
    <row r="193" spans="3:3" x14ac:dyDescent="0.2">
      <c r="C193" s="28"/>
    </row>
    <row r="194" spans="3:3" x14ac:dyDescent="0.2">
      <c r="C194" s="28"/>
    </row>
    <row r="195" spans="3:3" x14ac:dyDescent="0.2">
      <c r="C195" s="28"/>
    </row>
    <row r="196" spans="3:3" x14ac:dyDescent="0.2">
      <c r="C196" s="28"/>
    </row>
    <row r="197" spans="3:3" x14ac:dyDescent="0.2">
      <c r="C197" s="28"/>
    </row>
    <row r="198" spans="3:3" x14ac:dyDescent="0.2">
      <c r="C198" s="28"/>
    </row>
    <row r="199" spans="3:3" x14ac:dyDescent="0.2">
      <c r="C199" s="28"/>
    </row>
    <row r="200" spans="3:3" x14ac:dyDescent="0.2">
      <c r="C200" s="28"/>
    </row>
    <row r="201" spans="3:3" x14ac:dyDescent="0.2">
      <c r="C201" s="28"/>
    </row>
    <row r="202" spans="3:3" x14ac:dyDescent="0.2">
      <c r="C202" s="28"/>
    </row>
    <row r="203" spans="3:3" x14ac:dyDescent="0.2">
      <c r="C203" s="28"/>
    </row>
    <row r="204" spans="3:3" x14ac:dyDescent="0.2">
      <c r="C204" s="28"/>
    </row>
    <row r="205" spans="3:3" x14ac:dyDescent="0.2">
      <c r="C205" s="28"/>
    </row>
    <row r="206" spans="3:3" x14ac:dyDescent="0.2">
      <c r="C206" s="28"/>
    </row>
    <row r="207" spans="3:3" x14ac:dyDescent="0.2">
      <c r="C207" s="28"/>
    </row>
    <row r="208" spans="3:3" x14ac:dyDescent="0.2">
      <c r="C208" s="28"/>
    </row>
    <row r="209" spans="3:3" x14ac:dyDescent="0.2">
      <c r="C209" s="28"/>
    </row>
    <row r="210" spans="3:3" x14ac:dyDescent="0.2">
      <c r="C210" s="28"/>
    </row>
    <row r="211" spans="3:3" x14ac:dyDescent="0.2">
      <c r="C211" s="28"/>
    </row>
    <row r="212" spans="3:3" x14ac:dyDescent="0.2">
      <c r="C212" s="28"/>
    </row>
    <row r="213" spans="3:3" x14ac:dyDescent="0.2">
      <c r="C213" s="28"/>
    </row>
    <row r="214" spans="3:3" x14ac:dyDescent="0.2">
      <c r="C214" s="28"/>
    </row>
    <row r="215" spans="3:3" x14ac:dyDescent="0.2">
      <c r="C215" s="28"/>
    </row>
    <row r="216" spans="3:3" x14ac:dyDescent="0.2">
      <c r="C216" s="28"/>
    </row>
  </sheetData>
  <mergeCells count="6">
    <mergeCell ref="K7:K96"/>
    <mergeCell ref="A2:M2"/>
    <mergeCell ref="E5:F5"/>
    <mergeCell ref="G5:H5"/>
    <mergeCell ref="I5:J5"/>
    <mergeCell ref="K5:M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A1:D5"/>
  <sheetViews>
    <sheetView rightToLeft="1" workbookViewId="0">
      <selection activeCell="B4" sqref="B4"/>
    </sheetView>
  </sheetViews>
  <sheetFormatPr defaultRowHeight="14.25" x14ac:dyDescent="0.2"/>
  <cols>
    <col min="1" max="1" width="38" bestFit="1" customWidth="1"/>
    <col min="4" max="4" width="13.25" bestFit="1" customWidth="1"/>
  </cols>
  <sheetData>
    <row r="1" spans="1:4" ht="15" x14ac:dyDescent="0.25">
      <c r="D1" s="5" t="s">
        <v>107</v>
      </c>
    </row>
    <row r="2" spans="1:4" x14ac:dyDescent="0.2">
      <c r="A2" t="s">
        <v>102</v>
      </c>
      <c r="B2" s="1">
        <v>1.3</v>
      </c>
      <c r="D2" t="s">
        <v>104</v>
      </c>
    </row>
    <row r="3" spans="1:4" x14ac:dyDescent="0.2">
      <c r="A3" t="s">
        <v>101</v>
      </c>
      <c r="B3" s="1">
        <v>1.2</v>
      </c>
      <c r="D3" t="s">
        <v>105</v>
      </c>
    </row>
    <row r="4" spans="1:4" x14ac:dyDescent="0.2">
      <c r="A4" t="s">
        <v>106</v>
      </c>
      <c r="B4" s="1">
        <v>1</v>
      </c>
    </row>
    <row r="5" spans="1:4" x14ac:dyDescent="0.2">
      <c r="B5"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dimension ref="A1:C6"/>
  <sheetViews>
    <sheetView rightToLeft="1" workbookViewId="0">
      <selection activeCell="C6" sqref="A1:C6"/>
    </sheetView>
  </sheetViews>
  <sheetFormatPr defaultRowHeight="14.25" x14ac:dyDescent="0.2"/>
  <cols>
    <col min="1" max="1" width="8.5" customWidth="1"/>
    <col min="2" max="2" width="14.125" customWidth="1"/>
    <col min="3" max="3" width="9.5" customWidth="1"/>
  </cols>
  <sheetData>
    <row r="1" spans="1:3" x14ac:dyDescent="0.2">
      <c r="A1" s="4" t="s">
        <v>2</v>
      </c>
      <c r="B1" s="2" t="s">
        <v>95</v>
      </c>
      <c r="C1" s="3">
        <v>0</v>
      </c>
    </row>
    <row r="2" spans="1:3" x14ac:dyDescent="0.2">
      <c r="A2" s="2"/>
      <c r="B2" s="2" t="s">
        <v>94</v>
      </c>
      <c r="C2" s="3">
        <v>0.2</v>
      </c>
    </row>
    <row r="3" spans="1:3" x14ac:dyDescent="0.2">
      <c r="A3" s="4" t="s">
        <v>3</v>
      </c>
      <c r="B3" s="2" t="s">
        <v>95</v>
      </c>
      <c r="C3" s="3">
        <v>0.2</v>
      </c>
    </row>
    <row r="4" spans="1:3" x14ac:dyDescent="0.2">
      <c r="A4" s="2"/>
      <c r="B4" s="2" t="s">
        <v>96</v>
      </c>
      <c r="C4" s="3">
        <v>0.36</v>
      </c>
    </row>
    <row r="5" spans="1:3" x14ac:dyDescent="0.2">
      <c r="A5" s="4" t="s">
        <v>4</v>
      </c>
      <c r="B5" s="2" t="s">
        <v>95</v>
      </c>
      <c r="C5" s="3">
        <v>0.25</v>
      </c>
    </row>
    <row r="6" spans="1:3" x14ac:dyDescent="0.2">
      <c r="A6" s="2"/>
      <c r="B6" s="2" t="s">
        <v>94</v>
      </c>
      <c r="C6" s="3">
        <v>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B1:J18"/>
  <sheetViews>
    <sheetView showGridLines="0" showRowColHeaders="0" rightToLeft="1" tabSelected="1" workbookViewId="0">
      <selection activeCell="C6" sqref="C6:G6"/>
    </sheetView>
  </sheetViews>
  <sheetFormatPr defaultRowHeight="14.25" x14ac:dyDescent="0.2"/>
  <cols>
    <col min="1" max="1" width="19.875" customWidth="1"/>
    <col min="2" max="2" width="16.75" bestFit="1" customWidth="1"/>
    <col min="3" max="3" width="16.75" customWidth="1"/>
    <col min="4" max="4" width="9.875" bestFit="1" customWidth="1"/>
    <col min="5" max="5" width="10.5" customWidth="1"/>
    <col min="6" max="6" width="14.5" customWidth="1"/>
    <col min="7" max="7" width="11.375" customWidth="1"/>
    <col min="8" max="8" width="12" bestFit="1" customWidth="1"/>
    <col min="9" max="9" width="26" customWidth="1"/>
    <col min="10" max="10" width="24.25" customWidth="1"/>
    <col min="11" max="11" width="7" customWidth="1"/>
    <col min="12" max="12" width="8.125" customWidth="1"/>
    <col min="13" max="100" width="58.75" bestFit="1" customWidth="1"/>
    <col min="101" max="101" width="8.125" customWidth="1"/>
  </cols>
  <sheetData>
    <row r="1" spans="2:10" ht="20.25" customHeight="1" x14ac:dyDescent="0.2"/>
    <row r="2" spans="2:10" ht="36.75" customHeight="1" x14ac:dyDescent="0.2">
      <c r="B2" s="78" t="s">
        <v>125</v>
      </c>
      <c r="C2" s="79"/>
      <c r="D2" s="79"/>
      <c r="E2" s="79"/>
      <c r="F2" s="79"/>
      <c r="G2" s="79"/>
      <c r="H2" s="79"/>
      <c r="I2" s="79"/>
    </row>
    <row r="3" spans="2:10" ht="264.75" customHeight="1" x14ac:dyDescent="0.2">
      <c r="B3" s="80" t="s">
        <v>133</v>
      </c>
      <c r="C3" s="81"/>
      <c r="D3" s="81"/>
      <c r="E3" s="81"/>
      <c r="F3" s="81"/>
      <c r="G3" s="81"/>
      <c r="H3" s="81"/>
      <c r="I3" s="81"/>
    </row>
    <row r="6" spans="2:10" ht="16.5" thickBot="1" x14ac:dyDescent="0.3">
      <c r="B6" s="41" t="s">
        <v>109</v>
      </c>
      <c r="C6" s="82" t="s">
        <v>5</v>
      </c>
      <c r="D6" s="82"/>
      <c r="E6" s="82"/>
      <c r="F6" s="82"/>
      <c r="G6" s="83"/>
      <c r="H6" s="84" t="s">
        <v>100</v>
      </c>
      <c r="I6" s="84"/>
      <c r="J6" s="84"/>
    </row>
    <row r="7" spans="2:10" ht="15" x14ac:dyDescent="0.2">
      <c r="B7" s="42"/>
      <c r="H7" s="1"/>
    </row>
    <row r="8" spans="2:10" ht="15.75" x14ac:dyDescent="0.25">
      <c r="B8" s="41" t="s">
        <v>99</v>
      </c>
      <c r="C8" s="50">
        <f>VLOOKUP(C6,'2018'!A7:B97,2,FALSE)</f>
        <v>7678.6501486177285</v>
      </c>
      <c r="D8" s="43"/>
      <c r="H8" s="1"/>
    </row>
    <row r="9" spans="2:10" ht="15" x14ac:dyDescent="0.2">
      <c r="B9" s="42"/>
    </row>
    <row r="10" spans="2:10" ht="16.5" thickBot="1" x14ac:dyDescent="0.3">
      <c r="B10" s="44" t="s">
        <v>103</v>
      </c>
      <c r="C10" s="45" t="s">
        <v>105</v>
      </c>
      <c r="D10" s="84" t="s">
        <v>108</v>
      </c>
      <c r="E10" s="84"/>
      <c r="F10" s="84"/>
      <c r="G10" s="46"/>
    </row>
    <row r="12" spans="2:10" ht="15.75" x14ac:dyDescent="0.25">
      <c r="B12" s="47" t="s">
        <v>1</v>
      </c>
      <c r="C12" s="47"/>
      <c r="D12" s="47" t="s">
        <v>0</v>
      </c>
      <c r="E12" s="47" t="s">
        <v>93</v>
      </c>
      <c r="F12" s="47" t="s">
        <v>97</v>
      </c>
    </row>
    <row r="13" spans="2:10" ht="15.75" x14ac:dyDescent="0.25">
      <c r="B13" s="77" t="s">
        <v>2</v>
      </c>
      <c r="C13" s="48" t="s">
        <v>95</v>
      </c>
      <c r="D13" s="49">
        <v>0</v>
      </c>
      <c r="E13" s="51">
        <f>IF(AND($C$10="לא",OR($C$6='2018'!$A$7,$C$6='2018'!$A$11)),(100%-D13)*'תושב או לא תושב'!$B$2,IF(AND($C$10="לא",OR($C$6&lt;&gt;'2018'!$A$7,$C$6&lt;&gt;'2018'!$A$11)),(100%-D13)*'תושב או לא תושב'!$B$3,(100%-D13)*'תושב או לא תושב'!$B$4))</f>
        <v>1.2</v>
      </c>
      <c r="F13" s="68">
        <f t="shared" ref="F13:F18" si="0">$C$8*E13</f>
        <v>9214.3801783412746</v>
      </c>
      <c r="G13" s="67"/>
      <c r="H13" s="6"/>
    </row>
    <row r="14" spans="2:10" ht="15.75" x14ac:dyDescent="0.25">
      <c r="B14" s="77"/>
      <c r="C14" s="48" t="s">
        <v>94</v>
      </c>
      <c r="D14" s="49">
        <f>IF(C10='תושב או לא תושב'!$D$2,20%,0%)</f>
        <v>0</v>
      </c>
      <c r="E14" s="51">
        <f>IF(AND($C$10="לא",OR($C$6='2018'!$A$7,$C$6='2018'!$A$11)),(100%-D14)*'תושב או לא תושב'!$B$2,IF(AND($C$10="לא",OR($C$6&lt;&gt;'2018'!$A$7,$C$6&lt;&gt;'2018'!$A$11)),(100%-D14)*'תושב או לא תושב'!$B$3,(100%-D14)*'תושב או לא תושב'!$B$4))</f>
        <v>1.2</v>
      </c>
      <c r="F14" s="68">
        <f t="shared" si="0"/>
        <v>9214.3801783412746</v>
      </c>
      <c r="G14" s="67"/>
      <c r="H14" s="6"/>
      <c r="I14" s="7"/>
    </row>
    <row r="15" spans="2:10" ht="15.75" x14ac:dyDescent="0.25">
      <c r="B15" s="77" t="s">
        <v>3</v>
      </c>
      <c r="C15" s="48" t="s">
        <v>95</v>
      </c>
      <c r="D15" s="49">
        <v>0.2</v>
      </c>
      <c r="E15" s="51">
        <f>IF(AND($C$10="לא",OR($C$6='2018'!$A$7,$C$6='2018'!$A$11)),(100%-D15)*'תושב או לא תושב'!$B$2,IF(AND($C$10="לא",OR($C$6&lt;&gt;'2018'!$A$7,$C$6&lt;&gt;'2018'!$A$11)),(100%-D15)*'תושב או לא תושב'!$B$3,(100%-D15)*'תושב או לא תושב'!$B$4))</f>
        <v>0.96</v>
      </c>
      <c r="F15" s="68">
        <f t="shared" si="0"/>
        <v>7371.5041426730195</v>
      </c>
      <c r="G15" s="67"/>
      <c r="H15" s="6"/>
    </row>
    <row r="16" spans="2:10" ht="15.75" x14ac:dyDescent="0.25">
      <c r="B16" s="77"/>
      <c r="C16" s="48" t="s">
        <v>96</v>
      </c>
      <c r="D16" s="49">
        <f>IF(C10='תושב או לא תושב'!$D$2,36%,20%)</f>
        <v>0.2</v>
      </c>
      <c r="E16" s="51">
        <f>IF(AND($C$10="לא",OR($C$6='2018'!$A$7,$C$6='2018'!$A$11)),(100%-D16)*'תושב או לא תושב'!$B$2,IF(AND($C$10="לא",OR($C$6&lt;&gt;'2018'!$A$7,$C$6&lt;&gt;'2018'!$A$11)),(100%-D16)*'תושב או לא תושב'!$B$3,(100%-D16)*'תושב או לא תושב'!$B$4))</f>
        <v>0.96</v>
      </c>
      <c r="F16" s="68">
        <f t="shared" si="0"/>
        <v>7371.5041426730195</v>
      </c>
      <c r="G16" s="67"/>
      <c r="H16" s="6"/>
    </row>
    <row r="17" spans="2:8" ht="15.75" x14ac:dyDescent="0.25">
      <c r="B17" s="77" t="s">
        <v>4</v>
      </c>
      <c r="C17" s="48" t="s">
        <v>95</v>
      </c>
      <c r="D17" s="49">
        <v>0.25</v>
      </c>
      <c r="E17" s="51">
        <f>IF(AND($C$10="לא",OR($C$6='2018'!$A$7,$C$6='2018'!$A$11)),(100%-D17)*'תושב או לא תושב'!$B$2,IF(AND($C$10="לא",OR($C$6&lt;&gt;'2018'!$A$7,$C$6&lt;&gt;'2018'!$A$11)),(100%-D17)*'תושב או לא תושב'!$B$3,(100%-D17)*'תושב או לא תושב'!$B$4))</f>
        <v>0.89999999999999991</v>
      </c>
      <c r="F17" s="68">
        <f t="shared" si="0"/>
        <v>6910.785133755955</v>
      </c>
      <c r="G17" s="67"/>
      <c r="H17" s="6"/>
    </row>
    <row r="18" spans="2:8" ht="15.75" x14ac:dyDescent="0.25">
      <c r="B18" s="77"/>
      <c r="C18" s="48" t="s">
        <v>94</v>
      </c>
      <c r="D18" s="49">
        <f>IF(C10='תושב או לא תושב'!$D$2,40%,25%)</f>
        <v>0.25</v>
      </c>
      <c r="E18" s="51">
        <f>IF(AND($C$10="לא",OR($C$6='2018'!$A$7,$C$6='2018'!$A$11)),(100%-D18)*'תושב או לא תושב'!$B$2,IF(AND($C$10="לא",OR($C$6&lt;&gt;'2018'!$A$7,$C$6&lt;&gt;'2018'!$A$11)),(100%-D18)*'תושב או לא תושב'!$B$3,(100%-D18)*'תושב או לא תושב'!$B$4))</f>
        <v>0.89999999999999991</v>
      </c>
      <c r="F18" s="68">
        <f t="shared" si="0"/>
        <v>6910.785133755955</v>
      </c>
      <c r="G18" s="67"/>
      <c r="H18" s="6"/>
    </row>
  </sheetData>
  <sheetProtection algorithmName="SHA-512" hashValue="TmGyP3YlQGpY8Jtepd8kZ5yDOAhcyXo9sYMx9epp8rSGwp6ijB25GmoOwEjRQiLB7MEN/G6M+6/HehbQRIHrsA==" saltValue="eUfcDCAbDmfpq1X62mnxOQ==" spinCount="100000" sheet="1" objects="1" scenarios="1" selectLockedCells="1"/>
  <mergeCells count="8">
    <mergeCell ref="B13:B14"/>
    <mergeCell ref="B15:B16"/>
    <mergeCell ref="B17:B18"/>
    <mergeCell ref="B2:I2"/>
    <mergeCell ref="B3:I3"/>
    <mergeCell ref="C6:G6"/>
    <mergeCell ref="D10:F10"/>
    <mergeCell ref="H6:J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'תושב או לא תושב'!$D$2:$D$3</xm:f>
          </x14:formula1>
          <xm:sqref>C10</xm:sqref>
        </x14:dataValidation>
        <x14:dataValidation type="list" allowBlank="1" showInputMessage="1" showErrorMessage="1">
          <x14:formula1>
            <xm:f>'2018'!$A$7:$A$97</xm:f>
          </x14:formula1>
          <xm:sqref>C6:G6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5</vt:i4>
      </vt:variant>
      <vt:variant>
        <vt:lpstr>טווחים בעלי שם</vt:lpstr>
      </vt:variant>
      <vt:variant>
        <vt:i4>2</vt:i4>
      </vt:variant>
    </vt:vector>
  </HeadingPairs>
  <TitlesOfParts>
    <vt:vector size="7" baseType="lpstr">
      <vt:lpstr>2018</vt:lpstr>
      <vt:lpstr>תעריפי 2017</vt:lpstr>
      <vt:lpstr>תושב או לא תושב</vt:lpstr>
      <vt:lpstr>הנחות לפי חוק</vt:lpstr>
      <vt:lpstr>מחשבון</vt:lpstr>
      <vt:lpstr>'2018'!WPrint_Area_W</vt:lpstr>
      <vt:lpstr>'2018'!WPrint_TitlesW</vt:lpstr>
    </vt:vector>
  </TitlesOfParts>
  <Company>Religions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אפי עמר</dc:creator>
  <cp:lastModifiedBy>מיכל נעמד</cp:lastModifiedBy>
  <dcterms:created xsi:type="dcterms:W3CDTF">2015-11-05T13:48:13Z</dcterms:created>
  <dcterms:modified xsi:type="dcterms:W3CDTF">2018-04-12T09:26:17Z</dcterms:modified>
</cp:coreProperties>
</file>