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יחידת מכרזים\זמני לפני סער\מעבר לסער- שירן שריקי\2024\חוק חופש המידע\"/>
    </mc:Choice>
  </mc:AlternateContent>
  <bookViews>
    <workbookView xWindow="0" yWindow="0" windowWidth="9570" windowHeight="5835"/>
  </bookViews>
  <sheets>
    <sheet name="רבעון 3 תקופה 07-09.24" sheetId="1" r:id="rId1"/>
    <sheet name="גיליון2" sheetId="2" r:id="rId2"/>
  </sheets>
  <definedNames>
    <definedName name="_xlnm._FilterDatabase" localSheetId="1" hidden="1">גיליון2!$A$1:$C$116</definedName>
    <definedName name="_xlnm._FilterDatabase" localSheetId="0" hidden="1">'רבעון 3 תקופה 07-09.24'!$A$4:$S$116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2" i="1" l="1"/>
  <c r="E112" i="1"/>
  <c r="D113" i="1"/>
  <c r="E113" i="1"/>
  <c r="D114" i="1"/>
  <c r="E114" i="1"/>
  <c r="D115" i="1"/>
  <c r="E115" i="1"/>
  <c r="D116" i="1"/>
  <c r="E116" i="1"/>
  <c r="D6" i="1"/>
  <c r="E6" i="1"/>
  <c r="D7" i="1"/>
  <c r="E7" i="1"/>
  <c r="D8" i="1"/>
  <c r="E8" i="1"/>
  <c r="D9" i="1"/>
  <c r="E9" i="1"/>
  <c r="D10" i="1"/>
  <c r="E10" i="1"/>
  <c r="D11" i="1"/>
  <c r="E11" i="1"/>
  <c r="D12" i="1"/>
  <c r="E12" i="1"/>
  <c r="D13" i="1"/>
  <c r="E13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D32" i="1"/>
  <c r="E32" i="1"/>
  <c r="D33" i="1"/>
  <c r="E33" i="1"/>
  <c r="D34" i="1"/>
  <c r="E34" i="1"/>
  <c r="D35" i="1"/>
  <c r="E35" i="1"/>
  <c r="D36" i="1"/>
  <c r="E36" i="1"/>
  <c r="D37" i="1"/>
  <c r="E37" i="1"/>
  <c r="D38" i="1"/>
  <c r="E38" i="1"/>
  <c r="D39" i="1"/>
  <c r="E39" i="1"/>
  <c r="D40" i="1"/>
  <c r="E40" i="1"/>
  <c r="D41" i="1"/>
  <c r="E41" i="1"/>
  <c r="D42" i="1"/>
  <c r="E42" i="1"/>
  <c r="D43" i="1"/>
  <c r="E43" i="1"/>
  <c r="D44" i="1"/>
  <c r="E44" i="1"/>
  <c r="D45" i="1"/>
  <c r="E45" i="1"/>
  <c r="D46" i="1"/>
  <c r="E46" i="1"/>
  <c r="D47" i="1"/>
  <c r="E47" i="1"/>
  <c r="D48" i="1"/>
  <c r="E48" i="1"/>
  <c r="D49" i="1"/>
  <c r="E49" i="1"/>
  <c r="D50" i="1"/>
  <c r="E50" i="1"/>
  <c r="D51" i="1"/>
  <c r="E51" i="1"/>
  <c r="D52" i="1"/>
  <c r="E52" i="1"/>
  <c r="D53" i="1"/>
  <c r="E53" i="1"/>
  <c r="D54" i="1"/>
  <c r="E54" i="1"/>
  <c r="D55" i="1"/>
  <c r="E55" i="1"/>
  <c r="D56" i="1"/>
  <c r="E56" i="1"/>
  <c r="D57" i="1"/>
  <c r="E57" i="1"/>
  <c r="D58" i="1"/>
  <c r="E58" i="1"/>
  <c r="D59" i="1"/>
  <c r="E59" i="1"/>
  <c r="D60" i="1"/>
  <c r="E60" i="1"/>
  <c r="D61" i="1"/>
  <c r="E61" i="1"/>
  <c r="D62" i="1"/>
  <c r="E62" i="1"/>
  <c r="D63" i="1"/>
  <c r="E63" i="1"/>
  <c r="D64" i="1"/>
  <c r="E64" i="1"/>
  <c r="D65" i="1"/>
  <c r="E65" i="1"/>
  <c r="D66" i="1"/>
  <c r="E66" i="1"/>
  <c r="D67" i="1"/>
  <c r="E67" i="1"/>
  <c r="D68" i="1"/>
  <c r="E68" i="1"/>
  <c r="D69" i="1"/>
  <c r="E69" i="1"/>
  <c r="D70" i="1"/>
  <c r="E70" i="1"/>
  <c r="D71" i="1"/>
  <c r="E71" i="1"/>
  <c r="D72" i="1"/>
  <c r="E72" i="1"/>
  <c r="D73" i="1"/>
  <c r="E73" i="1"/>
  <c r="D74" i="1"/>
  <c r="E74" i="1"/>
  <c r="D75" i="1"/>
  <c r="E75" i="1"/>
  <c r="D76" i="1"/>
  <c r="E76" i="1"/>
  <c r="D77" i="1"/>
  <c r="E77" i="1"/>
  <c r="D78" i="1"/>
  <c r="E78" i="1"/>
  <c r="D79" i="1"/>
  <c r="E79" i="1"/>
  <c r="D80" i="1"/>
  <c r="E80" i="1"/>
  <c r="D81" i="1"/>
  <c r="E81" i="1"/>
  <c r="D82" i="1"/>
  <c r="E82" i="1"/>
  <c r="D83" i="1"/>
  <c r="E83" i="1"/>
  <c r="D84" i="1"/>
  <c r="E84" i="1"/>
  <c r="D85" i="1"/>
  <c r="E85" i="1"/>
  <c r="D86" i="1"/>
  <c r="E86" i="1"/>
  <c r="D87" i="1"/>
  <c r="E87" i="1"/>
  <c r="D88" i="1"/>
  <c r="E88" i="1"/>
  <c r="D89" i="1"/>
  <c r="E89" i="1"/>
  <c r="D90" i="1"/>
  <c r="E90" i="1"/>
  <c r="D91" i="1"/>
  <c r="E91" i="1"/>
  <c r="D92" i="1"/>
  <c r="E92" i="1"/>
  <c r="D93" i="1"/>
  <c r="E93" i="1"/>
  <c r="D94" i="1"/>
  <c r="E94" i="1"/>
  <c r="D95" i="1"/>
  <c r="E95" i="1"/>
  <c r="D96" i="1"/>
  <c r="E96" i="1"/>
  <c r="D97" i="1"/>
  <c r="E97" i="1"/>
  <c r="D98" i="1"/>
  <c r="E98" i="1"/>
  <c r="D99" i="1"/>
  <c r="E99" i="1"/>
  <c r="D100" i="1"/>
  <c r="E100" i="1"/>
  <c r="D101" i="1"/>
  <c r="E101" i="1"/>
  <c r="D102" i="1"/>
  <c r="E102" i="1"/>
  <c r="D103" i="1"/>
  <c r="E103" i="1"/>
  <c r="D104" i="1"/>
  <c r="E104" i="1"/>
  <c r="D105" i="1"/>
  <c r="E105" i="1"/>
  <c r="D106" i="1"/>
  <c r="E106" i="1"/>
  <c r="D107" i="1"/>
  <c r="E107" i="1"/>
  <c r="D108" i="1"/>
  <c r="E108" i="1"/>
  <c r="D109" i="1"/>
  <c r="E109" i="1"/>
  <c r="D110" i="1"/>
  <c r="E110" i="1"/>
  <c r="D111" i="1"/>
  <c r="E111" i="1"/>
  <c r="D5" i="1"/>
  <c r="E5" i="1" l="1"/>
  <c r="D5" i="2"/>
</calcChain>
</file>

<file path=xl/sharedStrings.xml><?xml version="1.0" encoding="utf-8"?>
<sst xmlns="http://schemas.openxmlformats.org/spreadsheetml/2006/main" count="1264" uniqueCount="563">
  <si>
    <t>מסמך רכישה</t>
  </si>
  <si>
    <t>שם הספק</t>
  </si>
  <si>
    <t>טקסט כותרת</t>
  </si>
  <si>
    <t>ערך הזמנה כולל מע"מ</t>
  </si>
  <si>
    <t>התחלת תקופת תוקף</t>
  </si>
  <si>
    <t>סיום תקופת תוקף</t>
  </si>
  <si>
    <t>סימוכין שלך</t>
  </si>
  <si>
    <t>ביצוע חשבוניות כולל מע"מ והצמדות במט"מ</t>
  </si>
  <si>
    <t>ספק</t>
  </si>
  <si>
    <t>מספר רישום מע"מ</t>
  </si>
  <si>
    <t>מטבע</t>
  </si>
  <si>
    <t>ביצוע ערך קבלות הטובין במט"מ</t>
  </si>
  <si>
    <t>מערכות מידע</t>
  </si>
  <si>
    <t>ILS</t>
  </si>
  <si>
    <t>בנא"מ</t>
  </si>
  <si>
    <t>משאבי אנוש</t>
  </si>
  <si>
    <t>התפלה</t>
  </si>
  <si>
    <t>40001103</t>
  </si>
  <si>
    <t>510674039</t>
  </si>
  <si>
    <t>איכות מים</t>
  </si>
  <si>
    <t>אסדרה</t>
  </si>
  <si>
    <t>לשכה משפטית</t>
  </si>
  <si>
    <t>נקסטקום בע"מ</t>
  </si>
  <si>
    <t>40300312</t>
  </si>
  <si>
    <t>511687568</t>
  </si>
  <si>
    <t>פריט התחייבות</t>
  </si>
  <si>
    <t>41-30-01-19</t>
  </si>
  <si>
    <t>41-30-01-21</t>
  </si>
  <si>
    <t>73-30-01-05</t>
  </si>
  <si>
    <t>73-30-01-03</t>
  </si>
  <si>
    <t>41-30-01-10</t>
  </si>
  <si>
    <t>73-30-01-19</t>
  </si>
  <si>
    <t>41-30-01-20</t>
  </si>
  <si>
    <t>73-30-01-25</t>
  </si>
  <si>
    <t>תיאור תקנה תקציבית</t>
  </si>
  <si>
    <t>מס"ד</t>
  </si>
  <si>
    <t>שם תקנה</t>
  </si>
  <si>
    <t>שם חברה</t>
  </si>
  <si>
    <t>הרשות למים ולביוב</t>
  </si>
  <si>
    <t>מספר תקנה</t>
  </si>
  <si>
    <t>יתרת הזמנות נומינלית כולל מע"מ</t>
  </si>
  <si>
    <t>ערך הזמנה במט"מ</t>
  </si>
  <si>
    <t xml:space="preserve">הזמנות רגישות </t>
  </si>
  <si>
    <t>N</t>
  </si>
  <si>
    <t>40004697</t>
  </si>
  <si>
    <t>רמות מ.א. ניהול ותחזוקה (1993) בע"מ</t>
  </si>
  <si>
    <t>511845497</t>
  </si>
  <si>
    <t>הוצאות תפעול</t>
  </si>
  <si>
    <t>פעולות מנהל וארגון</t>
  </si>
  <si>
    <t>ייעוץ ופעולות בנושא</t>
  </si>
  <si>
    <t>פיתוח ותחזוקת מערכות</t>
  </si>
  <si>
    <t>הדרכה ורווחה</t>
  </si>
  <si>
    <t>תכנון בקרה וייעוץ</t>
  </si>
  <si>
    <t>ייעוץ בקרה וליווי</t>
  </si>
  <si>
    <t>איכות מים- ניטור</t>
  </si>
  <si>
    <t>לול טי.וי. בע"מ</t>
  </si>
  <si>
    <t>קרביץ )4791( בעמ</t>
  </si>
  <si>
    <t>נפש בנפש עלייה (ע"ר)</t>
  </si>
  <si>
    <t>41101636</t>
  </si>
  <si>
    <t>514858810</t>
  </si>
  <si>
    <t>צפ"א</t>
  </si>
  <si>
    <t>73-30-01-23</t>
  </si>
  <si>
    <t>הנחה בתעריפי מים</t>
  </si>
  <si>
    <t/>
  </si>
  <si>
    <t>41645224</t>
  </si>
  <si>
    <t>40007145</t>
  </si>
  <si>
    <t>40532479</t>
  </si>
  <si>
    <t>40010578</t>
  </si>
  <si>
    <t>סימון- וקסלר, שפירר, מעוז</t>
  </si>
  <si>
    <t>אברא טכנולוגיות מידע בע"מ</t>
  </si>
  <si>
    <t>זיפקום תקשורת בע"מ</t>
  </si>
  <si>
    <t>רונלי טכנולוגיות )8891( בע"מ</t>
  </si>
  <si>
    <t>540282936</t>
  </si>
  <si>
    <t>512512468</t>
  </si>
  <si>
    <t>512781790</t>
  </si>
  <si>
    <t>511322125</t>
  </si>
  <si>
    <t>ליאור שמש</t>
  </si>
  <si>
    <t>הידרולוגי</t>
  </si>
  <si>
    <t>רכש</t>
  </si>
  <si>
    <t>בנאמ</t>
  </si>
  <si>
    <t xml:space="preserve"> אספקת מכשור הדרומטרי</t>
  </si>
  <si>
    <t>4502483287</t>
  </si>
  <si>
    <t>4502483875</t>
  </si>
  <si>
    <t>4502486422</t>
  </si>
  <si>
    <t>4502486730</t>
  </si>
  <si>
    <t>4502486792</t>
  </si>
  <si>
    <t>4502486821</t>
  </si>
  <si>
    <t>4502488640</t>
  </si>
  <si>
    <t>4502489773</t>
  </si>
  <si>
    <t>4502489925</t>
  </si>
  <si>
    <t>4502490412</t>
  </si>
  <si>
    <t>4502490807</t>
  </si>
  <si>
    <t>4502491661</t>
  </si>
  <si>
    <t>4502492385</t>
  </si>
  <si>
    <t>4502492875</t>
  </si>
  <si>
    <t>4502493048</t>
  </si>
  <si>
    <t>4502493058</t>
  </si>
  <si>
    <t>4502496217</t>
  </si>
  <si>
    <t>4502496360</t>
  </si>
  <si>
    <t>4502497076</t>
  </si>
  <si>
    <t>4502497225</t>
  </si>
  <si>
    <t>4502497947</t>
  </si>
  <si>
    <t>4502498517</t>
  </si>
  <si>
    <t>4502498925</t>
  </si>
  <si>
    <t>4502499412</t>
  </si>
  <si>
    <t>4502500333</t>
  </si>
  <si>
    <t>4502500900</t>
  </si>
  <si>
    <t>4502501502</t>
  </si>
  <si>
    <t>4502501682</t>
  </si>
  <si>
    <t>4502502242</t>
  </si>
  <si>
    <t>4502502553</t>
  </si>
  <si>
    <t>4502502683</t>
  </si>
  <si>
    <t>4502502876</t>
  </si>
  <si>
    <t>4502503141</t>
  </si>
  <si>
    <t>4502504695</t>
  </si>
  <si>
    <t>4502505005</t>
  </si>
  <si>
    <t>4502505548</t>
  </si>
  <si>
    <t>4502506712</t>
  </si>
  <si>
    <t>4502507063</t>
  </si>
  <si>
    <t>4502507191</t>
  </si>
  <si>
    <t>4502509408</t>
  </si>
  <si>
    <t>4502509428</t>
  </si>
  <si>
    <t>4502509687</t>
  </si>
  <si>
    <t>4502510307</t>
  </si>
  <si>
    <t>4502510736</t>
  </si>
  <si>
    <t>4502513319</t>
  </si>
  <si>
    <t>4502503721</t>
  </si>
  <si>
    <t>4502505121</t>
  </si>
  <si>
    <t>4502483920</t>
  </si>
  <si>
    <t>4502494097</t>
  </si>
  <si>
    <t>4502489238</t>
  </si>
  <si>
    <t>4502483614</t>
  </si>
  <si>
    <t>4502494138</t>
  </si>
  <si>
    <t>4502494155</t>
  </si>
  <si>
    <t>4502502681</t>
  </si>
  <si>
    <t>4502491283</t>
  </si>
  <si>
    <t>4502487658</t>
  </si>
  <si>
    <t>4502495335</t>
  </si>
  <si>
    <t>4502487135</t>
  </si>
  <si>
    <t>4502504219</t>
  </si>
  <si>
    <t>4502495314</t>
  </si>
  <si>
    <t>4502513516</t>
  </si>
  <si>
    <t>4502483451</t>
  </si>
  <si>
    <t>4502511515</t>
  </si>
  <si>
    <t>4502509892</t>
  </si>
  <si>
    <t>4502499938</t>
  </si>
  <si>
    <t>4502509884</t>
  </si>
  <si>
    <t>4502479027</t>
  </si>
  <si>
    <t>4502483111</t>
  </si>
  <si>
    <t>4502483117</t>
  </si>
  <si>
    <t>4502487134</t>
  </si>
  <si>
    <t>4502487479</t>
  </si>
  <si>
    <t>4502491187</t>
  </si>
  <si>
    <t>4502491385</t>
  </si>
  <si>
    <t>4502492203</t>
  </si>
  <si>
    <t>4502492405</t>
  </si>
  <si>
    <t>4502492883</t>
  </si>
  <si>
    <t>4502493837</t>
  </si>
  <si>
    <t>4502494529</t>
  </si>
  <si>
    <t>4502495801</t>
  </si>
  <si>
    <t>4502496457</t>
  </si>
  <si>
    <t>4502498990</t>
  </si>
  <si>
    <t>4502500859</t>
  </si>
  <si>
    <t>4502502523</t>
  </si>
  <si>
    <t>4502502685</t>
  </si>
  <si>
    <t>4502502687</t>
  </si>
  <si>
    <t>4502502727</t>
  </si>
  <si>
    <t>4502503768</t>
  </si>
  <si>
    <t>4502503820</t>
  </si>
  <si>
    <t>4502504357</t>
  </si>
  <si>
    <t>4502505309</t>
  </si>
  <si>
    <t>4502505583</t>
  </si>
  <si>
    <t>4502506030</t>
  </si>
  <si>
    <t>4502507043</t>
  </si>
  <si>
    <t>4502507218</t>
  </si>
  <si>
    <t>4502507930</t>
  </si>
  <si>
    <t>4502508325</t>
  </si>
  <si>
    <t>4502508428</t>
  </si>
  <si>
    <t>4502508458</t>
  </si>
  <si>
    <t>4502509134</t>
  </si>
  <si>
    <t>4502509164</t>
  </si>
  <si>
    <t>4502509451</t>
  </si>
  <si>
    <t>4502509517</t>
  </si>
  <si>
    <t>4502509589</t>
  </si>
  <si>
    <t>4502509934</t>
  </si>
  <si>
    <t>4502510184</t>
  </si>
  <si>
    <t>4502510810</t>
  </si>
  <si>
    <t>4502511326</t>
  </si>
  <si>
    <t>4502511463</t>
  </si>
  <si>
    <t>4502511661</t>
  </si>
  <si>
    <t>4502512466</t>
  </si>
  <si>
    <t>4502513910</t>
  </si>
  <si>
    <t>4502513983</t>
  </si>
  <si>
    <t>ביי מי טכנולוגיות בע"מ</t>
  </si>
  <si>
    <t>פרוסיד טק - ר.ק בע"מ</t>
  </si>
  <si>
    <t>לבני מוצרי פלסטיק בע"מ</t>
  </si>
  <si>
    <t>עיר השעשועים בעמ</t>
  </si>
  <si>
    <t>לשכת הבריאות מחוז י-ם</t>
  </si>
  <si>
    <t xml:space="preserve"> חשמל חפציבה 2023</t>
  </si>
  <si>
    <t>קרב - מועדון קליעה וירי בע"מ</t>
  </si>
  <si>
    <t xml:space="preserve"> רכישת 10 אדחים מסוג גלוק X43 (GLOCK) נרתיק פנימי</t>
  </si>
  <si>
    <t>נוי רויטל</t>
  </si>
  <si>
    <t xml:space="preserve"> נושא: רכישת שי - סט חוף ים לעובדי רשות המים ליום</t>
  </si>
  <si>
    <t>יו-ביטק סולושנס בע"מ</t>
  </si>
  <si>
    <t xml:space="preserve"> נייר צילום+רקטוני ארכיב</t>
  </si>
  <si>
    <t>דליקרים אירועים</t>
  </si>
  <si>
    <t>המשרד לבטחון לאומי</t>
  </si>
  <si>
    <t xml:space="preserve"> תוספת אגרה עבור רכישה של 8 רובים חדשים</t>
  </si>
  <si>
    <t>כאוי בנימין</t>
  </si>
  <si>
    <t xml:space="preserve"> מזוזות לבית דגן לפי הפירוט הבא: 11 מזוזות (קלף) -</t>
  </si>
  <si>
    <t>ענבל חברה לביטוח בע"מ-מקבל הלואות</t>
  </si>
  <si>
    <t>בריד אסתר יוטא</t>
  </si>
  <si>
    <t>טכנו שלמה בע"מ</t>
  </si>
  <si>
    <t xml:space="preserve"> תוספת אגרה לרכישת 10 אקדחים</t>
  </si>
  <si>
    <t>אלון מיכל</t>
  </si>
  <si>
    <t>עמותת המחלקה לספורט - ת"א</t>
  </si>
  <si>
    <t>האגודה הישראלית לאקולוגיה ולמדעי הס</t>
  </si>
  <si>
    <t>פילוסוף אלי בצלאל שמואל</t>
  </si>
  <si>
    <t>ש. פרידמן, אברמזון ושו</t>
  </si>
  <si>
    <t>א.ד. דגן בע"מ</t>
  </si>
  <si>
    <t>בית גינס-מרכז תרבות וקהילה בעמק חפר</t>
  </si>
  <si>
    <t>אחים תיהאוי בע"מ</t>
  </si>
  <si>
    <t>ג'י. אס הייטס תעשיות בטיחות די.סי.א</t>
  </si>
  <si>
    <t>ההסתדרות הכללית של העובדים בארץ-ישר</t>
  </si>
  <si>
    <t>להב בע"מ</t>
  </si>
  <si>
    <t>רהיטי הכח )1991( בע"מ</t>
  </si>
  <si>
    <t>אדם טבע ודין - אגודה ישראלית להגנת</t>
  </si>
  <si>
    <t>אלייד - ג'נרי 2 בע"מ</t>
  </si>
  <si>
    <t>אורגון מעצב החלונות בע"מ</t>
  </si>
  <si>
    <t>אהרוני שי שלום</t>
  </si>
  <si>
    <t xml:space="preserve"> רכישה והתקנה של מזגן עבור מבנה דיגום במתקן התפלה</t>
  </si>
  <si>
    <t>דודיין רמי</t>
  </si>
  <si>
    <t>ממרם שיווק ציוד רפואי בע"מ</t>
  </si>
  <si>
    <t xml:space="preserve"> הסכם לחידוש רישוי מוצרי ושירותי מיקרוסופט מוצרים</t>
  </si>
  <si>
    <t>בינת תקשורת מחשבים בע"מ</t>
  </si>
  <si>
    <t>אלעד מערכות תוכנה בע"מ</t>
  </si>
  <si>
    <t xml:space="preserve"> תחזוקה ושו"שים למערכת הגבייה המשרתת את חשבות המים</t>
  </si>
  <si>
    <t>רזאל - מערכות זמן אמת בע"מ</t>
  </si>
  <si>
    <t>יעל תכנה ומערכות בע"מ</t>
  </si>
  <si>
    <t>נס א.ט. בע"מ</t>
  </si>
  <si>
    <t>הורייזן טכנולוגיות אל.די. בע"מ</t>
  </si>
  <si>
    <t>בזק החברה הישראלית לתקשורת בע"מ</t>
  </si>
  <si>
    <t>הדס שרית</t>
  </si>
  <si>
    <t>אינטרנט בינת בע"מ</t>
  </si>
  <si>
    <t>דרהים אברהם</t>
  </si>
  <si>
    <t>יעדים - א.מ. ייעוץ בע"מ</t>
  </si>
  <si>
    <t>2 +(טו פלאס) וויירלס סולושנס בע"מ</t>
  </si>
  <si>
    <t xml:space="preserve"> בוצעה תוספת בכמויות ההזמנה* רשת תקשורת אלחוטית WI</t>
  </si>
  <si>
    <t>חיים אורלי</t>
  </si>
  <si>
    <t>מחשב 72 חברה לבצוע עבוד נתונים במחש</t>
  </si>
  <si>
    <t>ד.ה.ב. מד בע"מ</t>
  </si>
  <si>
    <t>תנובה מרכז שיתופי לשיווק תוצרת חקלא</t>
  </si>
  <si>
    <t xml:space="preserve"> ייעוץ סטטוטורי לליווי פרויקט להקמת מתקן טיפול בקו</t>
  </si>
  <si>
    <t>מטאו-טק מטאורולוגיה וציוד מדעי בע"מ</t>
  </si>
  <si>
    <t>אספיר בע"מ</t>
  </si>
  <si>
    <t>אוניברסיטת תל-אביב</t>
  </si>
  <si>
    <t>אנטרופי יועצים בע"מ</t>
  </si>
  <si>
    <t>עמיאל יצחק אלנתן</t>
  </si>
  <si>
    <t>הספרייה הלאומית בע"מ (חל"צ)</t>
  </si>
  <si>
    <t>טי אם ג'י סולושנס בע"מ</t>
  </si>
  <si>
    <t xml:space="preserve"> אספקת מערכות ניהול ואבטחת מכשירים ניידים (‪EMM‬)</t>
  </si>
  <si>
    <t>ימה פתרונות הידרומטריים בע"מ</t>
  </si>
  <si>
    <t xml:space="preserve"> שימוש בכרטיס תקשורת ושידור למערכת מדידה של קידוח</t>
  </si>
  <si>
    <t>מודוטק בע"מ</t>
  </si>
  <si>
    <t>משרד החוץ</t>
  </si>
  <si>
    <t>אוריקון בע"מ</t>
  </si>
  <si>
    <t>אם גרופ - מגער בע"מ</t>
  </si>
  <si>
    <t xml:space="preserve"> הרחבת התקשרות עבור הפעלת מוקד טלפוני לניתוב פניות</t>
  </si>
  <si>
    <t>אקסיס ג'י פי אס ומכשירי מדידה בע"מ</t>
  </si>
  <si>
    <t>מפה - מיפוי והוצאה לאור בע"מ</t>
  </si>
  <si>
    <t>פ.א. פרג' אבי חברה לבניה בע"מ</t>
  </si>
  <si>
    <t>משרד הבטחון</t>
  </si>
  <si>
    <t xml:space="preserve"> העברה למשרד הבטחון עבור מכ"מ</t>
  </si>
  <si>
    <t>לוג-און תוכנה בע"מ</t>
  </si>
  <si>
    <t xml:space="preserve"> נותני שירותים אגף חיזוי שיטפונות רפרנט: גיא רשף ב</t>
  </si>
  <si>
    <t>ידעי דביר</t>
  </si>
  <si>
    <t>חיפושית תוכנה בע"מ</t>
  </si>
  <si>
    <t>ד.מ. )0003( הנדסה בע"מ</t>
  </si>
  <si>
    <t xml:space="preserve"> מתקן להתפלת מי ים באשקלון - אישור התקשרות עם בורר</t>
  </si>
  <si>
    <t>רשות ניקוז ירקון</t>
  </si>
  <si>
    <t xml:space="preserve"> רכישת אנלייזק קשיות עבור מתקן התפלה+ החלפת יחידות</t>
  </si>
  <si>
    <t>משרד האוצר</t>
  </si>
  <si>
    <t>מלם שכר בע"מ</t>
  </si>
  <si>
    <t>רוקוול אוטומיישן בע"מ</t>
  </si>
  <si>
    <t>א"ד מירז תעשיות בע"מ</t>
  </si>
  <si>
    <t>גטר גרופ בע"מ</t>
  </si>
  <si>
    <t>גילת טלקום בע"מ</t>
  </si>
  <si>
    <t xml:space="preserve"> שעות טכנאי עבור תקלות</t>
  </si>
  <si>
    <t>קבוצת שדמה בע"מ</t>
  </si>
  <si>
    <t>יונה ניר</t>
  </si>
  <si>
    <t>ליפא מאיר ושות,עו"ד</t>
  </si>
  <si>
    <t xml:space="preserve"> מערכת ניהול תוכן ארגוני- 25-2010 רישוי שנתי סע"ר</t>
  </si>
  <si>
    <t>לטרא סיסטמס בע"מ</t>
  </si>
  <si>
    <t xml:space="preserve"> תחזוקה ותמיכה טכנית לאתר עבור 6 תחנות הידרומטריות</t>
  </si>
  <si>
    <t>טיב וטעים 2013 הסעדה בע"מ</t>
  </si>
  <si>
    <t xml:space="preserve"> חידוש רישוי ושירות של מערכות Network Access Contr</t>
  </si>
  <si>
    <t>41401628</t>
  </si>
  <si>
    <t>42811994</t>
  </si>
  <si>
    <t>40140909</t>
  </si>
  <si>
    <t>40208162</t>
  </si>
  <si>
    <t>10000102</t>
  </si>
  <si>
    <t>40001216</t>
  </si>
  <si>
    <t>40468736</t>
  </si>
  <si>
    <t>41129478</t>
  </si>
  <si>
    <t>42071754</t>
  </si>
  <si>
    <t>10000188</t>
  </si>
  <si>
    <t>42835963</t>
  </si>
  <si>
    <t>40003393</t>
  </si>
  <si>
    <t>41899091</t>
  </si>
  <si>
    <t>41512263</t>
  </si>
  <si>
    <t>40490058</t>
  </si>
  <si>
    <t>42768128</t>
  </si>
  <si>
    <t>40003742</t>
  </si>
  <si>
    <t>40019238</t>
  </si>
  <si>
    <t>40949477</t>
  </si>
  <si>
    <t>40185411</t>
  </si>
  <si>
    <t>40200485</t>
  </si>
  <si>
    <t>40000255</t>
  </si>
  <si>
    <t>42086551</t>
  </si>
  <si>
    <t>40018643</t>
  </si>
  <si>
    <t>40000370</t>
  </si>
  <si>
    <t>40010381</t>
  </si>
  <si>
    <t>40008948</t>
  </si>
  <si>
    <t>40016288</t>
  </si>
  <si>
    <t>41111486</t>
  </si>
  <si>
    <t>40001097</t>
  </si>
  <si>
    <t>41960889</t>
  </si>
  <si>
    <t>42797784</t>
  </si>
  <si>
    <t>40001519</t>
  </si>
  <si>
    <t>40001108</t>
  </si>
  <si>
    <t>40001141</t>
  </si>
  <si>
    <t>40494360</t>
  </si>
  <si>
    <t>40003655</t>
  </si>
  <si>
    <t>40005148</t>
  </si>
  <si>
    <t>40003651</t>
  </si>
  <si>
    <t>40001591</t>
  </si>
  <si>
    <t>42493182</t>
  </si>
  <si>
    <t>40225199</t>
  </si>
  <si>
    <t>42508603</t>
  </si>
  <si>
    <t>41348059</t>
  </si>
  <si>
    <t>41593062</t>
  </si>
  <si>
    <t>40222615</t>
  </si>
  <si>
    <t>40010431</t>
  </si>
  <si>
    <t>40010827</t>
  </si>
  <si>
    <t>40141306</t>
  </si>
  <si>
    <t>42523784</t>
  </si>
  <si>
    <t>40004385</t>
  </si>
  <si>
    <t>40000243</t>
  </si>
  <si>
    <t>40468904</t>
  </si>
  <si>
    <t>41600673</t>
  </si>
  <si>
    <t>40346417</t>
  </si>
  <si>
    <t>41107698</t>
  </si>
  <si>
    <t>41085653</t>
  </si>
  <si>
    <t>40010890</t>
  </si>
  <si>
    <t>10000035</t>
  </si>
  <si>
    <t>40137673</t>
  </si>
  <si>
    <t>40015077</t>
  </si>
  <si>
    <t>40562362</t>
  </si>
  <si>
    <t>40004667</t>
  </si>
  <si>
    <t>41059086</t>
  </si>
  <si>
    <t>10000041</t>
  </si>
  <si>
    <t>40003657</t>
  </si>
  <si>
    <t>41369864</t>
  </si>
  <si>
    <t>41369379</t>
  </si>
  <si>
    <t>40328129</t>
  </si>
  <si>
    <t>20000290</t>
  </si>
  <si>
    <t>10000025</t>
  </si>
  <si>
    <t>40470571</t>
  </si>
  <si>
    <t>40004768</t>
  </si>
  <si>
    <t>40200779</t>
  </si>
  <si>
    <t>41097839</t>
  </si>
  <si>
    <t>40182094</t>
  </si>
  <si>
    <t>40200762</t>
  </si>
  <si>
    <t>42131805</t>
  </si>
  <si>
    <t>40166638</t>
  </si>
  <si>
    <t>40001081</t>
  </si>
  <si>
    <t>40971110</t>
  </si>
  <si>
    <t>514480276</t>
  </si>
  <si>
    <t>516654704</t>
  </si>
  <si>
    <t>511517732</t>
  </si>
  <si>
    <t>510721491</t>
  </si>
  <si>
    <t>511233777</t>
  </si>
  <si>
    <t>024417974</t>
  </si>
  <si>
    <t>514008333</t>
  </si>
  <si>
    <t>558353207</t>
  </si>
  <si>
    <t>054574322</t>
  </si>
  <si>
    <t>520031030</t>
  </si>
  <si>
    <t>511933715</t>
  </si>
  <si>
    <t>031505738</t>
  </si>
  <si>
    <t>058639022</t>
  </si>
  <si>
    <t>557098845</t>
  </si>
  <si>
    <t>513228924</t>
  </si>
  <si>
    <t>512512963</t>
  </si>
  <si>
    <t>512570581</t>
  </si>
  <si>
    <t>580031540</t>
  </si>
  <si>
    <t>510058977</t>
  </si>
  <si>
    <t>511599920</t>
  </si>
  <si>
    <t>514961853</t>
  </si>
  <si>
    <t>510607930</t>
  </si>
  <si>
    <t>037818119</t>
  </si>
  <si>
    <t>059590935</t>
  </si>
  <si>
    <t>512914888</t>
  </si>
  <si>
    <t>510713407</t>
  </si>
  <si>
    <t>510929177</t>
  </si>
  <si>
    <t>511370660</t>
  </si>
  <si>
    <t>510378771</t>
  </si>
  <si>
    <t>520040122</t>
  </si>
  <si>
    <t>512613092</t>
  </si>
  <si>
    <t>520031931</t>
  </si>
  <si>
    <t>040436677</t>
  </si>
  <si>
    <t>513049759</t>
  </si>
  <si>
    <t>059583740</t>
  </si>
  <si>
    <t>515275659</t>
  </si>
  <si>
    <t>513419762</t>
  </si>
  <si>
    <t>024161259</t>
  </si>
  <si>
    <t>510610223</t>
  </si>
  <si>
    <t>512307265</t>
  </si>
  <si>
    <t>570000745</t>
  </si>
  <si>
    <t>516854288</t>
  </si>
  <si>
    <t>511104036</t>
  </si>
  <si>
    <t>500502042</t>
  </si>
  <si>
    <t>513668012</t>
  </si>
  <si>
    <t>036500510</t>
  </si>
  <si>
    <t>514152420</t>
  </si>
  <si>
    <t>514196765</t>
  </si>
  <si>
    <t>514994789</t>
  </si>
  <si>
    <t>512653031</t>
  </si>
  <si>
    <t>511864944</t>
  </si>
  <si>
    <t>511464927</t>
  </si>
  <si>
    <t>514321223</t>
  </si>
  <si>
    <t>511781924</t>
  </si>
  <si>
    <t>514546860</t>
  </si>
  <si>
    <t>500100581</t>
  </si>
  <si>
    <t>510979511</t>
  </si>
  <si>
    <t>034899955</t>
  </si>
  <si>
    <t>513500611</t>
  </si>
  <si>
    <t>513228726</t>
  </si>
  <si>
    <t>501800106</t>
  </si>
  <si>
    <t>500100110</t>
  </si>
  <si>
    <t>513027102</t>
  </si>
  <si>
    <t>512121898</t>
  </si>
  <si>
    <t>511402125</t>
  </si>
  <si>
    <t>520042326</t>
  </si>
  <si>
    <t>511784498</t>
  </si>
  <si>
    <t>513733998</t>
  </si>
  <si>
    <t>302742283</t>
  </si>
  <si>
    <t>540170743</t>
  </si>
  <si>
    <t>510502008</t>
  </si>
  <si>
    <t>514919091</t>
  </si>
  <si>
    <t>בטחון מים</t>
  </si>
  <si>
    <t>תכנון</t>
  </si>
  <si>
    <t>חשבות</t>
  </si>
  <si>
    <t>ניטור כנרת</t>
  </si>
  <si>
    <t>נסיעות לחו"ל</t>
  </si>
  <si>
    <t>גיא רשף</t>
  </si>
  <si>
    <t>מסמך רכש</t>
  </si>
  <si>
    <t>41-30-01-36</t>
  </si>
  <si>
    <t>בקרה חשבונאית</t>
  </si>
  <si>
    <t>41-30-01-26</t>
  </si>
  <si>
    <t>היערכות משק המים לשע</t>
  </si>
  <si>
    <t>73-30-01-31</t>
  </si>
  <si>
    <t>חיזוי שטפונות</t>
  </si>
  <si>
    <t>41-30-01-39</t>
  </si>
  <si>
    <t>סייבר</t>
  </si>
  <si>
    <t>73-30-01-30</t>
  </si>
  <si>
    <t>טיפול תעשייתי - שפד"</t>
  </si>
  <si>
    <t>חוק חופש המידע- רבעון 3 שנת 2024</t>
  </si>
  <si>
    <t>500106877</t>
  </si>
  <si>
    <t>580544120</t>
  </si>
  <si>
    <t xml:space="preserve"> שי לעובדים שילדיהם עולים לכיתה א' </t>
  </si>
  <si>
    <t xml:space="preserve"> אפליקציית פיילוט פיתוח outsystem </t>
  </si>
  <si>
    <t>מחשב נייד 14" מתקדם</t>
  </si>
  <si>
    <t xml:space="preserve"> הזמנת 50 מגשרים אופטיים לחדר שרתים בגנרי</t>
  </si>
  <si>
    <t xml:space="preserve"> אספקת בקבוקי דיגום עבור רשות המים </t>
  </si>
  <si>
    <t xml:space="preserve"> יום משפחות בסופר לנד לעובדי רשות המים</t>
  </si>
  <si>
    <t>הסכם לרכישת מוצרי ושירותי מיקרוסופט</t>
  </si>
  <si>
    <t xml:space="preserve"> תחזוקה שנתית עבור דוגמים אוטומטיים בתחנות הידרומטריות</t>
  </si>
  <si>
    <t xml:space="preserve"> הפעלה ל happy  hour - קיץ לעובדים עמדת גלידה</t>
  </si>
  <si>
    <t xml:space="preserve"> סדנת מחולל תוכן AI - קטלוג מעל"ה</t>
  </si>
  <si>
    <t xml:space="preserve"> ועדות בוחנים</t>
  </si>
  <si>
    <t xml:space="preserve"> ארוע הוקרה לאנשי המילואים</t>
  </si>
  <si>
    <t xml:space="preserve"> רכישת מיטות מתקפלות לבית נועם לשעת חרום</t>
  </si>
  <si>
    <t xml:space="preserve"> הרצאה ליום הוקרה לאנשי המילואים</t>
  </si>
  <si>
    <t xml:space="preserve"> מסגרות לתעודות עבור משאבי אנוש</t>
  </si>
  <si>
    <t xml:space="preserve"> דמי רישום טניס שולחן עונה 24/25</t>
  </si>
  <si>
    <t xml:space="preserve"> תכנית מתניעים ל GOV</t>
  </si>
  <si>
    <t xml:space="preserve"> השתתפות ומתן חסות בועידה השנתית למדע וסביבה</t>
  </si>
  <si>
    <t xml:space="preserve"> קורס הכנה לפרישה ספטמבר 2024</t>
  </si>
  <si>
    <t xml:space="preserve"> קורס ממריאים לGOV</t>
  </si>
  <si>
    <t xml:space="preserve"> תוסף Autoboost מסוג Basic עבור MONDAY</t>
  </si>
  <si>
    <t xml:space="preserve"> בדיקת מיכשור מוצרים חשמליים הידרומטריה</t>
  </si>
  <si>
    <t xml:space="preserve"> חשבונית לתשלום יועץ לבוררות מתקן התפלה אשקלון</t>
  </si>
  <si>
    <t xml:space="preserve"> שירותי איחסון קלטת גיבוי LTO8</t>
  </si>
  <si>
    <t xml:space="preserve"> השכרת אולם לכנס אסדרה, מגזר הכפרי</t>
  </si>
  <si>
    <t xml:space="preserve"> התקנת גדר עם עמודים</t>
  </si>
  <si>
    <t xml:space="preserve"> רכישת כספת לנשק ארוך</t>
  </si>
  <si>
    <t xml:space="preserve"> דמי הרשמה לספורטיאדה באילת 2024</t>
  </si>
  <si>
    <t xml:space="preserve"> רכישת כוונות עבור נשקים ארוכים</t>
  </si>
  <si>
    <t xml:space="preserve"> השלמת רהיטים עבור חפציבה</t>
  </si>
  <si>
    <t xml:space="preserve"> השתתפות עם אגודת אדם טבע ודין יום עיון החדרת מי נגר</t>
  </si>
  <si>
    <t xml:space="preserve"> התקנת תשתית למסך בחדר 6074 - לשכת מנכל</t>
  </si>
  <si>
    <t xml:space="preserve"> התקנת 2 וילונות אטומים לשמש בצפ"א ברקן</t>
  </si>
  <si>
    <t xml:space="preserve"> קורס מובילים בגובה 2024</t>
  </si>
  <si>
    <t xml:space="preserve"> הרצאה ליום זיכרון - שנה לחרבות ברזל</t>
  </si>
  <si>
    <t xml:space="preserve"> כנס AI בלמידה ארגונית, דן פנורמה ת"א</t>
  </si>
  <si>
    <t xml:space="preserve"> הזמנה לציוד רפואי עבור ערכות עזרה ראשונה ברשות המים</t>
  </si>
  <si>
    <t xml:space="preserve"> רכש ל-3 שנים רכישת ענן FIRE WALL </t>
  </si>
  <si>
    <t xml:space="preserve"> רזאל - ספק נותני שירותים</t>
  </si>
  <si>
    <t xml:space="preserve"> כנס מחוברים בGOV</t>
  </si>
  <si>
    <t xml:space="preserve">נושא מתן שירותי ייעוץ משפטי </t>
  </si>
  <si>
    <t>ספק נותני שירותים</t>
  </si>
  <si>
    <t xml:space="preserve"> נס א.ט. - ספק נותני שירותים.</t>
  </si>
  <si>
    <t xml:space="preserve"> הורייזן - ספק נותני שירותים.</t>
  </si>
  <si>
    <t xml:space="preserve"> רכישת נתב בשכירות לקו IPVPN .</t>
  </si>
  <si>
    <t xml:space="preserve"> מעקב ובקרה למניעת זיהום מקורות מים מדלקים</t>
  </si>
  <si>
    <t xml:space="preserve"> תחזוקת אתר ‪DR‬</t>
  </si>
  <si>
    <t xml:space="preserve"> שינוע דגימות מנשר לבית דגן בהתאם לצורך</t>
  </si>
  <si>
    <t xml:space="preserve"> מתן שירותי ייעוץ לחטיבת הון אנושי ומנהל וסיוע בתפקיד</t>
  </si>
  <si>
    <t xml:space="preserve"> העברת ריהוט בין חדרים במשרדים של ג'נרי</t>
  </si>
  <si>
    <t xml:space="preserve"> ייעוץ פיננסי להקמת מתקן טיפול בקולחי השפד"ן </t>
  </si>
  <si>
    <t xml:space="preserve"> עדכון תוכנית אב ביו"ש </t>
  </si>
  <si>
    <t xml:space="preserve"> רכישת חלב לעובדי רשות המים המחיר עשוי להשתנות בהתאם</t>
  </si>
  <si>
    <t xml:space="preserve"> ייעוץ משפטי לפרויקט הקמת ה מתקן הטיפולי בקולחי השרון</t>
  </si>
  <si>
    <t xml:space="preserve"> תקשורת למדידה בתחנות הידרומטריות</t>
  </si>
  <si>
    <t xml:space="preserve"> התקנת מיגון תחתון לרכבי השטח </t>
  </si>
  <si>
    <t xml:space="preserve"> יעוץ סטטיסטי למודל כנרת</t>
  </si>
  <si>
    <t xml:space="preserve"> שירותי ניהול סיכונים עבור חשבות רשות המים</t>
  </si>
  <si>
    <t xml:space="preserve"> חותמות עבור עובדים - הזמנה מתבצעת בהתאם לצורך</t>
  </si>
  <si>
    <t xml:space="preserve"> רכישת אנלייזרים עבור מתקני התפלה</t>
  </si>
  <si>
    <t xml:space="preserve"> ועדת אקלים אזרביג'אן נובמבר 2024 </t>
  </si>
  <si>
    <t xml:space="preserve"> רכישת מסכים ניידים מסוג F24T450FZR </t>
  </si>
  <si>
    <t xml:space="preserve"> אספקת שירותי התקנה, תחזוקה ואינטגרציה </t>
  </si>
  <si>
    <t xml:space="preserve"> מתוך תיקוני שבר-זמן חיבור למכשיר RTK </t>
  </si>
  <si>
    <t xml:space="preserve"> חידוש שכבות תחנות דלק עבור GIS לשנת 2025 </t>
  </si>
  <si>
    <t xml:space="preserve"> ועדה רפואית מרינה נסמלוב מחוז בריאות ירושלים</t>
  </si>
  <si>
    <t xml:space="preserve"> שיפוץ מכולות מבנה במתקני התפלה שונים </t>
  </si>
  <si>
    <t xml:space="preserve"> נותני שירותים אגף חיזוי שיטפונות </t>
  </si>
  <si>
    <t xml:space="preserve"> חידוש רישיונות אדובי תקופת התקשרות</t>
  </si>
  <si>
    <t xml:space="preserve"> שירותי פקס ממוחשב לשנת 2025 </t>
  </si>
  <si>
    <t xml:space="preserve"> סיורים חטיבתיים בספרייה הלאומית </t>
  </si>
  <si>
    <t xml:space="preserve"> הרחבה לצורך שירותי צילום ע"י רחפנים</t>
  </si>
  <si>
    <t xml:space="preserve"> מולטימדיה חדרי ישיבות </t>
  </si>
  <si>
    <t xml:space="preserve"> קנית מצלמת מהירות Discharge Keeper </t>
  </si>
  <si>
    <t xml:space="preserve"> תשתיות פאסיביות</t>
  </si>
  <si>
    <t xml:space="preserve"> התאמת והטמעת מודל גשם נגר של אגן הירקון</t>
  </si>
  <si>
    <t xml:space="preserve"> בקרת שכר לשנת 2025 </t>
  </si>
  <si>
    <t xml:space="preserve"> תחזוקה, תלושים ודוחות למערכת שכר</t>
  </si>
  <si>
    <t xml:space="preserve"> מתן שירותי ייעוץ בתחום הגנת הסייבר </t>
  </si>
  <si>
    <t xml:space="preserve"> ריהוט משרדי </t>
  </si>
  <si>
    <t xml:space="preserve"> מדיח כלים מעבדתי</t>
  </si>
  <si>
    <t xml:space="preserve"> שירותי בקרה, תרגול, יעוץ ומענה בעת אירוע לספקי מים</t>
  </si>
  <si>
    <t xml:space="preserve"> ניתוק צנרת עפ"י דרישה לאגף פיקוח ואכיפה אסדרה</t>
  </si>
  <si>
    <t xml:space="preserve"> קורס אריינטציה לממונות על הרווחה הארגונית 2024</t>
  </si>
  <si>
    <t xml:space="preserve"> שילוט </t>
  </si>
  <si>
    <t xml:space="preserve"> ארוחת צהרים לחברי הנהלה בסיור מלמ טים </t>
  </si>
  <si>
    <t xml:space="preserve"> עבודות חשמל בחפציבה לנקודת חשמל בחדר ישיבות</t>
  </si>
  <si>
    <t>580177863</t>
  </si>
  <si>
    <t>050225069</t>
  </si>
  <si>
    <t>580020238</t>
  </si>
  <si>
    <t>500105960</t>
  </si>
  <si>
    <t>500101076</t>
  </si>
  <si>
    <t>580145936</t>
  </si>
  <si>
    <t>נכסים ולוגיסטיקה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</si>
</sst>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1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1"/>
      <color theme="1"/>
      <name val="Arial"/>
      <family val="2"/>
      <scheme val="minor"/>
    </font>
    <font>
      <b/>
      <u/>
      <sz val="2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41">
    <xf numFmtId="0" fontId="0" fillId="0" borderId="0" xfId="0"/>
    <xf numFmtId="14" fontId="0" fillId="0" borderId="0" xfId="0" applyNumberFormat="1"/>
    <xf numFmtId="0" fontId="3" fillId="4" borderId="4" xfId="0" applyNumberFormat="1" applyFont="1" applyFill="1" applyBorder="1" applyAlignment="1">
      <alignment horizontal="right"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4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1" fontId="3" fillId="4" borderId="4" xfId="0" applyNumberFormat="1" applyFont="1" applyFill="1" applyBorder="1" applyAlignment="1">
      <alignment horizontal="right" vertical="top" wrapText="1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/>
    <xf numFmtId="0" fontId="0" fillId="0" borderId="4" xfId="0" applyBorder="1"/>
    <xf numFmtId="0" fontId="0" fillId="0" borderId="4" xfId="0" applyNumberFormat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3" borderId="3" xfId="1" applyNumberFormat="1" applyFont="1" applyFill="1" applyBorder="1"/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0" fillId="0" borderId="4" xfId="0" applyNumberFormat="1" applyBorder="1"/>
    <xf numFmtId="49" fontId="2" fillId="5" borderId="5" xfId="0" applyNumberFormat="1" applyFont="1" applyFill="1" applyBorder="1" applyAlignment="1" applyProtection="1"/>
    <xf numFmtId="49" fontId="2" fillId="5" borderId="6" xfId="0" applyNumberFormat="1" applyFont="1" applyFill="1" applyBorder="1" applyAlignment="1" applyProtection="1"/>
    <xf numFmtId="49" fontId="2" fillId="5" borderId="7" xfId="0" applyNumberFormat="1" applyFont="1" applyFill="1" applyBorder="1" applyAlignment="1" applyProtection="1"/>
    <xf numFmtId="49" fontId="2" fillId="6" borderId="8" xfId="0" applyNumberFormat="1" applyFont="1" applyFill="1" applyBorder="1" applyAlignment="1" applyProtection="1"/>
    <xf numFmtId="0" fontId="2" fillId="5" borderId="6" xfId="0" applyNumberFormat="1" applyFont="1" applyFill="1" applyBorder="1" applyAlignment="1" applyProtection="1"/>
    <xf numFmtId="4" fontId="2" fillId="5" borderId="5" xfId="0" applyNumberFormat="1" applyFont="1" applyFill="1" applyBorder="1" applyAlignment="1" applyProtection="1"/>
    <xf numFmtId="4" fontId="2" fillId="5" borderId="6" xfId="0" applyNumberFormat="1" applyFont="1" applyFill="1" applyBorder="1" applyAlignment="1" applyProtection="1"/>
    <xf numFmtId="0" fontId="2" fillId="5" borderId="5" xfId="0" applyNumberFormat="1" applyFont="1" applyFill="1" applyBorder="1" applyAlignment="1" applyProtection="1"/>
    <xf numFmtId="49" fontId="2" fillId="0" borderId="5" xfId="0" applyNumberFormat="1" applyFont="1" applyFill="1" applyBorder="1" applyAlignment="1" applyProtection="1"/>
    <xf numFmtId="49" fontId="2" fillId="0" borderId="6" xfId="0" applyNumberFormat="1" applyFont="1" applyFill="1" applyBorder="1" applyAlignment="1" applyProtection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2" fillId="0" borderId="5" xfId="0" applyNumberFormat="1" applyFont="1" applyFill="1" applyBorder="1" applyAlignment="1" applyProtection="1"/>
    <xf numFmtId="49" fontId="2" fillId="0" borderId="5" xfId="0" applyNumberFormat="1" applyFont="1" applyFill="1" applyBorder="1" applyAlignment="1" applyProtection="1">
      <alignment horizontal="right"/>
    </xf>
    <xf numFmtId="14" fontId="2" fillId="0" borderId="6" xfId="0" applyNumberFormat="1" applyFont="1" applyFill="1" applyBorder="1" applyAlignment="1" applyProtection="1"/>
    <xf numFmtId="49" fontId="2" fillId="0" borderId="6" xfId="0" applyNumberFormat="1" applyFont="1" applyFill="1" applyBorder="1" applyAlignment="1" applyProtection="1">
      <alignment horizontal="right"/>
    </xf>
    <xf numFmtId="14" fontId="0" fillId="0" borderId="0" xfId="0" applyNumberFormat="1" applyFill="1"/>
    <xf numFmtId="49" fontId="2" fillId="0" borderId="11" xfId="0" applyNumberFormat="1" applyFont="1" applyFill="1" applyBorder="1" applyAlignment="1" applyProtection="1"/>
    <xf numFmtId="171" fontId="2" fillId="5" borderId="5" xfId="2" applyNumberFormat="1" applyFont="1" applyFill="1" applyBorder="1" applyAlignment="1" applyProtection="1"/>
    <xf numFmtId="171" fontId="2" fillId="5" borderId="6" xfId="2" applyNumberFormat="1" applyFont="1" applyFill="1" applyBorder="1" applyAlignment="1" applyProtection="1"/>
    <xf numFmtId="49" fontId="2" fillId="5" borderId="11" xfId="0" applyNumberFormat="1" applyFont="1" applyFill="1" applyBorder="1" applyAlignment="1" applyProtection="1"/>
    <xf numFmtId="0" fontId="2" fillId="5" borderId="12" xfId="0" applyNumberFormat="1" applyFont="1" applyFill="1" applyBorder="1" applyAlignment="1" applyProtection="1"/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7"/>
  <sheetViews>
    <sheetView rightToLeft="1" tabSelected="1" topLeftCell="K1" zoomScale="85" zoomScaleNormal="85" workbookViewId="0">
      <selection activeCell="R11" sqref="R11"/>
    </sheetView>
  </sheetViews>
  <sheetFormatPr defaultRowHeight="14.25" x14ac:dyDescent="0.2"/>
  <cols>
    <col min="1" max="1" width="4.875" bestFit="1" customWidth="1"/>
    <col min="2" max="2" width="13.5" style="8" bestFit="1" customWidth="1"/>
    <col min="3" max="3" width="14.5" bestFit="1" customWidth="1"/>
    <col min="4" max="4" width="10.875" customWidth="1"/>
    <col min="5" max="5" width="18.875" bestFit="1" customWidth="1"/>
    <col min="6" max="6" width="8.875" bestFit="1" customWidth="1"/>
    <col min="7" max="7" width="30" bestFit="1" customWidth="1"/>
    <col min="8" max="8" width="47.25" bestFit="1" customWidth="1"/>
    <col min="9" max="10" width="9.875" style="1" bestFit="1" customWidth="1"/>
    <col min="11" max="11" width="17" style="7" bestFit="1" customWidth="1"/>
    <col min="12" max="12" width="9.875" bestFit="1" customWidth="1"/>
    <col min="13" max="13" width="14.5" bestFit="1" customWidth="1"/>
    <col min="14" max="15" width="12.375" bestFit="1" customWidth="1"/>
    <col min="16" max="16" width="14.5" bestFit="1" customWidth="1"/>
    <col min="17" max="17" width="24" bestFit="1" customWidth="1"/>
    <col min="18" max="18" width="12.375" bestFit="1" customWidth="1"/>
  </cols>
  <sheetData>
    <row r="1" spans="1:19" x14ac:dyDescent="0.2">
      <c r="C1" s="16" t="s">
        <v>466</v>
      </c>
      <c r="D1" s="16"/>
      <c r="E1" s="16"/>
      <c r="F1" s="16"/>
      <c r="G1" s="16"/>
      <c r="H1" s="16"/>
      <c r="I1" s="16"/>
      <c r="J1" s="16"/>
      <c r="K1" s="16"/>
    </row>
    <row r="2" spans="1:19" x14ac:dyDescent="0.2">
      <c r="C2" s="16"/>
      <c r="D2" s="16"/>
      <c r="E2" s="16"/>
      <c r="F2" s="16"/>
      <c r="G2" s="16"/>
      <c r="H2" s="16"/>
      <c r="I2" s="16"/>
      <c r="J2" s="16"/>
      <c r="K2" s="16"/>
    </row>
    <row r="4" spans="1:19" s="5" customFormat="1" ht="75" x14ac:dyDescent="0.2">
      <c r="A4" s="2" t="s">
        <v>35</v>
      </c>
      <c r="B4" s="2" t="s">
        <v>0</v>
      </c>
      <c r="C4" s="3" t="s">
        <v>37</v>
      </c>
      <c r="D4" s="3" t="s">
        <v>39</v>
      </c>
      <c r="E4" s="3" t="s">
        <v>36</v>
      </c>
      <c r="F4" s="2" t="s">
        <v>8</v>
      </c>
      <c r="G4" s="2" t="s">
        <v>1</v>
      </c>
      <c r="H4" s="4" t="s">
        <v>2</v>
      </c>
      <c r="I4" s="2" t="s">
        <v>4</v>
      </c>
      <c r="J4" s="2" t="s">
        <v>5</v>
      </c>
      <c r="K4" s="6" t="s">
        <v>9</v>
      </c>
      <c r="L4" s="2" t="s">
        <v>10</v>
      </c>
      <c r="M4" s="2" t="s">
        <v>3</v>
      </c>
      <c r="N4" s="2" t="s">
        <v>7</v>
      </c>
      <c r="O4" s="2" t="s">
        <v>40</v>
      </c>
      <c r="P4" s="2" t="s">
        <v>6</v>
      </c>
      <c r="Q4" s="2" t="s">
        <v>41</v>
      </c>
      <c r="R4" s="2" t="s">
        <v>11</v>
      </c>
      <c r="S4" s="2" t="s">
        <v>42</v>
      </c>
    </row>
    <row r="5" spans="1:19" x14ac:dyDescent="0.2">
      <c r="A5" s="18">
        <v>1</v>
      </c>
      <c r="B5" s="27" t="s">
        <v>81</v>
      </c>
      <c r="C5" s="29" t="s">
        <v>38</v>
      </c>
      <c r="D5" s="11" t="str">
        <f>VLOOKUP(B5,גיליון2!$A$2:$C$115,2,FALSE)</f>
        <v>41-30-01-20</v>
      </c>
      <c r="E5" s="10" t="str">
        <f>VLOOKUP(B5,גיליון2!$A$2:$C$115,3,FALSE)</f>
        <v>הדרכה ורווחה</v>
      </c>
      <c r="F5" s="27" t="s">
        <v>296</v>
      </c>
      <c r="G5" s="27" t="s">
        <v>193</v>
      </c>
      <c r="H5" s="27" t="s">
        <v>469</v>
      </c>
      <c r="I5" s="31">
        <v>45475</v>
      </c>
      <c r="J5" s="31">
        <v>45535</v>
      </c>
      <c r="K5" s="32" t="s">
        <v>377</v>
      </c>
      <c r="L5" s="19" t="s">
        <v>13</v>
      </c>
      <c r="M5" s="37">
        <v>4416</v>
      </c>
      <c r="N5" s="37">
        <v>4416</v>
      </c>
      <c r="O5" s="26">
        <v>0</v>
      </c>
      <c r="P5" s="19" t="s">
        <v>15</v>
      </c>
      <c r="Q5" s="10">
        <v>4416</v>
      </c>
      <c r="R5" s="24">
        <v>4416</v>
      </c>
      <c r="S5" s="10" t="s">
        <v>43</v>
      </c>
    </row>
    <row r="6" spans="1:19" x14ac:dyDescent="0.2">
      <c r="A6" s="18">
        <v>2</v>
      </c>
      <c r="B6" s="28" t="s">
        <v>82</v>
      </c>
      <c r="C6" s="30"/>
      <c r="D6" s="11" t="str">
        <f>VLOOKUP(B6,גיליון2!$A$2:$C$115,2,FALSE)</f>
        <v>73-30-01-05</v>
      </c>
      <c r="E6" s="10" t="str">
        <f>VLOOKUP(B6,גיליון2!$A$2:$C$115,3,FALSE)</f>
        <v>פיתוח ותחזוקת מערכות</v>
      </c>
      <c r="F6" s="28" t="s">
        <v>297</v>
      </c>
      <c r="G6" s="28" t="s">
        <v>194</v>
      </c>
      <c r="H6" s="28" t="s">
        <v>470</v>
      </c>
      <c r="I6" s="33">
        <v>45487</v>
      </c>
      <c r="J6" s="33">
        <v>45656</v>
      </c>
      <c r="K6" s="34" t="s">
        <v>378</v>
      </c>
      <c r="L6" s="20" t="s">
        <v>13</v>
      </c>
      <c r="M6" s="38">
        <v>21937.5</v>
      </c>
      <c r="N6" s="38">
        <v>21937.5</v>
      </c>
      <c r="O6" s="23">
        <v>0</v>
      </c>
      <c r="P6" s="20" t="s">
        <v>76</v>
      </c>
      <c r="Q6" s="10">
        <v>21937.5</v>
      </c>
      <c r="R6" s="25">
        <v>21937.5</v>
      </c>
      <c r="S6" s="10" t="s">
        <v>43</v>
      </c>
    </row>
    <row r="7" spans="1:19" x14ac:dyDescent="0.2">
      <c r="A7" s="18">
        <v>3</v>
      </c>
      <c r="B7" s="28" t="s">
        <v>83</v>
      </c>
      <c r="C7" s="30"/>
      <c r="D7" s="11" t="str">
        <f>VLOOKUP(B7,גיליון2!$A$2:$C$115,2,FALSE)</f>
        <v>73-30-01-05</v>
      </c>
      <c r="E7" s="10" t="str">
        <f>VLOOKUP(B7,גיליון2!$A$2:$C$115,3,FALSE)</f>
        <v>פיתוח ותחזוקת מערכות</v>
      </c>
      <c r="F7" s="28" t="s">
        <v>66</v>
      </c>
      <c r="G7" s="28" t="s">
        <v>70</v>
      </c>
      <c r="H7" s="28" t="s">
        <v>471</v>
      </c>
      <c r="I7" s="33">
        <v>45466</v>
      </c>
      <c r="J7" s="33">
        <v>45657</v>
      </c>
      <c r="K7" s="34" t="s">
        <v>74</v>
      </c>
      <c r="L7" s="20" t="s">
        <v>13</v>
      </c>
      <c r="M7" s="38">
        <v>61444.43</v>
      </c>
      <c r="N7" s="38">
        <v>71713.58</v>
      </c>
      <c r="O7" s="23">
        <v>0</v>
      </c>
      <c r="P7" s="20" t="s">
        <v>12</v>
      </c>
      <c r="Q7" s="10">
        <v>61444.43</v>
      </c>
      <c r="R7" s="25">
        <v>61444.43</v>
      </c>
      <c r="S7" s="10" t="s">
        <v>43</v>
      </c>
    </row>
    <row r="8" spans="1:19" x14ac:dyDescent="0.2">
      <c r="A8" s="18">
        <v>4</v>
      </c>
      <c r="B8" s="28" t="s">
        <v>84</v>
      </c>
      <c r="C8" s="30"/>
      <c r="D8" s="11" t="str">
        <f>VLOOKUP(B8,גיליון2!$A$2:$C$115,2,FALSE)</f>
        <v>73-30-01-05</v>
      </c>
      <c r="E8" s="10" t="str">
        <f>VLOOKUP(B8,גיליון2!$A$2:$C$115,3,FALSE)</f>
        <v>פיתוח ותחזוקת מערכות</v>
      </c>
      <c r="F8" s="28" t="s">
        <v>23</v>
      </c>
      <c r="G8" s="28" t="s">
        <v>22</v>
      </c>
      <c r="H8" s="28" t="s">
        <v>472</v>
      </c>
      <c r="I8" s="33">
        <v>45466</v>
      </c>
      <c r="J8" s="33">
        <v>45831</v>
      </c>
      <c r="K8" s="34" t="s">
        <v>24</v>
      </c>
      <c r="L8" s="20" t="s">
        <v>13</v>
      </c>
      <c r="M8" s="38">
        <v>1551.42</v>
      </c>
      <c r="N8" s="38">
        <v>1720.54</v>
      </c>
      <c r="O8" s="23">
        <v>0</v>
      </c>
      <c r="P8" s="20" t="s">
        <v>12</v>
      </c>
      <c r="Q8" s="10">
        <v>1551.42</v>
      </c>
      <c r="R8" s="25">
        <v>1551.42</v>
      </c>
      <c r="S8" s="10" t="s">
        <v>43</v>
      </c>
    </row>
    <row r="9" spans="1:19" x14ac:dyDescent="0.2">
      <c r="A9" s="18">
        <v>5</v>
      </c>
      <c r="B9" s="28" t="s">
        <v>85</v>
      </c>
      <c r="C9" s="30"/>
      <c r="D9" s="11" t="str">
        <f>VLOOKUP(B9,גיליון2!$A$2:$C$115,2,FALSE)</f>
        <v>73-30-01-03</v>
      </c>
      <c r="E9" s="10" t="str">
        <f>VLOOKUP(B9,גיליון2!$A$2:$C$115,3,FALSE)</f>
        <v>איכות מים- ניטור</v>
      </c>
      <c r="F9" s="28" t="s">
        <v>298</v>
      </c>
      <c r="G9" s="28" t="s">
        <v>195</v>
      </c>
      <c r="H9" s="28" t="s">
        <v>473</v>
      </c>
      <c r="I9" s="33">
        <v>45474</v>
      </c>
      <c r="J9" s="33">
        <v>45838</v>
      </c>
      <c r="K9" s="34" t="s">
        <v>379</v>
      </c>
      <c r="L9" s="20" t="s">
        <v>13</v>
      </c>
      <c r="M9" s="38">
        <v>20475</v>
      </c>
      <c r="N9" s="38">
        <v>20475</v>
      </c>
      <c r="O9" s="23">
        <v>0</v>
      </c>
      <c r="P9" s="20" t="s">
        <v>77</v>
      </c>
      <c r="Q9" s="10">
        <v>20475</v>
      </c>
      <c r="R9" s="25">
        <v>20475</v>
      </c>
      <c r="S9" s="10" t="s">
        <v>43</v>
      </c>
    </row>
    <row r="10" spans="1:19" x14ac:dyDescent="0.2">
      <c r="A10" s="18">
        <v>6</v>
      </c>
      <c r="B10" s="28" t="s">
        <v>86</v>
      </c>
      <c r="C10" s="30"/>
      <c r="D10" s="11" t="str">
        <f>VLOOKUP(B10,גיליון2!$A$2:$C$115,2,FALSE)</f>
        <v>41-30-01-20</v>
      </c>
      <c r="E10" s="10" t="str">
        <f>VLOOKUP(B10,גיליון2!$A$2:$C$115,3,FALSE)</f>
        <v>הדרכה ורווחה</v>
      </c>
      <c r="F10" s="28" t="s">
        <v>299</v>
      </c>
      <c r="G10" s="28" t="s">
        <v>196</v>
      </c>
      <c r="H10" s="28" t="s">
        <v>474</v>
      </c>
      <c r="I10" s="33">
        <v>45526</v>
      </c>
      <c r="J10" s="33">
        <v>45526</v>
      </c>
      <c r="K10" s="34" t="s">
        <v>380</v>
      </c>
      <c r="L10" s="20" t="s">
        <v>13</v>
      </c>
      <c r="M10" s="38">
        <v>85964.21</v>
      </c>
      <c r="N10" s="38">
        <v>85963.04</v>
      </c>
      <c r="O10" s="23">
        <v>0</v>
      </c>
      <c r="P10" s="20" t="s">
        <v>15</v>
      </c>
      <c r="Q10" s="10">
        <v>85964.21</v>
      </c>
      <c r="R10" s="25">
        <v>85964.21</v>
      </c>
      <c r="S10" s="10" t="s">
        <v>43</v>
      </c>
    </row>
    <row r="11" spans="1:19" x14ac:dyDescent="0.2">
      <c r="A11" s="18">
        <v>7</v>
      </c>
      <c r="B11" s="36" t="s">
        <v>87</v>
      </c>
      <c r="C11" s="17"/>
      <c r="D11" s="11" t="str">
        <f>VLOOKUP(B11,גיליון2!$A$2:$C$115,2,FALSE)</f>
        <v>41-30-01-10</v>
      </c>
      <c r="E11" s="10" t="str">
        <f>VLOOKUP(B11,גיליון2!$A$2:$C$115,3,FALSE)</f>
        <v>הוצאות תפעול</v>
      </c>
      <c r="F11" s="28" t="s">
        <v>300</v>
      </c>
      <c r="G11" s="28" t="s">
        <v>197</v>
      </c>
      <c r="H11" s="28" t="s">
        <v>198</v>
      </c>
      <c r="I11" s="33">
        <v>45490</v>
      </c>
      <c r="J11" s="33">
        <v>45657</v>
      </c>
      <c r="K11" s="34" t="s">
        <v>467</v>
      </c>
      <c r="L11" s="20" t="s">
        <v>13</v>
      </c>
      <c r="M11" s="38">
        <v>26433</v>
      </c>
      <c r="N11" s="38">
        <v>26433</v>
      </c>
      <c r="O11" s="23">
        <v>0</v>
      </c>
      <c r="P11" s="20" t="s">
        <v>79</v>
      </c>
      <c r="Q11" s="10">
        <v>26433</v>
      </c>
      <c r="R11" s="23">
        <v>0</v>
      </c>
      <c r="S11" s="10" t="s">
        <v>43</v>
      </c>
    </row>
    <row r="12" spans="1:19" x14ac:dyDescent="0.2">
      <c r="A12" s="18">
        <v>8</v>
      </c>
      <c r="B12" s="28" t="s">
        <v>88</v>
      </c>
      <c r="C12" s="30"/>
      <c r="D12" s="11" t="str">
        <f>VLOOKUP(B12,גיליון2!$A$2:$C$115,2,FALSE)</f>
        <v>41-30-01-26</v>
      </c>
      <c r="E12" s="10" t="str">
        <f>VLOOKUP(B12,גיליון2!$A$2:$C$115,3,FALSE)</f>
        <v>היערכות משק המים לשע</v>
      </c>
      <c r="F12" s="28" t="s">
        <v>301</v>
      </c>
      <c r="G12" s="28" t="s">
        <v>199</v>
      </c>
      <c r="H12" s="28" t="s">
        <v>200</v>
      </c>
      <c r="I12" s="33">
        <v>45494</v>
      </c>
      <c r="J12" s="33">
        <v>45574</v>
      </c>
      <c r="K12" s="34" t="s">
        <v>381</v>
      </c>
      <c r="L12" s="20" t="s">
        <v>13</v>
      </c>
      <c r="M12" s="38">
        <v>34515</v>
      </c>
      <c r="N12" s="38">
        <v>34515</v>
      </c>
      <c r="O12" s="23">
        <v>0</v>
      </c>
      <c r="P12" s="20" t="s">
        <v>449</v>
      </c>
      <c r="Q12" s="10">
        <v>34515</v>
      </c>
      <c r="R12" s="25">
        <v>34515</v>
      </c>
      <c r="S12" s="10" t="s">
        <v>43</v>
      </c>
    </row>
    <row r="13" spans="1:19" x14ac:dyDescent="0.2">
      <c r="A13" s="18">
        <v>9</v>
      </c>
      <c r="B13" s="28" t="s">
        <v>89</v>
      </c>
      <c r="C13" s="30"/>
      <c r="D13" s="11" t="str">
        <f>VLOOKUP(B13,גיליון2!$A$2:$C$115,2,FALSE)</f>
        <v>41-30-01-20</v>
      </c>
      <c r="E13" s="10" t="str">
        <f>VLOOKUP(B13,גיליון2!$A$2:$C$115,3,FALSE)</f>
        <v>הדרכה ורווחה</v>
      </c>
      <c r="F13" s="28" t="s">
        <v>302</v>
      </c>
      <c r="G13" s="28" t="s">
        <v>201</v>
      </c>
      <c r="H13" s="28" t="s">
        <v>202</v>
      </c>
      <c r="I13" s="33">
        <v>45526</v>
      </c>
      <c r="J13" s="33">
        <v>45526</v>
      </c>
      <c r="K13" s="34" t="s">
        <v>382</v>
      </c>
      <c r="L13" s="20" t="s">
        <v>13</v>
      </c>
      <c r="M13" s="38">
        <v>7899.84</v>
      </c>
      <c r="N13" s="38">
        <v>7899.84</v>
      </c>
      <c r="O13" s="23">
        <v>0</v>
      </c>
      <c r="P13" s="20" t="s">
        <v>15</v>
      </c>
      <c r="Q13" s="10">
        <v>7899.84</v>
      </c>
      <c r="R13" s="25">
        <v>7899.84</v>
      </c>
      <c r="S13" s="10" t="s">
        <v>43</v>
      </c>
    </row>
    <row r="14" spans="1:19" x14ac:dyDescent="0.2">
      <c r="A14" s="18">
        <v>10</v>
      </c>
      <c r="B14" s="28" t="s">
        <v>90</v>
      </c>
      <c r="C14" s="30"/>
      <c r="D14" s="11" t="str">
        <f>VLOOKUP(B14,גיליון2!$A$2:$C$115,2,FALSE)</f>
        <v>73-30-01-05</v>
      </c>
      <c r="E14" s="10" t="str">
        <f>VLOOKUP(B14,גיליון2!$A$2:$C$115,3,FALSE)</f>
        <v>פיתוח ותחזוקת מערכות</v>
      </c>
      <c r="F14" s="28" t="s">
        <v>303</v>
      </c>
      <c r="G14" s="28" t="s">
        <v>203</v>
      </c>
      <c r="H14" s="28" t="s">
        <v>475</v>
      </c>
      <c r="I14" s="33">
        <v>45657</v>
      </c>
      <c r="J14" s="33">
        <v>46021</v>
      </c>
      <c r="K14" s="34" t="s">
        <v>383</v>
      </c>
      <c r="L14" s="20" t="s">
        <v>13</v>
      </c>
      <c r="M14" s="38">
        <v>332962.23</v>
      </c>
      <c r="N14" s="38">
        <v>362026.01</v>
      </c>
      <c r="O14" s="23">
        <v>0</v>
      </c>
      <c r="P14" s="20" t="s">
        <v>12</v>
      </c>
      <c r="Q14" s="10">
        <v>332962.23</v>
      </c>
      <c r="R14" s="25">
        <v>332962.23</v>
      </c>
      <c r="S14" s="10" t="s">
        <v>43</v>
      </c>
    </row>
    <row r="15" spans="1:19" x14ac:dyDescent="0.2">
      <c r="A15" s="18">
        <v>11</v>
      </c>
      <c r="B15" s="28" t="s">
        <v>91</v>
      </c>
      <c r="C15" s="30"/>
      <c r="D15" s="11" t="str">
        <f>VLOOKUP(B15,גיליון2!$A$2:$C$115,2,FALSE)</f>
        <v>41-30-01-19</v>
      </c>
      <c r="E15" s="10" t="str">
        <f>VLOOKUP(B15,גיליון2!$A$2:$C$115,3,FALSE)</f>
        <v>פעולות מנהל וארגון</v>
      </c>
      <c r="F15" s="28" t="s">
        <v>17</v>
      </c>
      <c r="G15" s="28" t="s">
        <v>56</v>
      </c>
      <c r="H15" s="28" t="s">
        <v>204</v>
      </c>
      <c r="I15" s="33">
        <v>45496</v>
      </c>
      <c r="J15" s="33">
        <v>45816</v>
      </c>
      <c r="K15" s="34" t="s">
        <v>18</v>
      </c>
      <c r="L15" s="20" t="s">
        <v>13</v>
      </c>
      <c r="M15" s="38">
        <v>11300.33</v>
      </c>
      <c r="N15" s="38">
        <v>11300.33</v>
      </c>
      <c r="O15" s="23">
        <v>0</v>
      </c>
      <c r="P15" s="20" t="s">
        <v>14</v>
      </c>
      <c r="Q15" s="10">
        <v>11300.33</v>
      </c>
      <c r="R15" s="25">
        <v>11300.33</v>
      </c>
      <c r="S15" s="10" t="s">
        <v>43</v>
      </c>
    </row>
    <row r="16" spans="1:19" x14ac:dyDescent="0.2">
      <c r="A16" s="18">
        <v>12</v>
      </c>
      <c r="B16" s="28" t="s">
        <v>153</v>
      </c>
      <c r="C16" s="30"/>
      <c r="D16" s="11" t="str">
        <f>VLOOKUP(B16,גיליון2!$A$2:$C$115,2,FALSE)</f>
        <v>73-30-01-03</v>
      </c>
      <c r="E16" s="10" t="str">
        <f>VLOOKUP(B16,גיליון2!$A$2:$C$115,3,FALSE)</f>
        <v>איכות מים- ניטור</v>
      </c>
      <c r="F16" s="28" t="s">
        <v>352</v>
      </c>
      <c r="G16" s="28" t="s">
        <v>261</v>
      </c>
      <c r="H16" s="28" t="s">
        <v>476</v>
      </c>
      <c r="I16" s="33">
        <v>45536</v>
      </c>
      <c r="J16" s="33">
        <v>45900</v>
      </c>
      <c r="K16" s="34" t="s">
        <v>425</v>
      </c>
      <c r="L16" s="20" t="s">
        <v>13</v>
      </c>
      <c r="M16" s="38">
        <v>49842</v>
      </c>
      <c r="N16" s="38">
        <v>49842</v>
      </c>
      <c r="O16" s="23">
        <v>0</v>
      </c>
      <c r="P16" s="20" t="s">
        <v>452</v>
      </c>
      <c r="Q16" s="10">
        <v>8599.27</v>
      </c>
      <c r="R16" s="25">
        <v>49842</v>
      </c>
      <c r="S16" s="10" t="s">
        <v>43</v>
      </c>
    </row>
    <row r="17" spans="1:19" x14ac:dyDescent="0.2">
      <c r="A17" s="18">
        <v>14</v>
      </c>
      <c r="B17" s="28" t="s">
        <v>92</v>
      </c>
      <c r="C17" s="30"/>
      <c r="D17" s="11" t="str">
        <f>VLOOKUP(B17,גיליון2!$A$2:$C$115,2,FALSE)</f>
        <v>41-30-01-20</v>
      </c>
      <c r="E17" s="10" t="str">
        <f>VLOOKUP(B17,גיליון2!$A$2:$C$115,3,FALSE)</f>
        <v>הדרכה ורווחה</v>
      </c>
      <c r="F17" s="28" t="s">
        <v>304</v>
      </c>
      <c r="G17" s="28" t="s">
        <v>205</v>
      </c>
      <c r="H17" s="28" t="s">
        <v>477</v>
      </c>
      <c r="I17" s="33">
        <v>45518</v>
      </c>
      <c r="J17" s="33">
        <v>45518</v>
      </c>
      <c r="K17" s="34" t="s">
        <v>384</v>
      </c>
      <c r="L17" s="20" t="s">
        <v>13</v>
      </c>
      <c r="M17" s="38">
        <v>8599.27</v>
      </c>
      <c r="N17" s="38">
        <v>8599.27</v>
      </c>
      <c r="O17" s="23">
        <v>0</v>
      </c>
      <c r="P17" s="20" t="s">
        <v>15</v>
      </c>
      <c r="Q17" s="10">
        <v>536</v>
      </c>
      <c r="R17" s="25">
        <v>8599.27</v>
      </c>
      <c r="S17" s="10" t="s">
        <v>43</v>
      </c>
    </row>
    <row r="18" spans="1:19" x14ac:dyDescent="0.2">
      <c r="A18" s="18">
        <v>15</v>
      </c>
      <c r="B18" s="36" t="s">
        <v>93</v>
      </c>
      <c r="C18" s="17"/>
      <c r="D18" s="11" t="str">
        <f>VLOOKUP(B18,גיליון2!$A$2:$C$115,2,FALSE)</f>
        <v>41-30-01-19</v>
      </c>
      <c r="E18" s="10" t="str">
        <f>VLOOKUP(B18,גיליון2!$A$2:$C$115,3,FALSE)</f>
        <v>פעולות מנהל וארגון</v>
      </c>
      <c r="F18" s="28" t="s">
        <v>305</v>
      </c>
      <c r="G18" s="28" t="s">
        <v>206</v>
      </c>
      <c r="H18" s="28" t="s">
        <v>207</v>
      </c>
      <c r="I18" s="33">
        <v>45502</v>
      </c>
      <c r="J18" s="33">
        <v>46477</v>
      </c>
      <c r="K18" s="34" t="s">
        <v>559</v>
      </c>
      <c r="L18" s="20" t="s">
        <v>13</v>
      </c>
      <c r="M18" s="38">
        <v>536</v>
      </c>
      <c r="N18" s="38">
        <v>536</v>
      </c>
      <c r="O18" s="23">
        <v>0</v>
      </c>
      <c r="P18" s="20" t="s">
        <v>79</v>
      </c>
      <c r="Q18" s="10">
        <v>2427.75</v>
      </c>
      <c r="R18" s="23">
        <v>536</v>
      </c>
      <c r="S18" s="10" t="s">
        <v>43</v>
      </c>
    </row>
    <row r="19" spans="1:19" x14ac:dyDescent="0.2">
      <c r="A19" s="18">
        <v>16</v>
      </c>
      <c r="B19" s="28" t="s">
        <v>94</v>
      </c>
      <c r="C19" s="30"/>
      <c r="D19" s="11" t="str">
        <f>VLOOKUP(B19,גיליון2!$A$2:$C$115,2,FALSE)</f>
        <v>41-30-01-19</v>
      </c>
      <c r="E19" s="10" t="str">
        <f>VLOOKUP(B19,גיליון2!$A$2:$C$115,3,FALSE)</f>
        <v>פעולות מנהל וארגון</v>
      </c>
      <c r="F19" s="28" t="s">
        <v>306</v>
      </c>
      <c r="G19" s="28" t="s">
        <v>208</v>
      </c>
      <c r="H19" s="28" t="s">
        <v>209</v>
      </c>
      <c r="I19" s="33">
        <v>45505</v>
      </c>
      <c r="J19" s="33">
        <v>45657</v>
      </c>
      <c r="K19" s="34" t="s">
        <v>385</v>
      </c>
      <c r="L19" s="20" t="s">
        <v>13</v>
      </c>
      <c r="M19" s="38">
        <v>2427.75</v>
      </c>
      <c r="N19" s="38">
        <v>2427.75</v>
      </c>
      <c r="O19" s="23">
        <v>0</v>
      </c>
      <c r="P19" s="20" t="s">
        <v>14</v>
      </c>
      <c r="Q19" s="10">
        <v>1500</v>
      </c>
      <c r="R19" s="25">
        <v>2427.75</v>
      </c>
      <c r="S19" s="10" t="s">
        <v>43</v>
      </c>
    </row>
    <row r="20" spans="1:19" x14ac:dyDescent="0.2">
      <c r="A20" s="18">
        <v>17</v>
      </c>
      <c r="B20" s="28" t="s">
        <v>95</v>
      </c>
      <c r="C20" s="30"/>
      <c r="D20" s="11" t="str">
        <f>VLOOKUP(B20,גיליון2!$A$2:$C$115,2,FALSE)</f>
        <v>41-30-01-20</v>
      </c>
      <c r="E20" s="10" t="str">
        <f>VLOOKUP(B20,גיליון2!$A$2:$C$115,3,FALSE)</f>
        <v>הדרכה ורווחה</v>
      </c>
      <c r="F20" s="28" t="s">
        <v>307</v>
      </c>
      <c r="G20" s="28" t="s">
        <v>210</v>
      </c>
      <c r="H20" s="28" t="s">
        <v>478</v>
      </c>
      <c r="I20" s="33">
        <v>45504</v>
      </c>
      <c r="J20" s="33">
        <v>45508</v>
      </c>
      <c r="K20" s="34" t="s">
        <v>386</v>
      </c>
      <c r="L20" s="20" t="s">
        <v>13</v>
      </c>
      <c r="M20" s="38">
        <v>1500</v>
      </c>
      <c r="N20" s="38">
        <v>1500</v>
      </c>
      <c r="O20" s="23">
        <v>0</v>
      </c>
      <c r="P20" s="20" t="s">
        <v>15</v>
      </c>
      <c r="Q20" s="10">
        <v>587.34</v>
      </c>
      <c r="R20" s="25">
        <v>1500</v>
      </c>
      <c r="S20" s="10" t="s">
        <v>43</v>
      </c>
    </row>
    <row r="21" spans="1:19" x14ac:dyDescent="0.2">
      <c r="A21" s="18">
        <v>18</v>
      </c>
      <c r="B21" s="36" t="s">
        <v>96</v>
      </c>
      <c r="C21" s="17"/>
      <c r="D21" s="11" t="str">
        <f>VLOOKUP(B21,גיליון2!$A$2:$C$115,2,FALSE)</f>
        <v>41-30-01-20</v>
      </c>
      <c r="E21" s="10" t="str">
        <f>VLOOKUP(B21,גיליון2!$A$2:$C$115,3,FALSE)</f>
        <v>הדרכה ורווחה</v>
      </c>
      <c r="F21" s="28" t="s">
        <v>308</v>
      </c>
      <c r="G21" s="28" t="s">
        <v>211</v>
      </c>
      <c r="H21" s="28" t="s">
        <v>479</v>
      </c>
      <c r="I21" s="33">
        <v>45447</v>
      </c>
      <c r="J21" s="33">
        <v>45447</v>
      </c>
      <c r="K21" s="34" t="s">
        <v>557</v>
      </c>
      <c r="L21" s="20" t="s">
        <v>13</v>
      </c>
      <c r="M21" s="38">
        <v>587.34</v>
      </c>
      <c r="N21" s="38">
        <v>587.34</v>
      </c>
      <c r="O21" s="23">
        <v>0</v>
      </c>
      <c r="P21" s="20" t="s">
        <v>15</v>
      </c>
      <c r="Q21" s="10">
        <v>4310</v>
      </c>
      <c r="R21" s="23">
        <v>587.34</v>
      </c>
      <c r="S21" s="10" t="s">
        <v>43</v>
      </c>
    </row>
    <row r="22" spans="1:19" x14ac:dyDescent="0.2">
      <c r="A22" s="18">
        <v>19</v>
      </c>
      <c r="B22" s="36" t="s">
        <v>97</v>
      </c>
      <c r="C22" s="17"/>
      <c r="D22" s="11" t="str">
        <f>VLOOKUP(B22,גיליון2!$A$2:$C$115,2,FALSE)</f>
        <v>41-30-01-20</v>
      </c>
      <c r="E22" s="10" t="str">
        <f>VLOOKUP(B22,גיליון2!$A$2:$C$115,3,FALSE)</f>
        <v>הדרכה ורווחה</v>
      </c>
      <c r="F22" s="28" t="s">
        <v>309</v>
      </c>
      <c r="G22" s="28" t="s">
        <v>57</v>
      </c>
      <c r="H22" s="28" t="s">
        <v>480</v>
      </c>
      <c r="I22" s="33">
        <v>45543</v>
      </c>
      <c r="J22" s="33">
        <v>45543</v>
      </c>
      <c r="K22" s="34" t="s">
        <v>468</v>
      </c>
      <c r="L22" s="20" t="s">
        <v>13</v>
      </c>
      <c r="M22" s="38">
        <v>4310</v>
      </c>
      <c r="N22" s="38">
        <v>4310</v>
      </c>
      <c r="O22" s="23">
        <v>0</v>
      </c>
      <c r="P22" s="20" t="s">
        <v>15</v>
      </c>
      <c r="Q22" s="10">
        <v>1751.49</v>
      </c>
      <c r="R22" s="25">
        <v>4310</v>
      </c>
      <c r="S22" s="10" t="s">
        <v>43</v>
      </c>
    </row>
    <row r="23" spans="1:19" x14ac:dyDescent="0.2">
      <c r="A23" s="18">
        <v>20</v>
      </c>
      <c r="B23" s="28" t="s">
        <v>98</v>
      </c>
      <c r="C23" s="30"/>
      <c r="D23" s="11" t="str">
        <f>VLOOKUP(B23,גיליון2!$A$2:$C$115,2,FALSE)</f>
        <v>41-30-01-19</v>
      </c>
      <c r="E23" s="10" t="str">
        <f>VLOOKUP(B23,גיליון2!$A$2:$C$115,3,FALSE)</f>
        <v>פעולות מנהל וארגון</v>
      </c>
      <c r="F23" s="28" t="s">
        <v>310</v>
      </c>
      <c r="G23" s="28" t="s">
        <v>212</v>
      </c>
      <c r="H23" s="28" t="s">
        <v>481</v>
      </c>
      <c r="I23" s="33">
        <v>45512</v>
      </c>
      <c r="J23" s="33">
        <v>45657</v>
      </c>
      <c r="K23" s="34" t="s">
        <v>387</v>
      </c>
      <c r="L23" s="20" t="s">
        <v>13</v>
      </c>
      <c r="M23" s="38">
        <v>1751.49</v>
      </c>
      <c r="N23" s="38">
        <v>1751.49</v>
      </c>
      <c r="O23" s="23">
        <v>0</v>
      </c>
      <c r="P23" s="20" t="s">
        <v>14</v>
      </c>
      <c r="Q23" s="10">
        <v>2010</v>
      </c>
      <c r="R23" s="25">
        <v>1751.49</v>
      </c>
      <c r="S23" s="10" t="s">
        <v>43</v>
      </c>
    </row>
    <row r="24" spans="1:19" ht="14.25" customHeight="1" x14ac:dyDescent="0.2">
      <c r="A24" s="18">
        <v>21</v>
      </c>
      <c r="B24" s="36" t="s">
        <v>99</v>
      </c>
      <c r="C24" s="17"/>
      <c r="D24" s="11" t="str">
        <f>VLOOKUP(B24,גיליון2!$A$2:$C$115,2,FALSE)</f>
        <v>41-30-01-19</v>
      </c>
      <c r="E24" s="10" t="str">
        <f>VLOOKUP(B24,גיליון2!$A$2:$C$115,3,FALSE)</f>
        <v>פעולות מנהל וארגון</v>
      </c>
      <c r="F24" s="28" t="s">
        <v>305</v>
      </c>
      <c r="G24" s="28" t="s">
        <v>206</v>
      </c>
      <c r="H24" s="28" t="s">
        <v>213</v>
      </c>
      <c r="I24" s="33">
        <v>45516</v>
      </c>
      <c r="J24" s="33">
        <v>46477</v>
      </c>
      <c r="K24" s="34" t="s">
        <v>468</v>
      </c>
      <c r="L24" s="20" t="s">
        <v>13</v>
      </c>
      <c r="M24" s="38">
        <v>2010</v>
      </c>
      <c r="N24" s="38">
        <v>2010</v>
      </c>
      <c r="O24" s="23">
        <v>0</v>
      </c>
      <c r="P24" s="20" t="s">
        <v>449</v>
      </c>
      <c r="Q24" s="10">
        <v>1000</v>
      </c>
      <c r="R24" s="25">
        <v>2010</v>
      </c>
      <c r="S24" s="10" t="s">
        <v>43</v>
      </c>
    </row>
    <row r="25" spans="1:19" x14ac:dyDescent="0.2">
      <c r="A25" s="18">
        <v>22</v>
      </c>
      <c r="B25" s="28" t="s">
        <v>100</v>
      </c>
      <c r="C25" s="30"/>
      <c r="D25" s="11" t="str">
        <f>VLOOKUP(B25,גיליון2!$A$2:$C$115,2,FALSE)</f>
        <v>41-30-01-20</v>
      </c>
      <c r="E25" s="10" t="str">
        <f>VLOOKUP(B25,גיליון2!$A$2:$C$115,3,FALSE)</f>
        <v>הדרכה ורווחה</v>
      </c>
      <c r="F25" s="28" t="s">
        <v>311</v>
      </c>
      <c r="G25" s="28" t="s">
        <v>214</v>
      </c>
      <c r="H25" s="28" t="s">
        <v>482</v>
      </c>
      <c r="I25" s="33">
        <v>45543</v>
      </c>
      <c r="J25" s="33">
        <v>45543</v>
      </c>
      <c r="K25" s="34" t="s">
        <v>388</v>
      </c>
      <c r="L25" s="20" t="s">
        <v>13</v>
      </c>
      <c r="M25" s="38">
        <v>1000</v>
      </c>
      <c r="N25" s="38">
        <v>1000</v>
      </c>
      <c r="O25" s="23">
        <v>0</v>
      </c>
      <c r="P25" s="20" t="s">
        <v>15</v>
      </c>
      <c r="Q25" s="10">
        <v>542.88</v>
      </c>
      <c r="R25" s="25">
        <v>1000</v>
      </c>
      <c r="S25" s="10" t="s">
        <v>43</v>
      </c>
    </row>
    <row r="26" spans="1:19" x14ac:dyDescent="0.2">
      <c r="A26" s="18">
        <v>23</v>
      </c>
      <c r="B26" s="28" t="s">
        <v>101</v>
      </c>
      <c r="C26" s="30"/>
      <c r="D26" s="11" t="str">
        <f>VLOOKUP(B26,גיליון2!$A$2:$C$115,2,FALSE)</f>
        <v>41-30-01-19</v>
      </c>
      <c r="E26" s="10" t="str">
        <f>VLOOKUP(B26,גיליון2!$A$2:$C$115,3,FALSE)</f>
        <v>פעולות מנהל וארגון</v>
      </c>
      <c r="F26" s="28" t="s">
        <v>17</v>
      </c>
      <c r="G26" s="28" t="s">
        <v>56</v>
      </c>
      <c r="H26" s="28" t="s">
        <v>483</v>
      </c>
      <c r="I26" s="33">
        <v>45517</v>
      </c>
      <c r="J26" s="33">
        <v>45657</v>
      </c>
      <c r="K26" s="34" t="s">
        <v>18</v>
      </c>
      <c r="L26" s="20" t="s">
        <v>13</v>
      </c>
      <c r="M26" s="38">
        <v>542.88</v>
      </c>
      <c r="N26" s="38">
        <v>542.88</v>
      </c>
      <c r="O26" s="23">
        <v>0</v>
      </c>
      <c r="P26" s="20" t="s">
        <v>14</v>
      </c>
      <c r="Q26" s="10">
        <v>5300</v>
      </c>
      <c r="R26" s="23">
        <v>542.88</v>
      </c>
      <c r="S26" s="10" t="s">
        <v>43</v>
      </c>
    </row>
    <row r="27" spans="1:19" x14ac:dyDescent="0.2">
      <c r="A27" s="18">
        <v>24</v>
      </c>
      <c r="B27" s="36" t="s">
        <v>102</v>
      </c>
      <c r="C27" s="17"/>
      <c r="D27" s="11" t="str">
        <f>VLOOKUP(B27,גיליון2!$A$2:$C$115,2,FALSE)</f>
        <v>41-30-01-20</v>
      </c>
      <c r="E27" s="10" t="str">
        <f>VLOOKUP(B27,גיליון2!$A$2:$C$115,3,FALSE)</f>
        <v>הדרכה ורווחה</v>
      </c>
      <c r="F27" s="28" t="s">
        <v>312</v>
      </c>
      <c r="G27" s="28" t="s">
        <v>215</v>
      </c>
      <c r="H27" s="28" t="s">
        <v>484</v>
      </c>
      <c r="I27" s="33">
        <v>45550</v>
      </c>
      <c r="J27" s="33">
        <v>46022</v>
      </c>
      <c r="K27" s="34" t="s">
        <v>561</v>
      </c>
      <c r="L27" s="20" t="s">
        <v>13</v>
      </c>
      <c r="M27" s="38">
        <v>5300</v>
      </c>
      <c r="N27" s="38">
        <v>5300</v>
      </c>
      <c r="O27" s="23">
        <v>0</v>
      </c>
      <c r="P27" s="20" t="s">
        <v>15</v>
      </c>
      <c r="Q27" s="10">
        <v>5500</v>
      </c>
      <c r="R27" s="25">
        <v>5300</v>
      </c>
      <c r="S27" s="10" t="s">
        <v>43</v>
      </c>
    </row>
    <row r="28" spans="1:19" x14ac:dyDescent="0.2">
      <c r="A28" s="18">
        <v>25</v>
      </c>
      <c r="B28" s="28" t="s">
        <v>103</v>
      </c>
      <c r="C28" s="30"/>
      <c r="D28" s="11" t="str">
        <f>VLOOKUP(B28,גיליון2!$A$2:$C$115,2,FALSE)</f>
        <v>41-30-01-20</v>
      </c>
      <c r="E28" s="10" t="str">
        <f>VLOOKUP(B28,גיליון2!$A$2:$C$115,3,FALSE)</f>
        <v>הדרכה ורווחה</v>
      </c>
      <c r="F28" s="28" t="s">
        <v>307</v>
      </c>
      <c r="G28" s="28" t="s">
        <v>210</v>
      </c>
      <c r="H28" s="28" t="s">
        <v>485</v>
      </c>
      <c r="I28" s="33">
        <v>45544</v>
      </c>
      <c r="J28" s="33">
        <v>45615</v>
      </c>
      <c r="K28" s="34" t="s">
        <v>386</v>
      </c>
      <c r="L28" s="20" t="s">
        <v>13</v>
      </c>
      <c r="M28" s="38">
        <v>5500</v>
      </c>
      <c r="N28" s="38">
        <v>5500</v>
      </c>
      <c r="O28" s="23">
        <v>0</v>
      </c>
      <c r="P28" s="20" t="s">
        <v>15</v>
      </c>
      <c r="Q28" s="10">
        <v>10000</v>
      </c>
      <c r="R28" s="25">
        <v>5500</v>
      </c>
      <c r="S28" s="10" t="s">
        <v>43</v>
      </c>
    </row>
    <row r="29" spans="1:19" x14ac:dyDescent="0.2">
      <c r="A29" s="18">
        <v>26</v>
      </c>
      <c r="B29" s="36" t="s">
        <v>104</v>
      </c>
      <c r="C29" s="17"/>
      <c r="D29" s="11" t="str">
        <f>VLOOKUP(B29,גיליון2!$A$2:$C$115,2,FALSE)</f>
        <v>41-30-01-21</v>
      </c>
      <c r="E29" s="10" t="str">
        <f>VLOOKUP(B29,גיליון2!$A$2:$C$115,3,FALSE)</f>
        <v>ייעוץ בקרה וליווי</v>
      </c>
      <c r="F29" s="28" t="s">
        <v>313</v>
      </c>
      <c r="G29" s="28" t="s">
        <v>216</v>
      </c>
      <c r="H29" s="28" t="s">
        <v>486</v>
      </c>
      <c r="I29" s="33">
        <v>45560</v>
      </c>
      <c r="J29" s="33">
        <v>45561</v>
      </c>
      <c r="K29" s="34" t="s">
        <v>558</v>
      </c>
      <c r="L29" s="20" t="s">
        <v>13</v>
      </c>
      <c r="M29" s="38">
        <v>10000</v>
      </c>
      <c r="N29" s="38">
        <v>10000</v>
      </c>
      <c r="O29" s="23">
        <v>0</v>
      </c>
      <c r="P29" s="20" t="s">
        <v>20</v>
      </c>
      <c r="Q29" s="10">
        <v>5000</v>
      </c>
      <c r="R29" s="25">
        <v>10000</v>
      </c>
      <c r="S29" s="10" t="s">
        <v>43</v>
      </c>
    </row>
    <row r="30" spans="1:19" x14ac:dyDescent="0.2">
      <c r="A30" s="18">
        <v>27</v>
      </c>
      <c r="B30" s="28" t="s">
        <v>105</v>
      </c>
      <c r="C30" s="30"/>
      <c r="D30" s="11" t="str">
        <f>VLOOKUP(B30,גיליון2!$A$2:$C$115,2,FALSE)</f>
        <v>41-30-01-20</v>
      </c>
      <c r="E30" s="10" t="str">
        <f>VLOOKUP(B30,גיליון2!$A$2:$C$115,3,FALSE)</f>
        <v>הדרכה ורווחה</v>
      </c>
      <c r="F30" s="28" t="s">
        <v>307</v>
      </c>
      <c r="G30" s="28" t="s">
        <v>210</v>
      </c>
      <c r="H30" s="28" t="s">
        <v>487</v>
      </c>
      <c r="I30" s="33">
        <v>45540</v>
      </c>
      <c r="J30" s="33">
        <v>45554</v>
      </c>
      <c r="K30" s="34" t="s">
        <v>386</v>
      </c>
      <c r="L30" s="20" t="s">
        <v>13</v>
      </c>
      <c r="M30" s="38">
        <v>5000</v>
      </c>
      <c r="N30" s="38">
        <v>5000</v>
      </c>
      <c r="O30" s="23">
        <v>0</v>
      </c>
      <c r="P30" s="20" t="s">
        <v>15</v>
      </c>
      <c r="Q30" s="10">
        <v>7500</v>
      </c>
      <c r="R30" s="25">
        <v>5000</v>
      </c>
      <c r="S30" s="10" t="s">
        <v>43</v>
      </c>
    </row>
    <row r="31" spans="1:19" x14ac:dyDescent="0.2">
      <c r="A31" s="18">
        <v>28</v>
      </c>
      <c r="B31" s="28" t="s">
        <v>106</v>
      </c>
      <c r="C31" s="30"/>
      <c r="D31" s="11" t="str">
        <f>VLOOKUP(B31,גיליון2!$A$2:$C$115,2,FALSE)</f>
        <v>41-30-01-20</v>
      </c>
      <c r="E31" s="10" t="str">
        <f>VLOOKUP(B31,גיליון2!$A$2:$C$115,3,FALSE)</f>
        <v>הדרכה ורווחה</v>
      </c>
      <c r="F31" s="28" t="s">
        <v>307</v>
      </c>
      <c r="G31" s="28" t="s">
        <v>210</v>
      </c>
      <c r="H31" s="28" t="s">
        <v>488</v>
      </c>
      <c r="I31" s="33">
        <v>45558</v>
      </c>
      <c r="J31" s="33">
        <v>45649</v>
      </c>
      <c r="K31" s="34" t="s">
        <v>386</v>
      </c>
      <c r="L31" s="20" t="s">
        <v>13</v>
      </c>
      <c r="M31" s="38">
        <v>7500</v>
      </c>
      <c r="N31" s="38">
        <v>7500</v>
      </c>
      <c r="O31" s="23">
        <v>0</v>
      </c>
      <c r="P31" s="20" t="s">
        <v>15</v>
      </c>
      <c r="Q31" s="10">
        <v>3229.2</v>
      </c>
      <c r="R31" s="25">
        <v>7500</v>
      </c>
      <c r="S31" s="10" t="s">
        <v>43</v>
      </c>
    </row>
    <row r="32" spans="1:19" x14ac:dyDescent="0.2">
      <c r="A32" s="18">
        <v>29</v>
      </c>
      <c r="B32" s="28" t="s">
        <v>107</v>
      </c>
      <c r="C32" s="30"/>
      <c r="D32" s="11" t="str">
        <f>VLOOKUP(B32,גיליון2!$A$2:$C$115,2,FALSE)</f>
        <v>73-30-01-05</v>
      </c>
      <c r="E32" s="10" t="str">
        <f>VLOOKUP(B32,גיליון2!$A$2:$C$115,3,FALSE)</f>
        <v>פיתוח ותחזוקת מערכות</v>
      </c>
      <c r="F32" s="28" t="s">
        <v>65</v>
      </c>
      <c r="G32" s="28" t="s">
        <v>69</v>
      </c>
      <c r="H32" s="28" t="s">
        <v>489</v>
      </c>
      <c r="I32" s="33">
        <v>45352</v>
      </c>
      <c r="J32" s="33">
        <v>45657</v>
      </c>
      <c r="K32" s="34" t="s">
        <v>73</v>
      </c>
      <c r="L32" s="20" t="s">
        <v>13</v>
      </c>
      <c r="M32" s="38">
        <v>3229.2</v>
      </c>
      <c r="N32" s="38">
        <v>3229.2</v>
      </c>
      <c r="O32" s="23">
        <v>0</v>
      </c>
      <c r="P32" s="20" t="s">
        <v>76</v>
      </c>
      <c r="Q32" s="10">
        <v>2503.8000000000002</v>
      </c>
      <c r="R32" s="25">
        <v>3229.2</v>
      </c>
      <c r="S32" s="10" t="s">
        <v>43</v>
      </c>
    </row>
    <row r="33" spans="1:19" x14ac:dyDescent="0.2">
      <c r="A33" s="18">
        <v>30</v>
      </c>
      <c r="B33" s="28" t="s">
        <v>108</v>
      </c>
      <c r="C33" s="30"/>
      <c r="D33" s="11" t="str">
        <f>VLOOKUP(B33,גיליון2!$A$2:$C$115,2,FALSE)</f>
        <v>41-30-01-10</v>
      </c>
      <c r="E33" s="10" t="str">
        <f>VLOOKUP(B33,גיליון2!$A$2:$C$115,3,FALSE)</f>
        <v>הוצאות תפעול</v>
      </c>
      <c r="F33" s="28" t="s">
        <v>314</v>
      </c>
      <c r="G33" s="28" t="s">
        <v>217</v>
      </c>
      <c r="H33" s="28" t="s">
        <v>490</v>
      </c>
      <c r="I33" s="33">
        <v>45529</v>
      </c>
      <c r="J33" s="33">
        <v>45657</v>
      </c>
      <c r="K33" s="34" t="s">
        <v>389</v>
      </c>
      <c r="L33" s="20" t="s">
        <v>13</v>
      </c>
      <c r="M33" s="38">
        <v>2503.8000000000002</v>
      </c>
      <c r="N33" s="38">
        <v>2503.8000000000002</v>
      </c>
      <c r="O33" s="23">
        <v>0</v>
      </c>
      <c r="P33" s="20" t="s">
        <v>14</v>
      </c>
      <c r="Q33" s="10">
        <v>48525.75</v>
      </c>
      <c r="R33" s="25">
        <v>2503.8000000000002</v>
      </c>
      <c r="S33" s="10" t="s">
        <v>43</v>
      </c>
    </row>
    <row r="34" spans="1:19" x14ac:dyDescent="0.2">
      <c r="A34" s="18">
        <v>32</v>
      </c>
      <c r="B34" s="28" t="s">
        <v>109</v>
      </c>
      <c r="C34" s="30"/>
      <c r="D34" s="11" t="str">
        <f>VLOOKUP(B34,גיליון2!$A$2:$C$115,2,FALSE)</f>
        <v>73-30-01-25</v>
      </c>
      <c r="E34" s="10" t="str">
        <f>VLOOKUP(B34,גיליון2!$A$2:$C$115,3,FALSE)</f>
        <v>ייעוץ ופעולות בנושא</v>
      </c>
      <c r="F34" s="28" t="s">
        <v>315</v>
      </c>
      <c r="G34" s="28" t="s">
        <v>218</v>
      </c>
      <c r="H34" s="28" t="s">
        <v>491</v>
      </c>
      <c r="I34" s="33">
        <v>45530</v>
      </c>
      <c r="J34" s="33">
        <v>45535</v>
      </c>
      <c r="K34" s="34" t="s">
        <v>390</v>
      </c>
      <c r="L34" s="20" t="s">
        <v>13</v>
      </c>
      <c r="M34" s="38">
        <v>48525.75</v>
      </c>
      <c r="N34" s="38">
        <v>48525.75</v>
      </c>
      <c r="O34" s="23">
        <v>0</v>
      </c>
      <c r="P34" s="20" t="s">
        <v>16</v>
      </c>
      <c r="Q34" s="10">
        <v>22230</v>
      </c>
      <c r="R34" s="25">
        <v>48525.75</v>
      </c>
      <c r="S34" s="10" t="s">
        <v>43</v>
      </c>
    </row>
    <row r="35" spans="1:19" x14ac:dyDescent="0.2">
      <c r="A35" s="18">
        <v>33</v>
      </c>
      <c r="B35" s="28" t="s">
        <v>110</v>
      </c>
      <c r="C35" s="30"/>
      <c r="D35" s="11" t="str">
        <f>VLOOKUP(B35,גיליון2!$A$2:$C$115,2,FALSE)</f>
        <v>73-30-01-05</v>
      </c>
      <c r="E35" s="10" t="str">
        <f>VLOOKUP(B35,גיליון2!$A$2:$C$115,3,FALSE)</f>
        <v>פיתוח ותחזוקת מערכות</v>
      </c>
      <c r="F35" s="28" t="s">
        <v>316</v>
      </c>
      <c r="G35" s="28" t="s">
        <v>219</v>
      </c>
      <c r="H35" s="28" t="s">
        <v>492</v>
      </c>
      <c r="I35" s="33">
        <v>45530</v>
      </c>
      <c r="J35" s="33">
        <v>46022</v>
      </c>
      <c r="K35" s="34" t="s">
        <v>391</v>
      </c>
      <c r="L35" s="20" t="s">
        <v>13</v>
      </c>
      <c r="M35" s="38">
        <v>22230</v>
      </c>
      <c r="N35" s="38">
        <v>22230</v>
      </c>
      <c r="O35" s="23">
        <v>0</v>
      </c>
      <c r="P35" s="20" t="s">
        <v>12</v>
      </c>
      <c r="Q35" s="10">
        <v>5000</v>
      </c>
      <c r="R35" s="25">
        <v>22230</v>
      </c>
      <c r="S35" s="10" t="s">
        <v>43</v>
      </c>
    </row>
    <row r="36" spans="1:19" x14ac:dyDescent="0.2">
      <c r="A36" s="18">
        <v>34</v>
      </c>
      <c r="B36" s="36" t="s">
        <v>111</v>
      </c>
      <c r="C36" s="17"/>
      <c r="D36" s="11" t="str">
        <f>VLOOKUP(B36,גיליון2!$A$2:$C$115,2,FALSE)</f>
        <v>41-30-01-19</v>
      </c>
      <c r="E36" s="10" t="str">
        <f>VLOOKUP(B36,גיליון2!$A$2:$C$115,3,FALSE)</f>
        <v>פעולות מנהל וארגון</v>
      </c>
      <c r="F36" s="28" t="s">
        <v>317</v>
      </c>
      <c r="G36" s="28" t="s">
        <v>220</v>
      </c>
      <c r="H36" s="28" t="s">
        <v>493</v>
      </c>
      <c r="I36" s="33">
        <v>45536</v>
      </c>
      <c r="J36" s="33">
        <v>45565</v>
      </c>
      <c r="K36" s="34" t="s">
        <v>556</v>
      </c>
      <c r="L36" s="20" t="s">
        <v>13</v>
      </c>
      <c r="M36" s="38">
        <v>5000</v>
      </c>
      <c r="N36" s="38">
        <v>5000</v>
      </c>
      <c r="O36" s="23">
        <v>0</v>
      </c>
      <c r="P36" s="20" t="s">
        <v>20</v>
      </c>
      <c r="Q36" s="10">
        <v>4773.6000000000004</v>
      </c>
      <c r="R36" s="25">
        <v>5000</v>
      </c>
      <c r="S36" s="10" t="s">
        <v>43</v>
      </c>
    </row>
    <row r="37" spans="1:19" x14ac:dyDescent="0.2">
      <c r="A37" s="18">
        <v>35</v>
      </c>
      <c r="B37" s="28" t="s">
        <v>112</v>
      </c>
      <c r="C37" s="30"/>
      <c r="D37" s="11" t="str">
        <f>VLOOKUP(B37,גיליון2!$A$2:$C$115,2,FALSE)</f>
        <v>73-30-01-03</v>
      </c>
      <c r="E37" s="10" t="str">
        <f>VLOOKUP(B37,גיליון2!$A$2:$C$115,3,FALSE)</f>
        <v>איכות מים- ניטור</v>
      </c>
      <c r="F37" s="28" t="s">
        <v>318</v>
      </c>
      <c r="G37" s="28" t="s">
        <v>221</v>
      </c>
      <c r="H37" s="28" t="s">
        <v>494</v>
      </c>
      <c r="I37" s="33">
        <v>45536</v>
      </c>
      <c r="J37" s="33">
        <v>45900</v>
      </c>
      <c r="K37" s="34" t="s">
        <v>392</v>
      </c>
      <c r="L37" s="20" t="s">
        <v>13</v>
      </c>
      <c r="M37" s="38">
        <v>4773.6000000000004</v>
      </c>
      <c r="N37" s="38">
        <v>4773.6000000000004</v>
      </c>
      <c r="O37" s="23">
        <v>0</v>
      </c>
      <c r="P37" s="20" t="s">
        <v>77</v>
      </c>
      <c r="Q37" s="10">
        <v>2199.6</v>
      </c>
      <c r="R37" s="25">
        <v>4773.6000000000004</v>
      </c>
      <c r="S37" s="10" t="s">
        <v>43</v>
      </c>
    </row>
    <row r="38" spans="1:19" x14ac:dyDescent="0.2">
      <c r="A38" s="18">
        <v>36</v>
      </c>
      <c r="B38" s="28" t="s">
        <v>113</v>
      </c>
      <c r="C38" s="30"/>
      <c r="D38" s="11" t="str">
        <f>VLOOKUP(B38,גיליון2!$A$2:$C$115,2,FALSE)</f>
        <v>41-30-01-19</v>
      </c>
      <c r="E38" s="10" t="str">
        <f>VLOOKUP(B38,גיליון2!$A$2:$C$115,3,FALSE)</f>
        <v>פעולות מנהל וארגון</v>
      </c>
      <c r="F38" s="28" t="s">
        <v>319</v>
      </c>
      <c r="G38" s="28" t="s">
        <v>222</v>
      </c>
      <c r="H38" s="28" t="s">
        <v>495</v>
      </c>
      <c r="I38" s="33">
        <v>45532</v>
      </c>
      <c r="J38" s="33">
        <v>45657</v>
      </c>
      <c r="K38" s="34" t="s">
        <v>393</v>
      </c>
      <c r="L38" s="20" t="s">
        <v>13</v>
      </c>
      <c r="M38" s="38">
        <v>2199.6</v>
      </c>
      <c r="N38" s="38">
        <v>2199.6</v>
      </c>
      <c r="O38" s="23">
        <v>0</v>
      </c>
      <c r="P38" s="20" t="s">
        <v>14</v>
      </c>
      <c r="Q38" s="10">
        <v>900</v>
      </c>
      <c r="R38" s="25">
        <v>2199.6</v>
      </c>
      <c r="S38" s="10" t="s">
        <v>43</v>
      </c>
    </row>
    <row r="39" spans="1:19" x14ac:dyDescent="0.2">
      <c r="A39" s="18">
        <v>37</v>
      </c>
      <c r="B39" s="28" t="s">
        <v>114</v>
      </c>
      <c r="C39" s="30"/>
      <c r="D39" s="11" t="str">
        <f>VLOOKUP(B39,גיליון2!$A$2:$C$115,2,FALSE)</f>
        <v>41-30-01-19</v>
      </c>
      <c r="E39" s="10" t="str">
        <f>VLOOKUP(B39,גיליון2!$A$2:$C$115,3,FALSE)</f>
        <v>פעולות מנהל וארגון</v>
      </c>
      <c r="F39" s="28" t="s">
        <v>320</v>
      </c>
      <c r="G39" s="28" t="s">
        <v>223</v>
      </c>
      <c r="H39" s="28" t="s">
        <v>496</v>
      </c>
      <c r="I39" s="33">
        <v>45594</v>
      </c>
      <c r="J39" s="33">
        <v>45598</v>
      </c>
      <c r="K39" s="34" t="s">
        <v>394</v>
      </c>
      <c r="L39" s="20" t="s">
        <v>13</v>
      </c>
      <c r="M39" s="38">
        <v>900</v>
      </c>
      <c r="N39" s="38">
        <v>900</v>
      </c>
      <c r="O39" s="23">
        <v>0</v>
      </c>
      <c r="P39" s="20" t="s">
        <v>15</v>
      </c>
      <c r="Q39" s="10">
        <v>20592</v>
      </c>
      <c r="R39" s="23">
        <v>900</v>
      </c>
      <c r="S39" s="10" t="s">
        <v>43</v>
      </c>
    </row>
    <row r="40" spans="1:19" x14ac:dyDescent="0.2">
      <c r="A40" s="18">
        <v>38</v>
      </c>
      <c r="B40" s="28" t="s">
        <v>115</v>
      </c>
      <c r="C40" s="30"/>
      <c r="D40" s="11" t="str">
        <f>VLOOKUP(B40,גיליון2!$A$2:$C$115,2,FALSE)</f>
        <v>41-30-01-19</v>
      </c>
      <c r="E40" s="10" t="str">
        <f>VLOOKUP(B40,גיליון2!$A$2:$C$115,3,FALSE)</f>
        <v>פעולות מנהל וארגון</v>
      </c>
      <c r="F40" s="28" t="s">
        <v>321</v>
      </c>
      <c r="G40" s="28" t="s">
        <v>224</v>
      </c>
      <c r="H40" s="28" t="s">
        <v>497</v>
      </c>
      <c r="I40" s="33">
        <v>45543</v>
      </c>
      <c r="J40" s="33">
        <v>45596</v>
      </c>
      <c r="K40" s="34" t="s">
        <v>395</v>
      </c>
      <c r="L40" s="20" t="s">
        <v>13</v>
      </c>
      <c r="M40" s="38">
        <v>20592</v>
      </c>
      <c r="N40" s="38">
        <v>20592</v>
      </c>
      <c r="O40" s="23">
        <v>0</v>
      </c>
      <c r="P40" s="20" t="s">
        <v>60</v>
      </c>
      <c r="Q40" s="10">
        <v>15989.81</v>
      </c>
      <c r="R40" s="25">
        <v>20592</v>
      </c>
      <c r="S40" s="10" t="s">
        <v>43</v>
      </c>
    </row>
    <row r="41" spans="1:19" x14ac:dyDescent="0.2">
      <c r="A41" s="18">
        <v>39</v>
      </c>
      <c r="B41" s="28" t="s">
        <v>116</v>
      </c>
      <c r="C41" s="30"/>
      <c r="D41" s="11" t="str">
        <f>VLOOKUP(B41,גיליון2!$A$2:$C$115,2,FALSE)</f>
        <v>41-30-01-19</v>
      </c>
      <c r="E41" s="10" t="str">
        <f>VLOOKUP(B41,גיליון2!$A$2:$C$115,3,FALSE)</f>
        <v>פעולות מנהל וארגון</v>
      </c>
      <c r="F41" s="28" t="s">
        <v>322</v>
      </c>
      <c r="G41" s="28" t="s">
        <v>225</v>
      </c>
      <c r="H41" s="28" t="s">
        <v>498</v>
      </c>
      <c r="I41" s="33">
        <v>45539</v>
      </c>
      <c r="J41" s="33">
        <v>45657</v>
      </c>
      <c r="K41" s="34" t="s">
        <v>396</v>
      </c>
      <c r="L41" s="20" t="s">
        <v>13</v>
      </c>
      <c r="M41" s="38">
        <v>15989.81</v>
      </c>
      <c r="N41" s="38">
        <v>16857.45</v>
      </c>
      <c r="O41" s="23">
        <v>0</v>
      </c>
      <c r="P41" s="20" t="s">
        <v>14</v>
      </c>
      <c r="Q41" s="10">
        <v>2954.06</v>
      </c>
      <c r="R41" s="25">
        <v>15989.81</v>
      </c>
      <c r="S41" s="10" t="s">
        <v>43</v>
      </c>
    </row>
    <row r="42" spans="1:19" x14ac:dyDescent="0.2">
      <c r="A42" s="18">
        <v>41</v>
      </c>
      <c r="B42" s="36" t="s">
        <v>117</v>
      </c>
      <c r="C42" s="17"/>
      <c r="D42" s="11" t="str">
        <f>VLOOKUP(B42,גיליון2!$A$2:$C$115,2,FALSE)</f>
        <v>73-30-01-03</v>
      </c>
      <c r="E42" s="10" t="str">
        <f>VLOOKUP(B42,גיליון2!$A$2:$C$115,3,FALSE)</f>
        <v>איכות מים- ניטור</v>
      </c>
      <c r="F42" s="28" t="s">
        <v>323</v>
      </c>
      <c r="G42" s="28" t="s">
        <v>226</v>
      </c>
      <c r="H42" s="28" t="s">
        <v>499</v>
      </c>
      <c r="I42" s="33">
        <v>45545</v>
      </c>
      <c r="J42" s="33">
        <v>45545</v>
      </c>
      <c r="K42" s="34" t="s">
        <v>556</v>
      </c>
      <c r="L42" s="20" t="s">
        <v>13</v>
      </c>
      <c r="M42" s="38">
        <v>2954.06</v>
      </c>
      <c r="N42" s="38">
        <v>2954.06</v>
      </c>
      <c r="O42" s="23">
        <v>0</v>
      </c>
      <c r="P42" s="20" t="s">
        <v>77</v>
      </c>
      <c r="Q42" s="10">
        <v>2080.66</v>
      </c>
      <c r="R42" s="25">
        <v>2425.63</v>
      </c>
      <c r="S42" s="10" t="s">
        <v>43</v>
      </c>
    </row>
    <row r="43" spans="1:19" x14ac:dyDescent="0.2">
      <c r="A43" s="18">
        <v>42</v>
      </c>
      <c r="B43" s="28" t="s">
        <v>118</v>
      </c>
      <c r="C43" s="30"/>
      <c r="D43" s="11" t="str">
        <f>VLOOKUP(B43,גיליון2!$A$2:$C$115,2,FALSE)</f>
        <v>41-30-01-10</v>
      </c>
      <c r="E43" s="10" t="str">
        <f>VLOOKUP(B43,גיליון2!$A$2:$C$115,3,FALSE)</f>
        <v>הוצאות תפעול</v>
      </c>
      <c r="F43" s="28" t="s">
        <v>324</v>
      </c>
      <c r="G43" s="28" t="s">
        <v>227</v>
      </c>
      <c r="H43" s="28" t="s">
        <v>500</v>
      </c>
      <c r="I43" s="33">
        <v>45544</v>
      </c>
      <c r="J43" s="33">
        <v>45657</v>
      </c>
      <c r="K43" s="34" t="s">
        <v>397</v>
      </c>
      <c r="L43" s="20" t="s">
        <v>13</v>
      </c>
      <c r="M43" s="38">
        <v>2080.66</v>
      </c>
      <c r="N43" s="38">
        <v>2080.66</v>
      </c>
      <c r="O43" s="23">
        <v>0</v>
      </c>
      <c r="P43" s="20" t="s">
        <v>14</v>
      </c>
      <c r="Q43" s="10">
        <v>7500</v>
      </c>
      <c r="R43" s="25">
        <v>2080.66</v>
      </c>
      <c r="S43" s="10" t="s">
        <v>43</v>
      </c>
    </row>
    <row r="44" spans="1:19" x14ac:dyDescent="0.2">
      <c r="A44" s="18">
        <v>44</v>
      </c>
      <c r="B44" s="28" t="s">
        <v>119</v>
      </c>
      <c r="C44" s="30"/>
      <c r="D44" s="11" t="str">
        <f>VLOOKUP(B44,גיליון2!$A$2:$C$115,2,FALSE)</f>
        <v>41-30-01-20</v>
      </c>
      <c r="E44" s="10" t="str">
        <f>VLOOKUP(B44,גיליון2!$A$2:$C$115,3,FALSE)</f>
        <v>הדרכה ורווחה</v>
      </c>
      <c r="F44" s="28" t="s">
        <v>307</v>
      </c>
      <c r="G44" s="28" t="s">
        <v>210</v>
      </c>
      <c r="H44" s="28" t="s">
        <v>488</v>
      </c>
      <c r="I44" s="33">
        <v>45545</v>
      </c>
      <c r="J44" s="33">
        <v>45622</v>
      </c>
      <c r="K44" s="34" t="s">
        <v>386</v>
      </c>
      <c r="L44" s="20" t="s">
        <v>13</v>
      </c>
      <c r="M44" s="38">
        <v>7500</v>
      </c>
      <c r="N44" s="38">
        <v>7500</v>
      </c>
      <c r="O44" s="23">
        <v>0</v>
      </c>
      <c r="P44" s="20" t="s">
        <v>15</v>
      </c>
      <c r="Q44" s="10">
        <v>3198.78</v>
      </c>
      <c r="R44" s="25">
        <v>7500</v>
      </c>
      <c r="S44" s="10" t="s">
        <v>43</v>
      </c>
    </row>
    <row r="45" spans="1:19" x14ac:dyDescent="0.2">
      <c r="A45" s="18">
        <v>45</v>
      </c>
      <c r="B45" s="28" t="s">
        <v>120</v>
      </c>
      <c r="C45" s="30"/>
      <c r="D45" s="11" t="str">
        <f>VLOOKUP(B45,גיליון2!$A$2:$C$115,2,FALSE)</f>
        <v>41-30-01-19</v>
      </c>
      <c r="E45" s="10" t="str">
        <f>VLOOKUP(B45,גיליון2!$A$2:$C$115,3,FALSE)</f>
        <v>פעולות מנהל וארגון</v>
      </c>
      <c r="F45" s="28" t="s">
        <v>325</v>
      </c>
      <c r="G45" s="28" t="s">
        <v>228</v>
      </c>
      <c r="H45" s="28" t="s">
        <v>501</v>
      </c>
      <c r="I45" s="33">
        <v>45550</v>
      </c>
      <c r="J45" s="33">
        <v>45657</v>
      </c>
      <c r="K45" s="34" t="s">
        <v>398</v>
      </c>
      <c r="L45" s="20" t="s">
        <v>13</v>
      </c>
      <c r="M45" s="38">
        <v>3198.78</v>
      </c>
      <c r="N45" s="38">
        <v>3198.78</v>
      </c>
      <c r="O45" s="23">
        <v>0</v>
      </c>
      <c r="P45" s="20" t="s">
        <v>14</v>
      </c>
      <c r="Q45" s="10">
        <v>8464.9500000000007</v>
      </c>
      <c r="R45" s="25">
        <v>3198.78</v>
      </c>
      <c r="S45" s="10" t="s">
        <v>43</v>
      </c>
    </row>
    <row r="46" spans="1:19" x14ac:dyDescent="0.2">
      <c r="A46" s="18">
        <v>46</v>
      </c>
      <c r="B46" s="28" t="s">
        <v>121</v>
      </c>
      <c r="C46" s="30"/>
      <c r="D46" s="11" t="str">
        <f>VLOOKUP(B46,גיליון2!$A$2:$C$115,2,FALSE)</f>
        <v>41-30-01-19</v>
      </c>
      <c r="E46" s="10" t="str">
        <f>VLOOKUP(B46,גיליון2!$A$2:$C$115,3,FALSE)</f>
        <v>פעולות מנהל וארגון</v>
      </c>
      <c r="F46" s="28" t="s">
        <v>326</v>
      </c>
      <c r="G46" s="28" t="s">
        <v>229</v>
      </c>
      <c r="H46" s="28" t="s">
        <v>230</v>
      </c>
      <c r="I46" s="33">
        <v>45550</v>
      </c>
      <c r="J46" s="33">
        <v>45657</v>
      </c>
      <c r="K46" s="34" t="s">
        <v>399</v>
      </c>
      <c r="L46" s="20" t="s">
        <v>13</v>
      </c>
      <c r="M46" s="38">
        <v>8464.9500000000007</v>
      </c>
      <c r="N46" s="38">
        <v>8464.9500000000007</v>
      </c>
      <c r="O46" s="23">
        <v>0</v>
      </c>
      <c r="P46" s="20" t="s">
        <v>14</v>
      </c>
      <c r="Q46" s="10">
        <v>15000</v>
      </c>
      <c r="R46" s="25">
        <v>8464.9500000000007</v>
      </c>
      <c r="S46" s="10" t="s">
        <v>43</v>
      </c>
    </row>
    <row r="47" spans="1:19" x14ac:dyDescent="0.2">
      <c r="A47" s="18">
        <v>47</v>
      </c>
      <c r="B47" s="28" t="s">
        <v>122</v>
      </c>
      <c r="C47" s="30"/>
      <c r="D47" s="11" t="str">
        <f>VLOOKUP(B47,גיליון2!$A$2:$C$115,2,FALSE)</f>
        <v>41-30-01-20</v>
      </c>
      <c r="E47" s="10" t="str">
        <f>VLOOKUP(B47,גיליון2!$A$2:$C$115,3,FALSE)</f>
        <v>הדרכה ורווחה</v>
      </c>
      <c r="F47" s="28" t="s">
        <v>307</v>
      </c>
      <c r="G47" s="28" t="s">
        <v>210</v>
      </c>
      <c r="H47" s="28" t="s">
        <v>502</v>
      </c>
      <c r="I47" s="33">
        <v>45560</v>
      </c>
      <c r="J47" s="33">
        <v>45651</v>
      </c>
      <c r="K47" s="34" t="s">
        <v>386</v>
      </c>
      <c r="L47" s="20" t="s">
        <v>13</v>
      </c>
      <c r="M47" s="38">
        <v>15000</v>
      </c>
      <c r="N47" s="38">
        <v>15000</v>
      </c>
      <c r="O47" s="23">
        <v>0</v>
      </c>
      <c r="P47" s="20" t="s">
        <v>15</v>
      </c>
      <c r="Q47" s="10">
        <v>3510</v>
      </c>
      <c r="R47" s="25">
        <v>15000</v>
      </c>
      <c r="S47" s="10" t="s">
        <v>43</v>
      </c>
    </row>
    <row r="48" spans="1:19" x14ac:dyDescent="0.2">
      <c r="A48" s="18">
        <v>48</v>
      </c>
      <c r="B48" s="28" t="s">
        <v>123</v>
      </c>
      <c r="C48" s="30"/>
      <c r="D48" s="11" t="str">
        <f>VLOOKUP(B48,גיליון2!$A$2:$C$115,2,FALSE)</f>
        <v>41-30-01-20</v>
      </c>
      <c r="E48" s="10" t="str">
        <f>VLOOKUP(B48,גיליון2!$A$2:$C$115,3,FALSE)</f>
        <v>הדרכה ורווחה</v>
      </c>
      <c r="F48" s="28" t="s">
        <v>327</v>
      </c>
      <c r="G48" s="28" t="s">
        <v>231</v>
      </c>
      <c r="H48" s="28" t="s">
        <v>503</v>
      </c>
      <c r="I48" s="33">
        <v>45578</v>
      </c>
      <c r="J48" s="33">
        <v>45578</v>
      </c>
      <c r="K48" s="34" t="s">
        <v>400</v>
      </c>
      <c r="L48" s="20" t="s">
        <v>13</v>
      </c>
      <c r="M48" s="38">
        <v>3510</v>
      </c>
      <c r="N48" s="38">
        <v>3510</v>
      </c>
      <c r="O48" s="23">
        <v>0</v>
      </c>
      <c r="P48" s="20" t="s">
        <v>15</v>
      </c>
      <c r="Q48" s="10">
        <v>450</v>
      </c>
      <c r="R48" s="25">
        <v>3510</v>
      </c>
      <c r="S48" s="10" t="s">
        <v>43</v>
      </c>
    </row>
    <row r="49" spans="1:19" x14ac:dyDescent="0.2">
      <c r="A49" s="18">
        <v>49</v>
      </c>
      <c r="B49" s="28" t="s">
        <v>124</v>
      </c>
      <c r="C49" s="30"/>
      <c r="D49" s="11" t="str">
        <f>VLOOKUP(B49,גיליון2!$A$2:$C$115,2,FALSE)</f>
        <v>41-30-01-20</v>
      </c>
      <c r="E49" s="10" t="str">
        <f>VLOOKUP(B49,גיליון2!$A$2:$C$115,3,FALSE)</f>
        <v>הדרכה ורווחה</v>
      </c>
      <c r="F49" s="28" t="s">
        <v>307</v>
      </c>
      <c r="G49" s="28" t="s">
        <v>210</v>
      </c>
      <c r="H49" s="28" t="s">
        <v>504</v>
      </c>
      <c r="I49" s="33">
        <v>45543</v>
      </c>
      <c r="J49" s="33">
        <v>45543</v>
      </c>
      <c r="K49" s="34" t="s">
        <v>386</v>
      </c>
      <c r="L49" s="20" t="s">
        <v>13</v>
      </c>
      <c r="M49" s="38">
        <v>450</v>
      </c>
      <c r="N49" s="38">
        <v>450</v>
      </c>
      <c r="O49" s="23">
        <v>0</v>
      </c>
      <c r="P49" s="20" t="s">
        <v>15</v>
      </c>
      <c r="Q49" s="10">
        <v>4373.53</v>
      </c>
      <c r="R49" s="23">
        <v>450</v>
      </c>
      <c r="S49" s="10" t="s">
        <v>43</v>
      </c>
    </row>
    <row r="50" spans="1:19" x14ac:dyDescent="0.2">
      <c r="A50" s="18">
        <v>50</v>
      </c>
      <c r="B50" s="28" t="s">
        <v>125</v>
      </c>
      <c r="C50" s="30"/>
      <c r="D50" s="11" t="str">
        <f>VLOOKUP(B50,גיליון2!$A$2:$C$115,2,FALSE)</f>
        <v>41-30-01-19</v>
      </c>
      <c r="E50" s="10" t="str">
        <f>VLOOKUP(B50,גיליון2!$A$2:$C$115,3,FALSE)</f>
        <v>פעולות מנהל וארגון</v>
      </c>
      <c r="F50" s="28" t="s">
        <v>328</v>
      </c>
      <c r="G50" s="28" t="s">
        <v>232</v>
      </c>
      <c r="H50" s="28" t="s">
        <v>505</v>
      </c>
      <c r="I50" s="33">
        <v>45564</v>
      </c>
      <c r="J50" s="33">
        <v>45657</v>
      </c>
      <c r="K50" s="34" t="s">
        <v>401</v>
      </c>
      <c r="L50" s="20" t="s">
        <v>13</v>
      </c>
      <c r="M50" s="38">
        <v>4373.53</v>
      </c>
      <c r="N50" s="38">
        <v>4373.5200000000004</v>
      </c>
      <c r="O50" s="23">
        <v>0</v>
      </c>
      <c r="P50" s="20" t="s">
        <v>14</v>
      </c>
      <c r="Q50" s="10">
        <v>125787.56</v>
      </c>
      <c r="R50" s="25">
        <v>4373.53</v>
      </c>
      <c r="S50" s="10" t="s">
        <v>43</v>
      </c>
    </row>
    <row r="51" spans="1:19" x14ac:dyDescent="0.2">
      <c r="A51" s="18">
        <v>52</v>
      </c>
      <c r="B51" s="28" t="s">
        <v>126</v>
      </c>
      <c r="C51" s="30"/>
      <c r="D51" s="11" t="str">
        <f>VLOOKUP(B51,גיליון2!$A$2:$C$115,2,FALSE)</f>
        <v>73-30-01-05</v>
      </c>
      <c r="E51" s="10" t="str">
        <f>VLOOKUP(B51,גיליון2!$A$2:$C$115,3,FALSE)</f>
        <v>פיתוח ותחזוקת מערכות</v>
      </c>
      <c r="F51" s="28" t="s">
        <v>303</v>
      </c>
      <c r="G51" s="28" t="s">
        <v>203</v>
      </c>
      <c r="H51" s="28" t="s">
        <v>233</v>
      </c>
      <c r="I51" s="33">
        <v>45658</v>
      </c>
      <c r="J51" s="33">
        <v>46022</v>
      </c>
      <c r="K51" s="34" t="s">
        <v>383</v>
      </c>
      <c r="L51" s="20" t="s">
        <v>13</v>
      </c>
      <c r="M51" s="38">
        <v>125787.56</v>
      </c>
      <c r="N51" s="38">
        <v>124884.77</v>
      </c>
      <c r="O51" s="23">
        <v>0</v>
      </c>
      <c r="P51" s="20" t="s">
        <v>76</v>
      </c>
      <c r="Q51" s="10">
        <v>129024.13</v>
      </c>
      <c r="R51" s="25">
        <v>113188.2</v>
      </c>
      <c r="S51" s="10" t="s">
        <v>43</v>
      </c>
    </row>
    <row r="52" spans="1:19" x14ac:dyDescent="0.2">
      <c r="A52" s="18">
        <v>53</v>
      </c>
      <c r="B52" s="28" t="s">
        <v>127</v>
      </c>
      <c r="C52" s="30"/>
      <c r="D52" s="11" t="str">
        <f>VLOOKUP(B52,גיליון2!$A$2:$C$115,2,FALSE)</f>
        <v>73-30-01-05</v>
      </c>
      <c r="E52" s="10" t="str">
        <f>VLOOKUP(B52,גיליון2!$A$2:$C$115,3,FALSE)</f>
        <v>פיתוח ותחזוקת מערכות</v>
      </c>
      <c r="F52" s="28" t="s">
        <v>329</v>
      </c>
      <c r="G52" s="28" t="s">
        <v>234</v>
      </c>
      <c r="H52" s="28" t="s">
        <v>506</v>
      </c>
      <c r="I52" s="33">
        <v>45538</v>
      </c>
      <c r="J52" s="33">
        <v>46752</v>
      </c>
      <c r="K52" s="34" t="s">
        <v>402</v>
      </c>
      <c r="L52" s="20" t="s">
        <v>13</v>
      </c>
      <c r="M52" s="38">
        <v>129024.13</v>
      </c>
      <c r="N52" s="38">
        <v>109584.42</v>
      </c>
      <c r="O52" s="25">
        <v>22499.1</v>
      </c>
      <c r="P52" s="20" t="s">
        <v>12</v>
      </c>
      <c r="Q52" s="10">
        <v>95472</v>
      </c>
      <c r="R52" s="25">
        <v>106525.03</v>
      </c>
      <c r="S52" s="10" t="s">
        <v>43</v>
      </c>
    </row>
    <row r="53" spans="1:19" x14ac:dyDescent="0.2">
      <c r="A53" s="18">
        <v>55</v>
      </c>
      <c r="B53" s="28" t="s">
        <v>129</v>
      </c>
      <c r="C53" s="30"/>
      <c r="D53" s="11" t="str">
        <f>VLOOKUP(B53,גיליון2!$A$2:$C$115,2,FALSE)</f>
        <v>73-30-01-05</v>
      </c>
      <c r="E53" s="10" t="str">
        <f>VLOOKUP(B53,גיליון2!$A$2:$C$115,3,FALSE)</f>
        <v>פיתוח ותחזוקת מערכות</v>
      </c>
      <c r="F53" s="28" t="s">
        <v>331</v>
      </c>
      <c r="G53" s="28" t="s">
        <v>237</v>
      </c>
      <c r="H53" s="28" t="s">
        <v>507</v>
      </c>
      <c r="I53" s="33">
        <v>45474</v>
      </c>
      <c r="J53" s="33">
        <v>45838</v>
      </c>
      <c r="K53" s="34" t="s">
        <v>404</v>
      </c>
      <c r="L53" s="20" t="s">
        <v>13</v>
      </c>
      <c r="M53" s="38">
        <v>339908.4</v>
      </c>
      <c r="N53" s="38">
        <v>173897.77</v>
      </c>
      <c r="O53" s="25">
        <v>166010.63</v>
      </c>
      <c r="P53" s="20" t="s">
        <v>76</v>
      </c>
      <c r="Q53" s="10">
        <v>339908.4</v>
      </c>
      <c r="R53" s="25">
        <v>173897.77</v>
      </c>
      <c r="S53" s="10" t="s">
        <v>43</v>
      </c>
    </row>
    <row r="54" spans="1:19" x14ac:dyDescent="0.2">
      <c r="A54" s="18">
        <v>56</v>
      </c>
      <c r="B54" s="28" t="s">
        <v>130</v>
      </c>
      <c r="C54" s="30"/>
      <c r="D54" s="11" t="str">
        <f>VLOOKUP(B54,גיליון2!$A$2:$C$115,2,FALSE)</f>
        <v>41-30-01-20</v>
      </c>
      <c r="E54" s="10" t="str">
        <f>VLOOKUP(B54,גיליון2!$A$2:$C$115,3,FALSE)</f>
        <v>הדרכה ורווחה</v>
      </c>
      <c r="F54" s="28" t="s">
        <v>307</v>
      </c>
      <c r="G54" s="28" t="s">
        <v>210</v>
      </c>
      <c r="H54" s="28" t="s">
        <v>508</v>
      </c>
      <c r="I54" s="33">
        <v>45503</v>
      </c>
      <c r="J54" s="33">
        <v>45503</v>
      </c>
      <c r="K54" s="34" t="s">
        <v>386</v>
      </c>
      <c r="L54" s="20" t="s">
        <v>13</v>
      </c>
      <c r="M54" s="38">
        <v>700</v>
      </c>
      <c r="N54" s="38">
        <v>350</v>
      </c>
      <c r="O54" s="23">
        <v>350</v>
      </c>
      <c r="P54" s="20" t="s">
        <v>15</v>
      </c>
      <c r="Q54" s="10">
        <v>700</v>
      </c>
      <c r="R54" s="23">
        <v>350</v>
      </c>
      <c r="S54" s="10" t="s">
        <v>43</v>
      </c>
    </row>
    <row r="55" spans="1:19" x14ac:dyDescent="0.2">
      <c r="A55" s="18">
        <v>57</v>
      </c>
      <c r="B55" s="28" t="s">
        <v>131</v>
      </c>
      <c r="C55" s="30"/>
      <c r="D55" s="11" t="str">
        <f>VLOOKUP(B55,גיליון2!$A$2:$C$115,2,FALSE)</f>
        <v>41-30-01-21</v>
      </c>
      <c r="E55" s="10" t="str">
        <f>VLOOKUP(B55,גיליון2!$A$2:$C$115,3,FALSE)</f>
        <v>ייעוץ בקרה וליווי</v>
      </c>
      <c r="F55" s="28" t="s">
        <v>64</v>
      </c>
      <c r="G55" s="28" t="s">
        <v>68</v>
      </c>
      <c r="H55" s="28" t="s">
        <v>509</v>
      </c>
      <c r="I55" s="33">
        <v>45505</v>
      </c>
      <c r="J55" s="33">
        <v>45868</v>
      </c>
      <c r="K55" s="34" t="s">
        <v>72</v>
      </c>
      <c r="L55" s="20" t="s">
        <v>13</v>
      </c>
      <c r="M55" s="38">
        <v>69615</v>
      </c>
      <c r="N55" s="38">
        <v>33995.81</v>
      </c>
      <c r="O55" s="25">
        <v>35180.44</v>
      </c>
      <c r="P55" s="20" t="s">
        <v>21</v>
      </c>
      <c r="Q55" s="10">
        <v>69615</v>
      </c>
      <c r="R55" s="25">
        <v>34434.559999999998</v>
      </c>
      <c r="S55" s="10" t="s">
        <v>43</v>
      </c>
    </row>
    <row r="56" spans="1:19" x14ac:dyDescent="0.2">
      <c r="A56" s="18">
        <v>58</v>
      </c>
      <c r="B56" s="28" t="s">
        <v>132</v>
      </c>
      <c r="C56" s="30"/>
      <c r="D56" s="11" t="str">
        <f>VLOOKUP(B56,גיליון2!$A$2:$C$115,2,FALSE)</f>
        <v>73-30-01-05</v>
      </c>
      <c r="E56" s="10" t="str">
        <f>VLOOKUP(B56,גיליון2!$A$2:$C$115,3,FALSE)</f>
        <v>פיתוח ותחזוקת מערכות</v>
      </c>
      <c r="F56" s="28" t="s">
        <v>332</v>
      </c>
      <c r="G56" s="28" t="s">
        <v>238</v>
      </c>
      <c r="H56" s="28" t="s">
        <v>510</v>
      </c>
      <c r="I56" s="33">
        <v>45474</v>
      </c>
      <c r="J56" s="33">
        <v>45838</v>
      </c>
      <c r="K56" s="34" t="s">
        <v>405</v>
      </c>
      <c r="L56" s="20" t="s">
        <v>13</v>
      </c>
      <c r="M56" s="38">
        <v>313372.79999999999</v>
      </c>
      <c r="N56" s="38">
        <v>103111.26</v>
      </c>
      <c r="O56" s="25">
        <v>210261.54</v>
      </c>
      <c r="P56" s="20" t="s">
        <v>76</v>
      </c>
      <c r="Q56" s="10">
        <v>313372.79999999999</v>
      </c>
      <c r="R56" s="25">
        <v>103111.26</v>
      </c>
      <c r="S56" s="10" t="s">
        <v>43</v>
      </c>
    </row>
    <row r="57" spans="1:19" x14ac:dyDescent="0.2">
      <c r="A57" s="18">
        <v>61</v>
      </c>
      <c r="B57" s="28" t="s">
        <v>128</v>
      </c>
      <c r="C57" s="30"/>
      <c r="D57" s="11" t="str">
        <f>VLOOKUP(B57,גיליון2!$A$2:$C$115,2,FALSE)</f>
        <v>73-30-01-05</v>
      </c>
      <c r="E57" s="10" t="str">
        <f>VLOOKUP(B57,גיליון2!$A$2:$C$115,3,FALSE)</f>
        <v>פיתוח ותחזוקת מערכות</v>
      </c>
      <c r="F57" s="28" t="s">
        <v>330</v>
      </c>
      <c r="G57" s="28" t="s">
        <v>235</v>
      </c>
      <c r="H57" s="28" t="s">
        <v>236</v>
      </c>
      <c r="I57" s="33">
        <v>45476</v>
      </c>
      <c r="J57" s="33">
        <v>46022</v>
      </c>
      <c r="K57" s="34" t="s">
        <v>403</v>
      </c>
      <c r="L57" s="20" t="s">
        <v>13</v>
      </c>
      <c r="M57" s="38">
        <v>195858</v>
      </c>
      <c r="N57" s="38">
        <v>63518.6</v>
      </c>
      <c r="O57" s="25">
        <v>132339.4</v>
      </c>
      <c r="P57" s="20" t="s">
        <v>12</v>
      </c>
      <c r="Q57" s="10">
        <v>313372.79999999999</v>
      </c>
      <c r="R57" s="25">
        <v>63518.6</v>
      </c>
      <c r="S57" s="10" t="s">
        <v>43</v>
      </c>
    </row>
    <row r="58" spans="1:19" x14ac:dyDescent="0.2">
      <c r="A58" s="18">
        <v>63</v>
      </c>
      <c r="B58" s="28" t="s">
        <v>133</v>
      </c>
      <c r="C58" s="30"/>
      <c r="D58" s="11" t="str">
        <f>VLOOKUP(B58,גיליון2!$A$2:$C$115,2,FALSE)</f>
        <v>73-30-01-05</v>
      </c>
      <c r="E58" s="10" t="str">
        <f>VLOOKUP(B58,גיליון2!$A$2:$C$115,3,FALSE)</f>
        <v>פיתוח ותחזוקת מערכות</v>
      </c>
      <c r="F58" s="28" t="s">
        <v>333</v>
      </c>
      <c r="G58" s="28" t="s">
        <v>239</v>
      </c>
      <c r="H58" s="28" t="s">
        <v>511</v>
      </c>
      <c r="I58" s="33">
        <v>45474</v>
      </c>
      <c r="J58" s="33">
        <v>45838</v>
      </c>
      <c r="K58" s="34" t="s">
        <v>406</v>
      </c>
      <c r="L58" s="20" t="s">
        <v>13</v>
      </c>
      <c r="M58" s="38">
        <v>313372.79999999999</v>
      </c>
      <c r="N58" s="38">
        <v>76164.11</v>
      </c>
      <c r="O58" s="25">
        <v>237208.7</v>
      </c>
      <c r="P58" s="20" t="s">
        <v>76</v>
      </c>
      <c r="Q58" s="10">
        <v>289364.40000000002</v>
      </c>
      <c r="R58" s="25">
        <v>76164.100000000006</v>
      </c>
      <c r="S58" s="10" t="s">
        <v>43</v>
      </c>
    </row>
    <row r="59" spans="1:19" x14ac:dyDescent="0.2">
      <c r="A59" s="18">
        <v>64</v>
      </c>
      <c r="B59" s="28" t="s">
        <v>134</v>
      </c>
      <c r="C59" s="30"/>
      <c r="D59" s="11" t="str">
        <f>VLOOKUP(B59,גיליון2!$A$2:$C$115,2,FALSE)</f>
        <v>73-30-01-05</v>
      </c>
      <c r="E59" s="10" t="str">
        <f>VLOOKUP(B59,גיליון2!$A$2:$C$115,3,FALSE)</f>
        <v>פיתוח ותחזוקת מערכות</v>
      </c>
      <c r="F59" s="28" t="s">
        <v>334</v>
      </c>
      <c r="G59" s="28" t="s">
        <v>240</v>
      </c>
      <c r="H59" s="28" t="s">
        <v>512</v>
      </c>
      <c r="I59" s="33">
        <v>45474</v>
      </c>
      <c r="J59" s="33">
        <v>45838</v>
      </c>
      <c r="K59" s="34" t="s">
        <v>407</v>
      </c>
      <c r="L59" s="20" t="s">
        <v>13</v>
      </c>
      <c r="M59" s="38">
        <v>289364.40000000002</v>
      </c>
      <c r="N59" s="38">
        <v>66151.92</v>
      </c>
      <c r="O59" s="25">
        <v>223212.48</v>
      </c>
      <c r="P59" s="20" t="s">
        <v>12</v>
      </c>
      <c r="Q59" s="10">
        <v>3336</v>
      </c>
      <c r="R59" s="25">
        <v>66151.92</v>
      </c>
      <c r="S59" s="10" t="s">
        <v>43</v>
      </c>
    </row>
    <row r="60" spans="1:19" x14ac:dyDescent="0.2">
      <c r="A60" s="18">
        <v>65</v>
      </c>
      <c r="B60" s="28" t="s">
        <v>135</v>
      </c>
      <c r="C60" s="30"/>
      <c r="D60" s="11" t="str">
        <f>VLOOKUP(B60,גיליון2!$A$2:$C$115,2,FALSE)</f>
        <v>73-30-01-05</v>
      </c>
      <c r="E60" s="10" t="str">
        <f>VLOOKUP(B60,גיליון2!$A$2:$C$115,3,FALSE)</f>
        <v>פיתוח ותחזוקת מערכות</v>
      </c>
      <c r="F60" s="28" t="s">
        <v>335</v>
      </c>
      <c r="G60" s="28" t="s">
        <v>241</v>
      </c>
      <c r="H60" s="28" t="s">
        <v>513</v>
      </c>
      <c r="I60" s="33">
        <v>45292</v>
      </c>
      <c r="J60" s="33">
        <v>45657</v>
      </c>
      <c r="K60" s="34" t="s">
        <v>408</v>
      </c>
      <c r="L60" s="20" t="s">
        <v>13</v>
      </c>
      <c r="M60" s="38">
        <v>3336</v>
      </c>
      <c r="N60" s="38">
        <v>650.52</v>
      </c>
      <c r="O60" s="25">
        <v>2780</v>
      </c>
      <c r="P60" s="20" t="s">
        <v>76</v>
      </c>
      <c r="Q60" s="10">
        <v>143360.1</v>
      </c>
      <c r="R60" s="23">
        <v>556</v>
      </c>
      <c r="S60" s="10" t="s">
        <v>43</v>
      </c>
    </row>
    <row r="61" spans="1:19" x14ac:dyDescent="0.2">
      <c r="A61" s="18">
        <v>66</v>
      </c>
      <c r="B61" s="28" t="s">
        <v>136</v>
      </c>
      <c r="C61" s="30"/>
      <c r="D61" s="11" t="str">
        <f>VLOOKUP(B61,גיליון2!$A$2:$C$115,2,FALSE)</f>
        <v>73-30-01-03</v>
      </c>
      <c r="E61" s="10" t="str">
        <f>VLOOKUP(B61,גיליון2!$A$2:$C$115,3,FALSE)</f>
        <v>איכות מים- ניטור</v>
      </c>
      <c r="F61" s="28" t="s">
        <v>336</v>
      </c>
      <c r="G61" s="28" t="s">
        <v>242</v>
      </c>
      <c r="H61" s="28" t="s">
        <v>514</v>
      </c>
      <c r="I61" s="33">
        <v>45505</v>
      </c>
      <c r="J61" s="33">
        <v>45868</v>
      </c>
      <c r="K61" s="34" t="s">
        <v>409</v>
      </c>
      <c r="L61" s="20" t="s">
        <v>13</v>
      </c>
      <c r="M61" s="38">
        <v>143360.1</v>
      </c>
      <c r="N61" s="38">
        <v>22479.32</v>
      </c>
      <c r="O61" s="25">
        <v>121194.45</v>
      </c>
      <c r="P61" s="20" t="s">
        <v>19</v>
      </c>
      <c r="Q61" s="10">
        <v>61776</v>
      </c>
      <c r="R61" s="25">
        <v>22165.65</v>
      </c>
      <c r="S61" s="10" t="s">
        <v>43</v>
      </c>
    </row>
    <row r="62" spans="1:19" x14ac:dyDescent="0.2">
      <c r="A62" s="18">
        <v>67</v>
      </c>
      <c r="B62" s="28" t="s">
        <v>137</v>
      </c>
      <c r="C62" s="30"/>
      <c r="D62" s="11" t="str">
        <f>VLOOKUP(B62,גיליון2!$A$2:$C$115,2,FALSE)</f>
        <v>73-30-01-05</v>
      </c>
      <c r="E62" s="10" t="str">
        <f>VLOOKUP(B62,גיליון2!$A$2:$C$115,3,FALSE)</f>
        <v>פיתוח ותחזוקת מערכות</v>
      </c>
      <c r="F62" s="28" t="s">
        <v>337</v>
      </c>
      <c r="G62" s="28" t="s">
        <v>243</v>
      </c>
      <c r="H62" s="28" t="s">
        <v>515</v>
      </c>
      <c r="I62" s="33">
        <v>45510</v>
      </c>
      <c r="J62" s="33">
        <v>45883</v>
      </c>
      <c r="K62" s="34" t="s">
        <v>410</v>
      </c>
      <c r="L62" s="20" t="s">
        <v>13</v>
      </c>
      <c r="M62" s="38">
        <v>61776</v>
      </c>
      <c r="N62" s="38">
        <v>8692.43</v>
      </c>
      <c r="O62" s="25">
        <v>53083.58</v>
      </c>
      <c r="P62" s="20" t="s">
        <v>12</v>
      </c>
      <c r="Q62" s="10">
        <v>4800</v>
      </c>
      <c r="R62" s="25">
        <v>8692.43</v>
      </c>
      <c r="S62" s="10" t="s">
        <v>43</v>
      </c>
    </row>
    <row r="63" spans="1:19" x14ac:dyDescent="0.2">
      <c r="A63" s="18">
        <v>69</v>
      </c>
      <c r="B63" s="28" t="s">
        <v>138</v>
      </c>
      <c r="C63" s="30"/>
      <c r="D63" s="11" t="str">
        <f>VLOOKUP(B63,גיליון2!$A$2:$C$115,2,FALSE)</f>
        <v>41-30-01-19</v>
      </c>
      <c r="E63" s="10" t="str">
        <f>VLOOKUP(B63,גיליון2!$A$2:$C$115,3,FALSE)</f>
        <v>פעולות מנהל וארגון</v>
      </c>
      <c r="F63" s="28" t="s">
        <v>338</v>
      </c>
      <c r="G63" s="28" t="s">
        <v>244</v>
      </c>
      <c r="H63" s="28" t="s">
        <v>516</v>
      </c>
      <c r="I63" s="33">
        <v>45487</v>
      </c>
      <c r="J63" s="33">
        <v>45657</v>
      </c>
      <c r="K63" s="34" t="s">
        <v>411</v>
      </c>
      <c r="L63" s="20" t="s">
        <v>13</v>
      </c>
      <c r="M63" s="38">
        <v>4800</v>
      </c>
      <c r="N63" s="38">
        <v>600</v>
      </c>
      <c r="O63" s="25">
        <v>4200</v>
      </c>
      <c r="P63" s="20" t="s">
        <v>14</v>
      </c>
      <c r="Q63" s="10">
        <v>400000</v>
      </c>
      <c r="R63" s="23">
        <v>600</v>
      </c>
      <c r="S63" s="10" t="s">
        <v>43</v>
      </c>
    </row>
    <row r="64" spans="1:19" x14ac:dyDescent="0.2">
      <c r="A64" s="18">
        <v>70</v>
      </c>
      <c r="B64" s="28" t="s">
        <v>139</v>
      </c>
      <c r="C64" s="30"/>
      <c r="D64" s="11" t="str">
        <f>VLOOKUP(B64,גיליון2!$A$2:$C$115,2,FALSE)</f>
        <v>41-30-01-21</v>
      </c>
      <c r="E64" s="10" t="str">
        <f>VLOOKUP(B64,גיליון2!$A$2:$C$115,3,FALSE)</f>
        <v>ייעוץ בקרה וליווי</v>
      </c>
      <c r="F64" s="28" t="s">
        <v>339</v>
      </c>
      <c r="G64" s="28" t="s">
        <v>245</v>
      </c>
      <c r="H64" s="28" t="s">
        <v>517</v>
      </c>
      <c r="I64" s="33">
        <v>45566</v>
      </c>
      <c r="J64" s="33">
        <v>45930</v>
      </c>
      <c r="K64" s="34" t="s">
        <v>412</v>
      </c>
      <c r="L64" s="20" t="s">
        <v>13</v>
      </c>
      <c r="M64" s="38">
        <v>400000</v>
      </c>
      <c r="N64" s="38">
        <v>45479.91</v>
      </c>
      <c r="O64" s="25">
        <v>355232.02</v>
      </c>
      <c r="P64" s="20" t="s">
        <v>78</v>
      </c>
      <c r="Q64" s="10">
        <v>48151.38</v>
      </c>
      <c r="R64" s="25">
        <v>44767.98</v>
      </c>
      <c r="S64" s="10" t="s">
        <v>43</v>
      </c>
    </row>
    <row r="65" spans="1:19" x14ac:dyDescent="0.2">
      <c r="A65" s="18">
        <v>71</v>
      </c>
      <c r="B65" s="28" t="s">
        <v>140</v>
      </c>
      <c r="C65" s="30"/>
      <c r="D65" s="11" t="str">
        <f>VLOOKUP(B65,גיליון2!$A$2:$C$115,2,FALSE)</f>
        <v>73-30-01-05</v>
      </c>
      <c r="E65" s="10" t="str">
        <f>VLOOKUP(B65,גיליון2!$A$2:$C$115,3,FALSE)</f>
        <v>פיתוח ותחזוקת מערכות</v>
      </c>
      <c r="F65" s="28" t="s">
        <v>340</v>
      </c>
      <c r="G65" s="28" t="s">
        <v>246</v>
      </c>
      <c r="H65" s="28" t="s">
        <v>247</v>
      </c>
      <c r="I65" s="33">
        <v>45510</v>
      </c>
      <c r="J65" s="33">
        <v>45575</v>
      </c>
      <c r="K65" s="34" t="s">
        <v>413</v>
      </c>
      <c r="L65" s="20" t="s">
        <v>13</v>
      </c>
      <c r="M65" s="38">
        <v>48151.38</v>
      </c>
      <c r="N65" s="38">
        <v>5465.4</v>
      </c>
      <c r="O65" s="25">
        <v>43277.760000000002</v>
      </c>
      <c r="P65" s="20" t="s">
        <v>12</v>
      </c>
      <c r="Q65" s="10">
        <v>2691</v>
      </c>
      <c r="R65" s="25">
        <v>4873.6400000000003</v>
      </c>
      <c r="S65" s="10" t="s">
        <v>43</v>
      </c>
    </row>
    <row r="66" spans="1:19" x14ac:dyDescent="0.2">
      <c r="A66" s="18">
        <v>72</v>
      </c>
      <c r="B66" s="28" t="s">
        <v>141</v>
      </c>
      <c r="C66" s="30"/>
      <c r="D66" s="11" t="str">
        <f>VLOOKUP(B66,גיליון2!$A$2:$C$115,2,FALSE)</f>
        <v>41-30-01-19</v>
      </c>
      <c r="E66" s="10" t="str">
        <f>VLOOKUP(B66,גיליון2!$A$2:$C$115,3,FALSE)</f>
        <v>פעולות מנהל וארגון</v>
      </c>
      <c r="F66" s="28" t="s">
        <v>341</v>
      </c>
      <c r="G66" s="28" t="s">
        <v>248</v>
      </c>
      <c r="H66" s="28" t="s">
        <v>518</v>
      </c>
      <c r="I66" s="33">
        <v>45565</v>
      </c>
      <c r="J66" s="33">
        <v>45930</v>
      </c>
      <c r="K66" s="34" t="s">
        <v>414</v>
      </c>
      <c r="L66" s="20" t="s">
        <v>13</v>
      </c>
      <c r="M66" s="38">
        <v>2691</v>
      </c>
      <c r="N66" s="38">
        <v>269.10000000000002</v>
      </c>
      <c r="O66" s="25">
        <v>2421.9</v>
      </c>
      <c r="P66" s="20" t="s">
        <v>14</v>
      </c>
      <c r="Q66" s="10">
        <v>249988.05</v>
      </c>
      <c r="R66" s="23">
        <v>269.10000000000002</v>
      </c>
      <c r="S66" s="10" t="s">
        <v>43</v>
      </c>
    </row>
    <row r="67" spans="1:19" x14ac:dyDescent="0.2">
      <c r="A67" s="18">
        <v>73</v>
      </c>
      <c r="B67" s="28" t="s">
        <v>159</v>
      </c>
      <c r="C67" s="30"/>
      <c r="D67" s="11" t="str">
        <f>VLOOKUP(B67,גיליון2!$A$2:$C$115,2,FALSE)</f>
        <v>73-30-01-23</v>
      </c>
      <c r="E67" s="10" t="str">
        <f>VLOOKUP(B67,גיליון2!$A$2:$C$115,3,FALSE)</f>
        <v>הנחה בתעריפי מים</v>
      </c>
      <c r="F67" s="28" t="s">
        <v>356</v>
      </c>
      <c r="G67" s="28" t="s">
        <v>266</v>
      </c>
      <c r="H67" s="28" t="s">
        <v>267</v>
      </c>
      <c r="I67" s="33">
        <v>45519</v>
      </c>
      <c r="J67" s="33">
        <v>45883</v>
      </c>
      <c r="K67" s="34" t="s">
        <v>428</v>
      </c>
      <c r="L67" s="20" t="s">
        <v>13</v>
      </c>
      <c r="M67" s="38">
        <v>72832.5</v>
      </c>
      <c r="N67" s="38">
        <v>7254</v>
      </c>
      <c r="O67" s="25">
        <v>65578.5</v>
      </c>
      <c r="P67" s="20" t="s">
        <v>20</v>
      </c>
      <c r="Q67" s="10">
        <v>550000</v>
      </c>
      <c r="R67" s="25">
        <v>7254</v>
      </c>
      <c r="S67" s="10" t="s">
        <v>43</v>
      </c>
    </row>
    <row r="68" spans="1:19" x14ac:dyDescent="0.2">
      <c r="A68" s="18">
        <v>72.585253456221196</v>
      </c>
      <c r="B68" s="28" t="s">
        <v>142</v>
      </c>
      <c r="C68" s="30"/>
      <c r="D68" s="11" t="str">
        <f>VLOOKUP(B68,גיליון2!$A$2:$C$115,2,FALSE)</f>
        <v>73-30-01-03</v>
      </c>
      <c r="E68" s="10" t="str">
        <f>VLOOKUP(B68,גיליון2!$A$2:$C$115,3,FALSE)</f>
        <v>איכות מים- ניטור</v>
      </c>
      <c r="F68" s="28" t="s">
        <v>342</v>
      </c>
      <c r="G68" s="28" t="s">
        <v>249</v>
      </c>
      <c r="H68" s="28" t="s">
        <v>80</v>
      </c>
      <c r="I68" s="33">
        <v>45474</v>
      </c>
      <c r="J68" s="33">
        <v>45838</v>
      </c>
      <c r="K68" s="34" t="s">
        <v>415</v>
      </c>
      <c r="L68" s="20" t="s">
        <v>13</v>
      </c>
      <c r="M68" s="38">
        <v>249988.05</v>
      </c>
      <c r="N68" s="38">
        <v>20365.439999999999</v>
      </c>
      <c r="O68" s="25">
        <v>231169.77</v>
      </c>
      <c r="P68" s="20" t="s">
        <v>77</v>
      </c>
      <c r="Q68" s="10">
        <v>700711.07</v>
      </c>
      <c r="R68" s="25">
        <v>18818.28</v>
      </c>
      <c r="S68" s="10" t="s">
        <v>43</v>
      </c>
    </row>
    <row r="69" spans="1:19" x14ac:dyDescent="0.2">
      <c r="A69" s="18">
        <v>73.752352150537604</v>
      </c>
      <c r="B69" s="28" t="s">
        <v>144</v>
      </c>
      <c r="C69" s="30"/>
      <c r="D69" s="11" t="str">
        <f>VLOOKUP(B69,גיליון2!$A$2:$C$115,2,FALSE)</f>
        <v>73-30-01-30</v>
      </c>
      <c r="E69" s="10" t="str">
        <f>VLOOKUP(B69,גיליון2!$A$2:$C$115,3,FALSE)</f>
        <v>טיפול תעשייתי - שפד"</v>
      </c>
      <c r="F69" s="28" t="s">
        <v>307</v>
      </c>
      <c r="G69" s="28" t="s">
        <v>210</v>
      </c>
      <c r="H69" s="28" t="s">
        <v>519</v>
      </c>
      <c r="I69" s="33">
        <v>44643</v>
      </c>
      <c r="J69" s="33">
        <v>46031</v>
      </c>
      <c r="K69" s="34" t="s">
        <v>386</v>
      </c>
      <c r="L69" s="20" t="s">
        <v>13</v>
      </c>
      <c r="M69" s="38">
        <v>700711.07</v>
      </c>
      <c r="N69" s="38">
        <v>39766.720000000001</v>
      </c>
      <c r="O69" s="25">
        <v>660944.35</v>
      </c>
      <c r="P69" s="20" t="s">
        <v>19</v>
      </c>
      <c r="Q69" s="10">
        <v>35100</v>
      </c>
      <c r="R69" s="23">
        <v>0</v>
      </c>
      <c r="S69" s="10" t="s">
        <v>43</v>
      </c>
    </row>
    <row r="70" spans="1:19" x14ac:dyDescent="0.2">
      <c r="A70" s="18">
        <v>74.919450844853998</v>
      </c>
      <c r="B70" s="28" t="s">
        <v>143</v>
      </c>
      <c r="C70" s="30"/>
      <c r="D70" s="11" t="str">
        <f>VLOOKUP(B70,גיליון2!$A$2:$C$115,2,FALSE)</f>
        <v>73-30-01-19</v>
      </c>
      <c r="E70" s="10" t="str">
        <f>VLOOKUP(B70,גיליון2!$A$2:$C$115,3,FALSE)</f>
        <v>תכנון בקרה וייעוץ</v>
      </c>
      <c r="F70" s="28" t="s">
        <v>343</v>
      </c>
      <c r="G70" s="28" t="s">
        <v>250</v>
      </c>
      <c r="H70" s="28" t="s">
        <v>520</v>
      </c>
      <c r="I70" s="33">
        <v>45559</v>
      </c>
      <c r="J70" s="33">
        <v>45900</v>
      </c>
      <c r="K70" s="34" t="s">
        <v>416</v>
      </c>
      <c r="L70" s="20" t="s">
        <v>13</v>
      </c>
      <c r="M70" s="38">
        <v>550000</v>
      </c>
      <c r="N70" s="38">
        <v>23056.02</v>
      </c>
      <c r="O70" s="25">
        <v>526943.98</v>
      </c>
      <c r="P70" s="20" t="s">
        <v>450</v>
      </c>
      <c r="Q70" s="10">
        <v>231756.52</v>
      </c>
      <c r="R70" s="25">
        <v>23056.02</v>
      </c>
      <c r="S70" s="10" t="s">
        <v>43</v>
      </c>
    </row>
    <row r="71" spans="1:19" x14ac:dyDescent="0.2">
      <c r="A71" s="18">
        <v>76.086549539170505</v>
      </c>
      <c r="B71" s="28" t="s">
        <v>145</v>
      </c>
      <c r="C71" s="30"/>
      <c r="D71" s="11" t="str">
        <f>VLOOKUP(B71,גיליון2!$A$2:$C$115,2,FALSE)</f>
        <v>41-30-01-19</v>
      </c>
      <c r="E71" s="10" t="str">
        <f>VLOOKUP(B71,גיליון2!$A$2:$C$115,3,FALSE)</f>
        <v>פעולות מנהל וארגון</v>
      </c>
      <c r="F71" s="28" t="s">
        <v>344</v>
      </c>
      <c r="G71" s="28" t="s">
        <v>251</v>
      </c>
      <c r="H71" s="28" t="s">
        <v>521</v>
      </c>
      <c r="I71" s="33">
        <v>45555</v>
      </c>
      <c r="J71" s="33">
        <v>45920</v>
      </c>
      <c r="K71" s="34" t="s">
        <v>417</v>
      </c>
      <c r="L71" s="20" t="s">
        <v>13</v>
      </c>
      <c r="M71" s="38">
        <v>35100</v>
      </c>
      <c r="N71" s="38">
        <v>1402.47</v>
      </c>
      <c r="O71" s="25">
        <v>33697.53</v>
      </c>
      <c r="P71" s="20" t="s">
        <v>14</v>
      </c>
      <c r="Q71" s="10">
        <v>86599.02</v>
      </c>
      <c r="R71" s="25">
        <v>1402.47</v>
      </c>
      <c r="S71" s="10" t="s">
        <v>43</v>
      </c>
    </row>
    <row r="72" spans="1:19" x14ac:dyDescent="0.2">
      <c r="A72" s="18">
        <v>77.253648233486899</v>
      </c>
      <c r="B72" s="28" t="s">
        <v>185</v>
      </c>
      <c r="C72" s="30"/>
      <c r="D72" s="11" t="str">
        <f>VLOOKUP(B72,גיליון2!$A$2:$C$115,2,FALSE)</f>
        <v>73-30-01-30</v>
      </c>
      <c r="E72" s="10" t="str">
        <f>VLOOKUP(B72,גיליון2!$A$2:$C$115,3,FALSE)</f>
        <v>טיפול תעשייתי - שפד"</v>
      </c>
      <c r="F72" s="28" t="s">
        <v>374</v>
      </c>
      <c r="G72" s="28" t="s">
        <v>290</v>
      </c>
      <c r="H72" s="28" t="s">
        <v>522</v>
      </c>
      <c r="I72" s="33">
        <v>44661</v>
      </c>
      <c r="J72" s="33">
        <v>46487</v>
      </c>
      <c r="K72" s="34" t="s">
        <v>446</v>
      </c>
      <c r="L72" s="20" t="s">
        <v>13</v>
      </c>
      <c r="M72" s="38">
        <v>1513968.3</v>
      </c>
      <c r="N72" s="38">
        <v>12753</v>
      </c>
      <c r="O72" s="25">
        <v>1501215.3</v>
      </c>
      <c r="P72" s="20" t="s">
        <v>19</v>
      </c>
      <c r="Q72" s="10">
        <v>4626.18</v>
      </c>
      <c r="R72" s="23">
        <v>0</v>
      </c>
      <c r="S72" s="10" t="s">
        <v>43</v>
      </c>
    </row>
    <row r="73" spans="1:19" x14ac:dyDescent="0.2">
      <c r="A73" s="18">
        <v>78.420746927803407</v>
      </c>
      <c r="B73" s="28" t="s">
        <v>146</v>
      </c>
      <c r="C73" s="30"/>
      <c r="D73" s="11" t="str">
        <f>VLOOKUP(B73,גיליון2!$A$2:$C$115,2,FALSE)</f>
        <v>73-30-01-30</v>
      </c>
      <c r="E73" s="10" t="str">
        <f>VLOOKUP(B73,גיליון2!$A$2:$C$115,3,FALSE)</f>
        <v>טיפול תעשייתי - שפד"</v>
      </c>
      <c r="F73" s="28" t="s">
        <v>307</v>
      </c>
      <c r="G73" s="28" t="s">
        <v>210</v>
      </c>
      <c r="H73" s="28" t="s">
        <v>252</v>
      </c>
      <c r="I73" s="33">
        <v>44643</v>
      </c>
      <c r="J73" s="33">
        <v>46031</v>
      </c>
      <c r="K73" s="34" t="s">
        <v>386</v>
      </c>
      <c r="L73" s="20" t="s">
        <v>13</v>
      </c>
      <c r="M73" s="38">
        <v>231756.52</v>
      </c>
      <c r="N73" s="38">
        <v>692.64</v>
      </c>
      <c r="O73" s="25">
        <v>231063.88</v>
      </c>
      <c r="P73" s="20" t="s">
        <v>19</v>
      </c>
      <c r="Q73" s="10">
        <v>31500</v>
      </c>
      <c r="R73" s="23">
        <v>0</v>
      </c>
      <c r="S73" s="10" t="s">
        <v>43</v>
      </c>
    </row>
    <row r="74" spans="1:19" x14ac:dyDescent="0.2">
      <c r="A74" s="18">
        <v>79.587845622119801</v>
      </c>
      <c r="B74" s="28" t="s">
        <v>147</v>
      </c>
      <c r="C74" s="30"/>
      <c r="D74" s="11" t="str">
        <f>VLOOKUP(B74,גיליון2!$A$2:$C$115,2,FALSE)</f>
        <v>73-30-01-03</v>
      </c>
      <c r="E74" s="10" t="str">
        <f>VLOOKUP(B74,גיליון2!$A$2:$C$115,3,FALSE)</f>
        <v>איכות מים- ניטור</v>
      </c>
      <c r="F74" s="28" t="s">
        <v>345</v>
      </c>
      <c r="G74" s="28" t="s">
        <v>253</v>
      </c>
      <c r="H74" s="28" t="s">
        <v>523</v>
      </c>
      <c r="I74" s="33">
        <v>45413</v>
      </c>
      <c r="J74" s="33">
        <v>45777</v>
      </c>
      <c r="K74" s="34" t="s">
        <v>418</v>
      </c>
      <c r="L74" s="20" t="s">
        <v>13</v>
      </c>
      <c r="M74" s="38">
        <v>86599.02</v>
      </c>
      <c r="N74" s="38">
        <v>0</v>
      </c>
      <c r="O74" s="25">
        <v>86599.02</v>
      </c>
      <c r="P74" s="20" t="s">
        <v>77</v>
      </c>
      <c r="Q74" s="10">
        <v>79999.92</v>
      </c>
      <c r="R74" s="23">
        <v>0</v>
      </c>
      <c r="S74" s="10" t="s">
        <v>43</v>
      </c>
    </row>
    <row r="75" spans="1:19" x14ac:dyDescent="0.2">
      <c r="A75" s="18">
        <v>80.754944316436195</v>
      </c>
      <c r="B75" s="28" t="s">
        <v>148</v>
      </c>
      <c r="C75" s="30"/>
      <c r="D75" s="11" t="str">
        <f>VLOOKUP(B75,גיליון2!$A$2:$C$115,2,FALSE)</f>
        <v>41-30-01-10</v>
      </c>
      <c r="E75" s="10" t="str">
        <f>VLOOKUP(B75,גיליון2!$A$2:$C$115,3,FALSE)</f>
        <v>הוצאות תפעול</v>
      </c>
      <c r="F75" s="28" t="s">
        <v>346</v>
      </c>
      <c r="G75" s="28" t="s">
        <v>254</v>
      </c>
      <c r="H75" s="28" t="s">
        <v>524</v>
      </c>
      <c r="I75" s="33">
        <v>45470</v>
      </c>
      <c r="J75" s="33">
        <v>45657</v>
      </c>
      <c r="K75" s="34" t="s">
        <v>419</v>
      </c>
      <c r="L75" s="20" t="s">
        <v>13</v>
      </c>
      <c r="M75" s="38">
        <v>4626.18</v>
      </c>
      <c r="N75" s="38">
        <v>0</v>
      </c>
      <c r="O75" s="25">
        <v>4626.18</v>
      </c>
      <c r="P75" s="20" t="s">
        <v>14</v>
      </c>
      <c r="Q75" s="10">
        <v>4095</v>
      </c>
      <c r="R75" s="23">
        <v>0</v>
      </c>
      <c r="S75" s="10" t="s">
        <v>43</v>
      </c>
    </row>
    <row r="76" spans="1:19" x14ac:dyDescent="0.2">
      <c r="A76" s="18">
        <v>83.089141705069096</v>
      </c>
      <c r="B76" s="28" t="s">
        <v>149</v>
      </c>
      <c r="C76" s="30"/>
      <c r="D76" s="11" t="str">
        <f>VLOOKUP(B76,גיליון2!$A$2:$C$115,2,FALSE)</f>
        <v>73-30-01-03</v>
      </c>
      <c r="E76" s="10" t="str">
        <f>VLOOKUP(B76,גיליון2!$A$2:$C$115,3,FALSE)</f>
        <v>איכות מים- ניטור</v>
      </c>
      <c r="F76" s="28" t="s">
        <v>347</v>
      </c>
      <c r="G76" s="28" t="s">
        <v>255</v>
      </c>
      <c r="H76" s="28" t="s">
        <v>525</v>
      </c>
      <c r="I76" s="33">
        <v>45483</v>
      </c>
      <c r="J76" s="33">
        <v>45847</v>
      </c>
      <c r="K76" s="34" t="s">
        <v>420</v>
      </c>
      <c r="L76" s="20" t="s">
        <v>13</v>
      </c>
      <c r="M76" s="38">
        <v>31500</v>
      </c>
      <c r="N76" s="38">
        <v>0</v>
      </c>
      <c r="O76" s="25">
        <v>31500</v>
      </c>
      <c r="P76" s="20" t="s">
        <v>77</v>
      </c>
      <c r="Q76" s="10">
        <v>41058.230000000003</v>
      </c>
      <c r="R76" s="23">
        <v>0</v>
      </c>
      <c r="S76" s="10" t="s">
        <v>43</v>
      </c>
    </row>
    <row r="77" spans="1:19" x14ac:dyDescent="0.2">
      <c r="A77" s="18">
        <v>84.256240399385504</v>
      </c>
      <c r="B77" s="28" t="s">
        <v>150</v>
      </c>
      <c r="C77" s="30"/>
      <c r="D77" s="11" t="str">
        <f>VLOOKUP(B77,גיליון2!$A$2:$C$115,2,FALSE)</f>
        <v>41-30-01-36</v>
      </c>
      <c r="E77" s="10" t="str">
        <f>VLOOKUP(B77,גיליון2!$A$2:$C$115,3,FALSE)</f>
        <v>בקרה חשבונאית</v>
      </c>
      <c r="F77" s="28" t="s">
        <v>348</v>
      </c>
      <c r="G77" s="28" t="s">
        <v>256</v>
      </c>
      <c r="H77" s="28" t="s">
        <v>526</v>
      </c>
      <c r="I77" s="33">
        <v>45487</v>
      </c>
      <c r="J77" s="33">
        <v>45851</v>
      </c>
      <c r="K77" s="34" t="s">
        <v>421</v>
      </c>
      <c r="L77" s="20" t="s">
        <v>13</v>
      </c>
      <c r="M77" s="38">
        <v>79999.92</v>
      </c>
      <c r="N77" s="38">
        <v>0</v>
      </c>
      <c r="O77" s="25">
        <v>79999.92</v>
      </c>
      <c r="P77" s="20" t="s">
        <v>451</v>
      </c>
      <c r="Q77" s="10">
        <v>49842</v>
      </c>
      <c r="R77" s="23">
        <v>0</v>
      </c>
      <c r="S77" s="10" t="s">
        <v>43</v>
      </c>
    </row>
    <row r="78" spans="1:19" x14ac:dyDescent="0.2">
      <c r="A78" s="18">
        <v>86.590437788018406</v>
      </c>
      <c r="B78" s="28" t="s">
        <v>151</v>
      </c>
      <c r="C78" s="30"/>
      <c r="D78" s="11" t="str">
        <f>VLOOKUP(B78,גיליון2!$A$2:$C$115,2,FALSE)</f>
        <v>41-30-01-19</v>
      </c>
      <c r="E78" s="10" t="str">
        <f>VLOOKUP(B78,גיליון2!$A$2:$C$115,3,FALSE)</f>
        <v>פעולות מנהל וארגון</v>
      </c>
      <c r="F78" s="28" t="s">
        <v>349</v>
      </c>
      <c r="G78" s="28" t="s">
        <v>257</v>
      </c>
      <c r="H78" s="28" t="s">
        <v>527</v>
      </c>
      <c r="I78" s="33">
        <v>45487</v>
      </c>
      <c r="J78" s="33">
        <v>45852</v>
      </c>
      <c r="K78" s="34" t="s">
        <v>422</v>
      </c>
      <c r="L78" s="20" t="s">
        <v>13</v>
      </c>
      <c r="M78" s="38">
        <v>4095</v>
      </c>
      <c r="N78" s="38">
        <v>0</v>
      </c>
      <c r="O78" s="25">
        <v>4095</v>
      </c>
      <c r="P78" s="20" t="s">
        <v>14</v>
      </c>
      <c r="Q78" s="10">
        <v>2047.5</v>
      </c>
      <c r="R78" s="23">
        <v>0</v>
      </c>
      <c r="S78" s="10" t="s">
        <v>43</v>
      </c>
    </row>
    <row r="79" spans="1:19" x14ac:dyDescent="0.2">
      <c r="A79" s="18">
        <v>88.924635176651293</v>
      </c>
      <c r="B79" s="28" t="s">
        <v>152</v>
      </c>
      <c r="C79" s="30"/>
      <c r="D79" s="11" t="str">
        <f>VLOOKUP(B79,גיליון2!$A$2:$C$115,2,FALSE)</f>
        <v>73-30-01-05</v>
      </c>
      <c r="E79" s="10" t="str">
        <f>VLOOKUP(B79,גיליון2!$A$2:$C$115,3,FALSE)</f>
        <v>פיתוח ותחזוקת מערכות</v>
      </c>
      <c r="F79" s="28" t="s">
        <v>351</v>
      </c>
      <c r="G79" s="28" t="s">
        <v>259</v>
      </c>
      <c r="H79" s="28" t="s">
        <v>260</v>
      </c>
      <c r="I79" s="33">
        <v>45658</v>
      </c>
      <c r="J79" s="33">
        <v>46022</v>
      </c>
      <c r="K79" s="34" t="s">
        <v>424</v>
      </c>
      <c r="L79" s="20" t="s">
        <v>13</v>
      </c>
      <c r="M79" s="38">
        <v>41058.230000000003</v>
      </c>
      <c r="N79" s="38">
        <v>0</v>
      </c>
      <c r="O79" s="25">
        <v>41058.230000000003</v>
      </c>
      <c r="P79" s="20" t="s">
        <v>76</v>
      </c>
      <c r="Q79" s="10">
        <v>15700</v>
      </c>
      <c r="R79" s="23">
        <v>0</v>
      </c>
      <c r="S79" s="10" t="s">
        <v>43</v>
      </c>
    </row>
    <row r="80" spans="1:19" x14ac:dyDescent="0.2">
      <c r="A80" s="18">
        <v>91.258832565284195</v>
      </c>
      <c r="B80" s="28" t="s">
        <v>154</v>
      </c>
      <c r="C80" s="30"/>
      <c r="D80" s="11" t="str">
        <f>VLOOKUP(B80,גיליון2!$A$2:$C$115,2,FALSE)</f>
        <v>73-30-01-03</v>
      </c>
      <c r="E80" s="10" t="str">
        <f>VLOOKUP(B80,גיליון2!$A$2:$C$115,3,FALSE)</f>
        <v>איכות מים- ניטור</v>
      </c>
      <c r="F80" s="28" t="s">
        <v>67</v>
      </c>
      <c r="G80" s="28" t="s">
        <v>71</v>
      </c>
      <c r="H80" s="28" t="s">
        <v>262</v>
      </c>
      <c r="I80" s="33">
        <v>45658</v>
      </c>
      <c r="J80" s="33">
        <v>46022</v>
      </c>
      <c r="K80" s="34" t="s">
        <v>75</v>
      </c>
      <c r="L80" s="20" t="s">
        <v>13</v>
      </c>
      <c r="M80" s="38">
        <v>2047.5</v>
      </c>
      <c r="N80" s="38">
        <v>0</v>
      </c>
      <c r="O80" s="25">
        <v>2047.5</v>
      </c>
      <c r="P80" s="20" t="s">
        <v>77</v>
      </c>
      <c r="Q80" s="10">
        <v>22637.49</v>
      </c>
      <c r="R80" s="23">
        <v>0</v>
      </c>
      <c r="S80" s="10" t="s">
        <v>43</v>
      </c>
    </row>
    <row r="81" spans="1:19" x14ac:dyDescent="0.2">
      <c r="A81" s="18">
        <v>92.425931259600603</v>
      </c>
      <c r="B81" s="28" t="s">
        <v>155</v>
      </c>
      <c r="C81" s="30"/>
      <c r="D81" s="11" t="str">
        <f>VLOOKUP(B81,גיליון2!$A$2:$C$115,2,FALSE)</f>
        <v>73-30-01-25</v>
      </c>
      <c r="E81" s="10" t="str">
        <f>VLOOKUP(B81,גיליון2!$A$2:$C$115,3,FALSE)</f>
        <v>ייעוץ ופעולות בנושא</v>
      </c>
      <c r="F81" s="28" t="s">
        <v>353</v>
      </c>
      <c r="G81" s="28" t="s">
        <v>263</v>
      </c>
      <c r="H81" s="28" t="s">
        <v>528</v>
      </c>
      <c r="I81" s="33">
        <v>45444</v>
      </c>
      <c r="J81" s="33">
        <v>45808</v>
      </c>
      <c r="K81" s="34" t="s">
        <v>426</v>
      </c>
      <c r="L81" s="20" t="s">
        <v>13</v>
      </c>
      <c r="M81" s="38">
        <v>162331.70000000001</v>
      </c>
      <c r="N81" s="38">
        <v>0</v>
      </c>
      <c r="O81" s="25">
        <v>162331.70000000001</v>
      </c>
      <c r="P81" s="20" t="s">
        <v>16</v>
      </c>
      <c r="Q81" s="10">
        <v>72832.5</v>
      </c>
      <c r="R81" s="23">
        <v>0</v>
      </c>
      <c r="S81" s="10" t="s">
        <v>43</v>
      </c>
    </row>
    <row r="82" spans="1:19" ht="14.25" customHeight="1" x14ac:dyDescent="0.2">
      <c r="A82" s="18">
        <v>93.593029953916997</v>
      </c>
      <c r="B82" s="36" t="s">
        <v>156</v>
      </c>
      <c r="C82" s="17"/>
      <c r="D82" s="11" t="str">
        <f>VLOOKUP(B82,גיליון2!$A$2:$C$115,2,FALSE)</f>
        <v>41-30-01-10</v>
      </c>
      <c r="E82" s="10" t="str">
        <f>VLOOKUP(B82,גיליון2!$A$2:$C$115,3,FALSE)</f>
        <v>הוצאות תפעול</v>
      </c>
      <c r="F82" s="28" t="s">
        <v>354</v>
      </c>
      <c r="G82" s="28" t="s">
        <v>264</v>
      </c>
      <c r="H82" s="28" t="s">
        <v>529</v>
      </c>
      <c r="I82" s="33">
        <v>45614</v>
      </c>
      <c r="J82" s="33">
        <v>45617</v>
      </c>
      <c r="K82" s="34" t="s">
        <v>560</v>
      </c>
      <c r="L82" s="20" t="s">
        <v>13</v>
      </c>
      <c r="M82" s="38">
        <v>15700</v>
      </c>
      <c r="N82" s="38">
        <v>0</v>
      </c>
      <c r="O82" s="25">
        <v>15700</v>
      </c>
      <c r="P82" s="20" t="s">
        <v>453</v>
      </c>
      <c r="Q82" s="10">
        <v>2222.9499999999998</v>
      </c>
      <c r="R82" s="23">
        <v>0</v>
      </c>
      <c r="S82" s="10" t="s">
        <v>43</v>
      </c>
    </row>
    <row r="83" spans="1:19" x14ac:dyDescent="0.2">
      <c r="A83" s="18">
        <v>95.927227342549898</v>
      </c>
      <c r="B83" s="28" t="s">
        <v>157</v>
      </c>
      <c r="C83" s="30"/>
      <c r="D83" s="11" t="str">
        <f>VLOOKUP(B83,גיליון2!$A$2:$C$115,2,FALSE)</f>
        <v>73-30-01-05</v>
      </c>
      <c r="E83" s="10" t="str">
        <f>VLOOKUP(B83,גיליון2!$A$2:$C$115,3,FALSE)</f>
        <v>פיתוח ותחזוקת מערכות</v>
      </c>
      <c r="F83" s="28" t="s">
        <v>355</v>
      </c>
      <c r="G83" s="28" t="s">
        <v>265</v>
      </c>
      <c r="H83" s="28" t="s">
        <v>530</v>
      </c>
      <c r="I83" s="33">
        <v>45501</v>
      </c>
      <c r="J83" s="33">
        <v>45820</v>
      </c>
      <c r="K83" s="34" t="s">
        <v>427</v>
      </c>
      <c r="L83" s="20" t="s">
        <v>13</v>
      </c>
      <c r="M83" s="38">
        <v>8263.01</v>
      </c>
      <c r="N83" s="38">
        <v>0</v>
      </c>
      <c r="O83" s="25">
        <v>8263.01</v>
      </c>
      <c r="P83" s="20" t="s">
        <v>12</v>
      </c>
      <c r="Q83" s="10">
        <v>6547.91</v>
      </c>
      <c r="R83" s="23">
        <v>0</v>
      </c>
      <c r="S83" s="10" t="s">
        <v>43</v>
      </c>
    </row>
    <row r="84" spans="1:19" x14ac:dyDescent="0.2">
      <c r="A84" s="18">
        <v>97.094326036866306</v>
      </c>
      <c r="B84" s="28" t="s">
        <v>158</v>
      </c>
      <c r="C84" s="30"/>
      <c r="D84" s="11" t="str">
        <f>VLOOKUP(B84,גיליון2!$A$2:$C$115,2,FALSE)</f>
        <v>73-30-01-05</v>
      </c>
      <c r="E84" s="10" t="str">
        <f>VLOOKUP(B84,גיליון2!$A$2:$C$115,3,FALSE)</f>
        <v>פיתוח ותחזוקת מערכות</v>
      </c>
      <c r="F84" s="28" t="s">
        <v>329</v>
      </c>
      <c r="G84" s="28" t="s">
        <v>234</v>
      </c>
      <c r="H84" s="28" t="s">
        <v>531</v>
      </c>
      <c r="I84" s="33">
        <v>45508</v>
      </c>
      <c r="J84" s="33">
        <v>45793</v>
      </c>
      <c r="K84" s="34" t="s">
        <v>402</v>
      </c>
      <c r="L84" s="20" t="s">
        <v>13</v>
      </c>
      <c r="M84" s="38">
        <v>22637.49</v>
      </c>
      <c r="N84" s="38">
        <v>0</v>
      </c>
      <c r="O84" s="25">
        <v>22637.49</v>
      </c>
      <c r="P84" s="20" t="s">
        <v>12</v>
      </c>
      <c r="Q84" s="10">
        <v>415</v>
      </c>
      <c r="R84" s="23">
        <v>0</v>
      </c>
      <c r="S84" s="10" t="s">
        <v>43</v>
      </c>
    </row>
    <row r="85" spans="1:19" x14ac:dyDescent="0.2">
      <c r="A85" s="18">
        <v>98.2614247311828</v>
      </c>
      <c r="B85" s="28" t="s">
        <v>160</v>
      </c>
      <c r="C85" s="30"/>
      <c r="D85" s="11" t="str">
        <f>VLOOKUP(B85,גיליון2!$A$2:$C$115,2,FALSE)</f>
        <v>73-30-01-03</v>
      </c>
      <c r="E85" s="10" t="str">
        <f>VLOOKUP(B85,גיליון2!$A$2:$C$115,3,FALSE)</f>
        <v>איכות מים- ניטור</v>
      </c>
      <c r="F85" s="28" t="s">
        <v>357</v>
      </c>
      <c r="G85" s="28" t="s">
        <v>268</v>
      </c>
      <c r="H85" s="28" t="s">
        <v>532</v>
      </c>
      <c r="I85" s="33">
        <v>45519</v>
      </c>
      <c r="J85" s="33">
        <v>45883</v>
      </c>
      <c r="K85" s="34" t="s">
        <v>429</v>
      </c>
      <c r="L85" s="20" t="s">
        <v>13</v>
      </c>
      <c r="M85" s="38">
        <v>2222.9499999999998</v>
      </c>
      <c r="N85" s="38">
        <v>0</v>
      </c>
      <c r="O85" s="25">
        <v>2222.9499999999998</v>
      </c>
      <c r="P85" s="20" t="s">
        <v>77</v>
      </c>
      <c r="Q85" s="10">
        <v>53118.12</v>
      </c>
      <c r="R85" s="23">
        <v>0</v>
      </c>
      <c r="S85" s="10" t="s">
        <v>43</v>
      </c>
    </row>
    <row r="86" spans="1:19" x14ac:dyDescent="0.2">
      <c r="A86" s="18">
        <v>100.595622119816</v>
      </c>
      <c r="B86" s="28" t="s">
        <v>161</v>
      </c>
      <c r="C86" s="30"/>
      <c r="D86" s="11" t="str">
        <f>VLOOKUP(B86,גיליון2!$A$2:$C$115,2,FALSE)</f>
        <v>73-30-01-05</v>
      </c>
      <c r="E86" s="10" t="str">
        <f>VLOOKUP(B86,גיליון2!$A$2:$C$115,3,FALSE)</f>
        <v>פיתוח ותחזוקת מערכות</v>
      </c>
      <c r="F86" s="28" t="s">
        <v>358</v>
      </c>
      <c r="G86" s="28" t="s">
        <v>269</v>
      </c>
      <c r="H86" s="28" t="s">
        <v>533</v>
      </c>
      <c r="I86" s="33">
        <v>45658</v>
      </c>
      <c r="J86" s="33">
        <v>46022</v>
      </c>
      <c r="K86" s="34" t="s">
        <v>430</v>
      </c>
      <c r="L86" s="20" t="s">
        <v>13</v>
      </c>
      <c r="M86" s="38">
        <v>6547.91</v>
      </c>
      <c r="N86" s="38">
        <v>0</v>
      </c>
      <c r="O86" s="25">
        <v>6547.91</v>
      </c>
      <c r="P86" s="20" t="s">
        <v>76</v>
      </c>
      <c r="Q86" s="10">
        <v>612986.4</v>
      </c>
      <c r="R86" s="23">
        <v>0</v>
      </c>
      <c r="S86" s="10" t="s">
        <v>43</v>
      </c>
    </row>
    <row r="87" spans="1:19" x14ac:dyDescent="0.2">
      <c r="A87" s="18">
        <v>101.762720814132</v>
      </c>
      <c r="B87" s="36" t="s">
        <v>162</v>
      </c>
      <c r="C87" s="17"/>
      <c r="D87" s="11" t="str">
        <f>VLOOKUP(B87,גיליון2!$A$2:$C$115,2,FALSE)</f>
        <v>41-30-01-20</v>
      </c>
      <c r="E87" s="10" t="str">
        <f>VLOOKUP(B87,גיליון2!$A$2:$C$115,3,FALSE)</f>
        <v>הדרכה ורווחה</v>
      </c>
      <c r="F87" s="28" t="s">
        <v>300</v>
      </c>
      <c r="G87" s="28" t="s">
        <v>197</v>
      </c>
      <c r="H87" s="28" t="s">
        <v>534</v>
      </c>
      <c r="I87" s="33">
        <v>45503</v>
      </c>
      <c r="J87" s="33">
        <v>45503</v>
      </c>
      <c r="K87" s="34" t="s">
        <v>467</v>
      </c>
      <c r="L87" s="20" t="s">
        <v>13</v>
      </c>
      <c r="M87" s="38">
        <v>415</v>
      </c>
      <c r="N87" s="38">
        <v>0</v>
      </c>
      <c r="O87" s="23">
        <v>415</v>
      </c>
      <c r="P87" s="20" t="s">
        <v>15</v>
      </c>
      <c r="Q87" s="10">
        <v>589680</v>
      </c>
      <c r="R87" s="23">
        <v>0</v>
      </c>
      <c r="S87" s="10" t="s">
        <v>43</v>
      </c>
    </row>
    <row r="88" spans="1:19" x14ac:dyDescent="0.2">
      <c r="A88" s="18">
        <v>102.929819508449</v>
      </c>
      <c r="B88" s="28" t="s">
        <v>163</v>
      </c>
      <c r="C88" s="30"/>
      <c r="D88" s="11" t="str">
        <f>VLOOKUP(B88,גיליון2!$A$2:$C$115,2,FALSE)</f>
        <v>73-30-01-25</v>
      </c>
      <c r="E88" s="10" t="str">
        <f>VLOOKUP(B88,גיליון2!$A$2:$C$115,3,FALSE)</f>
        <v>ייעוץ ופעולות בנושא</v>
      </c>
      <c r="F88" s="28" t="s">
        <v>359</v>
      </c>
      <c r="G88" s="28" t="s">
        <v>270</v>
      </c>
      <c r="H88" s="28" t="s">
        <v>535</v>
      </c>
      <c r="I88" s="33">
        <v>45536</v>
      </c>
      <c r="J88" s="33">
        <v>45900</v>
      </c>
      <c r="K88" s="34" t="s">
        <v>431</v>
      </c>
      <c r="L88" s="20" t="s">
        <v>13</v>
      </c>
      <c r="M88" s="38">
        <v>53118.12</v>
      </c>
      <c r="N88" s="38">
        <v>0</v>
      </c>
      <c r="O88" s="25">
        <v>53118</v>
      </c>
      <c r="P88" s="20" t="s">
        <v>16</v>
      </c>
      <c r="Q88" s="10">
        <v>20507.419999999998</v>
      </c>
      <c r="R88" s="23">
        <v>0</v>
      </c>
      <c r="S88" s="10" t="s">
        <v>43</v>
      </c>
    </row>
    <row r="89" spans="1:19" x14ac:dyDescent="0.2">
      <c r="A89" s="18">
        <v>104.096918202765</v>
      </c>
      <c r="B89" s="28" t="s">
        <v>164</v>
      </c>
      <c r="C89" s="30"/>
      <c r="D89" s="11" t="str">
        <f>VLOOKUP(B89,גיליון2!$A$2:$C$115,2,FALSE)</f>
        <v>73-30-01-03</v>
      </c>
      <c r="E89" s="10" t="str">
        <f>VLOOKUP(B89,גיליון2!$A$2:$C$115,3,FALSE)</f>
        <v>איכות מים- ניטור</v>
      </c>
      <c r="F89" s="28" t="s">
        <v>360</v>
      </c>
      <c r="G89" s="28" t="s">
        <v>271</v>
      </c>
      <c r="H89" s="28" t="s">
        <v>272</v>
      </c>
      <c r="I89" s="33">
        <v>45531</v>
      </c>
      <c r="J89" s="33">
        <v>45657</v>
      </c>
      <c r="K89" s="34" t="s">
        <v>432</v>
      </c>
      <c r="L89" s="20" t="s">
        <v>13</v>
      </c>
      <c r="M89" s="38">
        <v>185094</v>
      </c>
      <c r="N89" s="38">
        <v>0</v>
      </c>
      <c r="O89" s="25">
        <v>185094</v>
      </c>
      <c r="P89" s="20" t="s">
        <v>77</v>
      </c>
      <c r="Q89" s="10">
        <v>4661.8999999999996</v>
      </c>
      <c r="R89" s="23">
        <v>0</v>
      </c>
      <c r="S89" s="10" t="s">
        <v>43</v>
      </c>
    </row>
    <row r="90" spans="1:19" x14ac:dyDescent="0.2">
      <c r="A90" s="18">
        <v>105.264016897082</v>
      </c>
      <c r="B90" s="28" t="s">
        <v>165</v>
      </c>
      <c r="C90" s="30"/>
      <c r="D90" s="11" t="str">
        <f>VLOOKUP(B90,גיליון2!$A$2:$C$115,2,FALSE)</f>
        <v>73-30-01-03</v>
      </c>
      <c r="E90" s="10" t="str">
        <f>VLOOKUP(B90,גיליון2!$A$2:$C$115,3,FALSE)</f>
        <v>איכות מים- ניטור</v>
      </c>
      <c r="F90" s="28" t="s">
        <v>361</v>
      </c>
      <c r="G90" s="28" t="s">
        <v>273</v>
      </c>
      <c r="H90" s="28" t="s">
        <v>536</v>
      </c>
      <c r="I90" s="33">
        <v>45505</v>
      </c>
      <c r="J90" s="33">
        <v>45869</v>
      </c>
      <c r="K90" s="34" t="s">
        <v>433</v>
      </c>
      <c r="L90" s="20" t="s">
        <v>13</v>
      </c>
      <c r="M90" s="38">
        <v>612986.4</v>
      </c>
      <c r="N90" s="38">
        <v>0</v>
      </c>
      <c r="O90" s="25">
        <v>612986.4</v>
      </c>
      <c r="P90" s="20" t="s">
        <v>454</v>
      </c>
      <c r="Q90" s="10">
        <v>8100</v>
      </c>
      <c r="R90" s="23">
        <v>0</v>
      </c>
      <c r="S90" s="10" t="s">
        <v>43</v>
      </c>
    </row>
    <row r="91" spans="1:19" x14ac:dyDescent="0.2">
      <c r="A91" s="18">
        <v>106.431115591398</v>
      </c>
      <c r="B91" s="28" t="s">
        <v>166</v>
      </c>
      <c r="C91" s="30"/>
      <c r="D91" s="11" t="str">
        <f>VLOOKUP(B91,גיליון2!$A$2:$C$115,2,FALSE)</f>
        <v>73-30-01-03</v>
      </c>
      <c r="E91" s="10" t="str">
        <f>VLOOKUP(B91,גיליון2!$A$2:$C$115,3,FALSE)</f>
        <v>איכות מים- ניטור</v>
      </c>
      <c r="F91" s="28" t="s">
        <v>332</v>
      </c>
      <c r="G91" s="28" t="s">
        <v>238</v>
      </c>
      <c r="H91" s="28" t="s">
        <v>274</v>
      </c>
      <c r="I91" s="33">
        <v>45505</v>
      </c>
      <c r="J91" s="33">
        <v>45869</v>
      </c>
      <c r="K91" s="34" t="s">
        <v>405</v>
      </c>
      <c r="L91" s="20" t="s">
        <v>13</v>
      </c>
      <c r="M91" s="38">
        <v>589680</v>
      </c>
      <c r="N91" s="38">
        <v>0</v>
      </c>
      <c r="O91" s="25">
        <v>589680</v>
      </c>
      <c r="P91" s="20" t="s">
        <v>454</v>
      </c>
      <c r="Q91" s="10">
        <v>48648.6</v>
      </c>
      <c r="R91" s="23">
        <v>0</v>
      </c>
      <c r="S91" s="10" t="s">
        <v>43</v>
      </c>
    </row>
    <row r="92" spans="1:19" x14ac:dyDescent="0.2">
      <c r="A92" s="18">
        <v>107.598214285715</v>
      </c>
      <c r="B92" s="28" t="s">
        <v>167</v>
      </c>
      <c r="C92" s="30"/>
      <c r="D92" s="11" t="str">
        <f>VLOOKUP(B92,גיליון2!$A$2:$C$115,2,FALSE)</f>
        <v>73-30-01-05</v>
      </c>
      <c r="E92" s="10" t="str">
        <f>VLOOKUP(B92,גיליון2!$A$2:$C$115,3,FALSE)</f>
        <v>פיתוח ותחזוקת מערכות</v>
      </c>
      <c r="F92" s="28" t="s">
        <v>362</v>
      </c>
      <c r="G92" s="28" t="s">
        <v>275</v>
      </c>
      <c r="H92" s="28" t="s">
        <v>537</v>
      </c>
      <c r="I92" s="33">
        <v>45689</v>
      </c>
      <c r="J92" s="33">
        <v>46783</v>
      </c>
      <c r="K92" s="34" t="s">
        <v>434</v>
      </c>
      <c r="L92" s="20" t="s">
        <v>13</v>
      </c>
      <c r="M92" s="38">
        <v>20507.419999999998</v>
      </c>
      <c r="N92" s="38">
        <v>0</v>
      </c>
      <c r="O92" s="25">
        <v>20507.419999999998</v>
      </c>
      <c r="P92" s="20" t="s">
        <v>76</v>
      </c>
      <c r="Q92" s="10">
        <v>58968.12</v>
      </c>
      <c r="R92" s="23">
        <v>0</v>
      </c>
      <c r="S92" s="10" t="s">
        <v>43</v>
      </c>
    </row>
    <row r="93" spans="1:19" x14ac:dyDescent="0.2">
      <c r="A93" s="18">
        <v>108.765312980031</v>
      </c>
      <c r="B93" s="28" t="s">
        <v>168</v>
      </c>
      <c r="C93" s="30"/>
      <c r="D93" s="11" t="str">
        <f>VLOOKUP(B93,גיליון2!$A$2:$C$115,2,FALSE)</f>
        <v>73-30-01-05</v>
      </c>
      <c r="E93" s="10" t="str">
        <f>VLOOKUP(B93,גיליון2!$A$2:$C$115,3,FALSE)</f>
        <v>פיתוח ותחזוקת מערכות</v>
      </c>
      <c r="F93" s="28" t="s">
        <v>363</v>
      </c>
      <c r="G93" s="28" t="s">
        <v>276</v>
      </c>
      <c r="H93" s="28" t="s">
        <v>538</v>
      </c>
      <c r="I93" s="33">
        <v>45658</v>
      </c>
      <c r="J93" s="33">
        <v>46022</v>
      </c>
      <c r="K93" s="34" t="s">
        <v>435</v>
      </c>
      <c r="L93" s="20" t="s">
        <v>13</v>
      </c>
      <c r="M93" s="38">
        <v>4661.8999999999996</v>
      </c>
      <c r="N93" s="38">
        <v>0</v>
      </c>
      <c r="O93" s="25">
        <v>4661.8999999999996</v>
      </c>
      <c r="P93" s="20" t="s">
        <v>76</v>
      </c>
      <c r="Q93" s="10">
        <v>80730</v>
      </c>
      <c r="R93" s="23">
        <v>0</v>
      </c>
      <c r="S93" s="10" t="s">
        <v>43</v>
      </c>
    </row>
    <row r="94" spans="1:19" x14ac:dyDescent="0.2">
      <c r="A94" s="18">
        <v>112.26660906298</v>
      </c>
      <c r="B94" s="28" t="s">
        <v>169</v>
      </c>
      <c r="C94" s="30"/>
      <c r="D94" s="11" t="str">
        <f>VLOOKUP(B94,גיליון2!$A$2:$C$115,2,FALSE)</f>
        <v>41-30-01-20</v>
      </c>
      <c r="E94" s="10" t="str">
        <f>VLOOKUP(B94,גיליון2!$A$2:$C$115,3,FALSE)</f>
        <v>הדרכה ורווחה</v>
      </c>
      <c r="F94" s="28" t="s">
        <v>350</v>
      </c>
      <c r="G94" s="28" t="s">
        <v>258</v>
      </c>
      <c r="H94" s="28" t="s">
        <v>539</v>
      </c>
      <c r="I94" s="33">
        <v>45597</v>
      </c>
      <c r="J94" s="33">
        <v>45991</v>
      </c>
      <c r="K94" s="34" t="s">
        <v>423</v>
      </c>
      <c r="L94" s="20" t="s">
        <v>13</v>
      </c>
      <c r="M94" s="38">
        <v>8100</v>
      </c>
      <c r="N94" s="38">
        <v>0</v>
      </c>
      <c r="O94" s="25">
        <v>8100</v>
      </c>
      <c r="P94" s="20" t="s">
        <v>15</v>
      </c>
      <c r="Q94" s="10">
        <v>19231.37</v>
      </c>
      <c r="R94" s="23">
        <v>0</v>
      </c>
      <c r="S94" s="10" t="s">
        <v>43</v>
      </c>
    </row>
    <row r="95" spans="1:19" x14ac:dyDescent="0.2">
      <c r="A95" s="18">
        <v>113.433707757297</v>
      </c>
      <c r="B95" s="28" t="s">
        <v>170</v>
      </c>
      <c r="C95" s="30"/>
      <c r="D95" s="11" t="str">
        <f>VLOOKUP(B95,גיליון2!$A$2:$C$115,2,FALSE)</f>
        <v>41-30-01-19</v>
      </c>
      <c r="E95" s="10" t="str">
        <f>VLOOKUP(B95,גיליון2!$A$2:$C$115,3,FALSE)</f>
        <v>פעולות מנהל וארגון</v>
      </c>
      <c r="F95" s="28" t="s">
        <v>58</v>
      </c>
      <c r="G95" s="28" t="s">
        <v>55</v>
      </c>
      <c r="H95" s="28" t="s">
        <v>540</v>
      </c>
      <c r="I95" s="33">
        <v>45473</v>
      </c>
      <c r="J95" s="33">
        <v>45894</v>
      </c>
      <c r="K95" s="34" t="s">
        <v>59</v>
      </c>
      <c r="L95" s="20" t="s">
        <v>13</v>
      </c>
      <c r="M95" s="38">
        <v>48648.6</v>
      </c>
      <c r="N95" s="38">
        <v>0</v>
      </c>
      <c r="O95" s="25">
        <v>48648.6</v>
      </c>
      <c r="P95" s="20" t="s">
        <v>20</v>
      </c>
      <c r="Q95" s="10">
        <v>201474</v>
      </c>
      <c r="R95" s="23">
        <v>0</v>
      </c>
      <c r="S95" s="10" t="s">
        <v>43</v>
      </c>
    </row>
    <row r="96" spans="1:19" x14ac:dyDescent="0.2">
      <c r="A96" s="18">
        <v>114.600806451613</v>
      </c>
      <c r="B96" s="28" t="s">
        <v>171</v>
      </c>
      <c r="C96" s="30"/>
      <c r="D96" s="11" t="str">
        <f>VLOOKUP(B96,גיליון2!$A$2:$C$115,2,FALSE)</f>
        <v>73-30-01-05</v>
      </c>
      <c r="E96" s="10" t="str">
        <f>VLOOKUP(B96,גיליון2!$A$2:$C$115,3,FALSE)</f>
        <v>פיתוח ותחזוקת מערכות</v>
      </c>
      <c r="F96" s="28" t="s">
        <v>364</v>
      </c>
      <c r="G96" s="28" t="s">
        <v>277</v>
      </c>
      <c r="H96" s="28" t="s">
        <v>541</v>
      </c>
      <c r="I96" s="33">
        <v>45538</v>
      </c>
      <c r="J96" s="33">
        <v>45657</v>
      </c>
      <c r="K96" s="34" t="s">
        <v>436</v>
      </c>
      <c r="L96" s="20" t="s">
        <v>13</v>
      </c>
      <c r="M96" s="38">
        <v>58968.12</v>
      </c>
      <c r="N96" s="38">
        <v>0</v>
      </c>
      <c r="O96" s="25">
        <v>58968.12</v>
      </c>
      <c r="P96" s="20" t="s">
        <v>76</v>
      </c>
      <c r="Q96" s="10">
        <v>150000</v>
      </c>
      <c r="R96" s="23">
        <v>0</v>
      </c>
      <c r="S96" s="10" t="s">
        <v>43</v>
      </c>
    </row>
    <row r="97" spans="1:19" x14ac:dyDescent="0.2">
      <c r="A97" s="18">
        <v>115.76790514593</v>
      </c>
      <c r="B97" s="28" t="s">
        <v>172</v>
      </c>
      <c r="C97" s="30"/>
      <c r="D97" s="11" t="str">
        <f>VLOOKUP(B97,גיליון2!$A$2:$C$115,2,FALSE)</f>
        <v>73-30-01-03</v>
      </c>
      <c r="E97" s="10" t="str">
        <f>VLOOKUP(B97,גיליון2!$A$2:$C$115,3,FALSE)</f>
        <v>איכות מים- ניטור</v>
      </c>
      <c r="F97" s="28" t="s">
        <v>342</v>
      </c>
      <c r="G97" s="28" t="s">
        <v>249</v>
      </c>
      <c r="H97" s="28" t="s">
        <v>542</v>
      </c>
      <c r="I97" s="33">
        <v>45536</v>
      </c>
      <c r="J97" s="33">
        <v>45900</v>
      </c>
      <c r="K97" s="34" t="s">
        <v>415</v>
      </c>
      <c r="L97" s="20" t="s">
        <v>13</v>
      </c>
      <c r="M97" s="38">
        <v>80730</v>
      </c>
      <c r="N97" s="38">
        <v>0</v>
      </c>
      <c r="O97" s="25">
        <v>80730</v>
      </c>
      <c r="P97" s="20" t="s">
        <v>77</v>
      </c>
      <c r="Q97" s="10">
        <v>52004.3</v>
      </c>
      <c r="R97" s="23">
        <v>0</v>
      </c>
      <c r="S97" s="10" t="s">
        <v>43</v>
      </c>
    </row>
    <row r="98" spans="1:19" x14ac:dyDescent="0.2">
      <c r="A98" s="18">
        <v>119.269201228879</v>
      </c>
      <c r="B98" s="28" t="s">
        <v>173</v>
      </c>
      <c r="C98" s="30"/>
      <c r="D98" s="11" t="str">
        <f>VLOOKUP(B98,גיליון2!$A$2:$C$115,2,FALSE)</f>
        <v>73-30-01-05</v>
      </c>
      <c r="E98" s="10" t="str">
        <f>VLOOKUP(B98,גיליון2!$A$2:$C$115,3,FALSE)</f>
        <v>פיתוח ותחזוקת מערכות</v>
      </c>
      <c r="F98" s="28" t="s">
        <v>23</v>
      </c>
      <c r="G98" s="28" t="s">
        <v>22</v>
      </c>
      <c r="H98" s="28" t="s">
        <v>543</v>
      </c>
      <c r="I98" s="33">
        <v>45544</v>
      </c>
      <c r="J98" s="33">
        <v>46059</v>
      </c>
      <c r="K98" s="34" t="s">
        <v>24</v>
      </c>
      <c r="L98" s="20" t="s">
        <v>13</v>
      </c>
      <c r="M98" s="38">
        <v>19231.37</v>
      </c>
      <c r="N98" s="38">
        <v>0</v>
      </c>
      <c r="O98" s="25">
        <v>18748.8</v>
      </c>
      <c r="P98" s="20" t="s">
        <v>12</v>
      </c>
      <c r="Q98" s="10">
        <v>473850</v>
      </c>
      <c r="R98" s="23">
        <v>0</v>
      </c>
      <c r="S98" s="10" t="s">
        <v>43</v>
      </c>
    </row>
    <row r="99" spans="1:19" x14ac:dyDescent="0.2">
      <c r="A99" s="18">
        <v>120.43629992319499</v>
      </c>
      <c r="B99" s="28" t="s">
        <v>174</v>
      </c>
      <c r="C99" s="30"/>
      <c r="D99" s="11" t="str">
        <f>VLOOKUP(B99,גיליון2!$A$2:$C$115,2,FALSE)</f>
        <v>73-30-01-25</v>
      </c>
      <c r="E99" s="10" t="str">
        <f>VLOOKUP(B99,גיליון2!$A$2:$C$115,3,FALSE)</f>
        <v>ייעוץ ופעולות בנושא</v>
      </c>
      <c r="F99" s="28" t="s">
        <v>315</v>
      </c>
      <c r="G99" s="28" t="s">
        <v>218</v>
      </c>
      <c r="H99" s="28" t="s">
        <v>278</v>
      </c>
      <c r="I99" s="33">
        <v>43426</v>
      </c>
      <c r="J99" s="33">
        <v>46348</v>
      </c>
      <c r="K99" s="34" t="s">
        <v>390</v>
      </c>
      <c r="L99" s="20" t="s">
        <v>13</v>
      </c>
      <c r="M99" s="38">
        <v>201474</v>
      </c>
      <c r="N99" s="38">
        <v>0</v>
      </c>
      <c r="O99" s="25">
        <v>201474</v>
      </c>
      <c r="P99" s="20" t="s">
        <v>16</v>
      </c>
      <c r="Q99" s="10">
        <v>5728.91</v>
      </c>
      <c r="R99" s="23">
        <v>0</v>
      </c>
      <c r="S99" s="10" t="s">
        <v>43</v>
      </c>
    </row>
    <row r="100" spans="1:19" x14ac:dyDescent="0.2">
      <c r="A100" s="18">
        <v>121.603398617512</v>
      </c>
      <c r="B100" s="28" t="s">
        <v>175</v>
      </c>
      <c r="C100" s="30"/>
      <c r="D100" s="11" t="str">
        <f>VLOOKUP(B100,גיליון2!$A$2:$C$115,2,FALSE)</f>
        <v>73-30-01-31</v>
      </c>
      <c r="E100" s="10" t="str">
        <f>VLOOKUP(B100,גיליון2!$A$2:$C$115,3,FALSE)</f>
        <v>חיזוי שטפונות</v>
      </c>
      <c r="F100" s="28" t="s">
        <v>365</v>
      </c>
      <c r="G100" s="28" t="s">
        <v>279</v>
      </c>
      <c r="H100" s="28" t="s">
        <v>544</v>
      </c>
      <c r="I100" s="33">
        <v>45597</v>
      </c>
      <c r="J100" s="33">
        <v>46326</v>
      </c>
      <c r="K100" s="34" t="s">
        <v>437</v>
      </c>
      <c r="L100" s="20" t="s">
        <v>13</v>
      </c>
      <c r="M100" s="38">
        <v>150000</v>
      </c>
      <c r="N100" s="38">
        <v>0</v>
      </c>
      <c r="O100" s="25">
        <v>150000</v>
      </c>
      <c r="P100" s="20" t="s">
        <v>77</v>
      </c>
      <c r="Q100" s="10">
        <v>51444.9</v>
      </c>
      <c r="R100" s="23">
        <v>0</v>
      </c>
      <c r="S100" s="10" t="s">
        <v>43</v>
      </c>
    </row>
    <row r="101" spans="1:19" x14ac:dyDescent="0.2">
      <c r="A101" s="18">
        <v>122.770497311828</v>
      </c>
      <c r="B101" s="28" t="s">
        <v>176</v>
      </c>
      <c r="C101" s="30"/>
      <c r="D101" s="11" t="str">
        <f>VLOOKUP(B101,גיליון2!$A$2:$C$115,2,FALSE)</f>
        <v>73-30-01-25</v>
      </c>
      <c r="E101" s="10" t="str">
        <f>VLOOKUP(B101,גיליון2!$A$2:$C$115,3,FALSE)</f>
        <v>ייעוץ ופעולות בנושא</v>
      </c>
      <c r="F101" s="28" t="s">
        <v>353</v>
      </c>
      <c r="G101" s="28" t="s">
        <v>263</v>
      </c>
      <c r="H101" s="28" t="s">
        <v>280</v>
      </c>
      <c r="I101" s="33">
        <v>45557</v>
      </c>
      <c r="J101" s="33">
        <v>45657</v>
      </c>
      <c r="K101" s="34" t="s">
        <v>426</v>
      </c>
      <c r="L101" s="20" t="s">
        <v>13</v>
      </c>
      <c r="M101" s="38">
        <v>52004.3</v>
      </c>
      <c r="N101" s="38">
        <v>0</v>
      </c>
      <c r="O101" s="25">
        <v>52004.3</v>
      </c>
      <c r="P101" s="20" t="s">
        <v>16</v>
      </c>
      <c r="Q101" s="10">
        <v>1832.03</v>
      </c>
      <c r="R101" s="23">
        <v>0</v>
      </c>
      <c r="S101" s="10" t="s">
        <v>43</v>
      </c>
    </row>
    <row r="102" spans="1:19" x14ac:dyDescent="0.2">
      <c r="A102" s="18">
        <v>123.937596006145</v>
      </c>
      <c r="B102" s="28" t="s">
        <v>177</v>
      </c>
      <c r="C102" s="30"/>
      <c r="D102" s="11" t="str">
        <f>VLOOKUP(B102,גיליון2!$A$2:$C$115,2,FALSE)</f>
        <v>41-30-01-36</v>
      </c>
      <c r="E102" s="10" t="str">
        <f>VLOOKUP(B102,גיליון2!$A$2:$C$115,3,FALSE)</f>
        <v>בקרה חשבונאית</v>
      </c>
      <c r="F102" s="28" t="s">
        <v>366</v>
      </c>
      <c r="G102" s="28" t="s">
        <v>281</v>
      </c>
      <c r="H102" s="28" t="s">
        <v>545</v>
      </c>
      <c r="I102" s="33">
        <v>45658</v>
      </c>
      <c r="J102" s="33">
        <v>46022</v>
      </c>
      <c r="K102" s="34" t="s">
        <v>438</v>
      </c>
      <c r="L102" s="20" t="s">
        <v>13</v>
      </c>
      <c r="M102" s="38">
        <v>30000</v>
      </c>
      <c r="N102" s="38">
        <v>0</v>
      </c>
      <c r="O102" s="25">
        <v>30000</v>
      </c>
      <c r="P102" s="20" t="s">
        <v>451</v>
      </c>
      <c r="Q102" s="10">
        <v>149760</v>
      </c>
      <c r="R102" s="23">
        <v>0</v>
      </c>
      <c r="S102" s="10" t="s">
        <v>43</v>
      </c>
    </row>
    <row r="103" spans="1:19" x14ac:dyDescent="0.2">
      <c r="A103" s="18">
        <v>125.104694700461</v>
      </c>
      <c r="B103" s="28" t="s">
        <v>178</v>
      </c>
      <c r="C103" s="30"/>
      <c r="D103" s="11" t="str">
        <f>VLOOKUP(B103,גיליון2!$A$2:$C$115,2,FALSE)</f>
        <v>41-30-01-36</v>
      </c>
      <c r="E103" s="10" t="str">
        <f>VLOOKUP(B103,גיליון2!$A$2:$C$115,3,FALSE)</f>
        <v>בקרה חשבונאית</v>
      </c>
      <c r="F103" s="28" t="s">
        <v>367</v>
      </c>
      <c r="G103" s="28" t="s">
        <v>282</v>
      </c>
      <c r="H103" s="28" t="s">
        <v>546</v>
      </c>
      <c r="I103" s="33">
        <v>45658</v>
      </c>
      <c r="J103" s="33">
        <v>46022</v>
      </c>
      <c r="K103" s="34" t="s">
        <v>439</v>
      </c>
      <c r="L103" s="20" t="s">
        <v>13</v>
      </c>
      <c r="M103" s="38">
        <v>78000.39</v>
      </c>
      <c r="N103" s="38">
        <v>0</v>
      </c>
      <c r="O103" s="25">
        <v>78000.39</v>
      </c>
      <c r="P103" s="20" t="s">
        <v>451</v>
      </c>
      <c r="Q103" s="10">
        <v>19890</v>
      </c>
      <c r="R103" s="23">
        <v>0</v>
      </c>
      <c r="S103" s="10" t="s">
        <v>43</v>
      </c>
    </row>
    <row r="104" spans="1:19" x14ac:dyDescent="0.2">
      <c r="A104" s="18">
        <v>126.271793394778</v>
      </c>
      <c r="B104" s="28" t="s">
        <v>179</v>
      </c>
      <c r="C104" s="30"/>
      <c r="D104" s="11" t="str">
        <f>VLOOKUP(B104,גיליון2!$A$2:$C$115,2,FALSE)</f>
        <v>41-30-01-39</v>
      </c>
      <c r="E104" s="10" t="str">
        <f>VLOOKUP(B104,גיליון2!$A$2:$C$115,3,FALSE)</f>
        <v>סייבר</v>
      </c>
      <c r="F104" s="28" t="s">
        <v>368</v>
      </c>
      <c r="G104" s="28" t="s">
        <v>283</v>
      </c>
      <c r="H104" s="28" t="s">
        <v>547</v>
      </c>
      <c r="I104" s="33">
        <v>45658</v>
      </c>
      <c r="J104" s="33">
        <v>46022</v>
      </c>
      <c r="K104" s="34" t="s">
        <v>440</v>
      </c>
      <c r="L104" s="20" t="s">
        <v>13</v>
      </c>
      <c r="M104" s="38">
        <v>473850</v>
      </c>
      <c r="N104" s="38">
        <v>0</v>
      </c>
      <c r="O104" s="25">
        <v>473850</v>
      </c>
      <c r="P104" s="20" t="s">
        <v>449</v>
      </c>
      <c r="Q104" s="10">
        <v>1513968.3</v>
      </c>
      <c r="R104" s="23">
        <v>0</v>
      </c>
      <c r="S104" s="10" t="s">
        <v>43</v>
      </c>
    </row>
    <row r="105" spans="1:19" x14ac:dyDescent="0.2">
      <c r="A105" s="18">
        <v>127.438892089094</v>
      </c>
      <c r="B105" s="28" t="s">
        <v>180</v>
      </c>
      <c r="C105" s="30"/>
      <c r="D105" s="11" t="str">
        <f>VLOOKUP(B105,גיליון2!$A$2:$C$115,2,FALSE)</f>
        <v>41-30-01-19</v>
      </c>
      <c r="E105" s="10" t="str">
        <f>VLOOKUP(B105,גיליון2!$A$2:$C$115,3,FALSE)</f>
        <v>פעולות מנהל וארגון</v>
      </c>
      <c r="F105" s="28" t="s">
        <v>369</v>
      </c>
      <c r="G105" s="28" t="s">
        <v>284</v>
      </c>
      <c r="H105" s="28" t="s">
        <v>548</v>
      </c>
      <c r="I105" s="33">
        <v>45550</v>
      </c>
      <c r="J105" s="33">
        <v>45747</v>
      </c>
      <c r="K105" s="34" t="s">
        <v>441</v>
      </c>
      <c r="L105" s="20" t="s">
        <v>13</v>
      </c>
      <c r="M105" s="38">
        <v>5728.91</v>
      </c>
      <c r="N105" s="38">
        <v>0</v>
      </c>
      <c r="O105" s="25">
        <v>5728.91</v>
      </c>
      <c r="P105" s="20" t="s">
        <v>14</v>
      </c>
      <c r="Q105" s="10">
        <v>4000</v>
      </c>
      <c r="R105" s="23">
        <v>0</v>
      </c>
      <c r="S105" s="10" t="s">
        <v>43</v>
      </c>
    </row>
    <row r="106" spans="1:19" x14ac:dyDescent="0.2">
      <c r="A106" s="18">
        <v>128.60599078340999</v>
      </c>
      <c r="B106" s="28" t="s">
        <v>181</v>
      </c>
      <c r="C106" s="30"/>
      <c r="D106" s="11" t="str">
        <f>VLOOKUP(B106,גיליון2!$A$2:$C$115,2,FALSE)</f>
        <v>73-30-01-03</v>
      </c>
      <c r="E106" s="10" t="str">
        <f>VLOOKUP(B106,גיליון2!$A$2:$C$115,3,FALSE)</f>
        <v>איכות מים- ניטור</v>
      </c>
      <c r="F106" s="28" t="s">
        <v>370</v>
      </c>
      <c r="G106" s="28" t="s">
        <v>285</v>
      </c>
      <c r="H106" s="28" t="s">
        <v>549</v>
      </c>
      <c r="I106" s="33">
        <v>45566</v>
      </c>
      <c r="J106" s="33">
        <v>46387</v>
      </c>
      <c r="K106" s="34" t="s">
        <v>442</v>
      </c>
      <c r="L106" s="20" t="s">
        <v>13</v>
      </c>
      <c r="M106" s="38">
        <v>51444.9</v>
      </c>
      <c r="N106" s="38">
        <v>0</v>
      </c>
      <c r="O106" s="25">
        <v>51444.9</v>
      </c>
      <c r="P106" s="20" t="s">
        <v>19</v>
      </c>
      <c r="Q106" s="10">
        <v>5405.4</v>
      </c>
      <c r="R106" s="23">
        <v>0</v>
      </c>
      <c r="S106" s="10" t="s">
        <v>43</v>
      </c>
    </row>
    <row r="107" spans="1:19" x14ac:dyDescent="0.2">
      <c r="A107" s="18">
        <v>129.77308947772701</v>
      </c>
      <c r="B107" s="28" t="s">
        <v>182</v>
      </c>
      <c r="C107" s="30"/>
      <c r="D107" s="11" t="str">
        <f>VLOOKUP(B107,גיליון2!$A$2:$C$115,2,FALSE)</f>
        <v>41-30-01-19</v>
      </c>
      <c r="E107" s="10" t="str">
        <f>VLOOKUP(B107,גיליון2!$A$2:$C$115,3,FALSE)</f>
        <v>פעולות מנהל וארגון</v>
      </c>
      <c r="F107" s="28" t="s">
        <v>371</v>
      </c>
      <c r="G107" s="28" t="s">
        <v>286</v>
      </c>
      <c r="H107" s="28" t="s">
        <v>287</v>
      </c>
      <c r="I107" s="33">
        <v>45551</v>
      </c>
      <c r="J107" s="33">
        <v>45816</v>
      </c>
      <c r="K107" s="34" t="s">
        <v>443</v>
      </c>
      <c r="L107" s="20" t="s">
        <v>13</v>
      </c>
      <c r="M107" s="38">
        <v>1832.03</v>
      </c>
      <c r="N107" s="38">
        <v>0</v>
      </c>
      <c r="O107" s="25">
        <v>1832.03</v>
      </c>
      <c r="P107" s="20" t="s">
        <v>79</v>
      </c>
      <c r="Q107" s="10">
        <v>4212</v>
      </c>
      <c r="R107" s="23">
        <v>0</v>
      </c>
      <c r="S107" s="10" t="s">
        <v>43</v>
      </c>
    </row>
    <row r="108" spans="1:19" x14ac:dyDescent="0.2">
      <c r="A108" s="18">
        <v>130.94018817204301</v>
      </c>
      <c r="B108" s="28" t="s">
        <v>183</v>
      </c>
      <c r="C108" s="30"/>
      <c r="D108" s="11" t="str">
        <f>VLOOKUP(B108,גיליון2!$A$2:$C$115,2,FALSE)</f>
        <v>41-30-01-39</v>
      </c>
      <c r="E108" s="10" t="str">
        <f>VLOOKUP(B108,גיליון2!$A$2:$C$115,3,FALSE)</f>
        <v>סייבר</v>
      </c>
      <c r="F108" s="28" t="s">
        <v>372</v>
      </c>
      <c r="G108" s="28" t="s">
        <v>288</v>
      </c>
      <c r="H108" s="28" t="s">
        <v>550</v>
      </c>
      <c r="I108" s="33">
        <v>45557</v>
      </c>
      <c r="J108" s="33">
        <v>45921</v>
      </c>
      <c r="K108" s="34" t="s">
        <v>444</v>
      </c>
      <c r="L108" s="20" t="s">
        <v>13</v>
      </c>
      <c r="M108" s="38">
        <v>149760</v>
      </c>
      <c r="N108" s="38">
        <v>0</v>
      </c>
      <c r="O108" s="25">
        <v>149760</v>
      </c>
      <c r="P108" s="20" t="s">
        <v>449</v>
      </c>
      <c r="Q108" s="10">
        <v>29484</v>
      </c>
      <c r="R108" s="23">
        <v>0</v>
      </c>
      <c r="S108" s="10" t="s">
        <v>43</v>
      </c>
    </row>
    <row r="109" spans="1:19" x14ac:dyDescent="0.2">
      <c r="A109" s="18">
        <v>132.10728686636</v>
      </c>
      <c r="B109" s="28" t="s">
        <v>184</v>
      </c>
      <c r="C109" s="30"/>
      <c r="D109" s="11" t="str">
        <f>VLOOKUP(B109,גיליון2!$A$2:$C$115,2,FALSE)</f>
        <v>73-30-01-03</v>
      </c>
      <c r="E109" s="10" t="str">
        <f>VLOOKUP(B109,גיליון2!$A$2:$C$115,3,FALSE)</f>
        <v>איכות מים- ניטור</v>
      </c>
      <c r="F109" s="28" t="s">
        <v>373</v>
      </c>
      <c r="G109" s="28" t="s">
        <v>289</v>
      </c>
      <c r="H109" s="28" t="s">
        <v>551</v>
      </c>
      <c r="I109" s="33">
        <v>45557</v>
      </c>
      <c r="J109" s="33">
        <v>45921</v>
      </c>
      <c r="K109" s="34" t="s">
        <v>445</v>
      </c>
      <c r="L109" s="20" t="s">
        <v>13</v>
      </c>
      <c r="M109" s="38">
        <v>19890</v>
      </c>
      <c r="N109" s="38">
        <v>0</v>
      </c>
      <c r="O109" s="25">
        <v>19890</v>
      </c>
      <c r="P109" s="20" t="s">
        <v>20</v>
      </c>
      <c r="Q109" s="10">
        <v>1964.2</v>
      </c>
      <c r="R109" s="23">
        <v>0</v>
      </c>
      <c r="S109" s="10" t="s">
        <v>43</v>
      </c>
    </row>
    <row r="110" spans="1:19" x14ac:dyDescent="0.2">
      <c r="A110" s="18">
        <v>133.274385560676</v>
      </c>
      <c r="B110" s="28" t="s">
        <v>186</v>
      </c>
      <c r="C110" s="30"/>
      <c r="D110" s="11" t="str">
        <f>VLOOKUP(B110,גיליון2!$A$2:$C$115,2,FALSE)</f>
        <v>41-30-01-20</v>
      </c>
      <c r="E110" s="10" t="str">
        <f>VLOOKUP(B110,גיליון2!$A$2:$C$115,3,FALSE)</f>
        <v>הדרכה ורווחה</v>
      </c>
      <c r="F110" s="28" t="s">
        <v>307</v>
      </c>
      <c r="G110" s="28" t="s">
        <v>210</v>
      </c>
      <c r="H110" s="28" t="s">
        <v>552</v>
      </c>
      <c r="I110" s="33">
        <v>45557</v>
      </c>
      <c r="J110" s="33">
        <v>45620</v>
      </c>
      <c r="K110" s="34" t="s">
        <v>386</v>
      </c>
      <c r="L110" s="20" t="s">
        <v>13</v>
      </c>
      <c r="M110" s="38">
        <v>4000</v>
      </c>
      <c r="N110" s="38">
        <v>0</v>
      </c>
      <c r="O110" s="25">
        <v>4000</v>
      </c>
      <c r="P110" s="20" t="s">
        <v>15</v>
      </c>
      <c r="Q110" s="10">
        <v>2171.5</v>
      </c>
      <c r="R110" s="23">
        <v>0</v>
      </c>
      <c r="S110" s="10" t="s">
        <v>43</v>
      </c>
    </row>
    <row r="111" spans="1:19" x14ac:dyDescent="0.2">
      <c r="A111" s="18">
        <v>135.60858294930901</v>
      </c>
      <c r="B111" s="28" t="s">
        <v>187</v>
      </c>
      <c r="C111" s="30"/>
      <c r="D111" s="11" t="str">
        <f>VLOOKUP(B111,גיליון2!$A$2:$C$115,2,FALSE)</f>
        <v>73-30-01-05</v>
      </c>
      <c r="E111" s="10" t="str">
        <f>VLOOKUP(B111,גיליון2!$A$2:$C$115,3,FALSE)</f>
        <v>פיתוח ותחזוקת מערכות</v>
      </c>
      <c r="F111" s="28" t="s">
        <v>333</v>
      </c>
      <c r="G111" s="28" t="s">
        <v>239</v>
      </c>
      <c r="H111" s="28" t="s">
        <v>291</v>
      </c>
      <c r="I111" s="33">
        <v>45658</v>
      </c>
      <c r="J111" s="33">
        <v>46022</v>
      </c>
      <c r="K111" s="34" t="s">
        <v>406</v>
      </c>
      <c r="L111" s="20" t="s">
        <v>13</v>
      </c>
      <c r="M111" s="38">
        <v>5405.4</v>
      </c>
      <c r="N111" s="38">
        <v>0</v>
      </c>
      <c r="O111" s="25">
        <v>5405.4</v>
      </c>
      <c r="P111" s="20" t="s">
        <v>76</v>
      </c>
      <c r="Q111" s="10">
        <v>56500.47</v>
      </c>
      <c r="R111" s="23">
        <v>0</v>
      </c>
      <c r="S111" s="10" t="s">
        <v>43</v>
      </c>
    </row>
    <row r="112" spans="1:19" x14ac:dyDescent="0.2">
      <c r="A112" s="18">
        <v>137.35384438142501</v>
      </c>
      <c r="B112" s="28" t="s">
        <v>188</v>
      </c>
      <c r="C112" s="30"/>
      <c r="D112" s="11" t="str">
        <f>VLOOKUP(B112,גיליון2!$A$2:$C$115,2,FALSE)</f>
        <v>41-30-01-10</v>
      </c>
      <c r="E112" s="10" t="str">
        <f>VLOOKUP(B112,גיליון2!$A$2:$C$115,3,FALSE)</f>
        <v>הוצאות תפעול</v>
      </c>
      <c r="F112" s="28" t="s">
        <v>375</v>
      </c>
      <c r="G112" s="28" t="s">
        <v>292</v>
      </c>
      <c r="H112" s="28" t="s">
        <v>553</v>
      </c>
      <c r="I112" s="33">
        <v>45559</v>
      </c>
      <c r="J112" s="33">
        <v>45657</v>
      </c>
      <c r="K112" s="34" t="s">
        <v>447</v>
      </c>
      <c r="L112" s="20" t="s">
        <v>13</v>
      </c>
      <c r="M112" s="38">
        <v>4212</v>
      </c>
      <c r="N112" s="38">
        <v>0</v>
      </c>
      <c r="O112" s="25">
        <v>4212</v>
      </c>
      <c r="P112" s="39" t="s">
        <v>562</v>
      </c>
      <c r="Q112" s="25">
        <v>4212</v>
      </c>
      <c r="R112" s="40">
        <v>0</v>
      </c>
      <c r="S112" s="10" t="s">
        <v>43</v>
      </c>
    </row>
    <row r="113" spans="1:19" x14ac:dyDescent="0.2">
      <c r="A113" s="18">
        <v>138.77989933304499</v>
      </c>
      <c r="B113" s="28" t="s">
        <v>189</v>
      </c>
      <c r="C113" s="30"/>
      <c r="D113" s="11" t="str">
        <f>VLOOKUP(B113,גיליון2!$A$2:$C$115,2,FALSE)</f>
        <v>73-30-01-03</v>
      </c>
      <c r="E113" s="10" t="str">
        <f>VLOOKUP(B113,גיליון2!$A$2:$C$115,3,FALSE)</f>
        <v>איכות מים- ניטור</v>
      </c>
      <c r="F113" s="28" t="s">
        <v>352</v>
      </c>
      <c r="G113" s="28" t="s">
        <v>261</v>
      </c>
      <c r="H113" s="28" t="s">
        <v>293</v>
      </c>
      <c r="I113" s="33">
        <v>45658</v>
      </c>
      <c r="J113" s="33">
        <v>46022</v>
      </c>
      <c r="K113" s="34" t="s">
        <v>425</v>
      </c>
      <c r="L113" s="20" t="s">
        <v>13</v>
      </c>
      <c r="M113" s="38">
        <v>29484</v>
      </c>
      <c r="N113" s="38">
        <v>0</v>
      </c>
      <c r="O113" s="25">
        <v>29484</v>
      </c>
      <c r="P113" s="39" t="s">
        <v>77</v>
      </c>
      <c r="Q113" s="25">
        <v>29484</v>
      </c>
      <c r="R113" s="40">
        <v>0</v>
      </c>
      <c r="S113" s="10" t="s">
        <v>43</v>
      </c>
    </row>
    <row r="114" spans="1:19" x14ac:dyDescent="0.2">
      <c r="A114" s="18">
        <v>140.20595428466399</v>
      </c>
      <c r="B114" s="28" t="s">
        <v>190</v>
      </c>
      <c r="C114" s="30"/>
      <c r="D114" s="11" t="str">
        <f>VLOOKUP(B114,גיליון2!$A$2:$C$115,2,FALSE)</f>
        <v>41-30-01-20</v>
      </c>
      <c r="E114" s="10" t="str">
        <f>VLOOKUP(B114,גיליון2!$A$2:$C$115,3,FALSE)</f>
        <v>הדרכה ורווחה</v>
      </c>
      <c r="F114" s="28" t="s">
        <v>376</v>
      </c>
      <c r="G114" s="28" t="s">
        <v>294</v>
      </c>
      <c r="H114" s="28" t="s">
        <v>554</v>
      </c>
      <c r="I114" s="33">
        <v>45574</v>
      </c>
      <c r="J114" s="33">
        <v>45574</v>
      </c>
      <c r="K114" s="34" t="s">
        <v>448</v>
      </c>
      <c r="L114" s="20" t="s">
        <v>13</v>
      </c>
      <c r="M114" s="38">
        <v>1964.2</v>
      </c>
      <c r="N114" s="38">
        <v>0</v>
      </c>
      <c r="O114" s="25">
        <v>1964.2</v>
      </c>
      <c r="P114" s="39" t="s">
        <v>15</v>
      </c>
      <c r="Q114" s="25">
        <v>1964.2</v>
      </c>
      <c r="R114" s="40">
        <v>0</v>
      </c>
      <c r="S114" s="10" t="s">
        <v>43</v>
      </c>
    </row>
    <row r="115" spans="1:19" x14ac:dyDescent="0.2">
      <c r="A115" s="18">
        <v>141.63200923628401</v>
      </c>
      <c r="B115" s="28" t="s">
        <v>191</v>
      </c>
      <c r="C115" s="30"/>
      <c r="D115" s="11" t="str">
        <f>VLOOKUP(B115,גיליון2!$A$2:$C$115,2,FALSE)</f>
        <v>41-30-01-10</v>
      </c>
      <c r="E115" s="10" t="str">
        <f>VLOOKUP(B115,גיליון2!$A$2:$C$115,3,FALSE)</f>
        <v>הוצאות תפעול</v>
      </c>
      <c r="F115" s="28" t="s">
        <v>44</v>
      </c>
      <c r="G115" s="28" t="s">
        <v>45</v>
      </c>
      <c r="H115" s="28" t="s">
        <v>555</v>
      </c>
      <c r="I115" s="33">
        <v>45565</v>
      </c>
      <c r="J115" s="33">
        <v>45657</v>
      </c>
      <c r="K115" s="34" t="s">
        <v>46</v>
      </c>
      <c r="L115" s="20" t="s">
        <v>13</v>
      </c>
      <c r="M115" s="38">
        <v>2171.5</v>
      </c>
      <c r="N115" s="38">
        <v>0</v>
      </c>
      <c r="O115" s="25">
        <v>2171.5</v>
      </c>
      <c r="P115" s="39" t="s">
        <v>14</v>
      </c>
      <c r="Q115" s="25">
        <v>2171.5</v>
      </c>
      <c r="R115" s="40">
        <v>0</v>
      </c>
      <c r="S115" s="10" t="s">
        <v>43</v>
      </c>
    </row>
    <row r="116" spans="1:19" x14ac:dyDescent="0.2">
      <c r="A116" s="18">
        <v>143.058064187903</v>
      </c>
      <c r="B116" s="28" t="s">
        <v>192</v>
      </c>
      <c r="C116" s="30"/>
      <c r="D116" s="11" t="str">
        <f>VLOOKUP(B116,גיליון2!$A$2:$C$115,2,FALSE)</f>
        <v>73-30-01-05</v>
      </c>
      <c r="E116" s="10" t="str">
        <f>VLOOKUP(B116,גיליון2!$A$2:$C$115,3,FALSE)</f>
        <v>פיתוח ותחזוקת מערכות</v>
      </c>
      <c r="F116" s="28" t="s">
        <v>329</v>
      </c>
      <c r="G116" s="28" t="s">
        <v>234</v>
      </c>
      <c r="H116" s="28" t="s">
        <v>295</v>
      </c>
      <c r="I116" s="35">
        <v>45658</v>
      </c>
      <c r="J116" s="35">
        <v>45729</v>
      </c>
      <c r="K116" s="34" t="s">
        <v>402</v>
      </c>
      <c r="L116" s="20" t="s">
        <v>13</v>
      </c>
      <c r="M116" s="38">
        <v>56500.47</v>
      </c>
      <c r="N116" s="38">
        <v>0</v>
      </c>
      <c r="O116" s="25">
        <v>56500.47</v>
      </c>
      <c r="P116" s="39" t="s">
        <v>76</v>
      </c>
      <c r="Q116" s="25">
        <v>56500.47</v>
      </c>
      <c r="R116" s="40">
        <v>0</v>
      </c>
      <c r="S116" s="10" t="s">
        <v>43</v>
      </c>
    </row>
    <row r="117" spans="1:19" x14ac:dyDescent="0.2">
      <c r="K117"/>
    </row>
  </sheetData>
  <autoFilter ref="A4:S116"/>
  <mergeCells count="2">
    <mergeCell ref="C1:K2"/>
    <mergeCell ref="C5:C1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rightToLeft="1" topLeftCell="A87" workbookViewId="0">
      <selection activeCell="A115" sqref="A115"/>
    </sheetView>
  </sheetViews>
  <sheetFormatPr defaultRowHeight="14.25" x14ac:dyDescent="0.2"/>
  <cols>
    <col min="1" max="1" width="9.625" style="9" bestFit="1" customWidth="1"/>
    <col min="2" max="2" width="10.5" bestFit="1" customWidth="1"/>
    <col min="3" max="3" width="16.875" bestFit="1" customWidth="1"/>
  </cols>
  <sheetData>
    <row r="1" spans="1:4" x14ac:dyDescent="0.2">
      <c r="A1" s="12" t="s">
        <v>455</v>
      </c>
      <c r="B1" s="12" t="s">
        <v>25</v>
      </c>
      <c r="C1" s="12" t="s">
        <v>34</v>
      </c>
    </row>
    <row r="2" spans="1:4" x14ac:dyDescent="0.2">
      <c r="A2" s="13" t="s">
        <v>147</v>
      </c>
      <c r="B2" s="19" t="s">
        <v>29</v>
      </c>
      <c r="C2" s="19" t="s">
        <v>54</v>
      </c>
    </row>
    <row r="3" spans="1:4" x14ac:dyDescent="0.2">
      <c r="A3" s="14" t="s">
        <v>148</v>
      </c>
      <c r="B3" s="20" t="s">
        <v>30</v>
      </c>
      <c r="C3" s="20" t="s">
        <v>47</v>
      </c>
    </row>
    <row r="4" spans="1:4" x14ac:dyDescent="0.2">
      <c r="A4" s="14" t="s">
        <v>149</v>
      </c>
      <c r="B4" s="20" t="s">
        <v>29</v>
      </c>
      <c r="C4" s="20" t="s">
        <v>54</v>
      </c>
    </row>
    <row r="5" spans="1:4" x14ac:dyDescent="0.2">
      <c r="A5" s="14" t="s">
        <v>81</v>
      </c>
      <c r="B5" s="20" t="s">
        <v>32</v>
      </c>
      <c r="C5" s="20" t="s">
        <v>51</v>
      </c>
      <c r="D5" t="e">
        <f>VLOOKUP(גיליון2!A,גיליון2!$A$2:$C$65,2,FALSE)</f>
        <v>#NAME?</v>
      </c>
    </row>
    <row r="6" spans="1:4" x14ac:dyDescent="0.2">
      <c r="A6" s="14" t="s">
        <v>142</v>
      </c>
      <c r="B6" s="20" t="s">
        <v>29</v>
      </c>
      <c r="C6" s="20" t="s">
        <v>54</v>
      </c>
    </row>
    <row r="7" spans="1:4" x14ac:dyDescent="0.2">
      <c r="A7" s="14" t="s">
        <v>131</v>
      </c>
      <c r="B7" s="20" t="s">
        <v>27</v>
      </c>
      <c r="C7" s="20" t="s">
        <v>53</v>
      </c>
    </row>
    <row r="8" spans="1:4" x14ac:dyDescent="0.2">
      <c r="A8" s="14" t="s">
        <v>82</v>
      </c>
      <c r="B8" s="20" t="s">
        <v>28</v>
      </c>
      <c r="C8" s="20" t="s">
        <v>50</v>
      </c>
    </row>
    <row r="9" spans="1:4" x14ac:dyDescent="0.2">
      <c r="A9" s="14" t="s">
        <v>128</v>
      </c>
      <c r="B9" s="20" t="s">
        <v>28</v>
      </c>
      <c r="C9" s="20" t="s">
        <v>50</v>
      </c>
    </row>
    <row r="10" spans="1:4" x14ac:dyDescent="0.2">
      <c r="A10" s="14" t="s">
        <v>83</v>
      </c>
      <c r="B10" s="20" t="s">
        <v>28</v>
      </c>
      <c r="C10" s="20" t="s">
        <v>50</v>
      </c>
    </row>
    <row r="11" spans="1:4" x14ac:dyDescent="0.2">
      <c r="A11" s="14" t="s">
        <v>84</v>
      </c>
      <c r="B11" s="20" t="s">
        <v>28</v>
      </c>
      <c r="C11" s="20" t="s">
        <v>50</v>
      </c>
    </row>
    <row r="12" spans="1:4" x14ac:dyDescent="0.2">
      <c r="A12" s="14" t="s">
        <v>85</v>
      </c>
      <c r="B12" s="20" t="s">
        <v>29</v>
      </c>
      <c r="C12" s="20" t="s">
        <v>54</v>
      </c>
    </row>
    <row r="13" spans="1:4" x14ac:dyDescent="0.2">
      <c r="A13" s="14" t="s">
        <v>86</v>
      </c>
      <c r="B13" s="20" t="s">
        <v>32</v>
      </c>
      <c r="C13" s="20" t="s">
        <v>51</v>
      </c>
    </row>
    <row r="14" spans="1:4" x14ac:dyDescent="0.2">
      <c r="A14" s="14" t="s">
        <v>150</v>
      </c>
      <c r="B14" s="20" t="s">
        <v>456</v>
      </c>
      <c r="C14" s="20" t="s">
        <v>457</v>
      </c>
    </row>
    <row r="15" spans="1:4" x14ac:dyDescent="0.2">
      <c r="A15" s="14" t="s">
        <v>138</v>
      </c>
      <c r="B15" s="20" t="s">
        <v>26</v>
      </c>
      <c r="C15" s="20" t="s">
        <v>48</v>
      </c>
    </row>
    <row r="16" spans="1:4" x14ac:dyDescent="0.2">
      <c r="A16" s="14" t="s">
        <v>151</v>
      </c>
      <c r="B16" s="20" t="s">
        <v>26</v>
      </c>
      <c r="C16" s="20" t="s">
        <v>48</v>
      </c>
    </row>
    <row r="17" spans="1:3" x14ac:dyDescent="0.2">
      <c r="A17" s="14" t="s">
        <v>136</v>
      </c>
      <c r="B17" s="20" t="s">
        <v>29</v>
      </c>
      <c r="C17" s="20" t="s">
        <v>54</v>
      </c>
    </row>
    <row r="18" spans="1:3" x14ac:dyDescent="0.2">
      <c r="A18" s="14" t="s">
        <v>87</v>
      </c>
      <c r="B18" s="20" t="s">
        <v>30</v>
      </c>
      <c r="C18" s="20" t="s">
        <v>47</v>
      </c>
    </row>
    <row r="19" spans="1:3" x14ac:dyDescent="0.2">
      <c r="A19" s="14" t="s">
        <v>130</v>
      </c>
      <c r="B19" s="20" t="s">
        <v>32</v>
      </c>
      <c r="C19" s="20" t="s">
        <v>51</v>
      </c>
    </row>
    <row r="20" spans="1:3" x14ac:dyDescent="0.2">
      <c r="A20" s="14" t="s">
        <v>88</v>
      </c>
      <c r="B20" s="20" t="s">
        <v>458</v>
      </c>
      <c r="C20" s="20" t="s">
        <v>459</v>
      </c>
    </row>
    <row r="21" spans="1:3" x14ac:dyDescent="0.2">
      <c r="A21" s="14" t="s">
        <v>89</v>
      </c>
      <c r="B21" s="20" t="s">
        <v>32</v>
      </c>
      <c r="C21" s="20" t="s">
        <v>51</v>
      </c>
    </row>
    <row r="22" spans="1:3" x14ac:dyDescent="0.2">
      <c r="A22" s="14" t="s">
        <v>90</v>
      </c>
      <c r="B22" s="20" t="s">
        <v>28</v>
      </c>
      <c r="C22" s="20" t="s">
        <v>50</v>
      </c>
    </row>
    <row r="23" spans="1:3" x14ac:dyDescent="0.2">
      <c r="A23" s="14" t="s">
        <v>91</v>
      </c>
      <c r="B23" s="20" t="s">
        <v>26</v>
      </c>
      <c r="C23" s="20" t="s">
        <v>48</v>
      </c>
    </row>
    <row r="24" spans="1:3" x14ac:dyDescent="0.2">
      <c r="A24" s="14" t="s">
        <v>152</v>
      </c>
      <c r="B24" s="20" t="s">
        <v>28</v>
      </c>
      <c r="C24" s="20" t="s">
        <v>50</v>
      </c>
    </row>
    <row r="25" spans="1:3" x14ac:dyDescent="0.2">
      <c r="A25" s="14" t="s">
        <v>135</v>
      </c>
      <c r="B25" s="20" t="s">
        <v>28</v>
      </c>
      <c r="C25" s="20" t="s">
        <v>50</v>
      </c>
    </row>
    <row r="26" spans="1:3" x14ac:dyDescent="0.2">
      <c r="A26" s="14" t="s">
        <v>153</v>
      </c>
      <c r="B26" s="20" t="s">
        <v>29</v>
      </c>
      <c r="C26" s="20" t="s">
        <v>54</v>
      </c>
    </row>
    <row r="27" spans="1:3" x14ac:dyDescent="0.2">
      <c r="A27" s="14" t="s">
        <v>92</v>
      </c>
      <c r="B27" s="20" t="s">
        <v>32</v>
      </c>
      <c r="C27" s="20" t="s">
        <v>51</v>
      </c>
    </row>
    <row r="28" spans="1:3" x14ac:dyDescent="0.2">
      <c r="A28" s="14" t="s">
        <v>154</v>
      </c>
      <c r="B28" s="20" t="s">
        <v>29</v>
      </c>
      <c r="C28" s="20" t="s">
        <v>54</v>
      </c>
    </row>
    <row r="29" spans="1:3" x14ac:dyDescent="0.2">
      <c r="A29" s="14" t="s">
        <v>93</v>
      </c>
      <c r="B29" s="20" t="s">
        <v>26</v>
      </c>
      <c r="C29" s="20" t="s">
        <v>48</v>
      </c>
    </row>
    <row r="30" spans="1:3" x14ac:dyDescent="0.2">
      <c r="A30" s="14" t="s">
        <v>155</v>
      </c>
      <c r="B30" s="20" t="s">
        <v>33</v>
      </c>
      <c r="C30" s="20" t="s">
        <v>49</v>
      </c>
    </row>
    <row r="31" spans="1:3" x14ac:dyDescent="0.2">
      <c r="A31" s="14" t="s">
        <v>94</v>
      </c>
      <c r="B31" s="20" t="s">
        <v>26</v>
      </c>
      <c r="C31" s="20" t="s">
        <v>48</v>
      </c>
    </row>
    <row r="32" spans="1:3" x14ac:dyDescent="0.2">
      <c r="A32" s="14" t="s">
        <v>156</v>
      </c>
      <c r="B32" s="20" t="s">
        <v>30</v>
      </c>
      <c r="C32" s="20" t="s">
        <v>47</v>
      </c>
    </row>
    <row r="33" spans="1:3" x14ac:dyDescent="0.2">
      <c r="A33" s="14" t="s">
        <v>95</v>
      </c>
      <c r="B33" s="20" t="s">
        <v>32</v>
      </c>
      <c r="C33" s="20" t="s">
        <v>51</v>
      </c>
    </row>
    <row r="34" spans="1:3" x14ac:dyDescent="0.2">
      <c r="A34" s="14" t="s">
        <v>96</v>
      </c>
      <c r="B34" s="20" t="s">
        <v>32</v>
      </c>
      <c r="C34" s="20" t="s">
        <v>51</v>
      </c>
    </row>
    <row r="35" spans="1:3" x14ac:dyDescent="0.2">
      <c r="A35" s="14" t="s">
        <v>157</v>
      </c>
      <c r="B35" s="20" t="s">
        <v>28</v>
      </c>
      <c r="C35" s="20" t="s">
        <v>50</v>
      </c>
    </row>
    <row r="36" spans="1:3" x14ac:dyDescent="0.2">
      <c r="A36" s="14" t="s">
        <v>129</v>
      </c>
      <c r="B36" s="20" t="s">
        <v>28</v>
      </c>
      <c r="C36" s="20" t="s">
        <v>50</v>
      </c>
    </row>
    <row r="37" spans="1:3" x14ac:dyDescent="0.2">
      <c r="A37" s="14" t="s">
        <v>132</v>
      </c>
      <c r="B37" s="20" t="s">
        <v>28</v>
      </c>
      <c r="C37" s="20" t="s">
        <v>50</v>
      </c>
    </row>
    <row r="38" spans="1:3" x14ac:dyDescent="0.2">
      <c r="A38" s="14" t="s">
        <v>133</v>
      </c>
      <c r="B38" s="20" t="s">
        <v>28</v>
      </c>
      <c r="C38" s="20" t="s">
        <v>50</v>
      </c>
    </row>
    <row r="39" spans="1:3" x14ac:dyDescent="0.2">
      <c r="A39" s="14" t="s">
        <v>158</v>
      </c>
      <c r="B39" s="20" t="s">
        <v>28</v>
      </c>
      <c r="C39" s="20" t="s">
        <v>50</v>
      </c>
    </row>
    <row r="40" spans="1:3" x14ac:dyDescent="0.2">
      <c r="A40" s="14" t="s">
        <v>140</v>
      </c>
      <c r="B40" s="20" t="s">
        <v>28</v>
      </c>
      <c r="C40" s="20" t="s">
        <v>50</v>
      </c>
    </row>
    <row r="41" spans="1:3" x14ac:dyDescent="0.2">
      <c r="A41" s="14" t="s">
        <v>137</v>
      </c>
      <c r="B41" s="20" t="s">
        <v>28</v>
      </c>
      <c r="C41" s="20" t="s">
        <v>50</v>
      </c>
    </row>
    <row r="42" spans="1:3" x14ac:dyDescent="0.2">
      <c r="A42" s="14" t="s">
        <v>159</v>
      </c>
      <c r="B42" s="20" t="s">
        <v>61</v>
      </c>
      <c r="C42" s="20" t="s">
        <v>62</v>
      </c>
    </row>
    <row r="43" spans="1:3" x14ac:dyDescent="0.2">
      <c r="A43" s="14" t="s">
        <v>97</v>
      </c>
      <c r="B43" s="20" t="s">
        <v>32</v>
      </c>
      <c r="C43" s="20" t="s">
        <v>51</v>
      </c>
    </row>
    <row r="44" spans="1:3" x14ac:dyDescent="0.2">
      <c r="A44" s="14" t="s">
        <v>98</v>
      </c>
      <c r="B44" s="20" t="s">
        <v>26</v>
      </c>
      <c r="C44" s="20" t="s">
        <v>48</v>
      </c>
    </row>
    <row r="45" spans="1:3" x14ac:dyDescent="0.2">
      <c r="A45" s="14" t="s">
        <v>160</v>
      </c>
      <c r="B45" s="20" t="s">
        <v>29</v>
      </c>
      <c r="C45" s="20" t="s">
        <v>54</v>
      </c>
    </row>
    <row r="46" spans="1:3" x14ac:dyDescent="0.2">
      <c r="A46" s="14" t="s">
        <v>99</v>
      </c>
      <c r="B46" s="20" t="s">
        <v>26</v>
      </c>
      <c r="C46" s="20" t="s">
        <v>48</v>
      </c>
    </row>
    <row r="47" spans="1:3" x14ac:dyDescent="0.2">
      <c r="A47" s="14" t="s">
        <v>100</v>
      </c>
      <c r="B47" s="20" t="s">
        <v>32</v>
      </c>
      <c r="C47" s="20" t="s">
        <v>51</v>
      </c>
    </row>
    <row r="48" spans="1:3" x14ac:dyDescent="0.2">
      <c r="A48" s="14" t="s">
        <v>101</v>
      </c>
      <c r="B48" s="20" t="s">
        <v>26</v>
      </c>
      <c r="C48" s="20" t="s">
        <v>48</v>
      </c>
    </row>
    <row r="49" spans="1:3" x14ac:dyDescent="0.2">
      <c r="A49" s="14" t="s">
        <v>102</v>
      </c>
      <c r="B49" s="20" t="s">
        <v>32</v>
      </c>
      <c r="C49" s="20" t="s">
        <v>51</v>
      </c>
    </row>
    <row r="50" spans="1:3" x14ac:dyDescent="0.2">
      <c r="A50" s="14" t="s">
        <v>103</v>
      </c>
      <c r="B50" s="20" t="s">
        <v>32</v>
      </c>
      <c r="C50" s="20" t="s">
        <v>51</v>
      </c>
    </row>
    <row r="51" spans="1:3" x14ac:dyDescent="0.2">
      <c r="A51" s="14" t="s">
        <v>161</v>
      </c>
      <c r="B51" s="20" t="s">
        <v>28</v>
      </c>
      <c r="C51" s="20" t="s">
        <v>50</v>
      </c>
    </row>
    <row r="52" spans="1:3" x14ac:dyDescent="0.2">
      <c r="A52" s="14" t="s">
        <v>104</v>
      </c>
      <c r="B52" s="20" t="s">
        <v>27</v>
      </c>
      <c r="C52" s="20" t="s">
        <v>53</v>
      </c>
    </row>
    <row r="53" spans="1:3" x14ac:dyDescent="0.2">
      <c r="A53" s="14" t="s">
        <v>145</v>
      </c>
      <c r="B53" s="20" t="s">
        <v>26</v>
      </c>
      <c r="C53" s="20" t="s">
        <v>48</v>
      </c>
    </row>
    <row r="54" spans="1:3" x14ac:dyDescent="0.2">
      <c r="A54" s="14" t="s">
        <v>105</v>
      </c>
      <c r="B54" s="20" t="s">
        <v>32</v>
      </c>
      <c r="C54" s="20" t="s">
        <v>51</v>
      </c>
    </row>
    <row r="55" spans="1:3" x14ac:dyDescent="0.2">
      <c r="A55" s="14" t="s">
        <v>162</v>
      </c>
      <c r="B55" s="20" t="s">
        <v>32</v>
      </c>
      <c r="C55" s="20" t="s">
        <v>51</v>
      </c>
    </row>
    <row r="56" spans="1:3" x14ac:dyDescent="0.2">
      <c r="A56" s="14" t="s">
        <v>106</v>
      </c>
      <c r="B56" s="20" t="s">
        <v>32</v>
      </c>
      <c r="C56" s="20" t="s">
        <v>51</v>
      </c>
    </row>
    <row r="57" spans="1:3" x14ac:dyDescent="0.2">
      <c r="A57" s="14" t="s">
        <v>107</v>
      </c>
      <c r="B57" s="20" t="s">
        <v>28</v>
      </c>
      <c r="C57" s="20" t="s">
        <v>50</v>
      </c>
    </row>
    <row r="58" spans="1:3" x14ac:dyDescent="0.2">
      <c r="A58" s="14" t="s">
        <v>108</v>
      </c>
      <c r="B58" s="20" t="s">
        <v>30</v>
      </c>
      <c r="C58" s="20" t="s">
        <v>47</v>
      </c>
    </row>
    <row r="59" spans="1:3" x14ac:dyDescent="0.2">
      <c r="A59" s="14" t="s">
        <v>109</v>
      </c>
      <c r="B59" s="20" t="s">
        <v>33</v>
      </c>
      <c r="C59" s="20" t="s">
        <v>49</v>
      </c>
    </row>
    <row r="60" spans="1:3" x14ac:dyDescent="0.2">
      <c r="A60" s="14" t="s">
        <v>163</v>
      </c>
      <c r="B60" s="20" t="s">
        <v>33</v>
      </c>
      <c r="C60" s="20" t="s">
        <v>49</v>
      </c>
    </row>
    <row r="61" spans="1:3" x14ac:dyDescent="0.2">
      <c r="A61" s="14" t="s">
        <v>110</v>
      </c>
      <c r="B61" s="20" t="s">
        <v>28</v>
      </c>
      <c r="C61" s="20" t="s">
        <v>50</v>
      </c>
    </row>
    <row r="62" spans="1:3" x14ac:dyDescent="0.2">
      <c r="A62" s="14" t="s">
        <v>134</v>
      </c>
      <c r="B62" s="20" t="s">
        <v>28</v>
      </c>
      <c r="C62" s="20" t="s">
        <v>50</v>
      </c>
    </row>
    <row r="63" spans="1:3" x14ac:dyDescent="0.2">
      <c r="A63" s="14" t="s">
        <v>111</v>
      </c>
      <c r="B63" s="20" t="s">
        <v>26</v>
      </c>
      <c r="C63" s="20" t="s">
        <v>48</v>
      </c>
    </row>
    <row r="64" spans="1:3" x14ac:dyDescent="0.2">
      <c r="A64" s="14" t="s">
        <v>164</v>
      </c>
      <c r="B64" s="20" t="s">
        <v>29</v>
      </c>
      <c r="C64" s="20" t="s">
        <v>54</v>
      </c>
    </row>
    <row r="65" spans="1:3" x14ac:dyDescent="0.2">
      <c r="A65" s="14" t="s">
        <v>165</v>
      </c>
      <c r="B65" s="20" t="s">
        <v>29</v>
      </c>
      <c r="C65" s="20" t="s">
        <v>54</v>
      </c>
    </row>
    <row r="66" spans="1:3" x14ac:dyDescent="0.2">
      <c r="A66" s="14" t="s">
        <v>166</v>
      </c>
      <c r="B66" s="20" t="s">
        <v>29</v>
      </c>
      <c r="C66" s="20" t="s">
        <v>54</v>
      </c>
    </row>
    <row r="67" spans="1:3" x14ac:dyDescent="0.2">
      <c r="A67" s="14" t="s">
        <v>112</v>
      </c>
      <c r="B67" s="20" t="s">
        <v>29</v>
      </c>
      <c r="C67" s="20" t="s">
        <v>54</v>
      </c>
    </row>
    <row r="68" spans="1:3" x14ac:dyDescent="0.2">
      <c r="A68" s="14" t="s">
        <v>113</v>
      </c>
      <c r="B68" s="20" t="s">
        <v>26</v>
      </c>
      <c r="C68" s="20" t="s">
        <v>48</v>
      </c>
    </row>
    <row r="69" spans="1:3" x14ac:dyDescent="0.2">
      <c r="A69" s="14" t="s">
        <v>126</v>
      </c>
      <c r="B69" s="20" t="s">
        <v>28</v>
      </c>
      <c r="C69" s="20" t="s">
        <v>50</v>
      </c>
    </row>
    <row r="70" spans="1:3" x14ac:dyDescent="0.2">
      <c r="A70" s="14" t="s">
        <v>167</v>
      </c>
      <c r="B70" s="20" t="s">
        <v>28</v>
      </c>
      <c r="C70" s="20" t="s">
        <v>50</v>
      </c>
    </row>
    <row r="71" spans="1:3" x14ac:dyDescent="0.2">
      <c r="A71" s="14" t="s">
        <v>168</v>
      </c>
      <c r="B71" s="20" t="s">
        <v>28</v>
      </c>
      <c r="C71" s="20" t="s">
        <v>50</v>
      </c>
    </row>
    <row r="72" spans="1:3" x14ac:dyDescent="0.2">
      <c r="A72" s="14" t="s">
        <v>139</v>
      </c>
      <c r="B72" s="20" t="s">
        <v>27</v>
      </c>
      <c r="C72" s="20" t="s">
        <v>53</v>
      </c>
    </row>
    <row r="73" spans="1:3" x14ac:dyDescent="0.2">
      <c r="A73" s="14" t="s">
        <v>169</v>
      </c>
      <c r="B73" s="20" t="s">
        <v>32</v>
      </c>
      <c r="C73" s="20" t="s">
        <v>51</v>
      </c>
    </row>
    <row r="74" spans="1:3" x14ac:dyDescent="0.2">
      <c r="A74" s="14" t="s">
        <v>114</v>
      </c>
      <c r="B74" s="20" t="s">
        <v>26</v>
      </c>
      <c r="C74" s="20" t="s">
        <v>48</v>
      </c>
    </row>
    <row r="75" spans="1:3" x14ac:dyDescent="0.2">
      <c r="A75" s="14" t="s">
        <v>115</v>
      </c>
      <c r="B75" s="20" t="s">
        <v>26</v>
      </c>
      <c r="C75" s="20" t="s">
        <v>48</v>
      </c>
    </row>
    <row r="76" spans="1:3" x14ac:dyDescent="0.2">
      <c r="A76" s="14" t="s">
        <v>127</v>
      </c>
      <c r="B76" s="20" t="s">
        <v>28</v>
      </c>
      <c r="C76" s="20" t="s">
        <v>50</v>
      </c>
    </row>
    <row r="77" spans="1:3" x14ac:dyDescent="0.2">
      <c r="A77" s="14" t="s">
        <v>170</v>
      </c>
      <c r="B77" s="20" t="s">
        <v>26</v>
      </c>
      <c r="C77" s="20" t="s">
        <v>48</v>
      </c>
    </row>
    <row r="78" spans="1:3" x14ac:dyDescent="0.2">
      <c r="A78" s="14" t="s">
        <v>116</v>
      </c>
      <c r="B78" s="20" t="s">
        <v>26</v>
      </c>
      <c r="C78" s="20" t="s">
        <v>48</v>
      </c>
    </row>
    <row r="79" spans="1:3" x14ac:dyDescent="0.2">
      <c r="A79" s="14" t="s">
        <v>171</v>
      </c>
      <c r="B79" s="20" t="s">
        <v>28</v>
      </c>
      <c r="C79" s="20" t="s">
        <v>50</v>
      </c>
    </row>
    <row r="80" spans="1:3" x14ac:dyDescent="0.2">
      <c r="A80" s="14" t="s">
        <v>172</v>
      </c>
      <c r="B80" s="20" t="s">
        <v>29</v>
      </c>
      <c r="C80" s="20" t="s">
        <v>54</v>
      </c>
    </row>
    <row r="81" spans="1:3" x14ac:dyDescent="0.2">
      <c r="A81" s="14" t="s">
        <v>117</v>
      </c>
      <c r="B81" s="20" t="s">
        <v>29</v>
      </c>
      <c r="C81" s="20" t="s">
        <v>54</v>
      </c>
    </row>
    <row r="82" spans="1:3" x14ac:dyDescent="0.2">
      <c r="A82" s="14" t="s">
        <v>173</v>
      </c>
      <c r="B82" s="20" t="s">
        <v>28</v>
      </c>
      <c r="C82" s="20" t="s">
        <v>50</v>
      </c>
    </row>
    <row r="83" spans="1:3" x14ac:dyDescent="0.2">
      <c r="A83" s="14" t="s">
        <v>118</v>
      </c>
      <c r="B83" s="20" t="s">
        <v>30</v>
      </c>
      <c r="C83" s="20" t="s">
        <v>47</v>
      </c>
    </row>
    <row r="84" spans="1:3" x14ac:dyDescent="0.2">
      <c r="A84" s="14" t="s">
        <v>119</v>
      </c>
      <c r="B84" s="20" t="s">
        <v>32</v>
      </c>
      <c r="C84" s="20" t="s">
        <v>51</v>
      </c>
    </row>
    <row r="85" spans="1:3" x14ac:dyDescent="0.2">
      <c r="A85" s="14" t="s">
        <v>174</v>
      </c>
      <c r="B85" s="20" t="s">
        <v>33</v>
      </c>
      <c r="C85" s="20" t="s">
        <v>49</v>
      </c>
    </row>
    <row r="86" spans="1:3" x14ac:dyDescent="0.2">
      <c r="A86" s="14" t="s">
        <v>175</v>
      </c>
      <c r="B86" s="20" t="s">
        <v>460</v>
      </c>
      <c r="C86" s="20" t="s">
        <v>461</v>
      </c>
    </row>
    <row r="87" spans="1:3" x14ac:dyDescent="0.2">
      <c r="A87" s="14" t="s">
        <v>176</v>
      </c>
      <c r="B87" s="20" t="s">
        <v>33</v>
      </c>
      <c r="C87" s="20" t="s">
        <v>49</v>
      </c>
    </row>
    <row r="88" spans="1:3" x14ac:dyDescent="0.2">
      <c r="A88" s="14" t="s">
        <v>177</v>
      </c>
      <c r="B88" s="20" t="s">
        <v>456</v>
      </c>
      <c r="C88" s="20" t="s">
        <v>457</v>
      </c>
    </row>
    <row r="89" spans="1:3" x14ac:dyDescent="0.2">
      <c r="A89" s="14" t="s">
        <v>178</v>
      </c>
      <c r="B89" s="20" t="s">
        <v>456</v>
      </c>
      <c r="C89" s="20" t="s">
        <v>457</v>
      </c>
    </row>
    <row r="90" spans="1:3" x14ac:dyDescent="0.2">
      <c r="A90" s="14" t="s">
        <v>179</v>
      </c>
      <c r="B90" s="20" t="s">
        <v>462</v>
      </c>
      <c r="C90" s="20" t="s">
        <v>463</v>
      </c>
    </row>
    <row r="91" spans="1:3" x14ac:dyDescent="0.2">
      <c r="A91" s="14" t="s">
        <v>180</v>
      </c>
      <c r="B91" s="20" t="s">
        <v>26</v>
      </c>
      <c r="C91" s="20" t="s">
        <v>48</v>
      </c>
    </row>
    <row r="92" spans="1:3" x14ac:dyDescent="0.2">
      <c r="A92" s="14" t="s">
        <v>120</v>
      </c>
      <c r="B92" s="20" t="s">
        <v>26</v>
      </c>
      <c r="C92" s="20" t="s">
        <v>48</v>
      </c>
    </row>
    <row r="93" spans="1:3" x14ac:dyDescent="0.2">
      <c r="A93" s="14" t="s">
        <v>121</v>
      </c>
      <c r="B93" s="20" t="s">
        <v>26</v>
      </c>
      <c r="C93" s="20" t="s">
        <v>48</v>
      </c>
    </row>
    <row r="94" spans="1:3" x14ac:dyDescent="0.2">
      <c r="A94" s="14" t="s">
        <v>121</v>
      </c>
      <c r="B94" s="20" t="s">
        <v>26</v>
      </c>
      <c r="C94" s="20" t="s">
        <v>48</v>
      </c>
    </row>
    <row r="95" spans="1:3" x14ac:dyDescent="0.2">
      <c r="A95" s="14" t="s">
        <v>121</v>
      </c>
      <c r="B95" s="20" t="s">
        <v>33</v>
      </c>
      <c r="C95" s="20" t="s">
        <v>49</v>
      </c>
    </row>
    <row r="96" spans="1:3" x14ac:dyDescent="0.2">
      <c r="A96" s="14" t="s">
        <v>181</v>
      </c>
      <c r="B96" s="20" t="s">
        <v>29</v>
      </c>
      <c r="C96" s="20" t="s">
        <v>54</v>
      </c>
    </row>
    <row r="97" spans="1:3" x14ac:dyDescent="0.2">
      <c r="A97" s="14" t="s">
        <v>182</v>
      </c>
      <c r="B97" s="20" t="s">
        <v>26</v>
      </c>
      <c r="C97" s="20" t="s">
        <v>48</v>
      </c>
    </row>
    <row r="98" spans="1:3" x14ac:dyDescent="0.2">
      <c r="A98" s="14" t="s">
        <v>183</v>
      </c>
      <c r="B98" s="20" t="s">
        <v>462</v>
      </c>
      <c r="C98" s="20" t="s">
        <v>463</v>
      </c>
    </row>
    <row r="99" spans="1:3" x14ac:dyDescent="0.2">
      <c r="A99" s="14" t="s">
        <v>122</v>
      </c>
      <c r="B99" s="20" t="s">
        <v>32</v>
      </c>
      <c r="C99" s="20" t="s">
        <v>51</v>
      </c>
    </row>
    <row r="100" spans="1:3" x14ac:dyDescent="0.2">
      <c r="A100" s="14" t="s">
        <v>146</v>
      </c>
      <c r="B100" s="20" t="s">
        <v>464</v>
      </c>
      <c r="C100" s="20" t="s">
        <v>465</v>
      </c>
    </row>
    <row r="101" spans="1:3" x14ac:dyDescent="0.2">
      <c r="A101" s="14" t="s">
        <v>144</v>
      </c>
      <c r="B101" s="20" t="s">
        <v>464</v>
      </c>
      <c r="C101" s="20" t="s">
        <v>465</v>
      </c>
    </row>
    <row r="102" spans="1:3" x14ac:dyDescent="0.2">
      <c r="A102" s="14" t="s">
        <v>184</v>
      </c>
      <c r="B102" s="20" t="s">
        <v>29</v>
      </c>
      <c r="C102" s="20" t="s">
        <v>54</v>
      </c>
    </row>
    <row r="103" spans="1:3" x14ac:dyDescent="0.2">
      <c r="A103" s="14" t="s">
        <v>185</v>
      </c>
      <c r="B103" s="20" t="s">
        <v>464</v>
      </c>
      <c r="C103" s="20" t="s">
        <v>465</v>
      </c>
    </row>
    <row r="104" spans="1:3" x14ac:dyDescent="0.2">
      <c r="A104" s="14" t="s">
        <v>123</v>
      </c>
      <c r="B104" s="20" t="s">
        <v>32</v>
      </c>
      <c r="C104" s="20" t="s">
        <v>51</v>
      </c>
    </row>
    <row r="105" spans="1:3" x14ac:dyDescent="0.2">
      <c r="A105" s="14" t="s">
        <v>124</v>
      </c>
      <c r="B105" s="20" t="s">
        <v>32</v>
      </c>
      <c r="C105" s="20" t="s">
        <v>51</v>
      </c>
    </row>
    <row r="106" spans="1:3" x14ac:dyDescent="0.2">
      <c r="A106" s="14" t="s">
        <v>186</v>
      </c>
      <c r="B106" s="20" t="s">
        <v>32</v>
      </c>
      <c r="C106" s="20" t="s">
        <v>51</v>
      </c>
    </row>
    <row r="107" spans="1:3" x14ac:dyDescent="0.2">
      <c r="A107" s="14" t="s">
        <v>187</v>
      </c>
      <c r="B107" s="20" t="s">
        <v>28</v>
      </c>
      <c r="C107" s="20" t="s">
        <v>50</v>
      </c>
    </row>
    <row r="108" spans="1:3" x14ac:dyDescent="0.2">
      <c r="A108" s="14" t="s">
        <v>188</v>
      </c>
      <c r="B108" s="20" t="s">
        <v>30</v>
      </c>
      <c r="C108" s="20" t="s">
        <v>47</v>
      </c>
    </row>
    <row r="109" spans="1:3" x14ac:dyDescent="0.2">
      <c r="A109" s="14" t="s">
        <v>143</v>
      </c>
      <c r="B109" s="20" t="s">
        <v>31</v>
      </c>
      <c r="C109" s="20" t="s">
        <v>52</v>
      </c>
    </row>
    <row r="110" spans="1:3" x14ac:dyDescent="0.2">
      <c r="A110" s="14" t="s">
        <v>189</v>
      </c>
      <c r="B110" s="20" t="s">
        <v>29</v>
      </c>
      <c r="C110" s="20" t="s">
        <v>54</v>
      </c>
    </row>
    <row r="111" spans="1:3" x14ac:dyDescent="0.2">
      <c r="A111" s="14" t="s">
        <v>190</v>
      </c>
      <c r="B111" s="20" t="s">
        <v>32</v>
      </c>
      <c r="C111" s="20" t="s">
        <v>51</v>
      </c>
    </row>
    <row r="112" spans="1:3" x14ac:dyDescent="0.2">
      <c r="A112" s="14" t="s">
        <v>125</v>
      </c>
      <c r="B112" s="20" t="s">
        <v>26</v>
      </c>
      <c r="C112" s="20" t="s">
        <v>48</v>
      </c>
    </row>
    <row r="113" spans="1:3" x14ac:dyDescent="0.2">
      <c r="A113" s="14" t="s">
        <v>141</v>
      </c>
      <c r="B113" s="20" t="s">
        <v>26</v>
      </c>
      <c r="C113" s="20" t="s">
        <v>48</v>
      </c>
    </row>
    <row r="114" spans="1:3" x14ac:dyDescent="0.2">
      <c r="A114" s="14" t="s">
        <v>191</v>
      </c>
      <c r="B114" s="20" t="s">
        <v>30</v>
      </c>
      <c r="C114" s="20" t="s">
        <v>47</v>
      </c>
    </row>
    <row r="115" spans="1:3" x14ac:dyDescent="0.2">
      <c r="A115" s="15" t="s">
        <v>192</v>
      </c>
      <c r="B115" s="21" t="s">
        <v>28</v>
      </c>
      <c r="C115" s="21" t="s">
        <v>50</v>
      </c>
    </row>
    <row r="116" spans="1:3" x14ac:dyDescent="0.2">
      <c r="B116" s="22" t="s">
        <v>63</v>
      </c>
      <c r="C116" s="22" t="s">
        <v>63</v>
      </c>
    </row>
  </sheetData>
  <autoFilter ref="A1:C1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רבעון 3 תקופה 07-09.24</vt:lpstr>
      <vt:lpstr>גיליון2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שירן שריקי | Shiran Shriki</dc:creator>
  <cp:lastModifiedBy>Shriki Shiran Batel</cp:lastModifiedBy>
  <dcterms:created xsi:type="dcterms:W3CDTF">2023-10-24T07:39:27Z</dcterms:created>
  <dcterms:modified xsi:type="dcterms:W3CDTF">2024-11-26T14:24:10Z</dcterms:modified>
</cp:coreProperties>
</file>