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r01\usersdata$\Departments\Women\שוויון חברתי\להטב\"/>
    </mc:Choice>
  </mc:AlternateContent>
  <xr:revisionPtr revIDLastSave="0" documentId="14_{96ECD06B-3B5D-4C3A-98C3-FA4FDE753D2F}" xr6:coauthVersionLast="47" xr6:coauthVersionMax="47" xr10:uidLastSave="{00000000-0000-0000-0000-000000000000}"/>
  <bookViews>
    <workbookView xWindow="-120" yWindow="-120" windowWidth="29040" windowHeight="15720" xr2:uid="{5FBAA032-1076-48F9-B82E-4A139CF7B93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1" l="1"/>
  <c r="F8" i="1"/>
  <c r="E31" i="1"/>
  <c r="D14" i="1"/>
  <c r="D31" i="1"/>
  <c r="F22" i="1"/>
  <c r="F5" i="1"/>
  <c r="F28" i="1" l="1"/>
  <c r="C11" i="1"/>
  <c r="F10" i="1"/>
  <c r="F27" i="1"/>
  <c r="F9" i="1"/>
  <c r="F26" i="1"/>
  <c r="C9" i="1"/>
  <c r="F7" i="1"/>
</calcChain>
</file>

<file path=xl/sharedStrings.xml><?xml version="1.0" encoding="utf-8"?>
<sst xmlns="http://schemas.openxmlformats.org/spreadsheetml/2006/main" count="44" uniqueCount="30">
  <si>
    <t>נושא</t>
  </si>
  <si>
    <t xml:space="preserve">גובה ההתקשרות בש"ח </t>
  </si>
  <si>
    <t xml:space="preserve">ניצול בפועל 26.10.25 </t>
  </si>
  <si>
    <t xml:space="preserve">אחוז ביצוע </t>
  </si>
  <si>
    <t>אוכלוסיית טרנסית - מעברים</t>
  </si>
  <si>
    <t>מיזם משותף חברותא</t>
  </si>
  <si>
    <t>מיזם משותף בת קול</t>
  </si>
  <si>
    <t>מיזם משותף - שבל</t>
  </si>
  <si>
    <t xml:space="preserve">קול קורא רשויות מקומיות </t>
  </si>
  <si>
    <t xml:space="preserve">התקשרויות שנת 2024 </t>
  </si>
  <si>
    <t>מהות ההתקשרות</t>
  </si>
  <si>
    <t>העצמה, ליווי ותמיכה באוכ' הטרנסגנדרים (מיזם משותף)</t>
  </si>
  <si>
    <t xml:space="preserve">התקשרויות שנת 2025 </t>
  </si>
  <si>
    <t>1,126,95.50</t>
  </si>
  <si>
    <t>מיזם משותף - הענקת תמיכה לגברים דתיים</t>
  </si>
  <si>
    <t xml:space="preserve">מיזם משותף - נשים דתיות </t>
  </si>
  <si>
    <t xml:space="preserve">מיזם משותף נשים דתיות </t>
  </si>
  <si>
    <t>מיזם משותף - קידום סובלנות לאוכלוסיית</t>
  </si>
  <si>
    <t>הבית הפתוח</t>
  </si>
  <si>
    <t xml:space="preserve">הבית הפתוח </t>
  </si>
  <si>
    <t>פיתוח וביצוע תוכניות למען קהילות להט"בים בירושלים</t>
  </si>
  <si>
    <t>סה"כ</t>
  </si>
  <si>
    <t xml:space="preserve">סה"כ </t>
  </si>
  <si>
    <t xml:space="preserve">תאסק - מחקר </t>
  </si>
  <si>
    <t>תכנון מדיניות חיזוק ייעול ומקוד פעולות בתחום קידום אוכלוסיות הלהטב.</t>
  </si>
  <si>
    <t xml:space="preserve">אגודה </t>
  </si>
  <si>
    <t>אגודה</t>
  </si>
  <si>
    <t xml:space="preserve">ניצול בפועל 31.12.24 </t>
  </si>
  <si>
    <t xml:space="preserve">עפ"י הרישומים במערכת מרכב"ה </t>
  </si>
  <si>
    <t xml:space="preserve">משרד הבריאות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</si>
</sst>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2" xfId="0" applyFont="1" applyFill="1" applyBorder="1"/>
    <xf numFmtId="3" fontId="0" fillId="0" borderId="0" xfId="0" applyNumberFormat="1"/>
    <xf numFmtId="3" fontId="2" fillId="2" borderId="1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" xfId="0" applyNumberFormat="1" applyFont="1" applyFill="1" applyBorder="1"/>
    <xf numFmtId="3" fontId="2" fillId="2" borderId="2" xfId="0" applyNumberFormat="1" applyFont="1" applyFill="1" applyBorder="1"/>
    <xf numFmtId="3" fontId="2" fillId="2" borderId="2" xfId="0" applyNumberFormat="1" applyFont="1" applyFill="1" applyBorder="1" applyAlignment="1">
      <alignment wrapText="1"/>
    </xf>
    <xf numFmtId="3" fontId="2" fillId="2" borderId="3" xfId="0" applyNumberFormat="1" applyFont="1" applyFill="1" applyBorder="1"/>
    <xf numFmtId="9" fontId="0" fillId="0" borderId="0" xfId="1" applyFont="1"/>
    <xf numFmtId="9" fontId="0" fillId="0" borderId="0" xfId="0" applyNumberFormat="1"/>
    <xf numFmtId="3" fontId="0" fillId="0" borderId="4" xfId="0" applyNumberFormat="1" applyBorder="1"/>
    <xf numFmtId="3" fontId="0" fillId="0" borderId="5" xfId="0" applyNumberFormat="1" applyBorder="1" applyAlignment="1">
      <alignment horizontal="right" vertical="top" wrapText="1"/>
    </xf>
    <xf numFmtId="3" fontId="0" fillId="0" borderId="5" xfId="0" applyNumberFormat="1" applyBorder="1"/>
    <xf numFmtId="9" fontId="0" fillId="0" borderId="6" xfId="1" applyFont="1" applyBorder="1"/>
    <xf numFmtId="3" fontId="0" fillId="0" borderId="7" xfId="0" applyNumberFormat="1" applyBorder="1"/>
    <xf numFmtId="3" fontId="0" fillId="0" borderId="0" xfId="0" applyNumberFormat="1" applyBorder="1"/>
    <xf numFmtId="3" fontId="0" fillId="0" borderId="8" xfId="0" applyNumberFormat="1" applyBorder="1"/>
    <xf numFmtId="3" fontId="0" fillId="0" borderId="0" xfId="0" applyNumberFormat="1" applyBorder="1" applyAlignment="1">
      <alignment horizontal="right" wrapText="1"/>
    </xf>
    <xf numFmtId="3" fontId="0" fillId="0" borderId="0" xfId="0" applyNumberFormat="1" applyBorder="1" applyAlignment="1">
      <alignment horizontal="right"/>
    </xf>
    <xf numFmtId="9" fontId="0" fillId="0" borderId="8" xfId="1" applyNumberFormat="1" applyFont="1" applyBorder="1"/>
    <xf numFmtId="9" fontId="0" fillId="0" borderId="8" xfId="1" applyFon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5" xfId="0" applyNumberFormat="1" applyBorder="1" applyAlignment="1">
      <alignment horizontal="right" wrapText="1"/>
    </xf>
    <xf numFmtId="3" fontId="0" fillId="2" borderId="1" xfId="0" applyNumberFormat="1" applyFill="1" applyBorder="1"/>
    <xf numFmtId="3" fontId="0" fillId="2" borderId="2" xfId="0" applyNumberFormat="1" applyFill="1" applyBorder="1"/>
    <xf numFmtId="3" fontId="0" fillId="2" borderId="3" xfId="0" applyNumberFormat="1" applyFill="1" applyBorder="1"/>
    <xf numFmtId="3" fontId="0" fillId="0" borderId="0" xfId="0" applyNumberForma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C633B-BB1B-4C28-9396-997BC2096DB2}">
  <dimension ref="B2:I33"/>
  <sheetViews>
    <sheetView rightToLeft="1" tabSelected="1" zoomScale="130" zoomScaleNormal="130" workbookViewId="0">
      <selection activeCell="D13" sqref="D13"/>
    </sheetView>
  </sheetViews>
  <sheetFormatPr defaultRowHeight="14.25" x14ac:dyDescent="0.2"/>
  <cols>
    <col min="2" max="2" width="22.75" bestFit="1" customWidth="1"/>
    <col min="3" max="3" width="32.875" customWidth="1"/>
    <col min="4" max="4" width="11.625" customWidth="1"/>
    <col min="9" max="9" width="13.375" customWidth="1"/>
  </cols>
  <sheetData>
    <row r="2" spans="2:6" ht="15" thickBot="1" x14ac:dyDescent="0.25"/>
    <row r="3" spans="2:6" ht="15.75" thickBot="1" x14ac:dyDescent="0.3">
      <c r="B3" s="1" t="s">
        <v>9</v>
      </c>
      <c r="C3" s="2"/>
      <c r="D3" s="2"/>
      <c r="E3" s="2"/>
      <c r="F3" s="3"/>
    </row>
    <row r="4" spans="2:6" ht="45.75" thickBot="1" x14ac:dyDescent="0.3">
      <c r="B4" s="4" t="s">
        <v>0</v>
      </c>
      <c r="C4" s="7" t="s">
        <v>10</v>
      </c>
      <c r="D4" s="5" t="s">
        <v>1</v>
      </c>
      <c r="E4" s="5" t="s">
        <v>27</v>
      </c>
      <c r="F4" s="6" t="s">
        <v>3</v>
      </c>
    </row>
    <row r="5" spans="2:6" ht="28.5" x14ac:dyDescent="0.2">
      <c r="B5" s="18" t="s">
        <v>18</v>
      </c>
      <c r="C5" s="32" t="s">
        <v>20</v>
      </c>
      <c r="D5" s="20">
        <v>482000</v>
      </c>
      <c r="E5" s="20">
        <v>0</v>
      </c>
      <c r="F5" s="21">
        <f>0/482000</f>
        <v>0</v>
      </c>
    </row>
    <row r="6" spans="2:6" x14ac:dyDescent="0.2">
      <c r="B6" s="22" t="s">
        <v>25</v>
      </c>
      <c r="C6" s="23"/>
      <c r="D6" s="23">
        <v>1000000</v>
      </c>
      <c r="E6" s="23"/>
      <c r="F6" s="24"/>
    </row>
    <row r="7" spans="2:6" ht="28.5" x14ac:dyDescent="0.2">
      <c r="B7" s="22" t="s">
        <v>4</v>
      </c>
      <c r="C7" s="25" t="s">
        <v>11</v>
      </c>
      <c r="D7" s="23">
        <v>627846</v>
      </c>
      <c r="E7" s="23">
        <v>404134</v>
      </c>
      <c r="F7" s="28">
        <f>404134/627846</f>
        <v>0.64368332361757497</v>
      </c>
    </row>
    <row r="8" spans="2:6" ht="28.5" x14ac:dyDescent="0.2">
      <c r="B8" s="22" t="s">
        <v>23</v>
      </c>
      <c r="C8" s="25" t="s">
        <v>24</v>
      </c>
      <c r="D8" s="23">
        <v>2514000</v>
      </c>
      <c r="E8" s="23">
        <v>1050882</v>
      </c>
      <c r="F8" s="28">
        <f>1050882/2514000</f>
        <v>0.41801193317422436</v>
      </c>
    </row>
    <row r="9" spans="2:6" x14ac:dyDescent="0.2">
      <c r="B9" s="22" t="s">
        <v>5</v>
      </c>
      <c r="C9" s="23" t="str">
        <f>+C26</f>
        <v>מיזם משותף - הענקת תמיכה לגברים דתיים</v>
      </c>
      <c r="D9" s="23">
        <v>499975</v>
      </c>
      <c r="E9" s="23">
        <v>457055</v>
      </c>
      <c r="F9" s="28">
        <f>457055/499975</f>
        <v>0.91415570778538924</v>
      </c>
    </row>
    <row r="10" spans="2:6" x14ac:dyDescent="0.2">
      <c r="B10" s="22" t="s">
        <v>6</v>
      </c>
      <c r="C10" s="23" t="s">
        <v>16</v>
      </c>
      <c r="D10" s="23">
        <v>123100</v>
      </c>
      <c r="E10" s="23">
        <v>0</v>
      </c>
      <c r="F10" s="28">
        <f>0/123100</f>
        <v>0</v>
      </c>
    </row>
    <row r="11" spans="2:6" x14ac:dyDescent="0.2">
      <c r="B11" s="22" t="s">
        <v>7</v>
      </c>
      <c r="C11" s="23" t="str">
        <f>+C28</f>
        <v>מיזם משותף - קידום סובלנות לאוכלוסיית</v>
      </c>
      <c r="D11" s="23">
        <v>361000</v>
      </c>
      <c r="E11" s="23">
        <v>58123.38</v>
      </c>
      <c r="F11" s="28">
        <v>0.161</v>
      </c>
    </row>
    <row r="12" spans="2:6" x14ac:dyDescent="0.2">
      <c r="B12" s="22" t="s">
        <v>29</v>
      </c>
      <c r="C12" s="23"/>
      <c r="D12" s="23">
        <v>2870000</v>
      </c>
      <c r="E12" s="23">
        <v>2870000</v>
      </c>
      <c r="F12" s="28">
        <v>1</v>
      </c>
    </row>
    <row r="13" spans="2:6" ht="15" thickBot="1" x14ac:dyDescent="0.25">
      <c r="B13" s="29" t="s">
        <v>8</v>
      </c>
      <c r="C13" s="30"/>
      <c r="D13" s="30">
        <v>10000000</v>
      </c>
      <c r="E13" s="30"/>
      <c r="F13" s="31"/>
    </row>
    <row r="14" spans="2:6" ht="15" thickBot="1" x14ac:dyDescent="0.25">
      <c r="B14" s="33"/>
      <c r="C14" s="34" t="s">
        <v>22</v>
      </c>
      <c r="D14" s="34">
        <f>SUM(D5:D13)</f>
        <v>18477921</v>
      </c>
      <c r="E14" s="34"/>
      <c r="F14" s="35"/>
    </row>
    <row r="15" spans="2:6" x14ac:dyDescent="0.2">
      <c r="B15" s="8"/>
      <c r="C15" s="8"/>
      <c r="D15" s="8"/>
      <c r="E15" s="8"/>
      <c r="F15" s="8"/>
    </row>
    <row r="16" spans="2:6" x14ac:dyDescent="0.2">
      <c r="B16" s="8"/>
      <c r="C16" s="8"/>
      <c r="D16" s="8"/>
      <c r="E16" s="8"/>
      <c r="F16" s="8"/>
    </row>
    <row r="17" spans="2:9" x14ac:dyDescent="0.2">
      <c r="B17" s="8"/>
      <c r="C17" s="8"/>
      <c r="D17" s="8"/>
      <c r="E17" s="8"/>
      <c r="F17" s="8"/>
    </row>
    <row r="18" spans="2:9" x14ac:dyDescent="0.2">
      <c r="B18" s="8"/>
      <c r="C18" s="8"/>
      <c r="D18" s="8"/>
      <c r="E18" s="8"/>
      <c r="F18" s="8"/>
    </row>
    <row r="19" spans="2:9" ht="15" thickBot="1" x14ac:dyDescent="0.25">
      <c r="B19" s="8"/>
      <c r="C19" s="8"/>
      <c r="D19" s="8"/>
      <c r="E19" s="8"/>
      <c r="F19" s="8"/>
    </row>
    <row r="20" spans="2:9" ht="15.75" thickBot="1" x14ac:dyDescent="0.3">
      <c r="B20" s="9" t="s">
        <v>12</v>
      </c>
      <c r="C20" s="10"/>
      <c r="D20" s="10"/>
      <c r="E20" s="10"/>
      <c r="F20" s="11"/>
    </row>
    <row r="21" spans="2:9" ht="45.75" thickBot="1" x14ac:dyDescent="0.3">
      <c r="B21" s="12" t="s">
        <v>0</v>
      </c>
      <c r="C21" s="13" t="s">
        <v>10</v>
      </c>
      <c r="D21" s="14" t="s">
        <v>1</v>
      </c>
      <c r="E21" s="14" t="s">
        <v>2</v>
      </c>
      <c r="F21" s="15" t="s">
        <v>3</v>
      </c>
      <c r="I21" s="16"/>
    </row>
    <row r="22" spans="2:9" ht="28.5" x14ac:dyDescent="0.2">
      <c r="B22" s="18" t="s">
        <v>19</v>
      </c>
      <c r="C22" s="19" t="s">
        <v>20</v>
      </c>
      <c r="D22" s="20">
        <v>500000</v>
      </c>
      <c r="E22" s="20">
        <v>0</v>
      </c>
      <c r="F22" s="21">
        <f>0/500000</f>
        <v>0</v>
      </c>
    </row>
    <row r="23" spans="2:9" x14ac:dyDescent="0.2">
      <c r="B23" s="22" t="s">
        <v>26</v>
      </c>
      <c r="C23" s="23"/>
      <c r="D23" s="23"/>
      <c r="E23" s="23"/>
      <c r="F23" s="24"/>
    </row>
    <row r="24" spans="2:9" ht="28.5" x14ac:dyDescent="0.2">
      <c r="B24" s="22" t="s">
        <v>4</v>
      </c>
      <c r="C24" s="25" t="s">
        <v>11</v>
      </c>
      <c r="D24" s="26" t="s">
        <v>13</v>
      </c>
      <c r="E24" s="23">
        <v>469178</v>
      </c>
      <c r="F24" s="27">
        <v>0.41599999999999998</v>
      </c>
      <c r="G24" s="17"/>
    </row>
    <row r="25" spans="2:9" ht="28.5" x14ac:dyDescent="0.2">
      <c r="B25" s="22" t="s">
        <v>23</v>
      </c>
      <c r="C25" s="25" t="s">
        <v>24</v>
      </c>
      <c r="D25" s="23">
        <v>2043000</v>
      </c>
      <c r="E25" s="23">
        <v>596347</v>
      </c>
      <c r="F25" s="28">
        <f>596347/2043000</f>
        <v>0.29189769946157612</v>
      </c>
    </row>
    <row r="26" spans="2:9" x14ac:dyDescent="0.2">
      <c r="B26" s="22" t="s">
        <v>5</v>
      </c>
      <c r="C26" s="23" t="s">
        <v>14</v>
      </c>
      <c r="D26" s="23">
        <v>484654</v>
      </c>
      <c r="E26" s="23">
        <v>48903</v>
      </c>
      <c r="F26" s="28">
        <f>48903/484654</f>
        <v>0.10090291218064847</v>
      </c>
    </row>
    <row r="27" spans="2:9" x14ac:dyDescent="0.2">
      <c r="B27" s="22" t="s">
        <v>6</v>
      </c>
      <c r="C27" s="23" t="s">
        <v>15</v>
      </c>
      <c r="D27" s="23">
        <v>623100</v>
      </c>
      <c r="E27" s="23">
        <v>0</v>
      </c>
      <c r="F27" s="28">
        <f>0/623100</f>
        <v>0</v>
      </c>
    </row>
    <row r="28" spans="2:9" x14ac:dyDescent="0.2">
      <c r="B28" s="22" t="s">
        <v>7</v>
      </c>
      <c r="C28" s="23" t="s">
        <v>17</v>
      </c>
      <c r="D28" s="23">
        <v>361000</v>
      </c>
      <c r="E28" s="23">
        <v>214408</v>
      </c>
      <c r="F28" s="28">
        <f>214408/361000</f>
        <v>0.59392797783933515</v>
      </c>
    </row>
    <row r="29" spans="2:9" x14ac:dyDescent="0.2">
      <c r="B29" s="22" t="s">
        <v>29</v>
      </c>
      <c r="C29" s="23"/>
      <c r="D29" s="23">
        <v>1775000</v>
      </c>
      <c r="E29" s="23"/>
      <c r="F29" s="28"/>
    </row>
    <row r="30" spans="2:9" ht="15" thickBot="1" x14ac:dyDescent="0.25">
      <c r="B30" s="29" t="s">
        <v>8</v>
      </c>
      <c r="C30" s="30"/>
      <c r="D30" s="30">
        <v>14088000</v>
      </c>
      <c r="E30" s="30"/>
      <c r="F30" s="31"/>
    </row>
    <row r="31" spans="2:9" ht="15" thickBot="1" x14ac:dyDescent="0.25">
      <c r="B31" s="33"/>
      <c r="C31" s="34" t="s">
        <v>21</v>
      </c>
      <c r="D31" s="34">
        <f>SUM(D22:D30)</f>
        <v>19874754</v>
      </c>
      <c r="E31" s="34">
        <f>SUM(E22:E30)</f>
        <v>1328836</v>
      </c>
      <c r="F31" s="35"/>
    </row>
    <row r="33" spans="2:2" x14ac:dyDescent="0.2">
      <c r="B33" s="36" t="s">
        <v>28</v>
      </c>
    </row>
  </sheetData>
  <mergeCells count="2">
    <mergeCell ref="B3:F3"/>
    <mergeCell ref="B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 כהן</dc:creator>
  <cp:lastModifiedBy>סופי כהן</cp:lastModifiedBy>
  <dcterms:created xsi:type="dcterms:W3CDTF">2025-10-26T06:55:18Z</dcterms:created>
  <dcterms:modified xsi:type="dcterms:W3CDTF">2025-10-26T10:59:19Z</dcterms:modified>
</cp:coreProperties>
</file>