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lsa.gov.il\users\ilanagl\Documents\דוחות סטטיסטיים\ניתוחים למינהל\"/>
    </mc:Choice>
  </mc:AlternateContent>
  <bookViews>
    <workbookView xWindow="0" yWindow="75" windowWidth="20400" windowHeight="7995" activeTab="3"/>
  </bookViews>
  <sheets>
    <sheet name="תנאי החתך" sheetId="1" r:id="rId1"/>
    <sheet name="פילוח 12-2022" sheetId="4" state="hidden" r:id="rId2"/>
    <sheet name="פירוט 12-2022" sheetId="3" state="hidden" r:id="rId3"/>
    <sheet name="סיכום" sheetId="11" r:id="rId4"/>
    <sheet name="סיכום 10-2010" sheetId="5" r:id="rId5"/>
    <sheet name="פילוח 10-2010" sheetId="7" state="hidden" r:id="rId6"/>
    <sheet name="פירוט 10-2010" sheetId="6" state="hidden" r:id="rId7"/>
    <sheet name="סיכום 10-2020" sheetId="8" r:id="rId8"/>
    <sheet name="פילוח 10-2020" sheetId="10" state="hidden" r:id="rId9"/>
    <sheet name="פירוט 10-2020" sheetId="9" state="hidden" r:id="rId10"/>
    <sheet name="סיכום 12-2022" sheetId="2" r:id="rId11"/>
  </sheets>
  <definedNames>
    <definedName name="_xlnm._FilterDatabase" localSheetId="9" hidden="1">'פירוט 10-2020'!$A$1:$AO$444</definedName>
    <definedName name="_xlnm._FilterDatabase" localSheetId="2" hidden="1">'פירוט 12-2022'!$A$1:$AO$458</definedName>
  </definedNames>
  <calcPr calcId="162913"/>
  <pivotCaches>
    <pivotCache cacheId="0" r:id="rId12"/>
    <pivotCache cacheId="1" r:id="rId13"/>
    <pivotCache cacheId="2" r:id="rId14"/>
  </pivotCaches>
</workbook>
</file>

<file path=xl/calcChain.xml><?xml version="1.0" encoding="utf-8"?>
<calcChain xmlns="http://schemas.openxmlformats.org/spreadsheetml/2006/main">
  <c r="F160" i="2" l="1"/>
  <c r="E160" i="2"/>
  <c r="F160" i="8"/>
  <c r="E160" i="8"/>
  <c r="F59" i="5"/>
  <c r="E59" i="5"/>
  <c r="E3" i="11"/>
  <c r="F3" i="11"/>
  <c r="G3" i="11" s="1"/>
  <c r="L3" i="11"/>
  <c r="M3" i="11"/>
  <c r="N3" i="11" s="1"/>
  <c r="S3" i="11"/>
  <c r="T3" i="11"/>
  <c r="E4" i="11"/>
  <c r="F4" i="11"/>
  <c r="L4" i="11"/>
  <c r="M4" i="11"/>
  <c r="N4" i="11" s="1"/>
  <c r="S4" i="11"/>
  <c r="T4" i="11"/>
  <c r="U4" i="11" s="1"/>
  <c r="E5" i="11"/>
  <c r="F5" i="11"/>
  <c r="G5" i="11" s="1"/>
  <c r="H5" i="11"/>
  <c r="J5" i="11" s="1"/>
  <c r="I5" i="11"/>
  <c r="K5" i="11" s="1"/>
  <c r="L5" i="11"/>
  <c r="M5" i="11"/>
  <c r="S5" i="11"/>
  <c r="T5" i="11"/>
  <c r="U5" i="11" s="1"/>
  <c r="E6" i="11"/>
  <c r="F6" i="11"/>
  <c r="G6" i="11" s="1"/>
  <c r="H6" i="11"/>
  <c r="J6" i="11" s="1"/>
  <c r="I6" i="11"/>
  <c r="K6" i="11" s="1"/>
  <c r="L6" i="11"/>
  <c r="M6" i="11"/>
  <c r="N6" i="11" s="1"/>
  <c r="S6" i="11"/>
  <c r="T6" i="11"/>
  <c r="U6" i="11" s="1"/>
  <c r="E7" i="11"/>
  <c r="F7" i="11"/>
  <c r="G7" i="11" s="1"/>
  <c r="L7" i="11"/>
  <c r="M7" i="11"/>
  <c r="S7" i="11"/>
  <c r="T7" i="11"/>
  <c r="U7" i="11" s="1"/>
  <c r="E8" i="11"/>
  <c r="F8" i="11"/>
  <c r="G8" i="11" s="1"/>
  <c r="H8" i="11"/>
  <c r="J8" i="11" s="1"/>
  <c r="I8" i="11"/>
  <c r="K8" i="11" s="1"/>
  <c r="L8" i="11"/>
  <c r="M8" i="11"/>
  <c r="N8" i="11" s="1"/>
  <c r="O8" i="11"/>
  <c r="Q8" i="11" s="1"/>
  <c r="P8" i="11"/>
  <c r="R8" i="11" s="1"/>
  <c r="S8" i="11"/>
  <c r="T8" i="11"/>
  <c r="U8" i="11" s="1"/>
  <c r="E9" i="11"/>
  <c r="F9" i="11"/>
  <c r="G9" i="11" s="1"/>
  <c r="H9" i="11"/>
  <c r="J9" i="11" s="1"/>
  <c r="I9" i="11"/>
  <c r="K9" i="11" s="1"/>
  <c r="L9" i="11"/>
  <c r="M9" i="11"/>
  <c r="N9" i="11" s="1"/>
  <c r="S9" i="11"/>
  <c r="T9" i="11"/>
  <c r="U9" i="11" s="1"/>
  <c r="E10" i="11"/>
  <c r="F10" i="11"/>
  <c r="G10" i="11" s="1"/>
  <c r="H10" i="11"/>
  <c r="J10" i="11" s="1"/>
  <c r="I10" i="11"/>
  <c r="K10" i="11" s="1"/>
  <c r="L10" i="11"/>
  <c r="M10" i="11"/>
  <c r="N10" i="11" s="1"/>
  <c r="S10" i="11"/>
  <c r="T10" i="11"/>
  <c r="U10" i="11" s="1"/>
  <c r="E11" i="11"/>
  <c r="F11" i="11"/>
  <c r="G11" i="11" s="1"/>
  <c r="H11" i="11"/>
  <c r="J11" i="11" s="1"/>
  <c r="I11" i="11"/>
  <c r="K11" i="11" s="1"/>
  <c r="L11" i="11"/>
  <c r="M11" i="11"/>
  <c r="S11" i="11"/>
  <c r="T11" i="11"/>
  <c r="U11" i="11" s="1"/>
  <c r="E12" i="11"/>
  <c r="F12" i="11"/>
  <c r="G12" i="11" s="1"/>
  <c r="H12" i="11"/>
  <c r="J12" i="11" s="1"/>
  <c r="I12" i="11"/>
  <c r="K12" i="11" s="1"/>
  <c r="L12" i="11"/>
  <c r="M12" i="11"/>
  <c r="N12" i="11" s="1"/>
  <c r="S12" i="11"/>
  <c r="T12" i="11"/>
  <c r="U12" i="11" s="1"/>
  <c r="E13" i="11"/>
  <c r="F13" i="11"/>
  <c r="G13" i="11" s="1"/>
  <c r="H13" i="11"/>
  <c r="J13" i="11" s="1"/>
  <c r="I13" i="11"/>
  <c r="K13" i="11" s="1"/>
  <c r="L13" i="11"/>
  <c r="M13" i="11"/>
  <c r="N13" i="11" s="1"/>
  <c r="S13" i="11"/>
  <c r="T13" i="11"/>
  <c r="U13" i="11" s="1"/>
  <c r="E14" i="11"/>
  <c r="F14" i="11"/>
  <c r="G14" i="11" s="1"/>
  <c r="L14" i="11"/>
  <c r="M14" i="11"/>
  <c r="N14" i="11" s="1"/>
  <c r="S14" i="11"/>
  <c r="T14" i="11"/>
  <c r="E15" i="11"/>
  <c r="F15" i="11"/>
  <c r="G15" i="11" s="1"/>
  <c r="H15" i="11"/>
  <c r="J15" i="11" s="1"/>
  <c r="I15" i="11"/>
  <c r="K15" i="11" s="1"/>
  <c r="L15" i="11"/>
  <c r="M15" i="11"/>
  <c r="S15" i="11"/>
  <c r="T15" i="11"/>
  <c r="U15" i="11" s="1"/>
  <c r="E16" i="11"/>
  <c r="F16" i="11"/>
  <c r="G16" i="11" s="1"/>
  <c r="H16" i="11"/>
  <c r="J16" i="11" s="1"/>
  <c r="I16" i="11"/>
  <c r="K16" i="11" s="1"/>
  <c r="L16" i="11"/>
  <c r="M16" i="11"/>
  <c r="S16" i="11"/>
  <c r="T16" i="11"/>
  <c r="U16" i="11" s="1"/>
  <c r="E17" i="11"/>
  <c r="F17" i="11"/>
  <c r="G17" i="11" s="1"/>
  <c r="H17" i="11"/>
  <c r="J17" i="11" s="1"/>
  <c r="I17" i="11"/>
  <c r="K17" i="11" s="1"/>
  <c r="L17" i="11"/>
  <c r="M17" i="11"/>
  <c r="N17" i="11" s="1"/>
  <c r="S17" i="11"/>
  <c r="T17" i="11"/>
  <c r="E18" i="11"/>
  <c r="F18" i="11"/>
  <c r="G18" i="11" s="1"/>
  <c r="H18" i="11"/>
  <c r="J18" i="11" s="1"/>
  <c r="I18" i="11"/>
  <c r="K18" i="11" s="1"/>
  <c r="L18" i="11"/>
  <c r="M18" i="11"/>
  <c r="S18" i="11"/>
  <c r="T18" i="11"/>
  <c r="U18" i="11" s="1"/>
  <c r="E19" i="11"/>
  <c r="F19" i="11"/>
  <c r="G19" i="11" s="1"/>
  <c r="H19" i="11"/>
  <c r="J19" i="11" s="1"/>
  <c r="I19" i="11"/>
  <c r="K19" i="11" s="1"/>
  <c r="L19" i="11"/>
  <c r="M19" i="11"/>
  <c r="N19" i="11" s="1"/>
  <c r="S19" i="11"/>
  <c r="T19" i="11"/>
  <c r="U19" i="11" s="1"/>
  <c r="E20" i="11"/>
  <c r="F20" i="11"/>
  <c r="G20" i="11" s="1"/>
  <c r="H20" i="11"/>
  <c r="J20" i="11" s="1"/>
  <c r="I20" i="11"/>
  <c r="K20" i="11" s="1"/>
  <c r="L20" i="11"/>
  <c r="M20" i="11"/>
  <c r="N20" i="11" s="1"/>
  <c r="S20" i="11"/>
  <c r="T20" i="11"/>
  <c r="E21" i="11"/>
  <c r="F21" i="11"/>
  <c r="G21" i="11" s="1"/>
  <c r="H21" i="11"/>
  <c r="J21" i="11" s="1"/>
  <c r="I21" i="11"/>
  <c r="K21" i="11" s="1"/>
  <c r="L21" i="11"/>
  <c r="M21" i="11"/>
  <c r="S21" i="11"/>
  <c r="T21" i="11"/>
  <c r="E22" i="11"/>
  <c r="F22" i="11"/>
  <c r="G22" i="11" s="1"/>
  <c r="H22" i="11"/>
  <c r="J22" i="11" s="1"/>
  <c r="I22" i="11"/>
  <c r="K22" i="11" s="1"/>
  <c r="L22" i="11"/>
  <c r="M22" i="11"/>
  <c r="N22" i="11" s="1"/>
  <c r="S22" i="11"/>
  <c r="T22" i="11"/>
  <c r="U22" i="11" s="1"/>
  <c r="E23" i="11"/>
  <c r="F23" i="11"/>
  <c r="G23" i="11" s="1"/>
  <c r="H23" i="11"/>
  <c r="J23" i="11" s="1"/>
  <c r="I23" i="11"/>
  <c r="K23" i="11" s="1"/>
  <c r="L23" i="11"/>
  <c r="M23" i="11"/>
  <c r="N23" i="11" s="1"/>
  <c r="S23" i="11"/>
  <c r="T23" i="11"/>
  <c r="E24" i="11"/>
  <c r="F24" i="11"/>
  <c r="G24" i="11" s="1"/>
  <c r="H24" i="11"/>
  <c r="J24" i="11" s="1"/>
  <c r="I24" i="11"/>
  <c r="K24" i="11" s="1"/>
  <c r="L24" i="11"/>
  <c r="M24" i="11"/>
  <c r="N24" i="11" s="1"/>
  <c r="O24" i="11"/>
  <c r="Q24" i="11" s="1"/>
  <c r="P24" i="11"/>
  <c r="R24" i="11" s="1"/>
  <c r="S24" i="11"/>
  <c r="T24" i="11"/>
  <c r="U24" i="11" s="1"/>
  <c r="E25" i="11"/>
  <c r="F25" i="11"/>
  <c r="L25" i="11"/>
  <c r="M25" i="11"/>
  <c r="N25" i="11" s="1"/>
  <c r="S25" i="11"/>
  <c r="T25" i="11"/>
  <c r="U25" i="11" s="1"/>
  <c r="E26" i="11"/>
  <c r="F26" i="11"/>
  <c r="L26" i="11"/>
  <c r="M26" i="11"/>
  <c r="S26" i="11"/>
  <c r="T26" i="11"/>
  <c r="U26" i="11" s="1"/>
  <c r="E27" i="11"/>
  <c r="F27" i="11"/>
  <c r="L27" i="11"/>
  <c r="M27" i="11"/>
  <c r="N27" i="11" s="1"/>
  <c r="S27" i="11"/>
  <c r="T27" i="11"/>
  <c r="U27" i="11" s="1"/>
  <c r="E28" i="11"/>
  <c r="F28" i="11"/>
  <c r="L28" i="11"/>
  <c r="M28" i="11"/>
  <c r="S28" i="11"/>
  <c r="T28" i="11"/>
  <c r="U28" i="11" s="1"/>
  <c r="E29" i="11"/>
  <c r="F29" i="11"/>
  <c r="L29" i="11"/>
  <c r="M29" i="11"/>
  <c r="N29" i="11" s="1"/>
  <c r="S29" i="11"/>
  <c r="T29" i="11"/>
  <c r="U29" i="11" s="1"/>
  <c r="E30" i="11"/>
  <c r="F30" i="11"/>
  <c r="L30" i="11"/>
  <c r="M30" i="11"/>
  <c r="S30" i="11"/>
  <c r="T30" i="11"/>
  <c r="U30" i="11" s="1"/>
  <c r="E31" i="11"/>
  <c r="F31" i="11"/>
  <c r="L31" i="11"/>
  <c r="M31" i="11"/>
  <c r="N31" i="11" s="1"/>
  <c r="S31" i="11"/>
  <c r="T31" i="11"/>
  <c r="U31" i="11" s="1"/>
  <c r="E32" i="11"/>
  <c r="F32" i="11"/>
  <c r="L32" i="11"/>
  <c r="M32" i="11"/>
  <c r="S32" i="11"/>
  <c r="T32" i="11"/>
  <c r="U32" i="11" s="1"/>
  <c r="E33" i="11"/>
  <c r="F33" i="11"/>
  <c r="L33" i="11"/>
  <c r="M33" i="11"/>
  <c r="N33" i="11" s="1"/>
  <c r="S33" i="11"/>
  <c r="T33" i="11"/>
  <c r="U33" i="11" s="1"/>
  <c r="E34" i="11"/>
  <c r="F34" i="11"/>
  <c r="L34" i="11"/>
  <c r="M34" i="11"/>
  <c r="S34" i="11"/>
  <c r="T34" i="11"/>
  <c r="U34" i="11" s="1"/>
  <c r="E35" i="11"/>
  <c r="F35" i="11"/>
  <c r="L35" i="11"/>
  <c r="M35" i="11"/>
  <c r="N35" i="11" s="1"/>
  <c r="S35" i="11"/>
  <c r="T35" i="11"/>
  <c r="U35" i="11" s="1"/>
  <c r="E36" i="11"/>
  <c r="F36" i="11"/>
  <c r="L36" i="11"/>
  <c r="M36" i="11"/>
  <c r="S36" i="11"/>
  <c r="T36" i="11"/>
  <c r="U36" i="11" s="1"/>
  <c r="E37" i="11"/>
  <c r="F37" i="11"/>
  <c r="L37" i="11"/>
  <c r="M37" i="11"/>
  <c r="N37" i="11" s="1"/>
  <c r="S37" i="11"/>
  <c r="T37" i="11"/>
  <c r="U37" i="11" s="1"/>
  <c r="E38" i="11"/>
  <c r="F38" i="11"/>
  <c r="L38" i="11"/>
  <c r="M38" i="11"/>
  <c r="S38" i="11"/>
  <c r="T38" i="11"/>
  <c r="U38" i="11" s="1"/>
  <c r="E39" i="11"/>
  <c r="F39" i="11"/>
  <c r="G39" i="11" s="1"/>
  <c r="H39" i="11"/>
  <c r="J39" i="11" s="1"/>
  <c r="I39" i="11"/>
  <c r="K39" i="11" s="1"/>
  <c r="L39" i="11"/>
  <c r="M39" i="11"/>
  <c r="N39" i="11" s="1"/>
  <c r="S39" i="11"/>
  <c r="T39" i="11"/>
  <c r="U39" i="11" s="1"/>
  <c r="E40" i="11"/>
  <c r="F40" i="11"/>
  <c r="G40" i="11" s="1"/>
  <c r="H40" i="11"/>
  <c r="J40" i="11" s="1"/>
  <c r="I40" i="11"/>
  <c r="K40" i="11" s="1"/>
  <c r="L40" i="11"/>
  <c r="M40" i="11"/>
  <c r="S40" i="11"/>
  <c r="T40" i="11"/>
  <c r="U40" i="11" s="1"/>
  <c r="E41" i="11"/>
  <c r="F41" i="11"/>
  <c r="G41" i="11" s="1"/>
  <c r="H41" i="11"/>
  <c r="J41" i="11" s="1"/>
  <c r="I41" i="11"/>
  <c r="K41" i="11" s="1"/>
  <c r="L41" i="11"/>
  <c r="M41" i="11"/>
  <c r="S41" i="11"/>
  <c r="T41" i="11"/>
  <c r="U41" i="11" s="1"/>
  <c r="E43" i="11"/>
  <c r="F43" i="11"/>
  <c r="G43" i="11" s="1"/>
  <c r="H43" i="11"/>
  <c r="J43" i="11" s="1"/>
  <c r="I43" i="11"/>
  <c r="K43" i="11" s="1"/>
  <c r="L43" i="11"/>
  <c r="M43" i="11"/>
  <c r="N43" i="11" s="1"/>
  <c r="S43" i="11"/>
  <c r="T43" i="11"/>
  <c r="U43" i="11" s="1"/>
  <c r="E44" i="11"/>
  <c r="F44" i="11"/>
  <c r="G44" i="11" s="1"/>
  <c r="H44" i="11"/>
  <c r="J44" i="11" s="1"/>
  <c r="I44" i="11"/>
  <c r="K44" i="11" s="1"/>
  <c r="L44" i="11"/>
  <c r="M44" i="11"/>
  <c r="S44" i="11"/>
  <c r="T44" i="11"/>
  <c r="U44" i="11" s="1"/>
  <c r="E46" i="11"/>
  <c r="F46" i="11"/>
  <c r="G46" i="11" s="1"/>
  <c r="H46" i="11"/>
  <c r="J46" i="11" s="1"/>
  <c r="I46" i="11"/>
  <c r="K46" i="11" s="1"/>
  <c r="L46" i="11"/>
  <c r="M46" i="11"/>
  <c r="S46" i="11"/>
  <c r="T46" i="11"/>
  <c r="U46" i="11" s="1"/>
  <c r="E47" i="11"/>
  <c r="F47" i="11"/>
  <c r="L47" i="11"/>
  <c r="M47" i="11"/>
  <c r="N47" i="11" s="1"/>
  <c r="S47" i="11"/>
  <c r="T47" i="11"/>
  <c r="U47" i="11" s="1"/>
  <c r="E48" i="11"/>
  <c r="F48" i="11"/>
  <c r="G48" i="11" s="1"/>
  <c r="H48" i="11"/>
  <c r="J48" i="11" s="1"/>
  <c r="I48" i="11"/>
  <c r="K48" i="11" s="1"/>
  <c r="L48" i="11"/>
  <c r="M48" i="11"/>
  <c r="N48" i="11" s="1"/>
  <c r="S48" i="11"/>
  <c r="T48" i="11"/>
  <c r="E49" i="11"/>
  <c r="F49" i="11"/>
  <c r="G49" i="11" s="1"/>
  <c r="H49" i="11"/>
  <c r="J49" i="11" s="1"/>
  <c r="I49" i="11"/>
  <c r="K49" i="11" s="1"/>
  <c r="L49" i="11"/>
  <c r="M49" i="11"/>
  <c r="S49" i="11"/>
  <c r="T49" i="11"/>
  <c r="E50" i="11"/>
  <c r="F50" i="11"/>
  <c r="G50" i="11" s="1"/>
  <c r="H50" i="11"/>
  <c r="J50" i="11" s="1"/>
  <c r="I50" i="11"/>
  <c r="K50" i="11" s="1"/>
  <c r="L50" i="11"/>
  <c r="M50" i="11"/>
  <c r="N50" i="11" s="1"/>
  <c r="S50" i="11"/>
  <c r="T50" i="11"/>
  <c r="U50" i="11" s="1"/>
  <c r="E51" i="11"/>
  <c r="F51" i="11"/>
  <c r="G51" i="11" s="1"/>
  <c r="H51" i="11"/>
  <c r="J51" i="11" s="1"/>
  <c r="I51" i="11"/>
  <c r="K51" i="11" s="1"/>
  <c r="L51" i="11"/>
  <c r="M51" i="11"/>
  <c r="N51" i="11" s="1"/>
  <c r="S51" i="11"/>
  <c r="T51" i="11"/>
  <c r="E53" i="11"/>
  <c r="F53" i="11"/>
  <c r="G53" i="11" s="1"/>
  <c r="L53" i="11"/>
  <c r="M53" i="11"/>
  <c r="N53" i="11" s="1"/>
  <c r="S53" i="11"/>
  <c r="T53" i="11"/>
  <c r="U53" i="11" s="1"/>
  <c r="E54" i="11"/>
  <c r="F54" i="11"/>
  <c r="G54" i="11" s="1"/>
  <c r="H54" i="11"/>
  <c r="J54" i="11" s="1"/>
  <c r="I54" i="11"/>
  <c r="K54" i="11" s="1"/>
  <c r="L54" i="11"/>
  <c r="M54" i="11"/>
  <c r="S54" i="11"/>
  <c r="T54" i="11"/>
  <c r="U54" i="11" s="1"/>
  <c r="E55" i="11"/>
  <c r="F55" i="11"/>
  <c r="G55" i="11" s="1"/>
  <c r="L55" i="11"/>
  <c r="M55" i="11"/>
  <c r="S55" i="11"/>
  <c r="T55" i="11"/>
  <c r="E56" i="11"/>
  <c r="F56" i="11"/>
  <c r="G56" i="11" s="1"/>
  <c r="H56" i="11"/>
  <c r="J56" i="11" s="1"/>
  <c r="I56" i="11"/>
  <c r="K56" i="11" s="1"/>
  <c r="L56" i="11"/>
  <c r="M56" i="11"/>
  <c r="N56" i="11" s="1"/>
  <c r="S56" i="11"/>
  <c r="T56" i="11"/>
  <c r="U56" i="11" s="1"/>
  <c r="E57" i="11"/>
  <c r="F57" i="11"/>
  <c r="L57" i="11"/>
  <c r="M57" i="11"/>
  <c r="S57" i="11"/>
  <c r="T57" i="11"/>
  <c r="U57" i="11" s="1"/>
  <c r="E58" i="11"/>
  <c r="F58" i="11"/>
  <c r="L58" i="11"/>
  <c r="M58" i="11"/>
  <c r="N58" i="11" s="1"/>
  <c r="S58" i="11"/>
  <c r="T58" i="11"/>
  <c r="U58" i="11" s="1"/>
  <c r="E59" i="11"/>
  <c r="F59" i="11"/>
  <c r="L59" i="11"/>
  <c r="M59" i="11"/>
  <c r="S59" i="11"/>
  <c r="T59" i="11"/>
  <c r="U59" i="11" s="1"/>
  <c r="E60" i="11"/>
  <c r="F60" i="11"/>
  <c r="G60" i="11" s="1"/>
  <c r="H60" i="11"/>
  <c r="J60" i="11" s="1"/>
  <c r="I60" i="11"/>
  <c r="K60" i="11" s="1"/>
  <c r="L60" i="11"/>
  <c r="M60" i="11"/>
  <c r="N60" i="11" s="1"/>
  <c r="S60" i="11"/>
  <c r="T60" i="11"/>
  <c r="U60" i="11" s="1"/>
  <c r="E61" i="11"/>
  <c r="F61" i="11"/>
  <c r="G61" i="11" s="1"/>
  <c r="H61" i="11"/>
  <c r="J61" i="11" s="1"/>
  <c r="I61" i="11"/>
  <c r="K61" i="11" s="1"/>
  <c r="L61" i="11"/>
  <c r="M61" i="11"/>
  <c r="S61" i="11"/>
  <c r="T61" i="11"/>
  <c r="U61" i="11" s="1"/>
  <c r="E62" i="11"/>
  <c r="F62" i="11"/>
  <c r="G62" i="11" s="1"/>
  <c r="H62" i="11"/>
  <c r="J62" i="11" s="1"/>
  <c r="I62" i="11"/>
  <c r="K62" i="11" s="1"/>
  <c r="L62" i="11"/>
  <c r="M62" i="11"/>
  <c r="S62" i="11"/>
  <c r="T62" i="11"/>
  <c r="U62" i="11" s="1"/>
  <c r="E63" i="11"/>
  <c r="F63" i="11"/>
  <c r="L63" i="11"/>
  <c r="M63" i="11"/>
  <c r="N63" i="11" s="1"/>
  <c r="S63" i="11"/>
  <c r="T63" i="11"/>
  <c r="U63" i="11" s="1"/>
  <c r="E64" i="11"/>
  <c r="F64" i="11"/>
  <c r="G64" i="11" s="1"/>
  <c r="H64" i="11"/>
  <c r="J64" i="11" s="1"/>
  <c r="I64" i="11"/>
  <c r="K64" i="11" s="1"/>
  <c r="L64" i="11"/>
  <c r="M64" i="11"/>
  <c r="N64" i="11" s="1"/>
  <c r="S64" i="11"/>
  <c r="T64" i="11"/>
  <c r="E65" i="11"/>
  <c r="F65" i="11"/>
  <c r="G65" i="11" s="1"/>
  <c r="H65" i="11"/>
  <c r="J65" i="11" s="1"/>
  <c r="I65" i="11"/>
  <c r="K65" i="11" s="1"/>
  <c r="L65" i="11"/>
  <c r="M65" i="11"/>
  <c r="S65" i="11"/>
  <c r="T65" i="11"/>
  <c r="E67" i="11"/>
  <c r="F67" i="11"/>
  <c r="G67" i="11" s="1"/>
  <c r="H67" i="11"/>
  <c r="J67" i="11" s="1"/>
  <c r="I67" i="11"/>
  <c r="K67" i="11" s="1"/>
  <c r="L67" i="11"/>
  <c r="M67" i="11"/>
  <c r="N67" i="11" s="1"/>
  <c r="S67" i="11"/>
  <c r="T67" i="11"/>
  <c r="U67" i="11" s="1"/>
  <c r="E68" i="11"/>
  <c r="F68" i="11"/>
  <c r="L68" i="11"/>
  <c r="M68" i="11"/>
  <c r="S68" i="11"/>
  <c r="T68" i="11"/>
  <c r="U68" i="11" s="1"/>
  <c r="E69" i="11"/>
  <c r="F69" i="11"/>
  <c r="G69" i="11" s="1"/>
  <c r="H69" i="11"/>
  <c r="J69" i="11" s="1"/>
  <c r="I69" i="11"/>
  <c r="K69" i="11" s="1"/>
  <c r="L69" i="11"/>
  <c r="M69" i="11"/>
  <c r="N69" i="11" s="1"/>
  <c r="S69" i="11"/>
  <c r="T69" i="11"/>
  <c r="U69" i="11" s="1"/>
  <c r="E70" i="11"/>
  <c r="F70" i="11"/>
  <c r="G70" i="11" s="1"/>
  <c r="H70" i="11"/>
  <c r="J70" i="11" s="1"/>
  <c r="I70" i="11"/>
  <c r="K70" i="11" s="1"/>
  <c r="L70" i="11"/>
  <c r="M70" i="11"/>
  <c r="S70" i="11"/>
  <c r="T70" i="11"/>
  <c r="U70" i="11" s="1"/>
  <c r="E71" i="11"/>
  <c r="F71" i="11"/>
  <c r="G71" i="11" s="1"/>
  <c r="H71" i="11"/>
  <c r="J71" i="11" s="1"/>
  <c r="I71" i="11"/>
  <c r="K71" i="11" s="1"/>
  <c r="L71" i="11"/>
  <c r="M71" i="11"/>
  <c r="S71" i="11"/>
  <c r="T71" i="11"/>
  <c r="U71" i="11" s="1"/>
  <c r="E72" i="11"/>
  <c r="F72" i="11"/>
  <c r="G72" i="11" s="1"/>
  <c r="H72" i="11"/>
  <c r="J72" i="11" s="1"/>
  <c r="I72" i="11"/>
  <c r="K72" i="11" s="1"/>
  <c r="L72" i="11"/>
  <c r="M72" i="11"/>
  <c r="N72" i="11" s="1"/>
  <c r="S72" i="11"/>
  <c r="T72" i="11"/>
  <c r="U72" i="11" s="1"/>
  <c r="E73" i="11"/>
  <c r="F73" i="11"/>
  <c r="G73" i="11" s="1"/>
  <c r="H73" i="11"/>
  <c r="J73" i="11" s="1"/>
  <c r="I73" i="11"/>
  <c r="K73" i="11" s="1"/>
  <c r="L73" i="11"/>
  <c r="M73" i="11"/>
  <c r="S73" i="11"/>
  <c r="T73" i="11"/>
  <c r="U73" i="11" s="1"/>
  <c r="E74" i="11"/>
  <c r="F74" i="11"/>
  <c r="G74" i="11" s="1"/>
  <c r="H74" i="11"/>
  <c r="J74" i="11" s="1"/>
  <c r="I74" i="11"/>
  <c r="K74" i="11" s="1"/>
  <c r="L74" i="11"/>
  <c r="M74" i="11"/>
  <c r="S74" i="11"/>
  <c r="T74" i="11"/>
  <c r="U74" i="11" s="1"/>
  <c r="E75" i="11"/>
  <c r="F75" i="11"/>
  <c r="G75" i="11" s="1"/>
  <c r="H75" i="11"/>
  <c r="J75" i="11" s="1"/>
  <c r="I75" i="11"/>
  <c r="K75" i="11" s="1"/>
  <c r="L75" i="11"/>
  <c r="M75" i="11"/>
  <c r="N75" i="11" s="1"/>
  <c r="S75" i="11"/>
  <c r="T75" i="11"/>
  <c r="U75" i="11" s="1"/>
  <c r="E76" i="11"/>
  <c r="F76" i="11"/>
  <c r="G76" i="11" s="1"/>
  <c r="H76" i="11"/>
  <c r="J76" i="11" s="1"/>
  <c r="I76" i="11"/>
  <c r="K76" i="11" s="1"/>
  <c r="L76" i="11"/>
  <c r="M76" i="11"/>
  <c r="S76" i="11"/>
  <c r="T76" i="11"/>
  <c r="U76" i="11" s="1"/>
  <c r="E77" i="11"/>
  <c r="F77" i="11"/>
  <c r="G77" i="11" s="1"/>
  <c r="L77" i="11"/>
  <c r="M77" i="11"/>
  <c r="S77" i="11"/>
  <c r="T77" i="11"/>
  <c r="E78" i="11"/>
  <c r="F78" i="11"/>
  <c r="G78" i="11" s="1"/>
  <c r="H78" i="11"/>
  <c r="J78" i="11" s="1"/>
  <c r="I78" i="11"/>
  <c r="K78" i="11" s="1"/>
  <c r="L78" i="11"/>
  <c r="M78" i="11"/>
  <c r="N78" i="11" s="1"/>
  <c r="S78" i="11"/>
  <c r="T78" i="11"/>
  <c r="U78" i="11" s="1"/>
  <c r="E79" i="11"/>
  <c r="F79" i="11"/>
  <c r="G79" i="11" s="1"/>
  <c r="H79" i="11"/>
  <c r="J79" i="11" s="1"/>
  <c r="I79" i="11"/>
  <c r="K79" i="11" s="1"/>
  <c r="L79" i="11"/>
  <c r="M79" i="11"/>
  <c r="N79" i="11" s="1"/>
  <c r="S79" i="11"/>
  <c r="T79" i="11"/>
  <c r="E80" i="11"/>
  <c r="F80" i="11"/>
  <c r="G80" i="11" s="1"/>
  <c r="H80" i="11"/>
  <c r="J80" i="11" s="1"/>
  <c r="I80" i="11"/>
  <c r="K80" i="11" s="1"/>
  <c r="L80" i="11"/>
  <c r="M80" i="11"/>
  <c r="S80" i="11"/>
  <c r="T80" i="11"/>
  <c r="E81" i="11"/>
  <c r="F81" i="11"/>
  <c r="G81" i="11" s="1"/>
  <c r="H81" i="11"/>
  <c r="J81" i="11" s="1"/>
  <c r="I81" i="11"/>
  <c r="K81" i="11" s="1"/>
  <c r="L81" i="11"/>
  <c r="M81" i="11"/>
  <c r="N81" i="11" s="1"/>
  <c r="S81" i="11"/>
  <c r="T81" i="11"/>
  <c r="U81" i="11" s="1"/>
  <c r="E82" i="11"/>
  <c r="F82" i="11"/>
  <c r="G82" i="11" s="1"/>
  <c r="H82" i="11"/>
  <c r="J82" i="11" s="1"/>
  <c r="I82" i="11"/>
  <c r="K82" i="11" s="1"/>
  <c r="L82" i="11"/>
  <c r="M82" i="11"/>
  <c r="N82" i="11" s="1"/>
  <c r="S82" i="11"/>
  <c r="T82" i="11"/>
  <c r="U82" i="11" s="1"/>
  <c r="E83" i="11"/>
  <c r="F83" i="11"/>
  <c r="G83" i="11" s="1"/>
  <c r="H83" i="11"/>
  <c r="J83" i="11" s="1"/>
  <c r="I83" i="11"/>
  <c r="K83" i="11" s="1"/>
  <c r="L83" i="11"/>
  <c r="M83" i="11"/>
  <c r="N83" i="11" s="1"/>
  <c r="S83" i="11"/>
  <c r="T83" i="11"/>
  <c r="E84" i="11"/>
  <c r="F84" i="11"/>
  <c r="G84" i="11" s="1"/>
  <c r="H84" i="11"/>
  <c r="J84" i="11" s="1"/>
  <c r="I84" i="11"/>
  <c r="K84" i="11" s="1"/>
  <c r="L84" i="11"/>
  <c r="M84" i="11"/>
  <c r="N84" i="11" s="1"/>
  <c r="S84" i="11"/>
  <c r="T84" i="11"/>
  <c r="U84" i="11" s="1"/>
  <c r="E85" i="11"/>
  <c r="F85" i="11"/>
  <c r="G85" i="11" s="1"/>
  <c r="H85" i="11"/>
  <c r="J85" i="11" s="1"/>
  <c r="I85" i="11"/>
  <c r="K85" i="11" s="1"/>
  <c r="L85" i="11"/>
  <c r="M85" i="11"/>
  <c r="N85" i="11" s="1"/>
  <c r="S85" i="11"/>
  <c r="T85" i="11"/>
  <c r="E86" i="11"/>
  <c r="F86" i="11"/>
  <c r="G86" i="11" s="1"/>
  <c r="L86" i="11"/>
  <c r="M86" i="11"/>
  <c r="N86" i="11" s="1"/>
  <c r="S86" i="11"/>
  <c r="T86" i="11"/>
  <c r="U86" i="11" s="1"/>
  <c r="W86" i="11"/>
  <c r="Y86" i="11" s="1"/>
  <c r="E87" i="11"/>
  <c r="F87" i="11"/>
  <c r="L87" i="11"/>
  <c r="M87" i="11"/>
  <c r="N87" i="11" s="1"/>
  <c r="S87" i="11"/>
  <c r="T87" i="11"/>
  <c r="E88" i="11"/>
  <c r="F88" i="11"/>
  <c r="L88" i="11"/>
  <c r="M88" i="11"/>
  <c r="S88" i="11"/>
  <c r="T88" i="11"/>
  <c r="U88" i="11" s="1"/>
  <c r="E89" i="11"/>
  <c r="F89" i="11"/>
  <c r="G89" i="11" s="1"/>
  <c r="I89" i="11"/>
  <c r="K89" i="11" s="1"/>
  <c r="L89" i="11"/>
  <c r="M89" i="11"/>
  <c r="S89" i="11"/>
  <c r="T89" i="11"/>
  <c r="U89" i="11" s="1"/>
  <c r="E90" i="11"/>
  <c r="F90" i="11"/>
  <c r="G90" i="11" s="1"/>
  <c r="H90" i="11"/>
  <c r="J90" i="11" s="1"/>
  <c r="I90" i="11"/>
  <c r="K90" i="11" s="1"/>
  <c r="L90" i="11"/>
  <c r="M90" i="11"/>
  <c r="S90" i="11"/>
  <c r="T90" i="11"/>
  <c r="U90" i="11" s="1"/>
  <c r="E91" i="11"/>
  <c r="F91" i="11"/>
  <c r="L91" i="11"/>
  <c r="M91" i="11"/>
  <c r="N91" i="11" s="1"/>
  <c r="O91" i="11"/>
  <c r="Q91" i="11" s="1"/>
  <c r="S91" i="11"/>
  <c r="T91" i="11"/>
  <c r="E92" i="11"/>
  <c r="F92" i="11"/>
  <c r="G92" i="11" s="1"/>
  <c r="H92" i="11"/>
  <c r="J92" i="11" s="1"/>
  <c r="I92" i="11"/>
  <c r="K92" i="11" s="1"/>
  <c r="L92" i="11"/>
  <c r="M92" i="11"/>
  <c r="N92" i="11" s="1"/>
  <c r="O92" i="11"/>
  <c r="Q92" i="11" s="1"/>
  <c r="S92" i="11"/>
  <c r="T92" i="11"/>
  <c r="U92" i="11" s="1"/>
  <c r="E93" i="11"/>
  <c r="F93" i="11"/>
  <c r="G93" i="11" s="1"/>
  <c r="L93" i="11"/>
  <c r="M93" i="11"/>
  <c r="O93" i="11"/>
  <c r="Q93" i="11" s="1"/>
  <c r="S93" i="11"/>
  <c r="T93" i="11"/>
  <c r="E94" i="11"/>
  <c r="F94" i="11"/>
  <c r="G94" i="11" s="1"/>
  <c r="L94" i="11"/>
  <c r="M94" i="11"/>
  <c r="O94" i="11"/>
  <c r="Q94" i="11" s="1"/>
  <c r="S94" i="11"/>
  <c r="T94" i="11"/>
  <c r="U94" i="11" s="1"/>
  <c r="E95" i="11"/>
  <c r="F95" i="11"/>
  <c r="G95" i="11" s="1"/>
  <c r="H95" i="11"/>
  <c r="J95" i="11" s="1"/>
  <c r="I95" i="11"/>
  <c r="K95" i="11" s="1"/>
  <c r="L95" i="11"/>
  <c r="M95" i="11"/>
  <c r="N95" i="11" s="1"/>
  <c r="O95" i="11"/>
  <c r="Q95" i="11" s="1"/>
  <c r="S95" i="11"/>
  <c r="T95" i="11"/>
  <c r="E96" i="11"/>
  <c r="F96" i="11"/>
  <c r="G96" i="11" s="1"/>
  <c r="H96" i="11"/>
  <c r="J96" i="11" s="1"/>
  <c r="I96" i="11"/>
  <c r="K96" i="11" s="1"/>
  <c r="L96" i="11"/>
  <c r="M96" i="11"/>
  <c r="N96" i="11" s="1"/>
  <c r="O96" i="11"/>
  <c r="Q96" i="11" s="1"/>
  <c r="S96" i="11"/>
  <c r="T96" i="11"/>
  <c r="U96" i="11" s="1"/>
  <c r="E97" i="11"/>
  <c r="F97" i="11"/>
  <c r="G97" i="11" s="1"/>
  <c r="H97" i="11"/>
  <c r="J97" i="11" s="1"/>
  <c r="I97" i="11"/>
  <c r="K97" i="11" s="1"/>
  <c r="L97" i="11"/>
  <c r="M97" i="11"/>
  <c r="N97" i="11" s="1"/>
  <c r="O97" i="11"/>
  <c r="Q97" i="11" s="1"/>
  <c r="S97" i="11"/>
  <c r="T97" i="11"/>
  <c r="U97" i="11" s="1"/>
  <c r="E98" i="11"/>
  <c r="F98" i="11"/>
  <c r="G98" i="11" s="1"/>
  <c r="H98" i="11"/>
  <c r="J98" i="11" s="1"/>
  <c r="I98" i="11"/>
  <c r="K98" i="11" s="1"/>
  <c r="L98" i="11"/>
  <c r="M98" i="11"/>
  <c r="O98" i="11"/>
  <c r="Q98" i="11" s="1"/>
  <c r="S98" i="11"/>
  <c r="T98" i="11"/>
  <c r="U98" i="11" s="1"/>
  <c r="E99" i="11"/>
  <c r="F99" i="11"/>
  <c r="G99" i="11" s="1"/>
  <c r="H99" i="11"/>
  <c r="J99" i="11" s="1"/>
  <c r="I99" i="11"/>
  <c r="K99" i="11" s="1"/>
  <c r="L99" i="11"/>
  <c r="M99" i="11"/>
  <c r="N99" i="11" s="1"/>
  <c r="O99" i="11"/>
  <c r="Q99" i="11" s="1"/>
  <c r="S99" i="11"/>
  <c r="T99" i="11"/>
  <c r="E100" i="11"/>
  <c r="F100" i="11"/>
  <c r="L100" i="11"/>
  <c r="M100" i="11"/>
  <c r="O100" i="11"/>
  <c r="Q100" i="11" s="1"/>
  <c r="S100" i="11"/>
  <c r="T100" i="11"/>
  <c r="E101" i="11"/>
  <c r="F101" i="11"/>
  <c r="G101" i="11" s="1"/>
  <c r="H101" i="11"/>
  <c r="J101" i="11" s="1"/>
  <c r="I101" i="11"/>
  <c r="K101" i="11" s="1"/>
  <c r="L101" i="11"/>
  <c r="M101" i="11"/>
  <c r="N101" i="11" s="1"/>
  <c r="O101" i="11"/>
  <c r="Q101" i="11" s="1"/>
  <c r="S101" i="11"/>
  <c r="T101" i="11"/>
  <c r="E102" i="11"/>
  <c r="F102" i="11"/>
  <c r="G102" i="11" s="1"/>
  <c r="H102" i="11"/>
  <c r="J102" i="11" s="1"/>
  <c r="I102" i="11"/>
  <c r="K102" i="11" s="1"/>
  <c r="L102" i="11"/>
  <c r="M102" i="11"/>
  <c r="N102" i="11" s="1"/>
  <c r="O102" i="11"/>
  <c r="Q102" i="11" s="1"/>
  <c r="S102" i="11"/>
  <c r="T102" i="11"/>
  <c r="U102" i="11" s="1"/>
  <c r="E103" i="11"/>
  <c r="F103" i="11"/>
  <c r="G103" i="11" s="1"/>
  <c r="H103" i="11"/>
  <c r="J103" i="11" s="1"/>
  <c r="I103" i="11"/>
  <c r="K103" i="11" s="1"/>
  <c r="L103" i="11"/>
  <c r="M103" i="11"/>
  <c r="O103" i="11"/>
  <c r="S103" i="11"/>
  <c r="T103" i="11"/>
  <c r="U103" i="11" s="1"/>
  <c r="E104" i="11"/>
  <c r="F104" i="11"/>
  <c r="G104" i="11" s="1"/>
  <c r="H104" i="11"/>
  <c r="J104" i="11" s="1"/>
  <c r="I104" i="11"/>
  <c r="K104" i="11" s="1"/>
  <c r="L104" i="11"/>
  <c r="M104" i="11"/>
  <c r="O104" i="11"/>
  <c r="Q104" i="11" s="1"/>
  <c r="S104" i="11"/>
  <c r="T104" i="11"/>
  <c r="E105" i="11"/>
  <c r="F105" i="11"/>
  <c r="G105" i="11" s="1"/>
  <c r="H105" i="11"/>
  <c r="J105" i="11" s="1"/>
  <c r="I105" i="11"/>
  <c r="K105" i="11" s="1"/>
  <c r="L105" i="11"/>
  <c r="M105" i="11"/>
  <c r="N105" i="11" s="1"/>
  <c r="O105" i="11"/>
  <c r="Q105" i="11" s="1"/>
  <c r="S105" i="11"/>
  <c r="T105" i="11"/>
  <c r="E107" i="11"/>
  <c r="F107" i="11"/>
  <c r="L107" i="11"/>
  <c r="M107" i="11"/>
  <c r="S107" i="11"/>
  <c r="T107" i="11"/>
  <c r="U107" i="11" s="1"/>
  <c r="E108" i="11"/>
  <c r="F108" i="11"/>
  <c r="L108" i="11"/>
  <c r="M108" i="11"/>
  <c r="O108" i="11"/>
  <c r="Q108" i="11" s="1"/>
  <c r="S108" i="11"/>
  <c r="T108" i="11"/>
  <c r="U108" i="11" s="1"/>
  <c r="E109" i="11"/>
  <c r="F109" i="11"/>
  <c r="L109" i="11"/>
  <c r="M109" i="11"/>
  <c r="N109" i="11" s="1"/>
  <c r="O109" i="11"/>
  <c r="Q109" i="11" s="1"/>
  <c r="S109" i="11"/>
  <c r="T109" i="11"/>
  <c r="E110" i="11"/>
  <c r="F110" i="11"/>
  <c r="G110" i="11" s="1"/>
  <c r="H110" i="11"/>
  <c r="J110" i="11" s="1"/>
  <c r="I110" i="11"/>
  <c r="K110" i="11" s="1"/>
  <c r="L110" i="11"/>
  <c r="M110" i="11"/>
  <c r="N110" i="11" s="1"/>
  <c r="O110" i="11"/>
  <c r="Q110" i="11" s="1"/>
  <c r="S110" i="11"/>
  <c r="T110" i="11"/>
  <c r="U110" i="11" s="1"/>
  <c r="E111" i="11"/>
  <c r="F111" i="11"/>
  <c r="L111" i="11"/>
  <c r="M111" i="11"/>
  <c r="N111" i="11" s="1"/>
  <c r="S111" i="11"/>
  <c r="T111" i="11"/>
  <c r="U111" i="11" s="1"/>
  <c r="E112" i="11"/>
  <c r="F112" i="11"/>
  <c r="G112" i="11" s="1"/>
  <c r="H112" i="11"/>
  <c r="J112" i="11" s="1"/>
  <c r="I112" i="11"/>
  <c r="K112" i="11" s="1"/>
  <c r="L112" i="11"/>
  <c r="M112" i="11"/>
  <c r="N112" i="11" s="1"/>
  <c r="O112" i="11"/>
  <c r="Q112" i="11" s="1"/>
  <c r="P112" i="11"/>
  <c r="R112" i="11" s="1"/>
  <c r="S112" i="11"/>
  <c r="T112" i="11"/>
  <c r="U112" i="11" s="1"/>
  <c r="E113" i="11"/>
  <c r="F113" i="11"/>
  <c r="G113" i="11" s="1"/>
  <c r="H113" i="11"/>
  <c r="J113" i="11" s="1"/>
  <c r="I113" i="11"/>
  <c r="K113" i="11" s="1"/>
  <c r="L113" i="11"/>
  <c r="M113" i="11"/>
  <c r="O113" i="11"/>
  <c r="Q113" i="11" s="1"/>
  <c r="S113" i="11"/>
  <c r="T113" i="11"/>
  <c r="U113" i="11" s="1"/>
  <c r="E114" i="11"/>
  <c r="F114" i="11"/>
  <c r="G114" i="11" s="1"/>
  <c r="H114" i="11"/>
  <c r="J114" i="11" s="1"/>
  <c r="I114" i="11"/>
  <c r="K114" i="11" s="1"/>
  <c r="L114" i="11"/>
  <c r="M114" i="11"/>
  <c r="O114" i="11"/>
  <c r="Q114" i="11" s="1"/>
  <c r="S114" i="11"/>
  <c r="T114" i="11"/>
  <c r="E115" i="11"/>
  <c r="F115" i="11"/>
  <c r="G115" i="11" s="1"/>
  <c r="L115" i="11"/>
  <c r="M115" i="11"/>
  <c r="O115" i="11"/>
  <c r="Q115" i="11" s="1"/>
  <c r="S115" i="11"/>
  <c r="T115" i="11"/>
  <c r="E116" i="11"/>
  <c r="F116" i="11"/>
  <c r="G116" i="11" s="1"/>
  <c r="H116" i="11"/>
  <c r="J116" i="11" s="1"/>
  <c r="I116" i="11"/>
  <c r="K116" i="11" s="1"/>
  <c r="L116" i="11"/>
  <c r="M116" i="11"/>
  <c r="S116" i="11"/>
  <c r="T116" i="11"/>
  <c r="U116" i="11" s="1"/>
  <c r="E117" i="11"/>
  <c r="F117" i="11"/>
  <c r="L117" i="11"/>
  <c r="M117" i="11"/>
  <c r="O117" i="11"/>
  <c r="Q117" i="11" s="1"/>
  <c r="S117" i="11"/>
  <c r="T117" i="11"/>
  <c r="U117" i="11" s="1"/>
  <c r="E120" i="11"/>
  <c r="F120" i="11"/>
  <c r="G120" i="11" s="1"/>
  <c r="H120" i="11"/>
  <c r="J120" i="11" s="1"/>
  <c r="I120" i="11"/>
  <c r="K120" i="11" s="1"/>
  <c r="L120" i="11"/>
  <c r="M120" i="11"/>
  <c r="S120" i="11"/>
  <c r="T120" i="11"/>
  <c r="U120" i="11" s="1"/>
  <c r="E121" i="11"/>
  <c r="F121" i="11"/>
  <c r="G121" i="11" s="1"/>
  <c r="H121" i="11"/>
  <c r="J121" i="11" s="1"/>
  <c r="I121" i="11"/>
  <c r="K121" i="11" s="1"/>
  <c r="L121" i="11"/>
  <c r="M121" i="11"/>
  <c r="O121" i="11"/>
  <c r="Q121" i="11" s="1"/>
  <c r="S121" i="11"/>
  <c r="T121" i="11"/>
  <c r="U121" i="11" s="1"/>
  <c r="E122" i="11"/>
  <c r="F122" i="11"/>
  <c r="G122" i="11" s="1"/>
  <c r="H122" i="11"/>
  <c r="J122" i="11" s="1"/>
  <c r="I122" i="11"/>
  <c r="K122" i="11" s="1"/>
  <c r="L122" i="11"/>
  <c r="M122" i="11"/>
  <c r="O122" i="11"/>
  <c r="Q122" i="11" s="1"/>
  <c r="S122" i="11"/>
  <c r="T122" i="11"/>
  <c r="E123" i="11"/>
  <c r="F123" i="11"/>
  <c r="G123" i="11" s="1"/>
  <c r="H123" i="11"/>
  <c r="J123" i="11" s="1"/>
  <c r="I123" i="11"/>
  <c r="K123" i="11" s="1"/>
  <c r="L123" i="11"/>
  <c r="M123" i="11"/>
  <c r="N123" i="11" s="1"/>
  <c r="O123" i="11"/>
  <c r="Q123" i="11" s="1"/>
  <c r="S123" i="11"/>
  <c r="T123" i="11"/>
  <c r="E124" i="11"/>
  <c r="F124" i="11"/>
  <c r="G124" i="11" s="1"/>
  <c r="H124" i="11"/>
  <c r="J124" i="11" s="1"/>
  <c r="I124" i="11"/>
  <c r="K124" i="11" s="1"/>
  <c r="L124" i="11"/>
  <c r="M124" i="11"/>
  <c r="N124" i="11" s="1"/>
  <c r="S124" i="11"/>
  <c r="T124" i="11"/>
  <c r="E125" i="11"/>
  <c r="F125" i="11"/>
  <c r="G125" i="11" s="1"/>
  <c r="H125" i="11"/>
  <c r="J125" i="11" s="1"/>
  <c r="I125" i="11"/>
  <c r="K125" i="11" s="1"/>
  <c r="L125" i="11"/>
  <c r="M125" i="11"/>
  <c r="N125" i="11" s="1"/>
  <c r="O125" i="11"/>
  <c r="Q125" i="11" s="1"/>
  <c r="S125" i="11"/>
  <c r="T125" i="11"/>
  <c r="U125" i="11" s="1"/>
  <c r="E126" i="11"/>
  <c r="F126" i="11"/>
  <c r="G126" i="11" s="1"/>
  <c r="H126" i="11"/>
  <c r="J126" i="11" s="1"/>
  <c r="I126" i="11"/>
  <c r="K126" i="11" s="1"/>
  <c r="L126" i="11"/>
  <c r="M126" i="11"/>
  <c r="N126" i="11" s="1"/>
  <c r="O126" i="11"/>
  <c r="Q126" i="11" s="1"/>
  <c r="S126" i="11"/>
  <c r="T126" i="11"/>
  <c r="U126" i="11" s="1"/>
  <c r="E127" i="11"/>
  <c r="F127" i="11"/>
  <c r="G127" i="11" s="1"/>
  <c r="H127" i="11"/>
  <c r="J127" i="11" s="1"/>
  <c r="I127" i="11"/>
  <c r="K127" i="11" s="1"/>
  <c r="L127" i="11"/>
  <c r="M127" i="11"/>
  <c r="O127" i="11"/>
  <c r="Q127" i="11" s="1"/>
  <c r="S127" i="11"/>
  <c r="T127" i="11"/>
  <c r="U127" i="11" s="1"/>
  <c r="E128" i="11"/>
  <c r="F128" i="11"/>
  <c r="L128" i="11"/>
  <c r="M128" i="11"/>
  <c r="S128" i="11"/>
  <c r="T128" i="11"/>
  <c r="U128" i="11" s="1"/>
  <c r="E129" i="11"/>
  <c r="F129" i="11"/>
  <c r="L129" i="11"/>
  <c r="M129" i="11"/>
  <c r="N129" i="11" s="1"/>
  <c r="O129" i="11"/>
  <c r="Q129" i="11" s="1"/>
  <c r="S129" i="11"/>
  <c r="T129" i="11"/>
  <c r="E130" i="11"/>
  <c r="F130" i="11"/>
  <c r="L130" i="11"/>
  <c r="M130" i="11"/>
  <c r="O130" i="11"/>
  <c r="Q130" i="11" s="1"/>
  <c r="S130" i="11"/>
  <c r="T130" i="11"/>
  <c r="E131" i="11"/>
  <c r="F131" i="11"/>
  <c r="G131" i="11" s="1"/>
  <c r="H131" i="11"/>
  <c r="J131" i="11" s="1"/>
  <c r="I131" i="11"/>
  <c r="K131" i="11" s="1"/>
  <c r="L131" i="11"/>
  <c r="M131" i="11"/>
  <c r="O131" i="11"/>
  <c r="Q131" i="11" s="1"/>
  <c r="S131" i="11"/>
  <c r="T131" i="11"/>
  <c r="E132" i="11"/>
  <c r="F132" i="11"/>
  <c r="G132" i="11" s="1"/>
  <c r="H132" i="11"/>
  <c r="J132" i="11" s="1"/>
  <c r="I132" i="11"/>
  <c r="K132" i="11" s="1"/>
  <c r="L132" i="11"/>
  <c r="M132" i="11"/>
  <c r="S132" i="11"/>
  <c r="T132" i="11"/>
  <c r="E133" i="11"/>
  <c r="F133" i="11"/>
  <c r="G133" i="11" s="1"/>
  <c r="H133" i="11"/>
  <c r="J133" i="11" s="1"/>
  <c r="I133" i="11"/>
  <c r="K133" i="11" s="1"/>
  <c r="L133" i="11"/>
  <c r="M133" i="11"/>
  <c r="N133" i="11" s="1"/>
  <c r="O133" i="11"/>
  <c r="Q133" i="11" s="1"/>
  <c r="P133" i="11"/>
  <c r="R133" i="11" s="1"/>
  <c r="S133" i="11"/>
  <c r="T133" i="11"/>
  <c r="E134" i="11"/>
  <c r="F134" i="11"/>
  <c r="L134" i="11"/>
  <c r="M134" i="11"/>
  <c r="N134" i="11" s="1"/>
  <c r="O134" i="11"/>
  <c r="Q134" i="11" s="1"/>
  <c r="S134" i="11"/>
  <c r="T134" i="11"/>
  <c r="U134" i="11" s="1"/>
  <c r="E135" i="11"/>
  <c r="F135" i="11"/>
  <c r="G135" i="11" s="1"/>
  <c r="H135" i="11"/>
  <c r="J135" i="11" s="1"/>
  <c r="I135" i="11"/>
  <c r="K135" i="11" s="1"/>
  <c r="L135" i="11"/>
  <c r="M135" i="11"/>
  <c r="N135" i="11" s="1"/>
  <c r="O135" i="11"/>
  <c r="Q135" i="11" s="1"/>
  <c r="P135" i="11"/>
  <c r="R135" i="11" s="1"/>
  <c r="S135" i="11"/>
  <c r="T135" i="11"/>
  <c r="E136" i="11"/>
  <c r="F136" i="11"/>
  <c r="G136" i="11" s="1"/>
  <c r="H136" i="11"/>
  <c r="J136" i="11" s="1"/>
  <c r="I136" i="11"/>
  <c r="K136" i="11" s="1"/>
  <c r="L136" i="11"/>
  <c r="M136" i="11"/>
  <c r="N136" i="11" s="1"/>
  <c r="O136" i="11"/>
  <c r="Q136" i="11" s="1"/>
  <c r="S136" i="11"/>
  <c r="T136" i="11"/>
  <c r="E137" i="11"/>
  <c r="F137" i="11"/>
  <c r="G137" i="11" s="1"/>
  <c r="H137" i="11"/>
  <c r="J137" i="11" s="1"/>
  <c r="I137" i="11"/>
  <c r="K137" i="11" s="1"/>
  <c r="L137" i="11"/>
  <c r="M137" i="11"/>
  <c r="N137" i="11" s="1"/>
  <c r="O137" i="11"/>
  <c r="Q137" i="11" s="1"/>
  <c r="P137" i="11"/>
  <c r="R137" i="11" s="1"/>
  <c r="S137" i="11"/>
  <c r="T137" i="11"/>
  <c r="U137" i="11" s="1"/>
  <c r="E139" i="11"/>
  <c r="F139" i="11"/>
  <c r="G139" i="11" s="1"/>
  <c r="H139" i="11"/>
  <c r="J139" i="11" s="1"/>
  <c r="I139" i="11"/>
  <c r="K139" i="11" s="1"/>
  <c r="L139" i="11"/>
  <c r="M139" i="11"/>
  <c r="O139" i="11"/>
  <c r="Q139" i="11" s="1"/>
  <c r="S139" i="11"/>
  <c r="T139" i="11"/>
  <c r="E140" i="11"/>
  <c r="F140" i="11"/>
  <c r="G140" i="11" s="1"/>
  <c r="L140" i="11"/>
  <c r="M140" i="11"/>
  <c r="N140" i="11" s="1"/>
  <c r="S140" i="11"/>
  <c r="T140" i="11"/>
  <c r="U140" i="11" s="1"/>
  <c r="E141" i="11"/>
  <c r="F141" i="11"/>
  <c r="G141" i="11" s="1"/>
  <c r="H141" i="11"/>
  <c r="J141" i="11" s="1"/>
  <c r="I141" i="11"/>
  <c r="K141" i="11" s="1"/>
  <c r="L141" i="11"/>
  <c r="M141" i="11"/>
  <c r="O141" i="11"/>
  <c r="Q141" i="11" s="1"/>
  <c r="S141" i="11"/>
  <c r="T141" i="11"/>
  <c r="E142" i="11"/>
  <c r="F142" i="11"/>
  <c r="G142" i="11" s="1"/>
  <c r="H142" i="11"/>
  <c r="J142" i="11" s="1"/>
  <c r="I142" i="11"/>
  <c r="K142" i="11" s="1"/>
  <c r="L142" i="11"/>
  <c r="M142" i="11"/>
  <c r="N142" i="11" s="1"/>
  <c r="O142" i="11"/>
  <c r="Q142" i="11" s="1"/>
  <c r="P142" i="11"/>
  <c r="R142" i="11" s="1"/>
  <c r="S142" i="11"/>
  <c r="T142" i="11"/>
  <c r="E143" i="11"/>
  <c r="F143" i="11"/>
  <c r="G143" i="11" s="1"/>
  <c r="H143" i="11"/>
  <c r="J143" i="11" s="1"/>
  <c r="I143" i="11"/>
  <c r="K143" i="11" s="1"/>
  <c r="L143" i="11"/>
  <c r="M143" i="11"/>
  <c r="N143" i="11" s="1"/>
  <c r="O143" i="11"/>
  <c r="Q143" i="11" s="1"/>
  <c r="S143" i="11"/>
  <c r="T143" i="11"/>
  <c r="U143" i="11" s="1"/>
  <c r="E144" i="11"/>
  <c r="F144" i="11"/>
  <c r="G144" i="11" s="1"/>
  <c r="H144" i="11"/>
  <c r="J144" i="11" s="1"/>
  <c r="I144" i="11"/>
  <c r="K144" i="11" s="1"/>
  <c r="L144" i="11"/>
  <c r="M144" i="11"/>
  <c r="N144" i="11" s="1"/>
  <c r="O144" i="11"/>
  <c r="Q144" i="11" s="1"/>
  <c r="P144" i="11"/>
  <c r="R144" i="11" s="1"/>
  <c r="S144" i="11"/>
  <c r="T144" i="11"/>
  <c r="E145" i="11"/>
  <c r="F145" i="11"/>
  <c r="G145" i="11" s="1"/>
  <c r="H145" i="11"/>
  <c r="J145" i="11" s="1"/>
  <c r="I145" i="11"/>
  <c r="K145" i="11" s="1"/>
  <c r="L145" i="11"/>
  <c r="M145" i="11"/>
  <c r="N145" i="11" s="1"/>
  <c r="O145" i="11"/>
  <c r="Q145" i="11" s="1"/>
  <c r="P145" i="11"/>
  <c r="R145" i="11" s="1"/>
  <c r="S145" i="11"/>
  <c r="T145" i="11"/>
  <c r="U145" i="11" s="1"/>
  <c r="E146" i="11"/>
  <c r="F146" i="11"/>
  <c r="L146" i="11"/>
  <c r="M146" i="11"/>
  <c r="N146" i="11" s="1"/>
  <c r="O146" i="11"/>
  <c r="Q146" i="11" s="1"/>
  <c r="S146" i="11"/>
  <c r="T146" i="11"/>
  <c r="E147" i="11"/>
  <c r="F147" i="11"/>
  <c r="L147" i="11"/>
  <c r="M147" i="11"/>
  <c r="S147" i="11"/>
  <c r="T147" i="11"/>
  <c r="U147" i="11" s="1"/>
  <c r="E148" i="11"/>
  <c r="F148" i="11"/>
  <c r="L148" i="11"/>
  <c r="M148" i="11"/>
  <c r="N148" i="11" s="1"/>
  <c r="O148" i="11"/>
  <c r="Q148" i="11" s="1"/>
  <c r="S148" i="11"/>
  <c r="T148" i="11"/>
  <c r="U148" i="11" s="1"/>
  <c r="E149" i="11"/>
  <c r="F149" i="11"/>
  <c r="L149" i="11"/>
  <c r="M149" i="11"/>
  <c r="O149" i="11"/>
  <c r="Q149" i="11" s="1"/>
  <c r="S149" i="11"/>
  <c r="T149" i="11"/>
  <c r="E150" i="11"/>
  <c r="F150" i="11"/>
  <c r="G150" i="11" s="1"/>
  <c r="L150" i="11"/>
  <c r="M150" i="11"/>
  <c r="O150" i="11"/>
  <c r="Q150" i="11" s="1"/>
  <c r="S150" i="11"/>
  <c r="T150" i="11"/>
  <c r="U150" i="11" s="1"/>
  <c r="E151" i="11"/>
  <c r="F151" i="11"/>
  <c r="L151" i="11"/>
  <c r="M151" i="11"/>
  <c r="S151" i="11"/>
  <c r="T151" i="11"/>
  <c r="U151" i="11" s="1"/>
  <c r="E152" i="11"/>
  <c r="F152" i="11"/>
  <c r="G152" i="11" s="1"/>
  <c r="L152" i="11"/>
  <c r="M152" i="11"/>
  <c r="N152" i="11" s="1"/>
  <c r="O152" i="11"/>
  <c r="Q152" i="11" s="1"/>
  <c r="S152" i="11"/>
  <c r="T152" i="11"/>
  <c r="E154" i="11"/>
  <c r="F154" i="11"/>
  <c r="G154" i="11" s="1"/>
  <c r="H154" i="11"/>
  <c r="J154" i="11" s="1"/>
  <c r="I154" i="11"/>
  <c r="K154" i="11" s="1"/>
  <c r="L154" i="11"/>
  <c r="M154" i="11"/>
  <c r="N154" i="11" s="1"/>
  <c r="O154" i="11"/>
  <c r="Q154" i="11" s="1"/>
  <c r="S154" i="11"/>
  <c r="T154" i="11"/>
  <c r="U154" i="11" s="1"/>
  <c r="E155" i="11"/>
  <c r="F155" i="11"/>
  <c r="G155" i="11" s="1"/>
  <c r="H155" i="11"/>
  <c r="J155" i="11" s="1"/>
  <c r="I155" i="11"/>
  <c r="K155" i="11" s="1"/>
  <c r="L155" i="11"/>
  <c r="M155" i="11"/>
  <c r="S155" i="11"/>
  <c r="T155" i="11"/>
  <c r="U155" i="11" s="1"/>
  <c r="E157" i="11"/>
  <c r="F157" i="11"/>
  <c r="G157" i="11" s="1"/>
  <c r="H157" i="11"/>
  <c r="J157" i="11" s="1"/>
  <c r="I157" i="11"/>
  <c r="K157" i="11" s="1"/>
  <c r="L157" i="11"/>
  <c r="M157" i="11"/>
  <c r="N157" i="11" s="1"/>
  <c r="O157" i="11"/>
  <c r="Q157" i="11" s="1"/>
  <c r="S157" i="11"/>
  <c r="T157" i="11"/>
  <c r="U157" i="11" s="1"/>
  <c r="E158" i="11"/>
  <c r="F158" i="11"/>
  <c r="G158" i="11" s="1"/>
  <c r="H158" i="11"/>
  <c r="J158" i="11" s="1"/>
  <c r="I158" i="11"/>
  <c r="K158" i="11" s="1"/>
  <c r="L158" i="11"/>
  <c r="M158" i="11"/>
  <c r="O158" i="11"/>
  <c r="Q158" i="11" s="1"/>
  <c r="S158" i="11"/>
  <c r="T158" i="11"/>
  <c r="U158" i="11" s="1"/>
  <c r="E159" i="11"/>
  <c r="F159" i="11"/>
  <c r="G159" i="11" s="1"/>
  <c r="H159" i="11"/>
  <c r="J159" i="11" s="1"/>
  <c r="I159" i="11"/>
  <c r="K159" i="11" s="1"/>
  <c r="L159" i="11"/>
  <c r="M159" i="11"/>
  <c r="N159" i="11" s="1"/>
  <c r="S159" i="11"/>
  <c r="T159" i="11"/>
  <c r="E160" i="11"/>
  <c r="F160" i="11"/>
  <c r="G160" i="11" s="1"/>
  <c r="H160" i="11"/>
  <c r="J160" i="11" s="1"/>
  <c r="I160" i="11"/>
  <c r="K160" i="11" s="1"/>
  <c r="L160" i="11"/>
  <c r="M160" i="11"/>
  <c r="O160" i="11"/>
  <c r="Q160" i="11" s="1"/>
  <c r="S160" i="11"/>
  <c r="T160" i="11"/>
  <c r="E161" i="11"/>
  <c r="F161" i="11"/>
  <c r="G161" i="11" s="1"/>
  <c r="H161" i="11"/>
  <c r="J161" i="11" s="1"/>
  <c r="I161" i="11"/>
  <c r="K161" i="11" s="1"/>
  <c r="L161" i="11"/>
  <c r="M161" i="11"/>
  <c r="O161" i="11"/>
  <c r="Q161" i="11" s="1"/>
  <c r="S161" i="11"/>
  <c r="T161" i="11"/>
  <c r="U161" i="11" s="1"/>
  <c r="E162" i="11"/>
  <c r="F162" i="11"/>
  <c r="G162" i="11" s="1"/>
  <c r="H162" i="11"/>
  <c r="J162" i="11" s="1"/>
  <c r="I162" i="11"/>
  <c r="K162" i="11" s="1"/>
  <c r="L162" i="11"/>
  <c r="M162" i="11"/>
  <c r="O162" i="11"/>
  <c r="Q162" i="11" s="1"/>
  <c r="S162" i="11"/>
  <c r="T162" i="11"/>
  <c r="E163" i="11"/>
  <c r="F163" i="11"/>
  <c r="G163" i="11" s="1"/>
  <c r="H163" i="11"/>
  <c r="J163" i="11" s="1"/>
  <c r="I163" i="11"/>
  <c r="K163" i="11" s="1"/>
  <c r="L163" i="11"/>
  <c r="M163" i="11"/>
  <c r="S163" i="11"/>
  <c r="T163" i="11"/>
  <c r="U163" i="11" s="1"/>
  <c r="E164" i="11"/>
  <c r="F164" i="11"/>
  <c r="G164" i="11" s="1"/>
  <c r="H164" i="11"/>
  <c r="J164" i="11" s="1"/>
  <c r="I164" i="11"/>
  <c r="K164" i="11" s="1"/>
  <c r="L164" i="11"/>
  <c r="M164" i="11"/>
  <c r="O164" i="11"/>
  <c r="Q164" i="11" s="1"/>
  <c r="S164" i="11"/>
  <c r="T164" i="11"/>
  <c r="E165" i="11"/>
  <c r="F165" i="11"/>
  <c r="G165" i="11" s="1"/>
  <c r="H165" i="11"/>
  <c r="J165" i="11" s="1"/>
  <c r="I165" i="11"/>
  <c r="K165" i="11" s="1"/>
  <c r="L165" i="11"/>
  <c r="M165" i="11"/>
  <c r="N165" i="11" s="1"/>
  <c r="O165" i="11"/>
  <c r="S165" i="11"/>
  <c r="T165" i="11"/>
  <c r="E166" i="11"/>
  <c r="F166" i="11"/>
  <c r="G166" i="11" s="1"/>
  <c r="H166" i="11"/>
  <c r="J166" i="11" s="1"/>
  <c r="I166" i="11"/>
  <c r="K166" i="11" s="1"/>
  <c r="L166" i="11"/>
  <c r="M166" i="11"/>
  <c r="N166" i="11" s="1"/>
  <c r="O166" i="11"/>
  <c r="Q166" i="11" s="1"/>
  <c r="S166" i="11"/>
  <c r="T166" i="11"/>
  <c r="U166" i="11" s="1"/>
  <c r="E167" i="11"/>
  <c r="F167" i="11"/>
  <c r="L167" i="11"/>
  <c r="M167" i="11"/>
  <c r="S167" i="11"/>
  <c r="T167" i="11"/>
  <c r="E168" i="11"/>
  <c r="F168" i="11"/>
  <c r="G168" i="11" s="1"/>
  <c r="H168" i="11"/>
  <c r="J168" i="11" s="1"/>
  <c r="I168" i="11"/>
  <c r="K168" i="11" s="1"/>
  <c r="L168" i="11"/>
  <c r="M168" i="11"/>
  <c r="N168" i="11" s="1"/>
  <c r="O168" i="11"/>
  <c r="Q168" i="11" s="1"/>
  <c r="S168" i="11"/>
  <c r="T168" i="11"/>
  <c r="U168" i="11" s="1"/>
  <c r="E138" i="11"/>
  <c r="F138" i="11"/>
  <c r="L138" i="11"/>
  <c r="M138" i="11"/>
  <c r="N138" i="11" s="1"/>
  <c r="O138" i="11"/>
  <c r="Q138" i="11" s="1"/>
  <c r="P138" i="11"/>
  <c r="R138" i="11" s="1"/>
  <c r="S138" i="11"/>
  <c r="T138" i="11"/>
  <c r="U138" i="11" s="1"/>
  <c r="V138" i="11"/>
  <c r="X138" i="11" s="1"/>
  <c r="W138" i="11"/>
  <c r="Y138" i="11" s="1"/>
  <c r="E42" i="11"/>
  <c r="F42" i="11"/>
  <c r="G42" i="11" s="1"/>
  <c r="H42" i="11"/>
  <c r="J42" i="11" s="1"/>
  <c r="I42" i="11"/>
  <c r="K42" i="11" s="1"/>
  <c r="L42" i="11"/>
  <c r="M42" i="11"/>
  <c r="O42" i="11"/>
  <c r="Q42" i="11" s="1"/>
  <c r="S42" i="11"/>
  <c r="T42" i="11"/>
  <c r="U42" i="11" s="1"/>
  <c r="V42" i="11"/>
  <c r="X42" i="11" s="1"/>
  <c r="W42" i="11"/>
  <c r="Y42" i="11" s="1"/>
  <c r="E45" i="11"/>
  <c r="F45" i="11"/>
  <c r="G45" i="11" s="1"/>
  <c r="H45" i="11"/>
  <c r="J45" i="11" s="1"/>
  <c r="I45" i="11"/>
  <c r="K45" i="11" s="1"/>
  <c r="L45" i="11"/>
  <c r="M45" i="11"/>
  <c r="O45" i="11"/>
  <c r="Q45" i="11" s="1"/>
  <c r="P45" i="11"/>
  <c r="R45" i="11" s="1"/>
  <c r="S45" i="11"/>
  <c r="T45" i="11"/>
  <c r="U45" i="11" s="1"/>
  <c r="V45" i="11"/>
  <c r="X45" i="11" s="1"/>
  <c r="W45" i="11"/>
  <c r="Y45" i="11" s="1"/>
  <c r="E52" i="11"/>
  <c r="F52" i="11"/>
  <c r="G52" i="11" s="1"/>
  <c r="H52" i="11"/>
  <c r="J52" i="11" s="1"/>
  <c r="I52" i="11"/>
  <c r="K52" i="11" s="1"/>
  <c r="L52" i="11"/>
  <c r="M52" i="11"/>
  <c r="O52" i="11"/>
  <c r="Q52" i="11" s="1"/>
  <c r="P52" i="11"/>
  <c r="R52" i="11" s="1"/>
  <c r="S52" i="11"/>
  <c r="T52" i="11"/>
  <c r="U52" i="11" s="1"/>
  <c r="V52" i="11"/>
  <c r="X52" i="11" s="1"/>
  <c r="W52" i="11"/>
  <c r="Y52" i="11" s="1"/>
  <c r="E66" i="11"/>
  <c r="F66" i="11"/>
  <c r="G66" i="11" s="1"/>
  <c r="H66" i="11"/>
  <c r="J66" i="11" s="1"/>
  <c r="I66" i="11"/>
  <c r="K66" i="11" s="1"/>
  <c r="L66" i="11"/>
  <c r="M66" i="11"/>
  <c r="O66" i="11"/>
  <c r="Q66" i="11" s="1"/>
  <c r="S66" i="11"/>
  <c r="T66" i="11"/>
  <c r="U66" i="11" s="1"/>
  <c r="V66" i="11"/>
  <c r="X66" i="11" s="1"/>
  <c r="W66" i="11"/>
  <c r="Y66" i="11" s="1"/>
  <c r="E106" i="11"/>
  <c r="F106" i="11"/>
  <c r="G106" i="11" s="1"/>
  <c r="H106" i="11"/>
  <c r="J106" i="11" s="1"/>
  <c r="I106" i="11"/>
  <c r="K106" i="11" s="1"/>
  <c r="L106" i="11"/>
  <c r="M106" i="11"/>
  <c r="N106" i="11" s="1"/>
  <c r="O106" i="11"/>
  <c r="Q106" i="11" s="1"/>
  <c r="S106" i="11"/>
  <c r="T106" i="11"/>
  <c r="U106" i="11" s="1"/>
  <c r="V106" i="11"/>
  <c r="X106" i="11" s="1"/>
  <c r="W106" i="11"/>
  <c r="Y106" i="11" s="1"/>
  <c r="E118" i="11"/>
  <c r="F118" i="11"/>
  <c r="G118" i="11" s="1"/>
  <c r="H118" i="11"/>
  <c r="J118" i="11" s="1"/>
  <c r="I118" i="11"/>
  <c r="K118" i="11" s="1"/>
  <c r="L118" i="11"/>
  <c r="M118" i="11"/>
  <c r="O118" i="11"/>
  <c r="Q118" i="11" s="1"/>
  <c r="P118" i="11"/>
  <c r="R118" i="11" s="1"/>
  <c r="S118" i="11"/>
  <c r="T118" i="11"/>
  <c r="U118" i="11" s="1"/>
  <c r="V118" i="11"/>
  <c r="X118" i="11" s="1"/>
  <c r="W118" i="11"/>
  <c r="Y118" i="11" s="1"/>
  <c r="E119" i="11"/>
  <c r="F119" i="11"/>
  <c r="G119" i="11" s="1"/>
  <c r="H119" i="11"/>
  <c r="J119" i="11" s="1"/>
  <c r="I119" i="11"/>
  <c r="K119" i="11" s="1"/>
  <c r="L119" i="11"/>
  <c r="M119" i="11"/>
  <c r="O119" i="11"/>
  <c r="Q119" i="11" s="1"/>
  <c r="S119" i="11"/>
  <c r="T119" i="11"/>
  <c r="U119" i="11" s="1"/>
  <c r="V119" i="11"/>
  <c r="X119" i="11" s="1"/>
  <c r="W119" i="11"/>
  <c r="Y119" i="11" s="1"/>
  <c r="E153" i="11"/>
  <c r="F153" i="11"/>
  <c r="G153" i="11" s="1"/>
  <c r="H153" i="11"/>
  <c r="J153" i="11" s="1"/>
  <c r="I153" i="11"/>
  <c r="K153" i="11" s="1"/>
  <c r="L153" i="11"/>
  <c r="M153" i="11"/>
  <c r="O153" i="11"/>
  <c r="Q153" i="11" s="1"/>
  <c r="P153" i="11"/>
  <c r="S153" i="11"/>
  <c r="T153" i="11"/>
  <c r="U153" i="11" s="1"/>
  <c r="V153" i="11"/>
  <c r="X153" i="11" s="1"/>
  <c r="W153" i="11"/>
  <c r="Y153" i="11" s="1"/>
  <c r="E156" i="11"/>
  <c r="F156" i="11"/>
  <c r="G156" i="11" s="1"/>
  <c r="H156" i="11"/>
  <c r="J156" i="11" s="1"/>
  <c r="I156" i="11"/>
  <c r="K156" i="11" s="1"/>
  <c r="L156" i="11"/>
  <c r="M156" i="11"/>
  <c r="O156" i="11"/>
  <c r="Q156" i="11" s="1"/>
  <c r="S156" i="11"/>
  <c r="T156" i="11"/>
  <c r="U156" i="11" s="1"/>
  <c r="V156" i="11"/>
  <c r="X156" i="11" s="1"/>
  <c r="W156" i="11"/>
  <c r="Y156" i="11" s="1"/>
  <c r="T2" i="11"/>
  <c r="U2" i="11" s="1"/>
  <c r="S2" i="11"/>
  <c r="P2" i="11"/>
  <c r="O2" i="11"/>
  <c r="Q2" i="11" s="1"/>
  <c r="M2" i="11"/>
  <c r="L2" i="11"/>
  <c r="F2" i="11"/>
  <c r="E2" i="11"/>
  <c r="H26" i="8"/>
  <c r="P28" i="11" s="1"/>
  <c r="G3" i="8"/>
  <c r="O3" i="11" s="1"/>
  <c r="Q3" i="11" s="1"/>
  <c r="H3" i="8"/>
  <c r="P3" i="11" s="1"/>
  <c r="I3" i="8"/>
  <c r="J3" i="8" s="1"/>
  <c r="G4" i="8"/>
  <c r="O4" i="11" s="1"/>
  <c r="Q4" i="11" s="1"/>
  <c r="H4" i="8"/>
  <c r="P4" i="11" s="1"/>
  <c r="R4" i="11" s="1"/>
  <c r="I4" i="8"/>
  <c r="J4" i="8" s="1"/>
  <c r="G5" i="8"/>
  <c r="O5" i="11" s="1"/>
  <c r="Q5" i="11" s="1"/>
  <c r="H5" i="8"/>
  <c r="P5" i="11" s="1"/>
  <c r="I5" i="8"/>
  <c r="J5" i="8" s="1"/>
  <c r="G6" i="8"/>
  <c r="O6" i="11" s="1"/>
  <c r="Q6" i="11" s="1"/>
  <c r="H6" i="8"/>
  <c r="P6" i="11" s="1"/>
  <c r="I6" i="8"/>
  <c r="J6" i="8" s="1"/>
  <c r="G7" i="8"/>
  <c r="O7" i="11" s="1"/>
  <c r="Q7" i="11" s="1"/>
  <c r="H7" i="8"/>
  <c r="P7" i="11" s="1"/>
  <c r="R7" i="11" s="1"/>
  <c r="I7" i="8"/>
  <c r="J7" i="8" s="1"/>
  <c r="G8" i="8"/>
  <c r="O9" i="11" s="1"/>
  <c r="Q9" i="11" s="1"/>
  <c r="H8" i="8"/>
  <c r="P9" i="11" s="1"/>
  <c r="R9" i="11" s="1"/>
  <c r="I8" i="8"/>
  <c r="J8" i="8" s="1"/>
  <c r="G9" i="8"/>
  <c r="O10" i="11" s="1"/>
  <c r="Q10" i="11" s="1"/>
  <c r="H9" i="8"/>
  <c r="P10" i="11" s="1"/>
  <c r="I9" i="8"/>
  <c r="J9" i="8" s="1"/>
  <c r="G10" i="8"/>
  <c r="O11" i="11" s="1"/>
  <c r="Q11" i="11" s="1"/>
  <c r="H10" i="8"/>
  <c r="P11" i="11" s="1"/>
  <c r="I10" i="8"/>
  <c r="J10" i="8" s="1"/>
  <c r="G11" i="8"/>
  <c r="O12" i="11" s="1"/>
  <c r="Q12" i="11" s="1"/>
  <c r="H11" i="8"/>
  <c r="P12" i="11" s="1"/>
  <c r="R12" i="11" s="1"/>
  <c r="I11" i="8"/>
  <c r="J11" i="8" s="1"/>
  <c r="G12" i="8"/>
  <c r="O13" i="11" s="1"/>
  <c r="Q13" i="11" s="1"/>
  <c r="H12" i="8"/>
  <c r="P13" i="11" s="1"/>
  <c r="R13" i="11" s="1"/>
  <c r="I12" i="8"/>
  <c r="J12" i="8" s="1"/>
  <c r="G13" i="8"/>
  <c r="O14" i="11" s="1"/>
  <c r="Q14" i="11" s="1"/>
  <c r="H13" i="8"/>
  <c r="P14" i="11" s="1"/>
  <c r="I13" i="8"/>
  <c r="J13" i="8" s="1"/>
  <c r="G14" i="8"/>
  <c r="O15" i="11" s="1"/>
  <c r="Q15" i="11" s="1"/>
  <c r="H14" i="8"/>
  <c r="P15" i="11" s="1"/>
  <c r="R15" i="11" s="1"/>
  <c r="I14" i="8"/>
  <c r="J14" i="8" s="1"/>
  <c r="G15" i="8"/>
  <c r="O16" i="11" s="1"/>
  <c r="Q16" i="11" s="1"/>
  <c r="H15" i="8"/>
  <c r="P16" i="11" s="1"/>
  <c r="R16" i="11" s="1"/>
  <c r="I15" i="8"/>
  <c r="J15" i="8" s="1"/>
  <c r="G16" i="8"/>
  <c r="O17" i="11" s="1"/>
  <c r="Q17" i="11" s="1"/>
  <c r="H16" i="8"/>
  <c r="P17" i="11" s="1"/>
  <c r="R17" i="11" s="1"/>
  <c r="I16" i="8"/>
  <c r="J16" i="8" s="1"/>
  <c r="G17" i="8"/>
  <c r="O18" i="11" s="1"/>
  <c r="Q18" i="11" s="1"/>
  <c r="H17" i="8"/>
  <c r="P18" i="11" s="1"/>
  <c r="R18" i="11" s="1"/>
  <c r="I17" i="8"/>
  <c r="J17" i="8" s="1"/>
  <c r="G18" i="8"/>
  <c r="O19" i="11" s="1"/>
  <c r="Q19" i="11" s="1"/>
  <c r="H18" i="8"/>
  <c r="P19" i="11" s="1"/>
  <c r="I18" i="8"/>
  <c r="J18" i="8" s="1"/>
  <c r="G19" i="8"/>
  <c r="O20" i="11" s="1"/>
  <c r="Q20" i="11" s="1"/>
  <c r="H19" i="8"/>
  <c r="P20" i="11" s="1"/>
  <c r="R20" i="11" s="1"/>
  <c r="I19" i="8"/>
  <c r="J19" i="8" s="1"/>
  <c r="G20" i="8"/>
  <c r="O21" i="11" s="1"/>
  <c r="Q21" i="11" s="1"/>
  <c r="H20" i="8"/>
  <c r="P21" i="11" s="1"/>
  <c r="R21" i="11" s="1"/>
  <c r="I20" i="8"/>
  <c r="J20" i="8" s="1"/>
  <c r="G21" i="8"/>
  <c r="O22" i="11" s="1"/>
  <c r="Q22" i="11" s="1"/>
  <c r="H21" i="8"/>
  <c r="P22" i="11" s="1"/>
  <c r="I21" i="8"/>
  <c r="J21" i="8" s="1"/>
  <c r="G22" i="8"/>
  <c r="O23" i="11" s="1"/>
  <c r="Q23" i="11" s="1"/>
  <c r="H22" i="8"/>
  <c r="P23" i="11" s="1"/>
  <c r="I22" i="8"/>
  <c r="J22" i="8" s="1"/>
  <c r="G23" i="8"/>
  <c r="O25" i="11" s="1"/>
  <c r="Q25" i="11" s="1"/>
  <c r="H23" i="8"/>
  <c r="P25" i="11" s="1"/>
  <c r="R25" i="11" s="1"/>
  <c r="I23" i="8"/>
  <c r="J23" i="8" s="1"/>
  <c r="G24" i="8"/>
  <c r="O26" i="11" s="1"/>
  <c r="Q26" i="11" s="1"/>
  <c r="H24" i="8"/>
  <c r="P26" i="11" s="1"/>
  <c r="R26" i="11" s="1"/>
  <c r="I24" i="8"/>
  <c r="J24" i="8" s="1"/>
  <c r="G25" i="8"/>
  <c r="O27" i="11" s="1"/>
  <c r="Q27" i="11" s="1"/>
  <c r="H25" i="8"/>
  <c r="P27" i="11" s="1"/>
  <c r="I25" i="8"/>
  <c r="J25" i="8" s="1"/>
  <c r="G26" i="8"/>
  <c r="O28" i="11" s="1"/>
  <c r="Q28" i="11" s="1"/>
  <c r="I26" i="8"/>
  <c r="J26" i="8" s="1"/>
  <c r="G27" i="8"/>
  <c r="O29" i="11" s="1"/>
  <c r="Q29" i="11" s="1"/>
  <c r="H27" i="8"/>
  <c r="P29" i="11" s="1"/>
  <c r="R29" i="11" s="1"/>
  <c r="I27" i="8"/>
  <c r="J27" i="8" s="1"/>
  <c r="G28" i="8"/>
  <c r="O30" i="11" s="1"/>
  <c r="Q30" i="11" s="1"/>
  <c r="H28" i="8"/>
  <c r="P30" i="11" s="1"/>
  <c r="R30" i="11" s="1"/>
  <c r="I28" i="8"/>
  <c r="J28" i="8" s="1"/>
  <c r="G29" i="8"/>
  <c r="O31" i="11" s="1"/>
  <c r="Q31" i="11" s="1"/>
  <c r="H29" i="8"/>
  <c r="P31" i="11" s="1"/>
  <c r="R31" i="11" s="1"/>
  <c r="I29" i="8"/>
  <c r="J29" i="8" s="1"/>
  <c r="G30" i="8"/>
  <c r="O32" i="11" s="1"/>
  <c r="H30" i="8"/>
  <c r="P32" i="11" s="1"/>
  <c r="R32" i="11" s="1"/>
  <c r="I30" i="8"/>
  <c r="J30" i="8" s="1"/>
  <c r="G31" i="8"/>
  <c r="O33" i="11" s="1"/>
  <c r="H31" i="8"/>
  <c r="P33" i="11" s="1"/>
  <c r="R33" i="11" s="1"/>
  <c r="I31" i="8"/>
  <c r="J31" i="8" s="1"/>
  <c r="G32" i="8"/>
  <c r="O34" i="11" s="1"/>
  <c r="Q34" i="11" s="1"/>
  <c r="H32" i="8"/>
  <c r="P34" i="11" s="1"/>
  <c r="R34" i="11" s="1"/>
  <c r="I32" i="8"/>
  <c r="J32" i="8" s="1"/>
  <c r="G33" i="8"/>
  <c r="O35" i="11" s="1"/>
  <c r="Q35" i="11" s="1"/>
  <c r="H33" i="8"/>
  <c r="P35" i="11" s="1"/>
  <c r="R35" i="11" s="1"/>
  <c r="I33" i="8"/>
  <c r="J33" i="8" s="1"/>
  <c r="G34" i="8"/>
  <c r="O36" i="11" s="1"/>
  <c r="Q36" i="11" s="1"/>
  <c r="H34" i="8"/>
  <c r="P36" i="11" s="1"/>
  <c r="R36" i="11" s="1"/>
  <c r="I34" i="8"/>
  <c r="J34" i="8" s="1"/>
  <c r="G35" i="8"/>
  <c r="O37" i="11" s="1"/>
  <c r="Q37" i="11" s="1"/>
  <c r="H35" i="8"/>
  <c r="P37" i="11" s="1"/>
  <c r="R37" i="11" s="1"/>
  <c r="I35" i="8"/>
  <c r="J35" i="8" s="1"/>
  <c r="G36" i="8"/>
  <c r="O38" i="11" s="1"/>
  <c r="Q38" i="11" s="1"/>
  <c r="H36" i="8"/>
  <c r="P38" i="11" s="1"/>
  <c r="R38" i="11" s="1"/>
  <c r="I36" i="8"/>
  <c r="J36" i="8" s="1"/>
  <c r="G37" i="8"/>
  <c r="O39" i="11" s="1"/>
  <c r="Q39" i="11" s="1"/>
  <c r="H37" i="8"/>
  <c r="P39" i="11" s="1"/>
  <c r="R39" i="11" s="1"/>
  <c r="I37" i="8"/>
  <c r="J37" i="8" s="1"/>
  <c r="G38" i="8"/>
  <c r="O40" i="11" s="1"/>
  <c r="Q40" i="11" s="1"/>
  <c r="H38" i="8"/>
  <c r="P40" i="11" s="1"/>
  <c r="I38" i="8"/>
  <c r="J38" i="8" s="1"/>
  <c r="G39" i="8"/>
  <c r="O41" i="11" s="1"/>
  <c r="Q41" i="11" s="1"/>
  <c r="H39" i="8"/>
  <c r="P41" i="11" s="1"/>
  <c r="R41" i="11" s="1"/>
  <c r="I39" i="8"/>
  <c r="J39" i="8" s="1"/>
  <c r="G40" i="8"/>
  <c r="H40" i="8"/>
  <c r="P42" i="11" s="1"/>
  <c r="R42" i="11" s="1"/>
  <c r="I40" i="8"/>
  <c r="J40" i="8" s="1"/>
  <c r="G41" i="8"/>
  <c r="O43" i="11" s="1"/>
  <c r="Q43" i="11" s="1"/>
  <c r="H41" i="8"/>
  <c r="P43" i="11" s="1"/>
  <c r="R43" i="11" s="1"/>
  <c r="I41" i="8"/>
  <c r="J41" i="8" s="1"/>
  <c r="G42" i="8"/>
  <c r="O44" i="11" s="1"/>
  <c r="Q44" i="11" s="1"/>
  <c r="H42" i="8"/>
  <c r="P44" i="11" s="1"/>
  <c r="I42" i="8"/>
  <c r="J42" i="8" s="1"/>
  <c r="G43" i="8"/>
  <c r="H43" i="8"/>
  <c r="I43" i="8"/>
  <c r="J43" i="8" s="1"/>
  <c r="G44" i="8"/>
  <c r="O46" i="11" s="1"/>
  <c r="Q46" i="11" s="1"/>
  <c r="H44" i="8"/>
  <c r="P46" i="11" s="1"/>
  <c r="R46" i="11" s="1"/>
  <c r="I44" i="8"/>
  <c r="J44" i="8" s="1"/>
  <c r="G45" i="8"/>
  <c r="O47" i="11" s="1"/>
  <c r="Q47" i="11" s="1"/>
  <c r="H45" i="8"/>
  <c r="P47" i="11" s="1"/>
  <c r="R47" i="11" s="1"/>
  <c r="I45" i="8"/>
  <c r="J45" i="8" s="1"/>
  <c r="G46" i="8"/>
  <c r="O48" i="11" s="1"/>
  <c r="Q48" i="11" s="1"/>
  <c r="H46" i="8"/>
  <c r="P48" i="11" s="1"/>
  <c r="R48" i="11" s="1"/>
  <c r="I46" i="8"/>
  <c r="J46" i="8" s="1"/>
  <c r="G47" i="8"/>
  <c r="O49" i="11" s="1"/>
  <c r="Q49" i="11" s="1"/>
  <c r="H47" i="8"/>
  <c r="P49" i="11" s="1"/>
  <c r="R49" i="11" s="1"/>
  <c r="I47" i="8"/>
  <c r="J47" i="8" s="1"/>
  <c r="G48" i="8"/>
  <c r="O50" i="11" s="1"/>
  <c r="Q50" i="11" s="1"/>
  <c r="H48" i="8"/>
  <c r="P50" i="11" s="1"/>
  <c r="R50" i="11" s="1"/>
  <c r="I48" i="8"/>
  <c r="J48" i="8" s="1"/>
  <c r="G49" i="8"/>
  <c r="O51" i="11" s="1"/>
  <c r="Q51" i="11" s="1"/>
  <c r="H49" i="8"/>
  <c r="P51" i="11" s="1"/>
  <c r="R51" i="11" s="1"/>
  <c r="I49" i="8"/>
  <c r="J49" i="8" s="1"/>
  <c r="G50" i="8"/>
  <c r="H50" i="8"/>
  <c r="I50" i="8"/>
  <c r="J50" i="8" s="1"/>
  <c r="G51" i="8"/>
  <c r="O53" i="11" s="1"/>
  <c r="Q53" i="11" s="1"/>
  <c r="H51" i="8"/>
  <c r="P53" i="11" s="1"/>
  <c r="R53" i="11" s="1"/>
  <c r="I51" i="8"/>
  <c r="J51" i="8" s="1"/>
  <c r="G52" i="8"/>
  <c r="O54" i="11" s="1"/>
  <c r="Q54" i="11" s="1"/>
  <c r="H52" i="8"/>
  <c r="P54" i="11" s="1"/>
  <c r="I52" i="8"/>
  <c r="J52" i="8" s="1"/>
  <c r="G53" i="8"/>
  <c r="O55" i="11" s="1"/>
  <c r="Q55" i="11" s="1"/>
  <c r="H53" i="8"/>
  <c r="P55" i="11" s="1"/>
  <c r="R55" i="11" s="1"/>
  <c r="I53" i="8"/>
  <c r="J53" i="8" s="1"/>
  <c r="G54" i="8"/>
  <c r="O56" i="11" s="1"/>
  <c r="H54" i="8"/>
  <c r="P56" i="11" s="1"/>
  <c r="R56" i="11" s="1"/>
  <c r="I54" i="8"/>
  <c r="J54" i="8" s="1"/>
  <c r="G55" i="8"/>
  <c r="O57" i="11" s="1"/>
  <c r="Q57" i="11" s="1"/>
  <c r="H55" i="8"/>
  <c r="P57" i="11" s="1"/>
  <c r="R57" i="11" s="1"/>
  <c r="I55" i="8"/>
  <c r="J55" i="8" s="1"/>
  <c r="G56" i="8"/>
  <c r="O58" i="11" s="1"/>
  <c r="Q58" i="11" s="1"/>
  <c r="H56" i="8"/>
  <c r="P58" i="11" s="1"/>
  <c r="R58" i="11" s="1"/>
  <c r="I56" i="8"/>
  <c r="J56" i="8" s="1"/>
  <c r="G57" i="8"/>
  <c r="O59" i="11" s="1"/>
  <c r="Q59" i="11" s="1"/>
  <c r="H57" i="8"/>
  <c r="P59" i="11" s="1"/>
  <c r="R59" i="11" s="1"/>
  <c r="I57" i="8"/>
  <c r="J57" i="8" s="1"/>
  <c r="G58" i="8"/>
  <c r="O60" i="11" s="1"/>
  <c r="Q60" i="11" s="1"/>
  <c r="H58" i="8"/>
  <c r="P60" i="11" s="1"/>
  <c r="R60" i="11" s="1"/>
  <c r="I58" i="8"/>
  <c r="J58" i="8" s="1"/>
  <c r="G59" i="8"/>
  <c r="O61" i="11" s="1"/>
  <c r="Q61" i="11" s="1"/>
  <c r="H59" i="8"/>
  <c r="P61" i="11" s="1"/>
  <c r="I59" i="8"/>
  <c r="J59" i="8" s="1"/>
  <c r="G60" i="8"/>
  <c r="O62" i="11" s="1"/>
  <c r="Q62" i="11" s="1"/>
  <c r="H60" i="8"/>
  <c r="P62" i="11" s="1"/>
  <c r="R62" i="11" s="1"/>
  <c r="I60" i="8"/>
  <c r="J60" i="8" s="1"/>
  <c r="G61" i="8"/>
  <c r="O63" i="11" s="1"/>
  <c r="H61" i="8"/>
  <c r="P63" i="11" s="1"/>
  <c r="R63" i="11" s="1"/>
  <c r="I61" i="8"/>
  <c r="J61" i="8" s="1"/>
  <c r="G62" i="8"/>
  <c r="O64" i="11" s="1"/>
  <c r="Q64" i="11" s="1"/>
  <c r="H62" i="8"/>
  <c r="P64" i="11" s="1"/>
  <c r="R64" i="11" s="1"/>
  <c r="I62" i="8"/>
  <c r="J62" i="8" s="1"/>
  <c r="G63" i="8"/>
  <c r="O65" i="11" s="1"/>
  <c r="Q65" i="11" s="1"/>
  <c r="H63" i="8"/>
  <c r="P65" i="11" s="1"/>
  <c r="R65" i="11" s="1"/>
  <c r="I63" i="8"/>
  <c r="J63" i="8" s="1"/>
  <c r="G64" i="8"/>
  <c r="H64" i="8"/>
  <c r="P66" i="11" s="1"/>
  <c r="R66" i="11" s="1"/>
  <c r="I64" i="8"/>
  <c r="J64" i="8" s="1"/>
  <c r="G65" i="8"/>
  <c r="O67" i="11" s="1"/>
  <c r="Q67" i="11" s="1"/>
  <c r="H65" i="8"/>
  <c r="P67" i="11" s="1"/>
  <c r="R67" i="11" s="1"/>
  <c r="I65" i="8"/>
  <c r="J65" i="8" s="1"/>
  <c r="G66" i="8"/>
  <c r="O68" i="11" s="1"/>
  <c r="Q68" i="11" s="1"/>
  <c r="H66" i="8"/>
  <c r="P68" i="11" s="1"/>
  <c r="I66" i="8"/>
  <c r="J66" i="8" s="1"/>
  <c r="G67" i="8"/>
  <c r="O69" i="11" s="1"/>
  <c r="Q69" i="11" s="1"/>
  <c r="H67" i="8"/>
  <c r="P69" i="11" s="1"/>
  <c r="R69" i="11" s="1"/>
  <c r="I67" i="8"/>
  <c r="J67" i="8" s="1"/>
  <c r="G68" i="8"/>
  <c r="O70" i="11" s="1"/>
  <c r="Q70" i="11" s="1"/>
  <c r="H68" i="8"/>
  <c r="P70" i="11" s="1"/>
  <c r="I68" i="8"/>
  <c r="J68" i="8" s="1"/>
  <c r="G69" i="8"/>
  <c r="O71" i="11" s="1"/>
  <c r="Q71" i="11" s="1"/>
  <c r="H69" i="8"/>
  <c r="P71" i="11" s="1"/>
  <c r="R71" i="11" s="1"/>
  <c r="I69" i="8"/>
  <c r="J69" i="8" s="1"/>
  <c r="G70" i="8"/>
  <c r="O72" i="11" s="1"/>
  <c r="Q72" i="11" s="1"/>
  <c r="H70" i="8"/>
  <c r="P72" i="11" s="1"/>
  <c r="R72" i="11" s="1"/>
  <c r="I70" i="8"/>
  <c r="J70" i="8" s="1"/>
  <c r="G71" i="8"/>
  <c r="O73" i="11" s="1"/>
  <c r="H71" i="8"/>
  <c r="P73" i="11" s="1"/>
  <c r="I71" i="8"/>
  <c r="J71" i="8" s="1"/>
  <c r="G72" i="8"/>
  <c r="O74" i="11" s="1"/>
  <c r="Q74" i="11" s="1"/>
  <c r="H72" i="8"/>
  <c r="P74" i="11" s="1"/>
  <c r="R74" i="11" s="1"/>
  <c r="I72" i="8"/>
  <c r="J72" i="8" s="1"/>
  <c r="G73" i="8"/>
  <c r="O75" i="11" s="1"/>
  <c r="Q75" i="11" s="1"/>
  <c r="H73" i="8"/>
  <c r="P75" i="11" s="1"/>
  <c r="R75" i="11" s="1"/>
  <c r="I73" i="8"/>
  <c r="J73" i="8" s="1"/>
  <c r="G74" i="8"/>
  <c r="O76" i="11" s="1"/>
  <c r="Q76" i="11" s="1"/>
  <c r="H74" i="8"/>
  <c r="P76" i="11" s="1"/>
  <c r="I74" i="8"/>
  <c r="J74" i="8" s="1"/>
  <c r="G75" i="8"/>
  <c r="O77" i="11" s="1"/>
  <c r="Q77" i="11" s="1"/>
  <c r="H75" i="8"/>
  <c r="P77" i="11" s="1"/>
  <c r="R77" i="11" s="1"/>
  <c r="I75" i="8"/>
  <c r="J75" i="8" s="1"/>
  <c r="G76" i="8"/>
  <c r="O78" i="11" s="1"/>
  <c r="Q78" i="11" s="1"/>
  <c r="H76" i="8"/>
  <c r="P78" i="11" s="1"/>
  <c r="R78" i="11" s="1"/>
  <c r="I76" i="8"/>
  <c r="J76" i="8" s="1"/>
  <c r="G77" i="8"/>
  <c r="O79" i="11" s="1"/>
  <c r="Q79" i="11" s="1"/>
  <c r="H77" i="8"/>
  <c r="P79" i="11" s="1"/>
  <c r="I77" i="8"/>
  <c r="J77" i="8" s="1"/>
  <c r="G78" i="8"/>
  <c r="O80" i="11" s="1"/>
  <c r="Q80" i="11" s="1"/>
  <c r="H78" i="8"/>
  <c r="P80" i="11" s="1"/>
  <c r="R80" i="11" s="1"/>
  <c r="I78" i="8"/>
  <c r="J78" i="8" s="1"/>
  <c r="G79" i="8"/>
  <c r="O81" i="11" s="1"/>
  <c r="Q81" i="11" s="1"/>
  <c r="H79" i="8"/>
  <c r="P81" i="11" s="1"/>
  <c r="I79" i="8"/>
  <c r="J79" i="8" s="1"/>
  <c r="G80" i="8"/>
  <c r="O82" i="11" s="1"/>
  <c r="Q82" i="11" s="1"/>
  <c r="H80" i="8"/>
  <c r="P82" i="11" s="1"/>
  <c r="R82" i="11" s="1"/>
  <c r="I80" i="8"/>
  <c r="J80" i="8" s="1"/>
  <c r="G81" i="8"/>
  <c r="O83" i="11" s="1"/>
  <c r="Q83" i="11" s="1"/>
  <c r="H81" i="8"/>
  <c r="P83" i="11" s="1"/>
  <c r="R83" i="11" s="1"/>
  <c r="I81" i="8"/>
  <c r="J81" i="8" s="1"/>
  <c r="G82" i="8"/>
  <c r="O84" i="11" s="1"/>
  <c r="Q84" i="11" s="1"/>
  <c r="H82" i="8"/>
  <c r="P84" i="11" s="1"/>
  <c r="I82" i="8"/>
  <c r="J82" i="8" s="1"/>
  <c r="G83" i="8"/>
  <c r="O85" i="11" s="1"/>
  <c r="Q85" i="11" s="1"/>
  <c r="H83" i="8"/>
  <c r="P85" i="11" s="1"/>
  <c r="I83" i="8"/>
  <c r="J83" i="8" s="1"/>
  <c r="G84" i="8"/>
  <c r="O86" i="11" s="1"/>
  <c r="Q86" i="11" s="1"/>
  <c r="H84" i="8"/>
  <c r="P86" i="11" s="1"/>
  <c r="R86" i="11" s="1"/>
  <c r="I84" i="8"/>
  <c r="J84" i="8" s="1"/>
  <c r="G85" i="8"/>
  <c r="O87" i="11" s="1"/>
  <c r="Q87" i="11" s="1"/>
  <c r="H85" i="8"/>
  <c r="P87" i="11" s="1"/>
  <c r="I85" i="8"/>
  <c r="J85" i="8" s="1"/>
  <c r="G86" i="8"/>
  <c r="O88" i="11" s="1"/>
  <c r="Q88" i="11" s="1"/>
  <c r="H86" i="8"/>
  <c r="P88" i="11" s="1"/>
  <c r="R88" i="11" s="1"/>
  <c r="I86" i="8"/>
  <c r="J86" i="8" s="1"/>
  <c r="G87" i="8"/>
  <c r="O89" i="11" s="1"/>
  <c r="Q89" i="11" s="1"/>
  <c r="H87" i="8"/>
  <c r="P89" i="11" s="1"/>
  <c r="I87" i="8"/>
  <c r="J87" i="8" s="1"/>
  <c r="G88" i="8"/>
  <c r="O90" i="11" s="1"/>
  <c r="Q90" i="11" s="1"/>
  <c r="H88" i="8"/>
  <c r="P90" i="11" s="1"/>
  <c r="R90" i="11" s="1"/>
  <c r="I88" i="8"/>
  <c r="J88" i="8" s="1"/>
  <c r="G89" i="8"/>
  <c r="H89" i="8"/>
  <c r="P91" i="11" s="1"/>
  <c r="R91" i="11" s="1"/>
  <c r="I89" i="8"/>
  <c r="J89" i="8" s="1"/>
  <c r="G90" i="8"/>
  <c r="H90" i="8"/>
  <c r="P92" i="11" s="1"/>
  <c r="I90" i="8"/>
  <c r="J90" i="8" s="1"/>
  <c r="G91" i="8"/>
  <c r="H91" i="8"/>
  <c r="P93" i="11" s="1"/>
  <c r="R93" i="11" s="1"/>
  <c r="I91" i="8"/>
  <c r="J91" i="8" s="1"/>
  <c r="G92" i="8"/>
  <c r="H92" i="8"/>
  <c r="P94" i="11" s="1"/>
  <c r="R94" i="11" s="1"/>
  <c r="I92" i="8"/>
  <c r="J92" i="8" s="1"/>
  <c r="G93" i="8"/>
  <c r="H93" i="8"/>
  <c r="P95" i="11" s="1"/>
  <c r="I93" i="8"/>
  <c r="J93" i="8" s="1"/>
  <c r="G94" i="8"/>
  <c r="H94" i="8"/>
  <c r="P96" i="11" s="1"/>
  <c r="R96" i="11" s="1"/>
  <c r="I94" i="8"/>
  <c r="J94" i="8" s="1"/>
  <c r="G95" i="8"/>
  <c r="H95" i="8"/>
  <c r="P97" i="11" s="1"/>
  <c r="R97" i="11" s="1"/>
  <c r="I95" i="8"/>
  <c r="J95" i="8" s="1"/>
  <c r="G96" i="8"/>
  <c r="H96" i="8"/>
  <c r="P98" i="11" s="1"/>
  <c r="R98" i="11" s="1"/>
  <c r="I96" i="8"/>
  <c r="J96" i="8" s="1"/>
  <c r="G97" i="8"/>
  <c r="H97" i="8"/>
  <c r="P99" i="11" s="1"/>
  <c r="I97" i="8"/>
  <c r="J97" i="8" s="1"/>
  <c r="G98" i="8"/>
  <c r="H98" i="8"/>
  <c r="P100" i="11" s="1"/>
  <c r="R100" i="11" s="1"/>
  <c r="I98" i="8"/>
  <c r="J98" i="8" s="1"/>
  <c r="G99" i="8"/>
  <c r="H99" i="8"/>
  <c r="P101" i="11" s="1"/>
  <c r="I99" i="8"/>
  <c r="J99" i="8" s="1"/>
  <c r="G100" i="8"/>
  <c r="H100" i="8"/>
  <c r="P102" i="11" s="1"/>
  <c r="R102" i="11" s="1"/>
  <c r="I100" i="8"/>
  <c r="J100" i="8" s="1"/>
  <c r="G101" i="8"/>
  <c r="I101" i="8"/>
  <c r="J101" i="8" s="1"/>
  <c r="H101" i="8" s="1"/>
  <c r="P103" i="11" s="1"/>
  <c r="R103" i="11" s="1"/>
  <c r="G102" i="8"/>
  <c r="H102" i="8"/>
  <c r="P104" i="11" s="1"/>
  <c r="I102" i="8"/>
  <c r="J102" i="8" s="1"/>
  <c r="G103" i="8"/>
  <c r="H103" i="8"/>
  <c r="P105" i="11" s="1"/>
  <c r="I103" i="8"/>
  <c r="J103" i="8" s="1"/>
  <c r="G104" i="8"/>
  <c r="H104" i="8"/>
  <c r="P106" i="11" s="1"/>
  <c r="I104" i="8"/>
  <c r="J104" i="8" s="1"/>
  <c r="G105" i="8"/>
  <c r="O107" i="11" s="1"/>
  <c r="Q107" i="11" s="1"/>
  <c r="H105" i="8"/>
  <c r="P107" i="11" s="1"/>
  <c r="I105" i="8"/>
  <c r="J105" i="8" s="1"/>
  <c r="G106" i="8"/>
  <c r="H106" i="8"/>
  <c r="P108" i="11" s="1"/>
  <c r="R108" i="11" s="1"/>
  <c r="I106" i="8"/>
  <c r="J106" i="8" s="1"/>
  <c r="G107" i="8"/>
  <c r="H107" i="8"/>
  <c r="P109" i="11" s="1"/>
  <c r="I107" i="8"/>
  <c r="J107" i="8" s="1"/>
  <c r="G108" i="8"/>
  <c r="H108" i="8"/>
  <c r="P110" i="11" s="1"/>
  <c r="R110" i="11" s="1"/>
  <c r="I108" i="8"/>
  <c r="J108" i="8" s="1"/>
  <c r="G109" i="8"/>
  <c r="O111" i="11" s="1"/>
  <c r="Q111" i="11" s="1"/>
  <c r="H109" i="8"/>
  <c r="P111" i="11" s="1"/>
  <c r="I109" i="8"/>
  <c r="J109" i="8" s="1"/>
  <c r="G110" i="8"/>
  <c r="H110" i="8"/>
  <c r="P113" i="11" s="1"/>
  <c r="I110" i="8"/>
  <c r="J110" i="8" s="1"/>
  <c r="G111" i="8"/>
  <c r="H111" i="8"/>
  <c r="P114" i="11" s="1"/>
  <c r="I111" i="8"/>
  <c r="J111" i="8" s="1"/>
  <c r="G112" i="8"/>
  <c r="H112" i="8"/>
  <c r="P115" i="11" s="1"/>
  <c r="I112" i="8"/>
  <c r="J112" i="8" s="1"/>
  <c r="G113" i="8"/>
  <c r="O116" i="11" s="1"/>
  <c r="Q116" i="11" s="1"/>
  <c r="H113" i="8"/>
  <c r="P116" i="11" s="1"/>
  <c r="I113" i="8"/>
  <c r="J113" i="8" s="1"/>
  <c r="G114" i="8"/>
  <c r="H114" i="8"/>
  <c r="P117" i="11" s="1"/>
  <c r="R117" i="11" s="1"/>
  <c r="I114" i="8"/>
  <c r="J114" i="8" s="1"/>
  <c r="G115" i="8"/>
  <c r="H115" i="8"/>
  <c r="I115" i="8"/>
  <c r="J115" i="8" s="1"/>
  <c r="G116" i="8"/>
  <c r="H116" i="8"/>
  <c r="P119" i="11" s="1"/>
  <c r="R119" i="11" s="1"/>
  <c r="I116" i="8"/>
  <c r="J116" i="8" s="1"/>
  <c r="G117" i="8"/>
  <c r="O120" i="11" s="1"/>
  <c r="Q120" i="11" s="1"/>
  <c r="H117" i="8"/>
  <c r="P120" i="11" s="1"/>
  <c r="I117" i="8"/>
  <c r="J117" i="8" s="1"/>
  <c r="G118" i="8"/>
  <c r="H118" i="8"/>
  <c r="P121" i="11" s="1"/>
  <c r="I118" i="8"/>
  <c r="J118" i="8" s="1"/>
  <c r="G119" i="8"/>
  <c r="H119" i="8"/>
  <c r="P122" i="11" s="1"/>
  <c r="I119" i="8"/>
  <c r="J119" i="8" s="1"/>
  <c r="G120" i="8"/>
  <c r="H120" i="8"/>
  <c r="P123" i="11" s="1"/>
  <c r="I120" i="8"/>
  <c r="J120" i="8" s="1"/>
  <c r="G121" i="8"/>
  <c r="O124" i="11" s="1"/>
  <c r="Q124" i="11" s="1"/>
  <c r="H121" i="8"/>
  <c r="P124" i="11" s="1"/>
  <c r="I121" i="8"/>
  <c r="J121" i="8" s="1"/>
  <c r="G122" i="8"/>
  <c r="H122" i="8"/>
  <c r="P125" i="11" s="1"/>
  <c r="R125" i="11" s="1"/>
  <c r="I122" i="8"/>
  <c r="J122" i="8" s="1"/>
  <c r="G123" i="8"/>
  <c r="H123" i="8"/>
  <c r="P126" i="11" s="1"/>
  <c r="R126" i="11" s="1"/>
  <c r="I123" i="8"/>
  <c r="J123" i="8" s="1"/>
  <c r="G124" i="8"/>
  <c r="H124" i="8"/>
  <c r="P127" i="11" s="1"/>
  <c r="R127" i="11" s="1"/>
  <c r="I124" i="8"/>
  <c r="J124" i="8" s="1"/>
  <c r="G125" i="8"/>
  <c r="O128" i="11" s="1"/>
  <c r="Q128" i="11" s="1"/>
  <c r="H125" i="8"/>
  <c r="P128" i="11" s="1"/>
  <c r="R128" i="11" s="1"/>
  <c r="I125" i="8"/>
  <c r="J125" i="8" s="1"/>
  <c r="G126" i="8"/>
  <c r="H126" i="8"/>
  <c r="P129" i="11" s="1"/>
  <c r="I126" i="8"/>
  <c r="J126" i="8" s="1"/>
  <c r="G127" i="8"/>
  <c r="H127" i="8"/>
  <c r="P130" i="11" s="1"/>
  <c r="I127" i="8"/>
  <c r="J127" i="8" s="1"/>
  <c r="G128" i="8"/>
  <c r="H128" i="8"/>
  <c r="P131" i="11" s="1"/>
  <c r="R131" i="11" s="1"/>
  <c r="I128" i="8"/>
  <c r="J128" i="8" s="1"/>
  <c r="G129" i="8"/>
  <c r="O132" i="11" s="1"/>
  <c r="Q132" i="11" s="1"/>
  <c r="H129" i="8"/>
  <c r="P132" i="11" s="1"/>
  <c r="R132" i="11" s="1"/>
  <c r="I129" i="8"/>
  <c r="J129" i="8" s="1"/>
  <c r="G130" i="8"/>
  <c r="H130" i="8"/>
  <c r="P134" i="11" s="1"/>
  <c r="R134" i="11" s="1"/>
  <c r="I130" i="8"/>
  <c r="J130" i="8" s="1"/>
  <c r="G131" i="8"/>
  <c r="H131" i="8"/>
  <c r="P136" i="11" s="1"/>
  <c r="I131" i="8"/>
  <c r="J131" i="8" s="1"/>
  <c r="G132" i="8"/>
  <c r="H132" i="8"/>
  <c r="P139" i="11" s="1"/>
  <c r="R139" i="11" s="1"/>
  <c r="I132" i="8"/>
  <c r="J132" i="8" s="1"/>
  <c r="G133" i="8"/>
  <c r="O140" i="11" s="1"/>
  <c r="Q140" i="11" s="1"/>
  <c r="H133" i="8"/>
  <c r="P140" i="11" s="1"/>
  <c r="R140" i="11" s="1"/>
  <c r="I133" i="8"/>
  <c r="J133" i="8" s="1"/>
  <c r="G134" i="8"/>
  <c r="H134" i="8"/>
  <c r="P141" i="11" s="1"/>
  <c r="I134" i="8"/>
  <c r="J134" i="8" s="1"/>
  <c r="G135" i="8"/>
  <c r="H135" i="8"/>
  <c r="P143" i="11" s="1"/>
  <c r="R143" i="11" s="1"/>
  <c r="I135" i="8"/>
  <c r="J135" i="8" s="1"/>
  <c r="G136" i="8"/>
  <c r="H136" i="8"/>
  <c r="P146" i="11" s="1"/>
  <c r="R146" i="11" s="1"/>
  <c r="I136" i="8"/>
  <c r="J136" i="8" s="1"/>
  <c r="G137" i="8"/>
  <c r="O147" i="11" s="1"/>
  <c r="Q147" i="11" s="1"/>
  <c r="H137" i="8"/>
  <c r="P147" i="11" s="1"/>
  <c r="I137" i="8"/>
  <c r="J137" i="8" s="1"/>
  <c r="G138" i="8"/>
  <c r="H138" i="8"/>
  <c r="P148" i="11" s="1"/>
  <c r="I138" i="8"/>
  <c r="J138" i="8" s="1"/>
  <c r="G139" i="8"/>
  <c r="H139" i="8"/>
  <c r="P149" i="11" s="1"/>
  <c r="R149" i="11" s="1"/>
  <c r="I139" i="8"/>
  <c r="J139" i="8" s="1"/>
  <c r="G140" i="8"/>
  <c r="H140" i="8"/>
  <c r="P150" i="11" s="1"/>
  <c r="R150" i="11" s="1"/>
  <c r="I140" i="8"/>
  <c r="J140" i="8" s="1"/>
  <c r="G141" i="8"/>
  <c r="O151" i="11" s="1"/>
  <c r="Q151" i="11" s="1"/>
  <c r="H141" i="8"/>
  <c r="P151" i="11" s="1"/>
  <c r="R151" i="11" s="1"/>
  <c r="I141" i="8"/>
  <c r="J141" i="8" s="1"/>
  <c r="G142" i="8"/>
  <c r="H142" i="8"/>
  <c r="P152" i="11" s="1"/>
  <c r="I142" i="8"/>
  <c r="J142" i="8" s="1"/>
  <c r="G143" i="8"/>
  <c r="H143" i="8"/>
  <c r="I143" i="8"/>
  <c r="J143" i="8" s="1"/>
  <c r="G144" i="8"/>
  <c r="H144" i="8"/>
  <c r="P154" i="11" s="1"/>
  <c r="I144" i="8"/>
  <c r="J144" i="8" s="1"/>
  <c r="G145" i="8"/>
  <c r="O155" i="11" s="1"/>
  <c r="Q155" i="11" s="1"/>
  <c r="H145" i="8"/>
  <c r="P155" i="11" s="1"/>
  <c r="R155" i="11" s="1"/>
  <c r="I145" i="8"/>
  <c r="J145" i="8" s="1"/>
  <c r="G146" i="8"/>
  <c r="H146" i="8"/>
  <c r="P156" i="11" s="1"/>
  <c r="I146" i="8"/>
  <c r="J146" i="8" s="1"/>
  <c r="G147" i="8"/>
  <c r="H147" i="8"/>
  <c r="P157" i="11" s="1"/>
  <c r="R157" i="11" s="1"/>
  <c r="I147" i="8"/>
  <c r="J147" i="8" s="1"/>
  <c r="G148" i="8"/>
  <c r="H148" i="8"/>
  <c r="P158" i="11" s="1"/>
  <c r="R158" i="11" s="1"/>
  <c r="I148" i="8"/>
  <c r="J148" i="8" s="1"/>
  <c r="G149" i="8"/>
  <c r="O159" i="11" s="1"/>
  <c r="Q159" i="11" s="1"/>
  <c r="H149" i="8"/>
  <c r="P159" i="11" s="1"/>
  <c r="I149" i="8"/>
  <c r="J149" i="8" s="1"/>
  <c r="G150" i="8"/>
  <c r="H150" i="8"/>
  <c r="P160" i="11" s="1"/>
  <c r="R160" i="11" s="1"/>
  <c r="I150" i="8"/>
  <c r="J150" i="8" s="1"/>
  <c r="G151" i="8"/>
  <c r="H151" i="8"/>
  <c r="P161" i="11" s="1"/>
  <c r="R161" i="11" s="1"/>
  <c r="I151" i="8"/>
  <c r="J151" i="8" s="1"/>
  <c r="G152" i="8"/>
  <c r="H152" i="8"/>
  <c r="P162" i="11" s="1"/>
  <c r="I152" i="8"/>
  <c r="J152" i="8" s="1"/>
  <c r="G153" i="8"/>
  <c r="O163" i="11" s="1"/>
  <c r="Q163" i="11" s="1"/>
  <c r="H153" i="8"/>
  <c r="P163" i="11" s="1"/>
  <c r="I153" i="8"/>
  <c r="J153" i="8" s="1"/>
  <c r="G154" i="8"/>
  <c r="H154" i="8"/>
  <c r="P164" i="11" s="1"/>
  <c r="I154" i="8"/>
  <c r="J154" i="8" s="1"/>
  <c r="G155" i="8"/>
  <c r="H155" i="8"/>
  <c r="P165" i="11" s="1"/>
  <c r="I155" i="8"/>
  <c r="J155" i="8" s="1"/>
  <c r="G156" i="8"/>
  <c r="H156" i="8"/>
  <c r="P166" i="11" s="1"/>
  <c r="R166" i="11" s="1"/>
  <c r="I156" i="8"/>
  <c r="J156" i="8" s="1"/>
  <c r="G157" i="8"/>
  <c r="O167" i="11" s="1"/>
  <c r="Q167" i="11" s="1"/>
  <c r="H157" i="8"/>
  <c r="P167" i="11" s="1"/>
  <c r="R167" i="11" s="1"/>
  <c r="I157" i="8"/>
  <c r="J157" i="8" s="1"/>
  <c r="G158" i="8"/>
  <c r="H158" i="8"/>
  <c r="P168" i="11" s="1"/>
  <c r="I158" i="8"/>
  <c r="J158" i="8" s="1"/>
  <c r="I2" i="8"/>
  <c r="H2" i="8"/>
  <c r="G2" i="8"/>
  <c r="G3" i="5"/>
  <c r="H3" i="11" s="1"/>
  <c r="J3" i="11" s="1"/>
  <c r="H3" i="5"/>
  <c r="I3" i="11" s="1"/>
  <c r="K3" i="11" s="1"/>
  <c r="I3" i="5"/>
  <c r="J3" i="5" s="1"/>
  <c r="G4" i="5"/>
  <c r="H4" i="11" s="1"/>
  <c r="J4" i="11" s="1"/>
  <c r="H4" i="5"/>
  <c r="I4" i="11" s="1"/>
  <c r="K4" i="11" s="1"/>
  <c r="I4" i="5"/>
  <c r="J4" i="5" s="1"/>
  <c r="G5" i="5"/>
  <c r="H7" i="11" s="1"/>
  <c r="J7" i="11" s="1"/>
  <c r="H5" i="5"/>
  <c r="I7" i="11" s="1"/>
  <c r="K7" i="11" s="1"/>
  <c r="I5" i="5"/>
  <c r="J5" i="5" s="1"/>
  <c r="G6" i="5"/>
  <c r="H14" i="11" s="1"/>
  <c r="J14" i="11" s="1"/>
  <c r="H6" i="5"/>
  <c r="I14" i="11" s="1"/>
  <c r="I6" i="5"/>
  <c r="J6" i="5" s="1"/>
  <c r="G7" i="5"/>
  <c r="H25" i="11" s="1"/>
  <c r="J25" i="11" s="1"/>
  <c r="H7" i="5"/>
  <c r="I25" i="11" s="1"/>
  <c r="I7" i="5"/>
  <c r="J7" i="5" s="1"/>
  <c r="G8" i="5"/>
  <c r="H26" i="11" s="1"/>
  <c r="J26" i="11" s="1"/>
  <c r="H8" i="5"/>
  <c r="I26" i="11" s="1"/>
  <c r="K26" i="11" s="1"/>
  <c r="I8" i="5"/>
  <c r="J8" i="5" s="1"/>
  <c r="G9" i="5"/>
  <c r="H27" i="11" s="1"/>
  <c r="J27" i="11" s="1"/>
  <c r="H9" i="5"/>
  <c r="I27" i="11" s="1"/>
  <c r="I9" i="5"/>
  <c r="J9" i="5" s="1"/>
  <c r="G10" i="5"/>
  <c r="H28" i="11" s="1"/>
  <c r="J28" i="11" s="1"/>
  <c r="H10" i="5"/>
  <c r="I28" i="11" s="1"/>
  <c r="K28" i="11" s="1"/>
  <c r="I10" i="5"/>
  <c r="J10" i="5" s="1"/>
  <c r="G11" i="5"/>
  <c r="H29" i="11" s="1"/>
  <c r="J29" i="11" s="1"/>
  <c r="H11" i="5"/>
  <c r="I29" i="11" s="1"/>
  <c r="I11" i="5"/>
  <c r="J11" i="5" s="1"/>
  <c r="G12" i="5"/>
  <c r="H30" i="11" s="1"/>
  <c r="J30" i="11" s="1"/>
  <c r="H12" i="5"/>
  <c r="I30" i="11" s="1"/>
  <c r="K30" i="11" s="1"/>
  <c r="I12" i="5"/>
  <c r="J12" i="5" s="1"/>
  <c r="G13" i="5"/>
  <c r="H31" i="11" s="1"/>
  <c r="J31" i="11" s="1"/>
  <c r="H13" i="5"/>
  <c r="I31" i="11" s="1"/>
  <c r="I13" i="5"/>
  <c r="J13" i="5" s="1"/>
  <c r="G14" i="5"/>
  <c r="H32" i="11" s="1"/>
  <c r="J32" i="11" s="1"/>
  <c r="H14" i="5"/>
  <c r="I32" i="11" s="1"/>
  <c r="K32" i="11" s="1"/>
  <c r="I14" i="5"/>
  <c r="J14" i="5" s="1"/>
  <c r="G15" i="5"/>
  <c r="H33" i="11" s="1"/>
  <c r="J33" i="11" s="1"/>
  <c r="H15" i="5"/>
  <c r="I33" i="11" s="1"/>
  <c r="I15" i="5"/>
  <c r="J15" i="5" s="1"/>
  <c r="G16" i="5"/>
  <c r="H34" i="11" s="1"/>
  <c r="J34" i="11" s="1"/>
  <c r="H16" i="5"/>
  <c r="I34" i="11" s="1"/>
  <c r="K34" i="11" s="1"/>
  <c r="I16" i="5"/>
  <c r="J16" i="5" s="1"/>
  <c r="G17" i="5"/>
  <c r="H35" i="11" s="1"/>
  <c r="J35" i="11" s="1"/>
  <c r="H17" i="5"/>
  <c r="I35" i="11" s="1"/>
  <c r="I17" i="5"/>
  <c r="J17" i="5" s="1"/>
  <c r="G18" i="5"/>
  <c r="H36" i="11" s="1"/>
  <c r="J36" i="11" s="1"/>
  <c r="H18" i="5"/>
  <c r="I36" i="11" s="1"/>
  <c r="K36" i="11" s="1"/>
  <c r="I18" i="5"/>
  <c r="J18" i="5" s="1"/>
  <c r="G19" i="5"/>
  <c r="H37" i="11" s="1"/>
  <c r="J37" i="11" s="1"/>
  <c r="H19" i="5"/>
  <c r="I37" i="11" s="1"/>
  <c r="I19" i="5"/>
  <c r="J19" i="5" s="1"/>
  <c r="G20" i="5"/>
  <c r="H38" i="11" s="1"/>
  <c r="J38" i="11" s="1"/>
  <c r="H20" i="5"/>
  <c r="I38" i="11" s="1"/>
  <c r="K38" i="11" s="1"/>
  <c r="I20" i="5"/>
  <c r="J20" i="5" s="1"/>
  <c r="G21" i="5"/>
  <c r="H47" i="11" s="1"/>
  <c r="J47" i="11" s="1"/>
  <c r="H21" i="5"/>
  <c r="I47" i="11" s="1"/>
  <c r="I21" i="5"/>
  <c r="J21" i="5" s="1"/>
  <c r="G22" i="5"/>
  <c r="H53" i="11" s="1"/>
  <c r="J53" i="11" s="1"/>
  <c r="H22" i="5"/>
  <c r="I53" i="11" s="1"/>
  <c r="K53" i="11" s="1"/>
  <c r="I22" i="5"/>
  <c r="J22" i="5" s="1"/>
  <c r="G23" i="5"/>
  <c r="H55" i="11" s="1"/>
  <c r="J55" i="11" s="1"/>
  <c r="H23" i="5"/>
  <c r="I55" i="11" s="1"/>
  <c r="K55" i="11" s="1"/>
  <c r="I23" i="5"/>
  <c r="J23" i="5" s="1"/>
  <c r="G24" i="5"/>
  <c r="H57" i="11" s="1"/>
  <c r="J57" i="11" s="1"/>
  <c r="H24" i="5"/>
  <c r="I57" i="11" s="1"/>
  <c r="K57" i="11" s="1"/>
  <c r="I24" i="5"/>
  <c r="J24" i="5" s="1"/>
  <c r="G25" i="5"/>
  <c r="H58" i="11" s="1"/>
  <c r="J58" i="11" s="1"/>
  <c r="H25" i="5"/>
  <c r="I58" i="11" s="1"/>
  <c r="I25" i="5"/>
  <c r="J25" i="5" s="1"/>
  <c r="G26" i="5"/>
  <c r="H59" i="11" s="1"/>
  <c r="J59" i="11" s="1"/>
  <c r="H26" i="5"/>
  <c r="I59" i="11" s="1"/>
  <c r="K59" i="11" s="1"/>
  <c r="I26" i="5"/>
  <c r="J26" i="5" s="1"/>
  <c r="G27" i="5"/>
  <c r="H63" i="11" s="1"/>
  <c r="J63" i="11" s="1"/>
  <c r="H27" i="5"/>
  <c r="I63" i="11" s="1"/>
  <c r="I27" i="5"/>
  <c r="J27" i="5" s="1"/>
  <c r="G28" i="5"/>
  <c r="H68" i="11" s="1"/>
  <c r="J68" i="11" s="1"/>
  <c r="H28" i="5"/>
  <c r="I68" i="11" s="1"/>
  <c r="K68" i="11" s="1"/>
  <c r="I28" i="5"/>
  <c r="J28" i="5" s="1"/>
  <c r="G29" i="5"/>
  <c r="H77" i="11" s="1"/>
  <c r="H29" i="5"/>
  <c r="I77" i="11" s="1"/>
  <c r="K77" i="11" s="1"/>
  <c r="I29" i="5"/>
  <c r="J29" i="5" s="1"/>
  <c r="G30" i="5"/>
  <c r="H86" i="11" s="1"/>
  <c r="J86" i="11" s="1"/>
  <c r="H30" i="5"/>
  <c r="I86" i="11" s="1"/>
  <c r="I30" i="5"/>
  <c r="J30" i="5" s="1"/>
  <c r="G31" i="5"/>
  <c r="H87" i="11" s="1"/>
  <c r="J87" i="11" s="1"/>
  <c r="H31" i="5"/>
  <c r="I87" i="11" s="1"/>
  <c r="K87" i="11" s="1"/>
  <c r="I31" i="5"/>
  <c r="J31" i="5" s="1"/>
  <c r="G32" i="5"/>
  <c r="H88" i="11" s="1"/>
  <c r="J88" i="11" s="1"/>
  <c r="H32" i="5"/>
  <c r="I88" i="11" s="1"/>
  <c r="K88" i="11" s="1"/>
  <c r="I32" i="5"/>
  <c r="J32" i="5" s="1"/>
  <c r="G33" i="5"/>
  <c r="H89" i="11" s="1"/>
  <c r="J89" i="11" s="1"/>
  <c r="H33" i="5"/>
  <c r="I33" i="5"/>
  <c r="J33" i="5" s="1"/>
  <c r="G34" i="5"/>
  <c r="H91" i="11" s="1"/>
  <c r="J91" i="11" s="1"/>
  <c r="H34" i="5"/>
  <c r="I91" i="11" s="1"/>
  <c r="I34" i="5"/>
  <c r="J34" i="5" s="1"/>
  <c r="G35" i="5"/>
  <c r="H93" i="11" s="1"/>
  <c r="J93" i="11" s="1"/>
  <c r="H35" i="5"/>
  <c r="I93" i="11" s="1"/>
  <c r="K93" i="11" s="1"/>
  <c r="I35" i="5"/>
  <c r="J35" i="5" s="1"/>
  <c r="G36" i="5"/>
  <c r="H94" i="11" s="1"/>
  <c r="J94" i="11" s="1"/>
  <c r="H36" i="5"/>
  <c r="I94" i="11" s="1"/>
  <c r="I36" i="5"/>
  <c r="J36" i="5" s="1"/>
  <c r="G37" i="5"/>
  <c r="H100" i="11" s="1"/>
  <c r="J100" i="11" s="1"/>
  <c r="H37" i="5"/>
  <c r="I100" i="11" s="1"/>
  <c r="K100" i="11" s="1"/>
  <c r="I37" i="5"/>
  <c r="J37" i="5" s="1"/>
  <c r="G38" i="5"/>
  <c r="H107" i="11" s="1"/>
  <c r="J107" i="11" s="1"/>
  <c r="H38" i="5"/>
  <c r="I107" i="11" s="1"/>
  <c r="K107" i="11" s="1"/>
  <c r="I38" i="5"/>
  <c r="J38" i="5" s="1"/>
  <c r="G39" i="5"/>
  <c r="H108" i="11" s="1"/>
  <c r="J108" i="11" s="1"/>
  <c r="H39" i="5"/>
  <c r="I108" i="11" s="1"/>
  <c r="K108" i="11" s="1"/>
  <c r="I39" i="5"/>
  <c r="J39" i="5" s="1"/>
  <c r="G40" i="5"/>
  <c r="H109" i="11" s="1"/>
  <c r="J109" i="11" s="1"/>
  <c r="H40" i="5"/>
  <c r="I109" i="11" s="1"/>
  <c r="I40" i="5"/>
  <c r="J40" i="5" s="1"/>
  <c r="G41" i="5"/>
  <c r="H111" i="11" s="1"/>
  <c r="J111" i="11" s="1"/>
  <c r="H41" i="5"/>
  <c r="I111" i="11" s="1"/>
  <c r="I41" i="5"/>
  <c r="J41" i="5" s="1"/>
  <c r="G42" i="5"/>
  <c r="H115" i="11" s="1"/>
  <c r="J115" i="11" s="1"/>
  <c r="H42" i="5"/>
  <c r="I115" i="11" s="1"/>
  <c r="I42" i="5"/>
  <c r="J42" i="5" s="1"/>
  <c r="G43" i="5"/>
  <c r="H117" i="11" s="1"/>
  <c r="J117" i="11" s="1"/>
  <c r="H43" i="5"/>
  <c r="I117" i="11" s="1"/>
  <c r="K117" i="11" s="1"/>
  <c r="I43" i="5"/>
  <c r="J43" i="5" s="1"/>
  <c r="G44" i="5"/>
  <c r="H128" i="11" s="1"/>
  <c r="J128" i="11" s="1"/>
  <c r="H44" i="5"/>
  <c r="I128" i="11" s="1"/>
  <c r="K128" i="11" s="1"/>
  <c r="I44" i="5"/>
  <c r="J44" i="5" s="1"/>
  <c r="G45" i="5"/>
  <c r="H129" i="11" s="1"/>
  <c r="J129" i="11" s="1"/>
  <c r="H45" i="5"/>
  <c r="I129" i="11" s="1"/>
  <c r="I45" i="5"/>
  <c r="J45" i="5" s="1"/>
  <c r="G46" i="5"/>
  <c r="H130" i="11" s="1"/>
  <c r="H46" i="5"/>
  <c r="I130" i="11" s="1"/>
  <c r="K130" i="11" s="1"/>
  <c r="I46" i="5"/>
  <c r="J46" i="5" s="1"/>
  <c r="G47" i="5"/>
  <c r="H134" i="11" s="1"/>
  <c r="J134" i="11" s="1"/>
  <c r="H47" i="5"/>
  <c r="I134" i="11" s="1"/>
  <c r="K134" i="11" s="1"/>
  <c r="I47" i="5"/>
  <c r="J47" i="5" s="1"/>
  <c r="G48" i="5"/>
  <c r="H138" i="11" s="1"/>
  <c r="J138" i="11" s="1"/>
  <c r="H48" i="5"/>
  <c r="I138" i="11" s="1"/>
  <c r="I48" i="5"/>
  <c r="J48" i="5" s="1"/>
  <c r="G49" i="5"/>
  <c r="H140" i="11" s="1"/>
  <c r="J140" i="11" s="1"/>
  <c r="H49" i="5"/>
  <c r="I140" i="11" s="1"/>
  <c r="I49" i="5"/>
  <c r="J49" i="5" s="1"/>
  <c r="G50" i="5"/>
  <c r="H146" i="11" s="1"/>
  <c r="J146" i="11" s="1"/>
  <c r="H50" i="5"/>
  <c r="I146" i="11" s="1"/>
  <c r="I50" i="5"/>
  <c r="J50" i="5" s="1"/>
  <c r="G51" i="5"/>
  <c r="H147" i="11" s="1"/>
  <c r="J147" i="11" s="1"/>
  <c r="H51" i="5"/>
  <c r="I147" i="11" s="1"/>
  <c r="K147" i="11" s="1"/>
  <c r="I51" i="5"/>
  <c r="J51" i="5" s="1"/>
  <c r="G52" i="5"/>
  <c r="H148" i="11" s="1"/>
  <c r="J148" i="11" s="1"/>
  <c r="H52" i="5"/>
  <c r="I148" i="11" s="1"/>
  <c r="I52" i="5"/>
  <c r="J52" i="5" s="1"/>
  <c r="G53" i="5"/>
  <c r="H149" i="11" s="1"/>
  <c r="J149" i="11" s="1"/>
  <c r="H53" i="5"/>
  <c r="I149" i="11" s="1"/>
  <c r="K149" i="11" s="1"/>
  <c r="I53" i="5"/>
  <c r="J53" i="5" s="1"/>
  <c r="G54" i="5"/>
  <c r="H150" i="11" s="1"/>
  <c r="J150" i="11" s="1"/>
  <c r="H54" i="5"/>
  <c r="I150" i="11" s="1"/>
  <c r="I54" i="5"/>
  <c r="J54" i="5" s="1"/>
  <c r="G55" i="5"/>
  <c r="H151" i="11" s="1"/>
  <c r="J151" i="11" s="1"/>
  <c r="H55" i="5"/>
  <c r="I151" i="11" s="1"/>
  <c r="K151" i="11" s="1"/>
  <c r="I55" i="5"/>
  <c r="J55" i="5" s="1"/>
  <c r="G56" i="5"/>
  <c r="H152" i="11" s="1"/>
  <c r="J152" i="11" s="1"/>
  <c r="H56" i="5"/>
  <c r="I152" i="11" s="1"/>
  <c r="K152" i="11" s="1"/>
  <c r="I56" i="5"/>
  <c r="J56" i="5" s="1"/>
  <c r="G57" i="5"/>
  <c r="H167" i="11" s="1"/>
  <c r="J167" i="11" s="1"/>
  <c r="H57" i="5"/>
  <c r="I167" i="11" s="1"/>
  <c r="K167" i="11" s="1"/>
  <c r="I57" i="5"/>
  <c r="J57" i="5" s="1"/>
  <c r="I2" i="5"/>
  <c r="H2" i="5"/>
  <c r="G2" i="5"/>
  <c r="I30" i="2"/>
  <c r="J30" i="2" s="1"/>
  <c r="H30" i="2" s="1"/>
  <c r="W30" i="11" s="1"/>
  <c r="Y30" i="11" s="1"/>
  <c r="G3" i="2"/>
  <c r="V3" i="11" s="1"/>
  <c r="X3" i="11" s="1"/>
  <c r="H3" i="2"/>
  <c r="W3" i="11" s="1"/>
  <c r="Y3" i="11" s="1"/>
  <c r="I3" i="2"/>
  <c r="J3" i="2" s="1"/>
  <c r="G4" i="2"/>
  <c r="V4" i="11" s="1"/>
  <c r="X4" i="11" s="1"/>
  <c r="H4" i="2"/>
  <c r="W4" i="11" s="1"/>
  <c r="Y4" i="11" s="1"/>
  <c r="I4" i="2"/>
  <c r="J4" i="2" s="1"/>
  <c r="G5" i="2"/>
  <c r="V5" i="11" s="1"/>
  <c r="X5" i="11" s="1"/>
  <c r="H5" i="2"/>
  <c r="W5" i="11" s="1"/>
  <c r="Y5" i="11" s="1"/>
  <c r="I5" i="2"/>
  <c r="J5" i="2" s="1"/>
  <c r="G6" i="2"/>
  <c r="V6" i="11" s="1"/>
  <c r="X6" i="11" s="1"/>
  <c r="H6" i="2"/>
  <c r="W6" i="11" s="1"/>
  <c r="Y6" i="11" s="1"/>
  <c r="I6" i="2"/>
  <c r="J6" i="2" s="1"/>
  <c r="G7" i="2"/>
  <c r="V7" i="11" s="1"/>
  <c r="X7" i="11" s="1"/>
  <c r="H7" i="2"/>
  <c r="W7" i="11" s="1"/>
  <c r="Y7" i="11" s="1"/>
  <c r="I7" i="2"/>
  <c r="J7" i="2" s="1"/>
  <c r="G8" i="2"/>
  <c r="V8" i="11" s="1"/>
  <c r="X8" i="11" s="1"/>
  <c r="H8" i="2"/>
  <c r="W8" i="11" s="1"/>
  <c r="Y8" i="11" s="1"/>
  <c r="I8" i="2"/>
  <c r="J8" i="2" s="1"/>
  <c r="G9" i="2"/>
  <c r="V9" i="11" s="1"/>
  <c r="X9" i="11" s="1"/>
  <c r="H9" i="2"/>
  <c r="W9" i="11" s="1"/>
  <c r="Y9" i="11" s="1"/>
  <c r="I9" i="2"/>
  <c r="J9" i="2" s="1"/>
  <c r="G10" i="2"/>
  <c r="V10" i="11" s="1"/>
  <c r="X10" i="11" s="1"/>
  <c r="H10" i="2"/>
  <c r="W10" i="11" s="1"/>
  <c r="Y10" i="11" s="1"/>
  <c r="I10" i="2"/>
  <c r="J10" i="2" s="1"/>
  <c r="G11" i="2"/>
  <c r="V11" i="11" s="1"/>
  <c r="X11" i="11" s="1"/>
  <c r="H11" i="2"/>
  <c r="W11" i="11" s="1"/>
  <c r="Y11" i="11" s="1"/>
  <c r="I11" i="2"/>
  <c r="J11" i="2" s="1"/>
  <c r="G12" i="2"/>
  <c r="V12" i="11" s="1"/>
  <c r="X12" i="11" s="1"/>
  <c r="H12" i="2"/>
  <c r="W12" i="11" s="1"/>
  <c r="Y12" i="11" s="1"/>
  <c r="I12" i="2"/>
  <c r="J12" i="2" s="1"/>
  <c r="G13" i="2"/>
  <c r="V13" i="11" s="1"/>
  <c r="X13" i="11" s="1"/>
  <c r="H13" i="2"/>
  <c r="W13" i="11" s="1"/>
  <c r="Y13" i="11" s="1"/>
  <c r="I13" i="2"/>
  <c r="J13" i="2" s="1"/>
  <c r="G14" i="2"/>
  <c r="V14" i="11" s="1"/>
  <c r="X14" i="11" s="1"/>
  <c r="H14" i="2"/>
  <c r="W14" i="11" s="1"/>
  <c r="Y14" i="11" s="1"/>
  <c r="I14" i="2"/>
  <c r="J14" i="2" s="1"/>
  <c r="G15" i="2"/>
  <c r="V15" i="11" s="1"/>
  <c r="X15" i="11" s="1"/>
  <c r="H15" i="2"/>
  <c r="W15" i="11" s="1"/>
  <c r="Y15" i="11" s="1"/>
  <c r="I15" i="2"/>
  <c r="J15" i="2" s="1"/>
  <c r="G16" i="2"/>
  <c r="V16" i="11" s="1"/>
  <c r="X16" i="11" s="1"/>
  <c r="H16" i="2"/>
  <c r="W16" i="11" s="1"/>
  <c r="Y16" i="11" s="1"/>
  <c r="I16" i="2"/>
  <c r="J16" i="2" s="1"/>
  <c r="G17" i="2"/>
  <c r="V17" i="11" s="1"/>
  <c r="X17" i="11" s="1"/>
  <c r="H17" i="2"/>
  <c r="W17" i="11" s="1"/>
  <c r="Y17" i="11" s="1"/>
  <c r="I17" i="2"/>
  <c r="J17" i="2" s="1"/>
  <c r="G18" i="2"/>
  <c r="V18" i="11" s="1"/>
  <c r="X18" i="11" s="1"/>
  <c r="H18" i="2"/>
  <c r="W18" i="11" s="1"/>
  <c r="Y18" i="11" s="1"/>
  <c r="I18" i="2"/>
  <c r="J18" i="2" s="1"/>
  <c r="G19" i="2"/>
  <c r="V19" i="11" s="1"/>
  <c r="X19" i="11" s="1"/>
  <c r="H19" i="2"/>
  <c r="W19" i="11" s="1"/>
  <c r="Y19" i="11" s="1"/>
  <c r="I19" i="2"/>
  <c r="J19" i="2" s="1"/>
  <c r="G20" i="2"/>
  <c r="V20" i="11" s="1"/>
  <c r="X20" i="11" s="1"/>
  <c r="H20" i="2"/>
  <c r="W20" i="11" s="1"/>
  <c r="Y20" i="11" s="1"/>
  <c r="I20" i="2"/>
  <c r="J20" i="2" s="1"/>
  <c r="G21" i="2"/>
  <c r="V21" i="11" s="1"/>
  <c r="X21" i="11" s="1"/>
  <c r="H21" i="2"/>
  <c r="W21" i="11" s="1"/>
  <c r="Y21" i="11" s="1"/>
  <c r="I21" i="2"/>
  <c r="J21" i="2" s="1"/>
  <c r="G22" i="2"/>
  <c r="V22" i="11" s="1"/>
  <c r="X22" i="11" s="1"/>
  <c r="H22" i="2"/>
  <c r="W22" i="11" s="1"/>
  <c r="Y22" i="11" s="1"/>
  <c r="I22" i="2"/>
  <c r="J22" i="2" s="1"/>
  <c r="G23" i="2"/>
  <c r="V23" i="11" s="1"/>
  <c r="X23" i="11" s="1"/>
  <c r="H23" i="2"/>
  <c r="W23" i="11" s="1"/>
  <c r="Y23" i="11" s="1"/>
  <c r="I23" i="2"/>
  <c r="J23" i="2" s="1"/>
  <c r="G24" i="2"/>
  <c r="V24" i="11" s="1"/>
  <c r="X24" i="11" s="1"/>
  <c r="H24" i="2"/>
  <c r="W24" i="11" s="1"/>
  <c r="Y24" i="11" s="1"/>
  <c r="I24" i="2"/>
  <c r="J24" i="2" s="1"/>
  <c r="G25" i="2"/>
  <c r="V25" i="11" s="1"/>
  <c r="X25" i="11" s="1"/>
  <c r="H25" i="2"/>
  <c r="W25" i="11" s="1"/>
  <c r="Y25" i="11" s="1"/>
  <c r="I25" i="2"/>
  <c r="J25" i="2" s="1"/>
  <c r="G26" i="2"/>
  <c r="V26" i="11" s="1"/>
  <c r="X26" i="11" s="1"/>
  <c r="H26" i="2"/>
  <c r="W26" i="11" s="1"/>
  <c r="Y26" i="11" s="1"/>
  <c r="I26" i="2"/>
  <c r="J26" i="2" s="1"/>
  <c r="G27" i="2"/>
  <c r="V27" i="11" s="1"/>
  <c r="X27" i="11" s="1"/>
  <c r="H27" i="2"/>
  <c r="W27" i="11" s="1"/>
  <c r="Y27" i="11" s="1"/>
  <c r="I27" i="2"/>
  <c r="J27" i="2" s="1"/>
  <c r="G28" i="2"/>
  <c r="V28" i="11" s="1"/>
  <c r="X28" i="11" s="1"/>
  <c r="H28" i="2"/>
  <c r="W28" i="11" s="1"/>
  <c r="Y28" i="11" s="1"/>
  <c r="I28" i="2"/>
  <c r="J28" i="2" s="1"/>
  <c r="G29" i="2"/>
  <c r="V29" i="11" s="1"/>
  <c r="X29" i="11" s="1"/>
  <c r="H29" i="2"/>
  <c r="W29" i="11" s="1"/>
  <c r="Y29" i="11" s="1"/>
  <c r="I29" i="2"/>
  <c r="J29" i="2" s="1"/>
  <c r="G30" i="2"/>
  <c r="V30" i="11" s="1"/>
  <c r="X30" i="11" s="1"/>
  <c r="G31" i="2"/>
  <c r="V31" i="11" s="1"/>
  <c r="X31" i="11" s="1"/>
  <c r="H31" i="2"/>
  <c r="W31" i="11" s="1"/>
  <c r="Y31" i="11" s="1"/>
  <c r="I31" i="2"/>
  <c r="J31" i="2" s="1"/>
  <c r="G32" i="2"/>
  <c r="V32" i="11" s="1"/>
  <c r="X32" i="11" s="1"/>
  <c r="H32" i="2"/>
  <c r="W32" i="11" s="1"/>
  <c r="Y32" i="11" s="1"/>
  <c r="I32" i="2"/>
  <c r="J32" i="2" s="1"/>
  <c r="G33" i="2"/>
  <c r="V33" i="11" s="1"/>
  <c r="X33" i="11" s="1"/>
  <c r="H33" i="2"/>
  <c r="W33" i="11" s="1"/>
  <c r="Y33" i="11" s="1"/>
  <c r="I33" i="2"/>
  <c r="J33" i="2" s="1"/>
  <c r="G34" i="2"/>
  <c r="V34" i="11" s="1"/>
  <c r="X34" i="11" s="1"/>
  <c r="H34" i="2"/>
  <c r="W34" i="11" s="1"/>
  <c r="Y34" i="11" s="1"/>
  <c r="I34" i="2"/>
  <c r="J34" i="2" s="1"/>
  <c r="G35" i="2"/>
  <c r="V35" i="11" s="1"/>
  <c r="X35" i="11" s="1"/>
  <c r="H35" i="2"/>
  <c r="W35" i="11" s="1"/>
  <c r="Y35" i="11" s="1"/>
  <c r="I35" i="2"/>
  <c r="J35" i="2" s="1"/>
  <c r="G36" i="2"/>
  <c r="V36" i="11" s="1"/>
  <c r="X36" i="11" s="1"/>
  <c r="H36" i="2"/>
  <c r="W36" i="11" s="1"/>
  <c r="Y36" i="11" s="1"/>
  <c r="I36" i="2"/>
  <c r="J36" i="2" s="1"/>
  <c r="G37" i="2"/>
  <c r="V37" i="11" s="1"/>
  <c r="X37" i="11" s="1"/>
  <c r="H37" i="2"/>
  <c r="W37" i="11" s="1"/>
  <c r="Y37" i="11" s="1"/>
  <c r="I37" i="2"/>
  <c r="J37" i="2" s="1"/>
  <c r="G38" i="2"/>
  <c r="V38" i="11" s="1"/>
  <c r="X38" i="11" s="1"/>
  <c r="H38" i="2"/>
  <c r="W38" i="11" s="1"/>
  <c r="Y38" i="11" s="1"/>
  <c r="I38" i="2"/>
  <c r="J38" i="2" s="1"/>
  <c r="G39" i="2"/>
  <c r="V39" i="11" s="1"/>
  <c r="X39" i="11" s="1"/>
  <c r="H39" i="2"/>
  <c r="W39" i="11" s="1"/>
  <c r="Y39" i="11" s="1"/>
  <c r="I39" i="2"/>
  <c r="J39" i="2" s="1"/>
  <c r="G40" i="2"/>
  <c r="V40" i="11" s="1"/>
  <c r="X40" i="11" s="1"/>
  <c r="H40" i="2"/>
  <c r="W40" i="11" s="1"/>
  <c r="Y40" i="11" s="1"/>
  <c r="I40" i="2"/>
  <c r="J40" i="2" s="1"/>
  <c r="G41" i="2"/>
  <c r="V41" i="11" s="1"/>
  <c r="X41" i="11" s="1"/>
  <c r="H41" i="2"/>
  <c r="W41" i="11" s="1"/>
  <c r="Y41" i="11" s="1"/>
  <c r="I41" i="2"/>
  <c r="J41" i="2" s="1"/>
  <c r="G42" i="2"/>
  <c r="V43" i="11" s="1"/>
  <c r="X43" i="11" s="1"/>
  <c r="H42" i="2"/>
  <c r="W43" i="11" s="1"/>
  <c r="Y43" i="11" s="1"/>
  <c r="I42" i="2"/>
  <c r="J42" i="2" s="1"/>
  <c r="G43" i="2"/>
  <c r="V44" i="11" s="1"/>
  <c r="X44" i="11" s="1"/>
  <c r="H43" i="2"/>
  <c r="W44" i="11" s="1"/>
  <c r="Y44" i="11" s="1"/>
  <c r="I43" i="2"/>
  <c r="J43" i="2" s="1"/>
  <c r="G44" i="2"/>
  <c r="V46" i="11" s="1"/>
  <c r="X46" i="11" s="1"/>
  <c r="H44" i="2"/>
  <c r="W46" i="11" s="1"/>
  <c r="Y46" i="11" s="1"/>
  <c r="I44" i="2"/>
  <c r="J44" i="2" s="1"/>
  <c r="G45" i="2"/>
  <c r="V47" i="11" s="1"/>
  <c r="X47" i="11" s="1"/>
  <c r="H45" i="2"/>
  <c r="W47" i="11" s="1"/>
  <c r="Y47" i="11" s="1"/>
  <c r="I45" i="2"/>
  <c r="J45" i="2" s="1"/>
  <c r="G46" i="2"/>
  <c r="V48" i="11" s="1"/>
  <c r="X48" i="11" s="1"/>
  <c r="H46" i="2"/>
  <c r="W48" i="11" s="1"/>
  <c r="Y48" i="11" s="1"/>
  <c r="I46" i="2"/>
  <c r="J46" i="2" s="1"/>
  <c r="G47" i="2"/>
  <c r="V49" i="11" s="1"/>
  <c r="X49" i="11" s="1"/>
  <c r="H47" i="2"/>
  <c r="W49" i="11" s="1"/>
  <c r="Y49" i="11" s="1"/>
  <c r="I47" i="2"/>
  <c r="J47" i="2" s="1"/>
  <c r="G48" i="2"/>
  <c r="V50" i="11" s="1"/>
  <c r="X50" i="11" s="1"/>
  <c r="H48" i="2"/>
  <c r="W50" i="11" s="1"/>
  <c r="Y50" i="11" s="1"/>
  <c r="I48" i="2"/>
  <c r="J48" i="2" s="1"/>
  <c r="G49" i="2"/>
  <c r="V51" i="11" s="1"/>
  <c r="X51" i="11" s="1"/>
  <c r="H49" i="2"/>
  <c r="W51" i="11" s="1"/>
  <c r="Y51" i="11" s="1"/>
  <c r="I49" i="2"/>
  <c r="J49" i="2" s="1"/>
  <c r="G50" i="2"/>
  <c r="V53" i="11" s="1"/>
  <c r="X53" i="11" s="1"/>
  <c r="H50" i="2"/>
  <c r="W53" i="11" s="1"/>
  <c r="Y53" i="11" s="1"/>
  <c r="I50" i="2"/>
  <c r="J50" i="2" s="1"/>
  <c r="G51" i="2"/>
  <c r="V54" i="11" s="1"/>
  <c r="X54" i="11" s="1"/>
  <c r="H51" i="2"/>
  <c r="W54" i="11" s="1"/>
  <c r="I51" i="2"/>
  <c r="J51" i="2" s="1"/>
  <c r="G52" i="2"/>
  <c r="V55" i="11" s="1"/>
  <c r="X55" i="11" s="1"/>
  <c r="H52" i="2"/>
  <c r="W55" i="11" s="1"/>
  <c r="Y55" i="11" s="1"/>
  <c r="I52" i="2"/>
  <c r="J52" i="2" s="1"/>
  <c r="G53" i="2"/>
  <c r="V56" i="11" s="1"/>
  <c r="X56" i="11" s="1"/>
  <c r="H53" i="2"/>
  <c r="W56" i="11" s="1"/>
  <c r="Y56" i="11" s="1"/>
  <c r="I53" i="2"/>
  <c r="J53" i="2" s="1"/>
  <c r="G54" i="2"/>
  <c r="V57" i="11" s="1"/>
  <c r="X57" i="11" s="1"/>
  <c r="H54" i="2"/>
  <c r="W57" i="11" s="1"/>
  <c r="Y57" i="11" s="1"/>
  <c r="I54" i="2"/>
  <c r="J54" i="2" s="1"/>
  <c r="G55" i="2"/>
  <c r="V58" i="11" s="1"/>
  <c r="X58" i="11" s="1"/>
  <c r="H55" i="2"/>
  <c r="W58" i="11" s="1"/>
  <c r="Y58" i="11" s="1"/>
  <c r="I55" i="2"/>
  <c r="J55" i="2" s="1"/>
  <c r="G56" i="2"/>
  <c r="V59" i="11" s="1"/>
  <c r="X59" i="11" s="1"/>
  <c r="H56" i="2"/>
  <c r="W59" i="11" s="1"/>
  <c r="Y59" i="11" s="1"/>
  <c r="I56" i="2"/>
  <c r="J56" i="2" s="1"/>
  <c r="G57" i="2"/>
  <c r="V60" i="11" s="1"/>
  <c r="X60" i="11" s="1"/>
  <c r="H57" i="2"/>
  <c r="W60" i="11" s="1"/>
  <c r="Y60" i="11" s="1"/>
  <c r="I57" i="2"/>
  <c r="J57" i="2" s="1"/>
  <c r="G58" i="2"/>
  <c r="V61" i="11" s="1"/>
  <c r="X61" i="11" s="1"/>
  <c r="H58" i="2"/>
  <c r="W61" i="11" s="1"/>
  <c r="I58" i="2"/>
  <c r="J58" i="2" s="1"/>
  <c r="G59" i="2"/>
  <c r="V62" i="11" s="1"/>
  <c r="X62" i="11" s="1"/>
  <c r="H59" i="2"/>
  <c r="W62" i="11" s="1"/>
  <c r="Y62" i="11" s="1"/>
  <c r="I59" i="2"/>
  <c r="J59" i="2" s="1"/>
  <c r="G60" i="2"/>
  <c r="V63" i="11" s="1"/>
  <c r="X63" i="11" s="1"/>
  <c r="H60" i="2"/>
  <c r="W63" i="11" s="1"/>
  <c r="Y63" i="11" s="1"/>
  <c r="I60" i="2"/>
  <c r="J60" i="2" s="1"/>
  <c r="G61" i="2"/>
  <c r="V64" i="11" s="1"/>
  <c r="X64" i="11" s="1"/>
  <c r="H61" i="2"/>
  <c r="W64" i="11" s="1"/>
  <c r="Y64" i="11" s="1"/>
  <c r="I61" i="2"/>
  <c r="J61" i="2" s="1"/>
  <c r="G62" i="2"/>
  <c r="V65" i="11" s="1"/>
  <c r="X65" i="11" s="1"/>
  <c r="H62" i="2"/>
  <c r="W65" i="11" s="1"/>
  <c r="Y65" i="11" s="1"/>
  <c r="I62" i="2"/>
  <c r="J62" i="2" s="1"/>
  <c r="G63" i="2"/>
  <c r="V67" i="11" s="1"/>
  <c r="X67" i="11" s="1"/>
  <c r="H63" i="2"/>
  <c r="W67" i="11" s="1"/>
  <c r="Y67" i="11" s="1"/>
  <c r="I63" i="2"/>
  <c r="J63" i="2" s="1"/>
  <c r="G64" i="2"/>
  <c r="V68" i="11" s="1"/>
  <c r="X68" i="11" s="1"/>
  <c r="H64" i="2"/>
  <c r="W68" i="11" s="1"/>
  <c r="Y68" i="11" s="1"/>
  <c r="I64" i="2"/>
  <c r="J64" i="2" s="1"/>
  <c r="G65" i="2"/>
  <c r="V69" i="11" s="1"/>
  <c r="X69" i="11" s="1"/>
  <c r="H65" i="2"/>
  <c r="W69" i="11" s="1"/>
  <c r="Y69" i="11" s="1"/>
  <c r="I65" i="2"/>
  <c r="J65" i="2" s="1"/>
  <c r="G66" i="2"/>
  <c r="V70" i="11" s="1"/>
  <c r="X70" i="11" s="1"/>
  <c r="H66" i="2"/>
  <c r="W70" i="11" s="1"/>
  <c r="I66" i="2"/>
  <c r="J66" i="2" s="1"/>
  <c r="G67" i="2"/>
  <c r="V71" i="11" s="1"/>
  <c r="X71" i="11" s="1"/>
  <c r="H67" i="2"/>
  <c r="W71" i="11" s="1"/>
  <c r="Y71" i="11" s="1"/>
  <c r="I67" i="2"/>
  <c r="J67" i="2" s="1"/>
  <c r="G68" i="2"/>
  <c r="V72" i="11" s="1"/>
  <c r="X72" i="11" s="1"/>
  <c r="H68" i="2"/>
  <c r="W72" i="11" s="1"/>
  <c r="Y72" i="11" s="1"/>
  <c r="I68" i="2"/>
  <c r="J68" i="2" s="1"/>
  <c r="G69" i="2"/>
  <c r="V73" i="11" s="1"/>
  <c r="X73" i="11" s="1"/>
  <c r="H69" i="2"/>
  <c r="W73" i="11" s="1"/>
  <c r="I69" i="2"/>
  <c r="J69" i="2" s="1"/>
  <c r="G70" i="2"/>
  <c r="V74" i="11" s="1"/>
  <c r="X74" i="11" s="1"/>
  <c r="H70" i="2"/>
  <c r="W74" i="11" s="1"/>
  <c r="Y74" i="11" s="1"/>
  <c r="I70" i="2"/>
  <c r="J70" i="2" s="1"/>
  <c r="G71" i="2"/>
  <c r="V75" i="11" s="1"/>
  <c r="X75" i="11" s="1"/>
  <c r="H71" i="2"/>
  <c r="W75" i="11" s="1"/>
  <c r="Y75" i="11" s="1"/>
  <c r="I71" i="2"/>
  <c r="J71" i="2" s="1"/>
  <c r="G72" i="2"/>
  <c r="V76" i="11" s="1"/>
  <c r="X76" i="11" s="1"/>
  <c r="H72" i="2"/>
  <c r="W76" i="11" s="1"/>
  <c r="Y76" i="11" s="1"/>
  <c r="I72" i="2"/>
  <c r="J72" i="2" s="1"/>
  <c r="G73" i="2"/>
  <c r="V77" i="11" s="1"/>
  <c r="X77" i="11" s="1"/>
  <c r="H73" i="2"/>
  <c r="W77" i="11" s="1"/>
  <c r="Y77" i="11" s="1"/>
  <c r="I73" i="2"/>
  <c r="J73" i="2" s="1"/>
  <c r="G74" i="2"/>
  <c r="V78" i="11" s="1"/>
  <c r="X78" i="11" s="1"/>
  <c r="H74" i="2"/>
  <c r="W78" i="11" s="1"/>
  <c r="Y78" i="11" s="1"/>
  <c r="I74" i="2"/>
  <c r="J74" i="2" s="1"/>
  <c r="G75" i="2"/>
  <c r="V79" i="11" s="1"/>
  <c r="X79" i="11" s="1"/>
  <c r="H75" i="2"/>
  <c r="W79" i="11" s="1"/>
  <c r="Y79" i="11" s="1"/>
  <c r="I75" i="2"/>
  <c r="J75" i="2" s="1"/>
  <c r="G76" i="2"/>
  <c r="V80" i="11" s="1"/>
  <c r="X80" i="11" s="1"/>
  <c r="H76" i="2"/>
  <c r="W80" i="11" s="1"/>
  <c r="Y80" i="11" s="1"/>
  <c r="I76" i="2"/>
  <c r="J76" i="2" s="1"/>
  <c r="G77" i="2"/>
  <c r="V81" i="11" s="1"/>
  <c r="X81" i="11" s="1"/>
  <c r="H77" i="2"/>
  <c r="W81" i="11" s="1"/>
  <c r="Y81" i="11" s="1"/>
  <c r="I77" i="2"/>
  <c r="J77" i="2" s="1"/>
  <c r="G78" i="2"/>
  <c r="V82" i="11" s="1"/>
  <c r="X82" i="11" s="1"/>
  <c r="H78" i="2"/>
  <c r="W82" i="11" s="1"/>
  <c r="Y82" i="11" s="1"/>
  <c r="I78" i="2"/>
  <c r="J78" i="2" s="1"/>
  <c r="G79" i="2"/>
  <c r="V83" i="11" s="1"/>
  <c r="X83" i="11" s="1"/>
  <c r="H79" i="2"/>
  <c r="W83" i="11" s="1"/>
  <c r="Y83" i="11" s="1"/>
  <c r="I79" i="2"/>
  <c r="J79" i="2" s="1"/>
  <c r="G80" i="2"/>
  <c r="V84" i="11" s="1"/>
  <c r="X84" i="11" s="1"/>
  <c r="H80" i="2"/>
  <c r="W84" i="11" s="1"/>
  <c r="Y84" i="11" s="1"/>
  <c r="I80" i="2"/>
  <c r="J80" i="2" s="1"/>
  <c r="G81" i="2"/>
  <c r="V85" i="11" s="1"/>
  <c r="X85" i="11" s="1"/>
  <c r="H81" i="2"/>
  <c r="W85" i="11" s="1"/>
  <c r="Y85" i="11" s="1"/>
  <c r="I81" i="2"/>
  <c r="J81" i="2" s="1"/>
  <c r="G82" i="2"/>
  <c r="V86" i="11" s="1"/>
  <c r="X86" i="11" s="1"/>
  <c r="H82" i="2"/>
  <c r="I82" i="2"/>
  <c r="J82" i="2" s="1"/>
  <c r="G83" i="2"/>
  <c r="V87" i="11" s="1"/>
  <c r="X87" i="11" s="1"/>
  <c r="H83" i="2"/>
  <c r="W87" i="11" s="1"/>
  <c r="Y87" i="11" s="1"/>
  <c r="I83" i="2"/>
  <c r="J83" i="2" s="1"/>
  <c r="G84" i="2"/>
  <c r="V88" i="11" s="1"/>
  <c r="X88" i="11" s="1"/>
  <c r="H84" i="2"/>
  <c r="W88" i="11" s="1"/>
  <c r="Y88" i="11" s="1"/>
  <c r="I84" i="2"/>
  <c r="J84" i="2" s="1"/>
  <c r="G85" i="2"/>
  <c r="V89" i="11" s="1"/>
  <c r="X89" i="11" s="1"/>
  <c r="H85" i="2"/>
  <c r="W89" i="11" s="1"/>
  <c r="I85" i="2"/>
  <c r="J85" i="2" s="1"/>
  <c r="G86" i="2"/>
  <c r="V90" i="11" s="1"/>
  <c r="X90" i="11" s="1"/>
  <c r="H86" i="2"/>
  <c r="W90" i="11" s="1"/>
  <c r="Y90" i="11" s="1"/>
  <c r="I86" i="2"/>
  <c r="J86" i="2" s="1"/>
  <c r="G87" i="2"/>
  <c r="V91" i="11" s="1"/>
  <c r="X91" i="11" s="1"/>
  <c r="H87" i="2"/>
  <c r="W91" i="11" s="1"/>
  <c r="Y91" i="11" s="1"/>
  <c r="I87" i="2"/>
  <c r="J87" i="2" s="1"/>
  <c r="G88" i="2"/>
  <c r="V92" i="11" s="1"/>
  <c r="X92" i="11" s="1"/>
  <c r="H88" i="2"/>
  <c r="W92" i="11" s="1"/>
  <c r="Y92" i="11" s="1"/>
  <c r="I88" i="2"/>
  <c r="J88" i="2"/>
  <c r="G89" i="2"/>
  <c r="V93" i="11" s="1"/>
  <c r="X93" i="11" s="1"/>
  <c r="H89" i="2"/>
  <c r="W93" i="11" s="1"/>
  <c r="Y93" i="11" s="1"/>
  <c r="I89" i="2"/>
  <c r="J89" i="2" s="1"/>
  <c r="G90" i="2"/>
  <c r="V94" i="11" s="1"/>
  <c r="X94" i="11" s="1"/>
  <c r="H90" i="2"/>
  <c r="W94" i="11" s="1"/>
  <c r="Y94" i="11" s="1"/>
  <c r="I90" i="2"/>
  <c r="J90" i="2" s="1"/>
  <c r="G91" i="2"/>
  <c r="V95" i="11" s="1"/>
  <c r="X95" i="11" s="1"/>
  <c r="H91" i="2"/>
  <c r="W95" i="11" s="1"/>
  <c r="Y95" i="11" s="1"/>
  <c r="I91" i="2"/>
  <c r="J91" i="2"/>
  <c r="G92" i="2"/>
  <c r="V96" i="11" s="1"/>
  <c r="X96" i="11" s="1"/>
  <c r="H92" i="2"/>
  <c r="W96" i="11" s="1"/>
  <c r="Y96" i="11" s="1"/>
  <c r="I92" i="2"/>
  <c r="J92" i="2" s="1"/>
  <c r="G93" i="2"/>
  <c r="V97" i="11" s="1"/>
  <c r="X97" i="11" s="1"/>
  <c r="H93" i="2"/>
  <c r="W97" i="11" s="1"/>
  <c r="Y97" i="11" s="1"/>
  <c r="I93" i="2"/>
  <c r="J93" i="2" s="1"/>
  <c r="G94" i="2"/>
  <c r="V98" i="11" s="1"/>
  <c r="X98" i="11" s="1"/>
  <c r="H94" i="2"/>
  <c r="W98" i="11" s="1"/>
  <c r="Y98" i="11" s="1"/>
  <c r="I94" i="2"/>
  <c r="J94" i="2"/>
  <c r="G95" i="2"/>
  <c r="V99" i="11" s="1"/>
  <c r="X99" i="11" s="1"/>
  <c r="H95" i="2"/>
  <c r="W99" i="11" s="1"/>
  <c r="Y99" i="11" s="1"/>
  <c r="I95" i="2"/>
  <c r="J95" i="2" s="1"/>
  <c r="G96" i="2"/>
  <c r="V100" i="11" s="1"/>
  <c r="X100" i="11" s="1"/>
  <c r="H96" i="2"/>
  <c r="W100" i="11" s="1"/>
  <c r="Y100" i="11" s="1"/>
  <c r="I96" i="2"/>
  <c r="J96" i="2" s="1"/>
  <c r="G97" i="2"/>
  <c r="V101" i="11" s="1"/>
  <c r="X101" i="11" s="1"/>
  <c r="H97" i="2"/>
  <c r="W101" i="11" s="1"/>
  <c r="Y101" i="11" s="1"/>
  <c r="I97" i="2"/>
  <c r="J97" i="2" s="1"/>
  <c r="G98" i="2"/>
  <c r="V102" i="11" s="1"/>
  <c r="X102" i="11" s="1"/>
  <c r="H98" i="2"/>
  <c r="W102" i="11" s="1"/>
  <c r="I98" i="2"/>
  <c r="J98" i="2" s="1"/>
  <c r="G99" i="2"/>
  <c r="V103" i="11" s="1"/>
  <c r="X103" i="11" s="1"/>
  <c r="H99" i="2"/>
  <c r="W103" i="11" s="1"/>
  <c r="Y103" i="11" s="1"/>
  <c r="I99" i="2"/>
  <c r="J99" i="2" s="1"/>
  <c r="G100" i="2"/>
  <c r="V104" i="11" s="1"/>
  <c r="X104" i="11" s="1"/>
  <c r="H100" i="2"/>
  <c r="W104" i="11" s="1"/>
  <c r="Y104" i="11" s="1"/>
  <c r="I100" i="2"/>
  <c r="J100" i="2" s="1"/>
  <c r="G101" i="2"/>
  <c r="V105" i="11" s="1"/>
  <c r="X105" i="11" s="1"/>
  <c r="H101" i="2"/>
  <c r="W105" i="11" s="1"/>
  <c r="Y105" i="11" s="1"/>
  <c r="I101" i="2"/>
  <c r="J101" i="2" s="1"/>
  <c r="G102" i="2"/>
  <c r="V107" i="11" s="1"/>
  <c r="X107" i="11" s="1"/>
  <c r="H102" i="2"/>
  <c r="W107" i="11" s="1"/>
  <c r="I102" i="2"/>
  <c r="J102" i="2" s="1"/>
  <c r="G103" i="2"/>
  <c r="V108" i="11" s="1"/>
  <c r="X108" i="11" s="1"/>
  <c r="H103" i="2"/>
  <c r="W108" i="11" s="1"/>
  <c r="Y108" i="11" s="1"/>
  <c r="I103" i="2"/>
  <c r="J103" i="2" s="1"/>
  <c r="G104" i="2"/>
  <c r="V109" i="11" s="1"/>
  <c r="X109" i="11" s="1"/>
  <c r="H104" i="2"/>
  <c r="W109" i="11" s="1"/>
  <c r="Y109" i="11" s="1"/>
  <c r="I104" i="2"/>
  <c r="J104" i="2" s="1"/>
  <c r="G105" i="2"/>
  <c r="V110" i="11" s="1"/>
  <c r="X110" i="11" s="1"/>
  <c r="H105" i="2"/>
  <c r="W110" i="11" s="1"/>
  <c r="Y110" i="11" s="1"/>
  <c r="I105" i="2"/>
  <c r="J105" i="2" s="1"/>
  <c r="G106" i="2"/>
  <c r="V111" i="11" s="1"/>
  <c r="X111" i="11" s="1"/>
  <c r="H106" i="2"/>
  <c r="W111" i="11" s="1"/>
  <c r="Y111" i="11" s="1"/>
  <c r="I106" i="2"/>
  <c r="J106" i="2" s="1"/>
  <c r="G107" i="2"/>
  <c r="V112" i="11" s="1"/>
  <c r="X112" i="11" s="1"/>
  <c r="H107" i="2"/>
  <c r="W112" i="11" s="1"/>
  <c r="Y112" i="11" s="1"/>
  <c r="I107" i="2"/>
  <c r="J107" i="2" s="1"/>
  <c r="G108" i="2"/>
  <c r="V113" i="11" s="1"/>
  <c r="X113" i="11" s="1"/>
  <c r="H108" i="2"/>
  <c r="W113" i="11" s="1"/>
  <c r="I108" i="2"/>
  <c r="J108" i="2" s="1"/>
  <c r="G109" i="2"/>
  <c r="V114" i="11" s="1"/>
  <c r="X114" i="11" s="1"/>
  <c r="H109" i="2"/>
  <c r="W114" i="11" s="1"/>
  <c r="Y114" i="11" s="1"/>
  <c r="I109" i="2"/>
  <c r="J109" i="2" s="1"/>
  <c r="G110" i="2"/>
  <c r="V115" i="11" s="1"/>
  <c r="X115" i="11" s="1"/>
  <c r="H110" i="2"/>
  <c r="W115" i="11" s="1"/>
  <c r="Y115" i="11" s="1"/>
  <c r="I110" i="2"/>
  <c r="J110" i="2" s="1"/>
  <c r="G111" i="2"/>
  <c r="V116" i="11" s="1"/>
  <c r="X116" i="11" s="1"/>
  <c r="H111" i="2"/>
  <c r="W116" i="11" s="1"/>
  <c r="I111" i="2"/>
  <c r="J111" i="2" s="1"/>
  <c r="G112" i="2"/>
  <c r="V117" i="11" s="1"/>
  <c r="X117" i="11" s="1"/>
  <c r="H112" i="2"/>
  <c r="W117" i="11" s="1"/>
  <c r="Y117" i="11" s="1"/>
  <c r="I112" i="2"/>
  <c r="J112" i="2" s="1"/>
  <c r="G113" i="2"/>
  <c r="V120" i="11" s="1"/>
  <c r="X120" i="11" s="1"/>
  <c r="H113" i="2"/>
  <c r="W120" i="11" s="1"/>
  <c r="I113" i="2"/>
  <c r="J113" i="2" s="1"/>
  <c r="G114" i="2"/>
  <c r="V121" i="11" s="1"/>
  <c r="X121" i="11" s="1"/>
  <c r="H114" i="2"/>
  <c r="W121" i="11" s="1"/>
  <c r="I114" i="2"/>
  <c r="J114" i="2" s="1"/>
  <c r="G115" i="2"/>
  <c r="V122" i="11" s="1"/>
  <c r="X122" i="11" s="1"/>
  <c r="H115" i="2"/>
  <c r="W122" i="11" s="1"/>
  <c r="Y122" i="11" s="1"/>
  <c r="I115" i="2"/>
  <c r="J115" i="2" s="1"/>
  <c r="G116" i="2"/>
  <c r="V123" i="11" s="1"/>
  <c r="X123" i="11" s="1"/>
  <c r="H116" i="2"/>
  <c r="W123" i="11" s="1"/>
  <c r="Y123" i="11" s="1"/>
  <c r="I116" i="2"/>
  <c r="J116" i="2" s="1"/>
  <c r="G117" i="2"/>
  <c r="V124" i="11" s="1"/>
  <c r="X124" i="11" s="1"/>
  <c r="H117" i="2"/>
  <c r="W124" i="11" s="1"/>
  <c r="Y124" i="11" s="1"/>
  <c r="I117" i="2"/>
  <c r="J117" i="2" s="1"/>
  <c r="G118" i="2"/>
  <c r="V125" i="11" s="1"/>
  <c r="X125" i="11" s="1"/>
  <c r="H118" i="2"/>
  <c r="W125" i="11" s="1"/>
  <c r="Y125" i="11" s="1"/>
  <c r="I118" i="2"/>
  <c r="J118" i="2" s="1"/>
  <c r="G119" i="2"/>
  <c r="V126" i="11" s="1"/>
  <c r="X126" i="11" s="1"/>
  <c r="H119" i="2"/>
  <c r="W126" i="11" s="1"/>
  <c r="Y126" i="11" s="1"/>
  <c r="I119" i="2"/>
  <c r="J119" i="2" s="1"/>
  <c r="G120" i="2"/>
  <c r="V127" i="11" s="1"/>
  <c r="X127" i="11" s="1"/>
  <c r="H120" i="2"/>
  <c r="W127" i="11" s="1"/>
  <c r="Y127" i="11" s="1"/>
  <c r="I120" i="2"/>
  <c r="J120" i="2" s="1"/>
  <c r="G121" i="2"/>
  <c r="V128" i="11" s="1"/>
  <c r="X128" i="11" s="1"/>
  <c r="H121" i="2"/>
  <c r="W128" i="11" s="1"/>
  <c r="Y128" i="11" s="1"/>
  <c r="I121" i="2"/>
  <c r="J121" i="2" s="1"/>
  <c r="G122" i="2"/>
  <c r="V129" i="11" s="1"/>
  <c r="X129" i="11" s="1"/>
  <c r="H122" i="2"/>
  <c r="W129" i="11" s="1"/>
  <c r="Y129" i="11" s="1"/>
  <c r="I122" i="2"/>
  <c r="J122" i="2" s="1"/>
  <c r="G123" i="2"/>
  <c r="V130" i="11" s="1"/>
  <c r="X130" i="11" s="1"/>
  <c r="H123" i="2"/>
  <c r="W130" i="11" s="1"/>
  <c r="Y130" i="11" s="1"/>
  <c r="I123" i="2"/>
  <c r="J123" i="2" s="1"/>
  <c r="G124" i="2"/>
  <c r="V131" i="11" s="1"/>
  <c r="X131" i="11" s="1"/>
  <c r="H124" i="2"/>
  <c r="W131" i="11" s="1"/>
  <c r="Y131" i="11" s="1"/>
  <c r="I124" i="2"/>
  <c r="J124" i="2" s="1"/>
  <c r="G125" i="2"/>
  <c r="V132" i="11" s="1"/>
  <c r="X132" i="11" s="1"/>
  <c r="H125" i="2"/>
  <c r="W132" i="11" s="1"/>
  <c r="Y132" i="11" s="1"/>
  <c r="I125" i="2"/>
  <c r="J125" i="2" s="1"/>
  <c r="G126" i="2"/>
  <c r="V133" i="11" s="1"/>
  <c r="X133" i="11" s="1"/>
  <c r="H126" i="2"/>
  <c r="W133" i="11" s="1"/>
  <c r="Y133" i="11" s="1"/>
  <c r="I126" i="2"/>
  <c r="J126" i="2" s="1"/>
  <c r="G127" i="2"/>
  <c r="V134" i="11" s="1"/>
  <c r="X134" i="11" s="1"/>
  <c r="H127" i="2"/>
  <c r="W134" i="11" s="1"/>
  <c r="Y134" i="11" s="1"/>
  <c r="I127" i="2"/>
  <c r="J127" i="2" s="1"/>
  <c r="G128" i="2"/>
  <c r="V135" i="11" s="1"/>
  <c r="X135" i="11" s="1"/>
  <c r="H128" i="2"/>
  <c r="W135" i="11" s="1"/>
  <c r="Y135" i="11" s="1"/>
  <c r="I128" i="2"/>
  <c r="J128" i="2" s="1"/>
  <c r="G129" i="2"/>
  <c r="V136" i="11" s="1"/>
  <c r="X136" i="11" s="1"/>
  <c r="H129" i="2"/>
  <c r="W136" i="11" s="1"/>
  <c r="Y136" i="11" s="1"/>
  <c r="I129" i="2"/>
  <c r="J129" i="2" s="1"/>
  <c r="G130" i="2"/>
  <c r="V137" i="11" s="1"/>
  <c r="X137" i="11" s="1"/>
  <c r="H130" i="2"/>
  <c r="W137" i="11" s="1"/>
  <c r="Y137" i="11" s="1"/>
  <c r="I130" i="2"/>
  <c r="J130" i="2" s="1"/>
  <c r="G131" i="2"/>
  <c r="V139" i="11" s="1"/>
  <c r="X139" i="11" s="1"/>
  <c r="H131" i="2"/>
  <c r="W139" i="11" s="1"/>
  <c r="Y139" i="11" s="1"/>
  <c r="I131" i="2"/>
  <c r="J131" i="2" s="1"/>
  <c r="G132" i="2"/>
  <c r="V140" i="11" s="1"/>
  <c r="X140" i="11" s="1"/>
  <c r="H132" i="2"/>
  <c r="W140" i="11" s="1"/>
  <c r="Y140" i="11" s="1"/>
  <c r="I132" i="2"/>
  <c r="J132" i="2" s="1"/>
  <c r="G133" i="2"/>
  <c r="V141" i="11" s="1"/>
  <c r="X141" i="11" s="1"/>
  <c r="H133" i="2"/>
  <c r="W141" i="11" s="1"/>
  <c r="Y141" i="11" s="1"/>
  <c r="I133" i="2"/>
  <c r="J133" i="2" s="1"/>
  <c r="G134" i="2"/>
  <c r="V142" i="11" s="1"/>
  <c r="X142" i="11" s="1"/>
  <c r="H134" i="2"/>
  <c r="W142" i="11" s="1"/>
  <c r="Y142" i="11" s="1"/>
  <c r="I134" i="2"/>
  <c r="J134" i="2" s="1"/>
  <c r="G135" i="2"/>
  <c r="V143" i="11" s="1"/>
  <c r="X143" i="11" s="1"/>
  <c r="H135" i="2"/>
  <c r="W143" i="11" s="1"/>
  <c r="Y143" i="11" s="1"/>
  <c r="I135" i="2"/>
  <c r="J135" i="2" s="1"/>
  <c r="G136" i="2"/>
  <c r="V144" i="11" s="1"/>
  <c r="X144" i="11" s="1"/>
  <c r="H136" i="2"/>
  <c r="W144" i="11" s="1"/>
  <c r="Y144" i="11" s="1"/>
  <c r="I136" i="2"/>
  <c r="J136" i="2" s="1"/>
  <c r="G137" i="2"/>
  <c r="V145" i="11" s="1"/>
  <c r="X145" i="11" s="1"/>
  <c r="H137" i="2"/>
  <c r="W145" i="11" s="1"/>
  <c r="Y145" i="11" s="1"/>
  <c r="I137" i="2"/>
  <c r="J137" i="2" s="1"/>
  <c r="G138" i="2"/>
  <c r="V146" i="11" s="1"/>
  <c r="X146" i="11" s="1"/>
  <c r="H138" i="2"/>
  <c r="W146" i="11" s="1"/>
  <c r="Y146" i="11" s="1"/>
  <c r="I138" i="2"/>
  <c r="J138" i="2" s="1"/>
  <c r="G139" i="2"/>
  <c r="V147" i="11" s="1"/>
  <c r="X147" i="11" s="1"/>
  <c r="H139" i="2"/>
  <c r="W147" i="11" s="1"/>
  <c r="Y147" i="11" s="1"/>
  <c r="I139" i="2"/>
  <c r="J139" i="2" s="1"/>
  <c r="G140" i="2"/>
  <c r="V148" i="11" s="1"/>
  <c r="X148" i="11" s="1"/>
  <c r="H140" i="2"/>
  <c r="W148" i="11" s="1"/>
  <c r="I140" i="2"/>
  <c r="J140" i="2" s="1"/>
  <c r="G141" i="2"/>
  <c r="V149" i="11" s="1"/>
  <c r="X149" i="11" s="1"/>
  <c r="H141" i="2"/>
  <c r="W149" i="11" s="1"/>
  <c r="Y149" i="11" s="1"/>
  <c r="I141" i="2"/>
  <c r="J141" i="2" s="1"/>
  <c r="G142" i="2"/>
  <c r="V150" i="11" s="1"/>
  <c r="X150" i="11" s="1"/>
  <c r="H142" i="2"/>
  <c r="W150" i="11" s="1"/>
  <c r="Y150" i="11" s="1"/>
  <c r="I142" i="2"/>
  <c r="J142" i="2" s="1"/>
  <c r="G143" i="2"/>
  <c r="V151" i="11" s="1"/>
  <c r="X151" i="11" s="1"/>
  <c r="H143" i="2"/>
  <c r="W151" i="11" s="1"/>
  <c r="Y151" i="11" s="1"/>
  <c r="I143" i="2"/>
  <c r="J143" i="2" s="1"/>
  <c r="G144" i="2"/>
  <c r="V152" i="11" s="1"/>
  <c r="X152" i="11" s="1"/>
  <c r="H144" i="2"/>
  <c r="W152" i="11" s="1"/>
  <c r="Y152" i="11" s="1"/>
  <c r="I144" i="2"/>
  <c r="J144" i="2" s="1"/>
  <c r="G145" i="2"/>
  <c r="V154" i="11" s="1"/>
  <c r="X154" i="11" s="1"/>
  <c r="H145" i="2"/>
  <c r="W154" i="11" s="1"/>
  <c r="I145" i="2"/>
  <c r="J145" i="2" s="1"/>
  <c r="G146" i="2"/>
  <c r="V155" i="11" s="1"/>
  <c r="X155" i="11" s="1"/>
  <c r="H146" i="2"/>
  <c r="W155" i="11" s="1"/>
  <c r="Y155" i="11" s="1"/>
  <c r="I146" i="2"/>
  <c r="J146" i="2" s="1"/>
  <c r="G147" i="2"/>
  <c r="V157" i="11" s="1"/>
  <c r="X157" i="11" s="1"/>
  <c r="H147" i="2"/>
  <c r="W157" i="11" s="1"/>
  <c r="Y157" i="11" s="1"/>
  <c r="I147" i="2"/>
  <c r="J147" i="2" s="1"/>
  <c r="G148" i="2"/>
  <c r="V158" i="11" s="1"/>
  <c r="X158" i="11" s="1"/>
  <c r="H148" i="2"/>
  <c r="W158" i="11" s="1"/>
  <c r="Y158" i="11" s="1"/>
  <c r="I148" i="2"/>
  <c r="J148" i="2" s="1"/>
  <c r="G149" i="2"/>
  <c r="V159" i="11" s="1"/>
  <c r="X159" i="11" s="1"/>
  <c r="H149" i="2"/>
  <c r="W159" i="11" s="1"/>
  <c r="Y159" i="11" s="1"/>
  <c r="I149" i="2"/>
  <c r="J149" i="2" s="1"/>
  <c r="G150" i="2"/>
  <c r="V160" i="11" s="1"/>
  <c r="X160" i="11" s="1"/>
  <c r="H150" i="2"/>
  <c r="W160" i="11" s="1"/>
  <c r="Y160" i="11" s="1"/>
  <c r="I150" i="2"/>
  <c r="J150" i="2" s="1"/>
  <c r="G151" i="2"/>
  <c r="V161" i="11" s="1"/>
  <c r="X161" i="11" s="1"/>
  <c r="H151" i="2"/>
  <c r="W161" i="11" s="1"/>
  <c r="Y161" i="11" s="1"/>
  <c r="I151" i="2"/>
  <c r="J151" i="2" s="1"/>
  <c r="G152" i="2"/>
  <c r="V162" i="11" s="1"/>
  <c r="X162" i="11" s="1"/>
  <c r="H152" i="2"/>
  <c r="W162" i="11" s="1"/>
  <c r="Y162" i="11" s="1"/>
  <c r="I152" i="2"/>
  <c r="J152" i="2" s="1"/>
  <c r="G153" i="2"/>
  <c r="V163" i="11" s="1"/>
  <c r="X163" i="11" s="1"/>
  <c r="H153" i="2"/>
  <c r="W163" i="11" s="1"/>
  <c r="I153" i="2"/>
  <c r="J153" i="2" s="1"/>
  <c r="G154" i="2"/>
  <c r="V164" i="11" s="1"/>
  <c r="X164" i="11" s="1"/>
  <c r="H154" i="2"/>
  <c r="W164" i="11" s="1"/>
  <c r="Y164" i="11" s="1"/>
  <c r="I154" i="2"/>
  <c r="J154" i="2" s="1"/>
  <c r="G155" i="2"/>
  <c r="V165" i="11" s="1"/>
  <c r="X165" i="11" s="1"/>
  <c r="H155" i="2"/>
  <c r="W165" i="11" s="1"/>
  <c r="Y165" i="11" s="1"/>
  <c r="I155" i="2"/>
  <c r="J155" i="2" s="1"/>
  <c r="G156" i="2"/>
  <c r="V166" i="11" s="1"/>
  <c r="X166" i="11" s="1"/>
  <c r="H156" i="2"/>
  <c r="W166" i="11" s="1"/>
  <c r="I156" i="2"/>
  <c r="J156" i="2" s="1"/>
  <c r="G157" i="2"/>
  <c r="V167" i="11" s="1"/>
  <c r="X167" i="11" s="1"/>
  <c r="H157" i="2"/>
  <c r="W167" i="11" s="1"/>
  <c r="Y167" i="11" s="1"/>
  <c r="I157" i="2"/>
  <c r="J157" i="2" s="1"/>
  <c r="G158" i="2"/>
  <c r="V168" i="11" s="1"/>
  <c r="X168" i="11" s="1"/>
  <c r="H158" i="2"/>
  <c r="W168" i="11" s="1"/>
  <c r="Y168" i="11" s="1"/>
  <c r="I158" i="2"/>
  <c r="J158" i="2" s="1"/>
  <c r="I2" i="2"/>
  <c r="H2" i="2"/>
  <c r="G2" i="2"/>
  <c r="V2" i="11" s="1"/>
  <c r="D3" i="1"/>
  <c r="D4" i="1" s="1"/>
  <c r="D5" i="1" s="1"/>
  <c r="D6" i="1" s="1"/>
  <c r="D7" i="1" s="1"/>
  <c r="D2" i="1"/>
  <c r="Y116" i="11" l="1"/>
  <c r="N162" i="11"/>
  <c r="U159" i="11"/>
  <c r="N141" i="11"/>
  <c r="U139" i="11"/>
  <c r="U130" i="11"/>
  <c r="G129" i="11"/>
  <c r="N120" i="11"/>
  <c r="N115" i="11"/>
  <c r="G111" i="11"/>
  <c r="G91" i="11"/>
  <c r="N89" i="11"/>
  <c r="U85" i="11"/>
  <c r="U79" i="11"/>
  <c r="N76" i="11"/>
  <c r="N73" i="11"/>
  <c r="N70" i="11"/>
  <c r="U64" i="11"/>
  <c r="G63" i="11"/>
  <c r="N61" i="11"/>
  <c r="G58" i="11"/>
  <c r="N54" i="11"/>
  <c r="U51" i="11"/>
  <c r="U48" i="11"/>
  <c r="G47" i="11"/>
  <c r="N44" i="11"/>
  <c r="N40" i="11"/>
  <c r="G37" i="11"/>
  <c r="G35" i="11"/>
  <c r="G33" i="11"/>
  <c r="G31" i="11"/>
  <c r="G29" i="11"/>
  <c r="G27" i="11"/>
  <c r="G25" i="11"/>
  <c r="U23" i="11"/>
  <c r="U20" i="11"/>
  <c r="U17" i="11"/>
  <c r="U14" i="11"/>
  <c r="N11" i="11"/>
  <c r="N5" i="11"/>
  <c r="U3" i="11"/>
  <c r="R123" i="11"/>
  <c r="R106" i="11"/>
  <c r="Y121" i="11"/>
  <c r="Y107" i="11"/>
  <c r="Y102" i="11"/>
  <c r="Y54" i="11"/>
  <c r="N42" i="11"/>
  <c r="N163" i="11"/>
  <c r="U160" i="11"/>
  <c r="U149" i="11"/>
  <c r="G148" i="11"/>
  <c r="N139" i="11"/>
  <c r="U131" i="11"/>
  <c r="N130" i="11"/>
  <c r="N116" i="11"/>
  <c r="N107" i="11"/>
  <c r="Q103" i="11"/>
  <c r="U93" i="11"/>
  <c r="G87" i="11"/>
  <c r="R101" i="11"/>
  <c r="R81" i="11"/>
  <c r="N66" i="11"/>
  <c r="N52" i="11"/>
  <c r="N45" i="11"/>
  <c r="U167" i="11"/>
  <c r="U164" i="11"/>
  <c r="N155" i="11"/>
  <c r="N151" i="11"/>
  <c r="G146" i="11"/>
  <c r="U144" i="11"/>
  <c r="U135" i="11"/>
  <c r="N128" i="11"/>
  <c r="U122" i="11"/>
  <c r="N121" i="11"/>
  <c r="U114" i="11"/>
  <c r="N113" i="11"/>
  <c r="G109" i="11"/>
  <c r="U104" i="11"/>
  <c r="N103" i="11"/>
  <c r="U100" i="11"/>
  <c r="N90" i="11"/>
  <c r="U83" i="11"/>
  <c r="U80" i="11"/>
  <c r="U77" i="11"/>
  <c r="N74" i="11"/>
  <c r="N71" i="11"/>
  <c r="N68" i="11"/>
  <c r="U65" i="11"/>
  <c r="N62" i="11"/>
  <c r="N59" i="11"/>
  <c r="N57" i="11"/>
  <c r="U55" i="11"/>
  <c r="U49" i="11"/>
  <c r="N46" i="11"/>
  <c r="N41" i="11"/>
  <c r="N38" i="11"/>
  <c r="N36" i="11"/>
  <c r="N34" i="11"/>
  <c r="N32" i="11"/>
  <c r="N30" i="11"/>
  <c r="N28" i="11"/>
  <c r="N26" i="11"/>
  <c r="U21" i="11"/>
  <c r="Y154" i="11"/>
  <c r="Y120" i="11"/>
  <c r="Y70" i="11"/>
  <c r="Y61" i="11"/>
  <c r="R84" i="11"/>
  <c r="N156" i="11"/>
  <c r="N153" i="11"/>
  <c r="U165" i="11"/>
  <c r="N164" i="11"/>
  <c r="U152" i="11"/>
  <c r="N147" i="11"/>
  <c r="U136" i="11"/>
  <c r="G134" i="11"/>
  <c r="U132" i="11"/>
  <c r="U129" i="11"/>
  <c r="U123" i="11"/>
  <c r="N122" i="11"/>
  <c r="N114" i="11"/>
  <c r="U105" i="11"/>
  <c r="N104" i="11"/>
  <c r="U101" i="11"/>
  <c r="N100" i="11"/>
  <c r="U91" i="11"/>
  <c r="N88" i="11"/>
  <c r="Y163" i="11"/>
  <c r="Y166" i="11"/>
  <c r="Y148" i="11"/>
  <c r="Y113" i="11"/>
  <c r="Y89" i="11"/>
  <c r="Y73" i="11"/>
  <c r="U162" i="11"/>
  <c r="U141" i="11"/>
  <c r="U133" i="11"/>
  <c r="U115" i="11"/>
  <c r="X2" i="11"/>
  <c r="K138" i="11"/>
  <c r="R111" i="11"/>
  <c r="Q63" i="11"/>
  <c r="R2" i="11"/>
  <c r="U146" i="11"/>
  <c r="U142" i="11"/>
  <c r="U124" i="11"/>
  <c r="U109" i="11"/>
  <c r="U99" i="11"/>
  <c r="U95" i="11"/>
  <c r="U87" i="11"/>
  <c r="R85" i="11"/>
  <c r="R70" i="11"/>
  <c r="R162" i="11"/>
  <c r="R154" i="11"/>
  <c r="R115" i="11"/>
  <c r="R3" i="11"/>
  <c r="R89" i="11"/>
  <c r="R73" i="11"/>
  <c r="R61" i="11"/>
  <c r="K86" i="11"/>
  <c r="R165" i="11"/>
  <c r="R136" i="11"/>
  <c r="R130" i="11"/>
  <c r="R122" i="11"/>
  <c r="R114" i="11"/>
  <c r="R109" i="11"/>
  <c r="R105" i="11"/>
  <c r="Q73" i="11"/>
  <c r="Q33" i="11"/>
  <c r="R28" i="11"/>
  <c r="R153" i="11"/>
  <c r="J130" i="11"/>
  <c r="R23" i="11"/>
  <c r="R19" i="11"/>
  <c r="R11" i="11"/>
  <c r="R6" i="11"/>
  <c r="N119" i="11"/>
  <c r="N118" i="11"/>
  <c r="N167" i="11"/>
  <c r="N160" i="11"/>
  <c r="G151" i="11"/>
  <c r="N149" i="11"/>
  <c r="N131" i="11"/>
  <c r="N93" i="11"/>
  <c r="N80" i="11"/>
  <c r="N77" i="11"/>
  <c r="N65" i="11"/>
  <c r="N55" i="11"/>
  <c r="N49" i="11"/>
  <c r="N21" i="11"/>
  <c r="N18" i="11"/>
  <c r="N15" i="11"/>
  <c r="R54" i="11"/>
  <c r="K140" i="11"/>
  <c r="R168" i="11"/>
  <c r="R164" i="11"/>
  <c r="R156" i="11"/>
  <c r="R152" i="11"/>
  <c r="R148" i="11"/>
  <c r="R141" i="11"/>
  <c r="R129" i="11"/>
  <c r="R121" i="11"/>
  <c r="R113" i="11"/>
  <c r="R104" i="11"/>
  <c r="Q56" i="11"/>
  <c r="Q32" i="11"/>
  <c r="J77" i="11"/>
  <c r="R27" i="11"/>
  <c r="R22" i="11"/>
  <c r="R14" i="11"/>
  <c r="R10" i="11"/>
  <c r="R5" i="11"/>
  <c r="N2" i="11"/>
  <c r="Q165" i="11"/>
  <c r="N161" i="11"/>
  <c r="G147" i="11"/>
  <c r="N132" i="11"/>
  <c r="N117" i="11"/>
  <c r="N108" i="11"/>
  <c r="G100" i="11"/>
  <c r="G88" i="11"/>
  <c r="N16" i="11"/>
  <c r="N7" i="11"/>
  <c r="G4" i="11"/>
  <c r="R92" i="11"/>
  <c r="R76" i="11"/>
  <c r="R68" i="11"/>
  <c r="R44" i="11"/>
  <c r="R40" i="11"/>
  <c r="R99" i="11"/>
  <c r="R95" i="11"/>
  <c r="R87" i="11"/>
  <c r="R79" i="11"/>
  <c r="R163" i="11"/>
  <c r="R159" i="11"/>
  <c r="R147" i="11"/>
  <c r="R124" i="11"/>
  <c r="R120" i="11"/>
  <c r="R116" i="11"/>
  <c r="R107" i="11"/>
  <c r="N158" i="11"/>
  <c r="N150" i="11"/>
  <c r="N127" i="11"/>
  <c r="N98" i="11"/>
  <c r="N94" i="11"/>
  <c r="K146" i="11"/>
  <c r="K14" i="11"/>
  <c r="G128" i="11"/>
  <c r="G68" i="11"/>
  <c r="G59" i="11"/>
  <c r="G57" i="11"/>
  <c r="G38" i="11"/>
  <c r="G36" i="11"/>
  <c r="G34" i="11"/>
  <c r="G32" i="11"/>
  <c r="G30" i="11"/>
  <c r="G28" i="11"/>
  <c r="G26" i="11"/>
  <c r="K109" i="11"/>
  <c r="K150" i="11"/>
  <c r="K115" i="11"/>
  <c r="K91" i="11"/>
  <c r="G138" i="11"/>
  <c r="G130" i="11"/>
  <c r="G107" i="11"/>
  <c r="K29" i="11"/>
  <c r="K33" i="11"/>
  <c r="G2" i="11"/>
  <c r="K63" i="11"/>
  <c r="K129" i="11"/>
  <c r="K111" i="11"/>
  <c r="K58" i="11"/>
  <c r="K47" i="11"/>
  <c r="K35" i="11"/>
  <c r="K31" i="11"/>
  <c r="K27" i="11"/>
  <c r="G167" i="11"/>
  <c r="G149" i="11"/>
  <c r="K25" i="11"/>
  <c r="K37" i="11"/>
  <c r="K148" i="11"/>
  <c r="K94" i="11"/>
  <c r="G117" i="11"/>
  <c r="G108" i="11"/>
  <c r="E170" i="11"/>
  <c r="M170" i="11"/>
  <c r="N170" i="11" s="1"/>
  <c r="O170" i="11"/>
  <c r="Q170" i="11" s="1"/>
  <c r="G59" i="5"/>
  <c r="P170" i="11"/>
  <c r="H59" i="5"/>
  <c r="G160" i="8"/>
  <c r="S170" i="11"/>
  <c r="I59" i="5"/>
  <c r="H160" i="8"/>
  <c r="T170" i="11"/>
  <c r="U170" i="11" s="1"/>
  <c r="H160" i="2"/>
  <c r="I160" i="2"/>
  <c r="J2" i="5"/>
  <c r="J59" i="5" s="1"/>
  <c r="I160" i="8"/>
  <c r="G160" i="2"/>
  <c r="J2" i="2"/>
  <c r="J160" i="2" s="1"/>
  <c r="J2" i="8"/>
  <c r="J160" i="8" s="1"/>
  <c r="W2" i="11"/>
  <c r="F170" i="11"/>
  <c r="H2" i="11"/>
  <c r="J2" i="11" s="1"/>
  <c r="I2" i="11"/>
  <c r="K2" i="11" s="1"/>
  <c r="V170" i="11"/>
  <c r="X170" i="11" s="1"/>
  <c r="L170" i="11"/>
  <c r="G170" i="11" l="1"/>
  <c r="W170" i="11"/>
  <c r="Y170" i="11" s="1"/>
  <c r="Y2" i="11"/>
  <c r="R170" i="11"/>
  <c r="I170" i="11"/>
  <c r="K170" i="11" s="1"/>
  <c r="H170" i="11"/>
  <c r="J170" i="11" s="1"/>
</calcChain>
</file>

<file path=xl/sharedStrings.xml><?xml version="1.0" encoding="utf-8"?>
<sst xmlns="http://schemas.openxmlformats.org/spreadsheetml/2006/main" count="16093" uniqueCount="1534">
  <si>
    <t>סמל סיווג</t>
  </si>
  <si>
    <t>סיווג מקצועי</t>
  </si>
  <si>
    <t xml:space="preserve">מרכז נושא מוגבלויות </t>
  </si>
  <si>
    <t xml:space="preserve">מרכז נושא שיקום     </t>
  </si>
  <si>
    <t xml:space="preserve">מנהל מדור שיקום     </t>
  </si>
  <si>
    <t xml:space="preserve">אחראי מדור מוגבליות </t>
  </si>
  <si>
    <t xml:space="preserve">עו"ס שיקום          </t>
  </si>
  <si>
    <t xml:space="preserve">עו"ס מוגבליות       </t>
  </si>
  <si>
    <t xml:space="preserve">סמל קבוצת </t>
  </si>
  <si>
    <t xml:space="preserve">קבוצת תקן </t>
  </si>
  <si>
    <t xml:space="preserve">עו"ס - אוטיסטים     </t>
  </si>
  <si>
    <t>סמל מחוז</t>
  </si>
  <si>
    <t>ירושלים</t>
  </si>
  <si>
    <t>ע. אשקלון</t>
  </si>
  <si>
    <t>ע. ירושלים</t>
  </si>
  <si>
    <t>ע. אשדוד</t>
  </si>
  <si>
    <t>ע. בית שמש</t>
  </si>
  <si>
    <t>מ.מ מבשרת ציון</t>
  </si>
  <si>
    <t>ע. ק.מלאכי</t>
  </si>
  <si>
    <t>מ.מ קרית ארבע</t>
  </si>
  <si>
    <t>מ.מ בית אל</t>
  </si>
  <si>
    <t>ע. מעלה אדומים</t>
  </si>
  <si>
    <t>מ.מ אפרת</t>
  </si>
  <si>
    <t>מ.מ גבעת זאב</t>
  </si>
  <si>
    <t>ע. ביתר עילית</t>
  </si>
  <si>
    <t>ע. מודיעין עילית</t>
  </si>
  <si>
    <t>מ.א הר חברון</t>
  </si>
  <si>
    <t>מ.א מטה יהודה</t>
  </si>
  <si>
    <t>מ.א יואב</t>
  </si>
  <si>
    <t>מ.א לכיש</t>
  </si>
  <si>
    <t>מ.א באר טוביה</t>
  </si>
  <si>
    <t>מ.א שפיר</t>
  </si>
  <si>
    <t>מ.א מטה בנימין</t>
  </si>
  <si>
    <t>מ.א גוש עציון</t>
  </si>
  <si>
    <t>מ.א ערבות הירדן</t>
  </si>
  <si>
    <t>מ.מ אבו גוש</t>
  </si>
  <si>
    <t>תל - אביב</t>
  </si>
  <si>
    <t>ע. בני ברק</t>
  </si>
  <si>
    <t>ע. בת ים</t>
  </si>
  <si>
    <t>ע. גבעתיים</t>
  </si>
  <si>
    <t>ע. הרצליה</t>
  </si>
  <si>
    <t>ע. חולון</t>
  </si>
  <si>
    <t>ע. כפר סבא</t>
  </si>
  <si>
    <t>ע. לוד</t>
  </si>
  <si>
    <t>ע. נתניה</t>
  </si>
  <si>
    <t>ע. פתח תקוה</t>
  </si>
  <si>
    <t>ע. ראשל"צ</t>
  </si>
  <si>
    <t>ע. רחובות</t>
  </si>
  <si>
    <t>ע. רמלה</t>
  </si>
  <si>
    <t>ע. רמת גן</t>
  </si>
  <si>
    <t>ע. תל אביב</t>
  </si>
  <si>
    <t>מ.מ אבןיהודה</t>
  </si>
  <si>
    <t>מ.מ אזור</t>
  </si>
  <si>
    <t>מ.מ כוכב יאיר</t>
  </si>
  <si>
    <t>מ.מ בית דגן</t>
  </si>
  <si>
    <t>ע. גבעת שמואל</t>
  </si>
  <si>
    <t>מ.מ גן יבנה</t>
  </si>
  <si>
    <t>ע. הוד שרון</t>
  </si>
  <si>
    <t>ע. יבנה</t>
  </si>
  <si>
    <t>ע.יהוד נ.אפרים מנסון</t>
  </si>
  <si>
    <t>מ.מ כפר יונה</t>
  </si>
  <si>
    <t>מ.מ ק עקרון</t>
  </si>
  <si>
    <t>ע. נס ציונה</t>
  </si>
  <si>
    <t>מ.מ פרדסיה</t>
  </si>
  <si>
    <t>מ.מ קדימה-צורן</t>
  </si>
  <si>
    <t>ע. ק.אונו</t>
  </si>
  <si>
    <t>ע. רמת השרון</t>
  </si>
  <si>
    <t>ע. מודיעין-מ.רעות</t>
  </si>
  <si>
    <t>ע. רעננה</t>
  </si>
  <si>
    <t>מ.מ תל מונד</t>
  </si>
  <si>
    <t>מ.מ בני עייש</t>
  </si>
  <si>
    <t>מ.מ גני תקוה</t>
  </si>
  <si>
    <t>ע. אור יהודה</t>
  </si>
  <si>
    <t>מ.מ אלפי מנשה</t>
  </si>
  <si>
    <t>מ.מ בית אריה</t>
  </si>
  <si>
    <t>מ.מ קרני שומרון</t>
  </si>
  <si>
    <t>ע. ראש העין</t>
  </si>
  <si>
    <t>מ.א ברנר</t>
  </si>
  <si>
    <t>מ.א גדרות</t>
  </si>
  <si>
    <t>מ.א גזר</t>
  </si>
  <si>
    <t>מ.א לב השרון</t>
  </si>
  <si>
    <t>ע. אלעד</t>
  </si>
  <si>
    <t>מ.א ד.השרון-ר.השבים</t>
  </si>
  <si>
    <t>מ.א חוף השרון</t>
  </si>
  <si>
    <t>מ.א חבל מודיעים</t>
  </si>
  <si>
    <t>מ.א עמק חפר</t>
  </si>
  <si>
    <t>מ.א שדות דן</t>
  </si>
  <si>
    <t>מ.א שומרון</t>
  </si>
  <si>
    <t>מ.מ אורנית</t>
  </si>
  <si>
    <t>מ.מ שוהם</t>
  </si>
  <si>
    <t>ע. טייבה</t>
  </si>
  <si>
    <t>ע. טירה</t>
  </si>
  <si>
    <t>ע. כפר קאסם</t>
  </si>
  <si>
    <t>ע. קלנסואה</t>
  </si>
  <si>
    <t>מ.מ זמר</t>
  </si>
  <si>
    <t>חיפה</t>
  </si>
  <si>
    <t>ע. חדרה</t>
  </si>
  <si>
    <t>ע.חיפה</t>
  </si>
  <si>
    <t>ע. טבריה</t>
  </si>
  <si>
    <t>ע. נהריה</t>
  </si>
  <si>
    <t>ע. עכו</t>
  </si>
  <si>
    <t>ע. צפת</t>
  </si>
  <si>
    <t>ע. ק.אתא</t>
  </si>
  <si>
    <t>ע. עפולה</t>
  </si>
  <si>
    <t>ע. אור עקיבא</t>
  </si>
  <si>
    <t>ע. בית שאן</t>
  </si>
  <si>
    <t>מ.מ בנימינה-ג.עדה</t>
  </si>
  <si>
    <t>מ.מ זכרון יעקב</t>
  </si>
  <si>
    <t>ע. טירת הכרמל</t>
  </si>
  <si>
    <t>ע. יקנעם</t>
  </si>
  <si>
    <t>ע. מגדל העמק</t>
  </si>
  <si>
    <t>ע. נוף הגליל</t>
  </si>
  <si>
    <t>ע. נשר</t>
  </si>
  <si>
    <t>מ.מ פרדס חנה</t>
  </si>
  <si>
    <t>ע. קרית ביאליק</t>
  </si>
  <si>
    <t>ע. קרית ים</t>
  </si>
  <si>
    <t>ע. קרית מוצקין</t>
  </si>
  <si>
    <t>ע. קרית שמונה</t>
  </si>
  <si>
    <t>ע. מעלות תרשיחא</t>
  </si>
  <si>
    <t>ע. כרמיאל</t>
  </si>
  <si>
    <t>מ.מ חריש</t>
  </si>
  <si>
    <t>מ.מ כפר ורדים</t>
  </si>
  <si>
    <t>מ.א עמק המעיינות</t>
  </si>
  <si>
    <t>מ.א מטה אשר</t>
  </si>
  <si>
    <t>מ.א גלבוע</t>
  </si>
  <si>
    <t>מ.א גליל עליון</t>
  </si>
  <si>
    <t>מ.א חוף כרמל-עתלית</t>
  </si>
  <si>
    <t>מ.א עמק יזרעאל</t>
  </si>
  <si>
    <t>מ.א מגידו</t>
  </si>
  <si>
    <t>מ.א מנשה</t>
  </si>
  <si>
    <t>מ.א מעלה יוסף</t>
  </si>
  <si>
    <t>מ.א עמק הירדן</t>
  </si>
  <si>
    <t>מ.א גולן</t>
  </si>
  <si>
    <t>מ.א משגב</t>
  </si>
  <si>
    <t>ע. נצרת</t>
  </si>
  <si>
    <t>ע. שפרעם</t>
  </si>
  <si>
    <t>ע. אום אל פחם</t>
  </si>
  <si>
    <t>מ.מ איכסאל</t>
  </si>
  <si>
    <t>ע. ב.אל גרביה</t>
  </si>
  <si>
    <t>מ.מ ינוח-ג'ת</t>
  </si>
  <si>
    <t>מ.מ מוגאר</t>
  </si>
  <si>
    <t>מ.מ פרדיס</t>
  </si>
  <si>
    <t>מ.מ קרע</t>
  </si>
  <si>
    <t>מ.מ עין מאהל</t>
  </si>
  <si>
    <t>מ.מ ערבה</t>
  </si>
  <si>
    <t>מ.מ מכאר ג"דידה</t>
  </si>
  <si>
    <t>מ.מ ריינה</t>
  </si>
  <si>
    <t>מ.מ כאבול</t>
  </si>
  <si>
    <t>מ.מ ביר אל מכסור</t>
  </si>
  <si>
    <t>מ.מ מעלה עירון</t>
  </si>
  <si>
    <t>מ.א אל בטוף</t>
  </si>
  <si>
    <t>דרום</t>
  </si>
  <si>
    <t>ע. אילת</t>
  </si>
  <si>
    <t>ע. באר שבע</t>
  </si>
  <si>
    <t>ע. דימונה</t>
  </si>
  <si>
    <t>ע. קרית גת</t>
  </si>
  <si>
    <t>ע. אופקים</t>
  </si>
  <si>
    <t>מ.מ ירוחם</t>
  </si>
  <si>
    <t>ע. נתיבות</t>
  </si>
  <si>
    <t>מ.מ מ.רימון</t>
  </si>
  <si>
    <t>ע. ערד</t>
  </si>
  <si>
    <t>מ.מ מיתר</t>
  </si>
  <si>
    <t>מ.מ להבים</t>
  </si>
  <si>
    <t>מ.א בני שמעון</t>
  </si>
  <si>
    <t>מ.א אשכול</t>
  </si>
  <si>
    <t>מ.א חוף אשקלון</t>
  </si>
  <si>
    <t>מ.א מרחבים</t>
  </si>
  <si>
    <t>מ.א רמת הנגב</t>
  </si>
  <si>
    <t>מ.א שער הנגב</t>
  </si>
  <si>
    <t>ע. רהט</t>
  </si>
  <si>
    <t>מ.מ תל שבע</t>
  </si>
  <si>
    <t>מ.א אל קאסום</t>
  </si>
  <si>
    <t>מ.א נווה מדבר</t>
  </si>
  <si>
    <t>מחוז</t>
  </si>
  <si>
    <t>סמל רשות</t>
  </si>
  <si>
    <t>שם הרשות</t>
  </si>
  <si>
    <t>סמל מחלקה</t>
  </si>
  <si>
    <t>תאור מחלקה</t>
  </si>
  <si>
    <t>מספר משרה</t>
  </si>
  <si>
    <t>סמל סיווג תקן</t>
  </si>
  <si>
    <t>סיווג מקצועי תקן</t>
  </si>
  <si>
    <t>סמל מימון</t>
  </si>
  <si>
    <t>מימון</t>
  </si>
  <si>
    <t>סמל סעיף תקציבי</t>
  </si>
  <si>
    <t>סעיף תקציבי</t>
  </si>
  <si>
    <t>סמל קבוצת תקן</t>
  </si>
  <si>
    <t>קבוצת תקן</t>
  </si>
  <si>
    <t>הסכמים מיוחדים</t>
  </si>
  <si>
    <t>תז</t>
  </si>
  <si>
    <t>שם משפחה</t>
  </si>
  <si>
    <t>שם פרטי</t>
  </si>
  <si>
    <t>מין</t>
  </si>
  <si>
    <t>חלקיות תקן</t>
  </si>
  <si>
    <t>חלקיות העסקה</t>
  </si>
  <si>
    <t>סמל סיווג העובד</t>
  </si>
  <si>
    <t>סיווג העובד</t>
  </si>
  <si>
    <t>סמל תוספת</t>
  </si>
  <si>
    <t>סוג תוספת</t>
  </si>
  <si>
    <t>סמל דרוג</t>
  </si>
  <si>
    <t>דרוג</t>
  </si>
  <si>
    <t>דרגה</t>
  </si>
  <si>
    <t>גמול השתלמות</t>
  </si>
  <si>
    <t>תאריך התחלה בתפקיד</t>
  </si>
  <si>
    <t>תאריך התחלת העובד במשרה</t>
  </si>
  <si>
    <t>תאריך סיום העובד במשרה</t>
  </si>
  <si>
    <t>תאריך התחלה כרטיס עובד</t>
  </si>
  <si>
    <t>תאריך סיום כרטיס עובד</t>
  </si>
  <si>
    <t>תאריך התחלת תקן</t>
  </si>
  <si>
    <t>תאריך  סיום תקן</t>
  </si>
  <si>
    <t>סמל סיווג חדש</t>
  </si>
  <si>
    <t>סיווג מקצועי חדש</t>
  </si>
  <si>
    <t>חלקיות העסקה חדשה</t>
  </si>
  <si>
    <t>תפקיד נוסף - למילוי</t>
  </si>
  <si>
    <t>אשקלון</t>
  </si>
  <si>
    <t>ע"ח המשרד</t>
  </si>
  <si>
    <t>שכר עובדי המחלקה לש"ח</t>
  </si>
  <si>
    <t xml:space="preserve">ללא הסכם מיוחד      </t>
  </si>
  <si>
    <t xml:space="preserve">סרדם          </t>
  </si>
  <si>
    <t xml:space="preserve">אנדריאה   </t>
  </si>
  <si>
    <t>נשים</t>
  </si>
  <si>
    <t xml:space="preserve">עו"ס                </t>
  </si>
  <si>
    <t xml:space="preserve"> </t>
  </si>
  <si>
    <t xml:space="preserve">מרכז נושא שיקום     </t>
  </si>
  <si>
    <t xml:space="preserve">יצחק          </t>
  </si>
  <si>
    <t xml:space="preserve">לאקהברהן  </t>
  </si>
  <si>
    <t>גברים</t>
  </si>
  <si>
    <t>ע.אשקלון צרכים מיוחד</t>
  </si>
  <si>
    <t xml:space="preserve">עו"ס משפחה (כוללני) </t>
  </si>
  <si>
    <t xml:space="preserve">עו"ס - אוטיסטים     </t>
  </si>
  <si>
    <t xml:space="preserve">כהן           </t>
  </si>
  <si>
    <t xml:space="preserve">ליז       </t>
  </si>
  <si>
    <t xml:space="preserve">ווסה          </t>
  </si>
  <si>
    <t xml:space="preserve">אנייש     </t>
  </si>
  <si>
    <t>ע. י-ם הנהלה</t>
  </si>
  <si>
    <t xml:space="preserve">כהן (גבאי)    </t>
  </si>
  <si>
    <t xml:space="preserve">יעל       </t>
  </si>
  <si>
    <t>ע. י-ם מ.שיקום</t>
  </si>
  <si>
    <t xml:space="preserve">סויונוב       </t>
  </si>
  <si>
    <t xml:space="preserve">מורן      </t>
  </si>
  <si>
    <t xml:space="preserve">באואר         </t>
  </si>
  <si>
    <t xml:space="preserve">הודיה     </t>
  </si>
  <si>
    <t xml:space="preserve">עו"ס שיקום          </t>
  </si>
  <si>
    <t xml:space="preserve">אריה ברזני    </t>
  </si>
  <si>
    <t xml:space="preserve">מיכל      </t>
  </si>
  <si>
    <t xml:space="preserve">בלפר          </t>
  </si>
  <si>
    <t xml:space="preserve">גלינה     </t>
  </si>
  <si>
    <t xml:space="preserve">סרי לוי       </t>
  </si>
  <si>
    <t xml:space="preserve">יסכה      </t>
  </si>
  <si>
    <t>ע.י-ם צוות תלפ"ז</t>
  </si>
  <si>
    <t xml:space="preserve">סיימנוס       </t>
  </si>
  <si>
    <t xml:space="preserve">רחל תרצה  </t>
  </si>
  <si>
    <t>ע. י-ם ל ד ש'גילה</t>
  </si>
  <si>
    <t xml:space="preserve">אברגל         </t>
  </si>
  <si>
    <t xml:space="preserve">רעות      </t>
  </si>
  <si>
    <t xml:space="preserve">סבטיצקי       </t>
  </si>
  <si>
    <t xml:space="preserve">זילפה     </t>
  </si>
  <si>
    <t>ע. י-ם לשכת מערב</t>
  </si>
  <si>
    <t xml:space="preserve">קלין לזוביך   </t>
  </si>
  <si>
    <t xml:space="preserve">עדי הילה  </t>
  </si>
  <si>
    <t xml:space="preserve">הלה גולדברג   </t>
  </si>
  <si>
    <t xml:space="preserve">ענת       </t>
  </si>
  <si>
    <t>ע. י-ם סילואן</t>
  </si>
  <si>
    <t xml:space="preserve">מנצור         </t>
  </si>
  <si>
    <t xml:space="preserve">קריסטין   </t>
  </si>
  <si>
    <t>ע. י-ם ב.צפפה צ.באהר</t>
  </si>
  <si>
    <t xml:space="preserve">אבו אלהא      </t>
  </si>
  <si>
    <t xml:space="preserve">פאטמה     </t>
  </si>
  <si>
    <t>ע. י-ם צפון מוגבל'צ1</t>
  </si>
  <si>
    <t xml:space="preserve">פרנקל         </t>
  </si>
  <si>
    <t xml:space="preserve">חגית      </t>
  </si>
  <si>
    <t xml:space="preserve">עמיצור שטסל   </t>
  </si>
  <si>
    <t xml:space="preserve">חן        </t>
  </si>
  <si>
    <t xml:space="preserve">לופיאן        </t>
  </si>
  <si>
    <t xml:space="preserve">רחלי      </t>
  </si>
  <si>
    <t>ע. י-ם צפון מוגבל'צ2</t>
  </si>
  <si>
    <t xml:space="preserve">שמש           </t>
  </si>
  <si>
    <t xml:space="preserve">הדסה      </t>
  </si>
  <si>
    <t xml:space="preserve">קורן          </t>
  </si>
  <si>
    <t xml:space="preserve">ענבל      </t>
  </si>
  <si>
    <t xml:space="preserve">זכריה-ג'בלי   </t>
  </si>
  <si>
    <t xml:space="preserve">אסתר      </t>
  </si>
  <si>
    <t xml:space="preserve">צרצ'ס         </t>
  </si>
  <si>
    <t xml:space="preserve">יוליה     </t>
  </si>
  <si>
    <t xml:space="preserve">בלקמן         </t>
  </si>
  <si>
    <t xml:space="preserve">משה ברוך  </t>
  </si>
  <si>
    <t>ע. י-ם מערב מוגבל'צ1</t>
  </si>
  <si>
    <t xml:space="preserve">פדה           </t>
  </si>
  <si>
    <t xml:space="preserve">בלמא      </t>
  </si>
  <si>
    <t xml:space="preserve">שפרה      </t>
  </si>
  <si>
    <t xml:space="preserve">לופוביץ       </t>
  </si>
  <si>
    <t xml:space="preserve">חביב אטינגר   </t>
  </si>
  <si>
    <t xml:space="preserve">מיטל      </t>
  </si>
  <si>
    <t>ע. י-ם מערב מוגבל'צ2</t>
  </si>
  <si>
    <t xml:space="preserve">אלמליח        </t>
  </si>
  <si>
    <t xml:space="preserve">נטע       </t>
  </si>
  <si>
    <t xml:space="preserve">בוסקילה       </t>
  </si>
  <si>
    <t xml:space="preserve">רינה      </t>
  </si>
  <si>
    <t xml:space="preserve">בן-דור        </t>
  </si>
  <si>
    <t xml:space="preserve">קרול      </t>
  </si>
  <si>
    <t>ע. י-ם מזרח מוגבל'צ1</t>
  </si>
  <si>
    <t xml:space="preserve">תקנים זמניים        </t>
  </si>
  <si>
    <t xml:space="preserve">יגמור         </t>
  </si>
  <si>
    <t xml:space="preserve">רהאם      </t>
  </si>
  <si>
    <t xml:space="preserve">רבאעה         </t>
  </si>
  <si>
    <t xml:space="preserve">הדיל      </t>
  </si>
  <si>
    <t xml:space="preserve">אבו גרבייה    </t>
  </si>
  <si>
    <t xml:space="preserve">פרח       </t>
  </si>
  <si>
    <t>ע. י-ם מזרח מוגבל'צ2</t>
  </si>
  <si>
    <t xml:space="preserve">עיסאוי        </t>
  </si>
  <si>
    <t xml:space="preserve">ווסאם     </t>
  </si>
  <si>
    <t xml:space="preserve">סאלחי         </t>
  </si>
  <si>
    <t xml:space="preserve">מונזר     </t>
  </si>
  <si>
    <t xml:space="preserve">מונה          </t>
  </si>
  <si>
    <t xml:space="preserve">נוהא      </t>
  </si>
  <si>
    <t xml:space="preserve">אבו טאעה      </t>
  </si>
  <si>
    <t xml:space="preserve">רנא       </t>
  </si>
  <si>
    <t>ע. י-ם מזרח מוגבל'צ3</t>
  </si>
  <si>
    <t xml:space="preserve">גית           </t>
  </si>
  <si>
    <t xml:space="preserve">סוזאן     </t>
  </si>
  <si>
    <t xml:space="preserve">נמארי         </t>
  </si>
  <si>
    <t xml:space="preserve">חנין      </t>
  </si>
  <si>
    <t xml:space="preserve">נאזל          </t>
  </si>
  <si>
    <t xml:space="preserve">כפאח      </t>
  </si>
  <si>
    <t xml:space="preserve">מיסק תמימי    </t>
  </si>
  <si>
    <t xml:space="preserve">מינאס     </t>
  </si>
  <si>
    <t>ע. י-ם דרום מוגבל'צ1</t>
  </si>
  <si>
    <t xml:space="preserve">רשף רטבי      </t>
  </si>
  <si>
    <t xml:space="preserve">ורד חנה   </t>
  </si>
  <si>
    <t xml:space="preserve">ור            </t>
  </si>
  <si>
    <t xml:space="preserve">אמי       </t>
  </si>
  <si>
    <t xml:space="preserve">קאופמן        </t>
  </si>
  <si>
    <t xml:space="preserve">מזהב      </t>
  </si>
  <si>
    <t xml:space="preserve">לוי           </t>
  </si>
  <si>
    <t xml:space="preserve">צילה      </t>
  </si>
  <si>
    <t xml:space="preserve">ליאורה    </t>
  </si>
  <si>
    <t>ע.ים מערב הר נוף ב</t>
  </si>
  <si>
    <t xml:space="preserve">יומטוב        </t>
  </si>
  <si>
    <t xml:space="preserve">אוריה     </t>
  </si>
  <si>
    <t>אשדוד</t>
  </si>
  <si>
    <t>ע. אשדוד הנהלה</t>
  </si>
  <si>
    <t>ע.אשדוד שיקום הנהלה</t>
  </si>
  <si>
    <t xml:space="preserve">מלכה          </t>
  </si>
  <si>
    <t xml:space="preserve">מירית     </t>
  </si>
  <si>
    <t xml:space="preserve">סופר          </t>
  </si>
  <si>
    <t>ע.אשדוד שיקום צ.צפון</t>
  </si>
  <si>
    <t xml:space="preserve">אוקלרס        </t>
  </si>
  <si>
    <t xml:space="preserve">מריאל     </t>
  </si>
  <si>
    <t xml:space="preserve">ז'אנה         </t>
  </si>
  <si>
    <t xml:space="preserve">חנה       </t>
  </si>
  <si>
    <t xml:space="preserve">דהן           </t>
  </si>
  <si>
    <t xml:space="preserve">שירה      </t>
  </si>
  <si>
    <t>ע.אשדוד שיקום צ.דרום</t>
  </si>
  <si>
    <t xml:space="preserve">אלבז          </t>
  </si>
  <si>
    <t xml:space="preserve">שיר       </t>
  </si>
  <si>
    <t xml:space="preserve">גרפינקל       </t>
  </si>
  <si>
    <t xml:space="preserve">רביד      </t>
  </si>
  <si>
    <t xml:space="preserve">דניאל         </t>
  </si>
  <si>
    <t xml:space="preserve">לימור     </t>
  </si>
  <si>
    <t xml:space="preserve">סיבוני        </t>
  </si>
  <si>
    <t xml:space="preserve">אלינור    </t>
  </si>
  <si>
    <t>ע.אשדוד שיקום צ.מערב</t>
  </si>
  <si>
    <t xml:space="preserve">נקש           </t>
  </si>
  <si>
    <t xml:space="preserve">פאני      </t>
  </si>
  <si>
    <t>ע.אשדוד א. ב,ג הנהלה</t>
  </si>
  <si>
    <t xml:space="preserve">בלן אלפון     </t>
  </si>
  <si>
    <t xml:space="preserve">לאה       </t>
  </si>
  <si>
    <t xml:space="preserve">שער           </t>
  </si>
  <si>
    <t xml:space="preserve">סימה      </t>
  </si>
  <si>
    <t>בית-שמש</t>
  </si>
  <si>
    <t xml:space="preserve">רוזנפלד       </t>
  </si>
  <si>
    <t xml:space="preserve">שמרית     </t>
  </si>
  <si>
    <t>ע. בית שמש ג.ב.ש</t>
  </si>
  <si>
    <t xml:space="preserve">גרוס          </t>
  </si>
  <si>
    <t xml:space="preserve">נוגה      </t>
  </si>
  <si>
    <t>מבשרת-ציון</t>
  </si>
  <si>
    <t>קרית-מלאכי</t>
  </si>
  <si>
    <t xml:space="preserve">קלצהנדלר      </t>
  </si>
  <si>
    <t xml:space="preserve">שלומית    </t>
  </si>
  <si>
    <t xml:space="preserve">ספייטר        </t>
  </si>
  <si>
    <t xml:space="preserve">ישראל     </t>
  </si>
  <si>
    <t>קרית-ארבע</t>
  </si>
  <si>
    <t>מ.מ קרית ארבע צוות א</t>
  </si>
  <si>
    <t xml:space="preserve">פייגלין       </t>
  </si>
  <si>
    <t xml:space="preserve">תמרה      </t>
  </si>
  <si>
    <t>בית-א-ל</t>
  </si>
  <si>
    <t>מ.מ בית אל צוות א</t>
  </si>
  <si>
    <t xml:space="preserve">נווה          </t>
  </si>
  <si>
    <t xml:space="preserve">עינת      </t>
  </si>
  <si>
    <t>מעלה-אדומים</t>
  </si>
  <si>
    <t>ע. מעלה אדומים צוות2</t>
  </si>
  <si>
    <t xml:space="preserve">דביר          </t>
  </si>
  <si>
    <t xml:space="preserve">תמר       </t>
  </si>
  <si>
    <t>אפרת</t>
  </si>
  <si>
    <t>מ.מ אפרת צוות 1</t>
  </si>
  <si>
    <t xml:space="preserve">בלנק          </t>
  </si>
  <si>
    <t xml:space="preserve">שרונה     </t>
  </si>
  <si>
    <t>גבעת-זאב</t>
  </si>
  <si>
    <t xml:space="preserve">בשן           </t>
  </si>
  <si>
    <t>ביתר-עלית</t>
  </si>
  <si>
    <t xml:space="preserve">אסודרי        </t>
  </si>
  <si>
    <t xml:space="preserve">רחל       </t>
  </si>
  <si>
    <t>ע. ביתר עלית צוות 3</t>
  </si>
  <si>
    <t xml:space="preserve">ברוך          </t>
  </si>
  <si>
    <t>מודיעין-עלית</t>
  </si>
  <si>
    <t xml:space="preserve">שחור          </t>
  </si>
  <si>
    <t xml:space="preserve">אפרת      </t>
  </si>
  <si>
    <t>ע.ממודיעין ע' צוות ה</t>
  </si>
  <si>
    <t xml:space="preserve">דפנה          </t>
  </si>
  <si>
    <t xml:space="preserve">שרית      </t>
  </si>
  <si>
    <t>הר-חברון</t>
  </si>
  <si>
    <t xml:space="preserve">עו"ס מרחבי          </t>
  </si>
  <si>
    <t>מטה-יהודה</t>
  </si>
  <si>
    <t xml:space="preserve">ליזרוביץ      </t>
  </si>
  <si>
    <t xml:space="preserve">סיוון     </t>
  </si>
  <si>
    <t>מ.א מטה יהודה צוות 3</t>
  </si>
  <si>
    <t>יואב</t>
  </si>
  <si>
    <t xml:space="preserve">רביד          </t>
  </si>
  <si>
    <t xml:space="preserve">ליטל      </t>
  </si>
  <si>
    <t>לכיש</t>
  </si>
  <si>
    <t>באר-טוביה</t>
  </si>
  <si>
    <t>מ.א באר טוביה צוות1</t>
  </si>
  <si>
    <t xml:space="preserve">אסולין        </t>
  </si>
  <si>
    <t xml:space="preserve">רויטל     </t>
  </si>
  <si>
    <t>שפיר</t>
  </si>
  <si>
    <t>מ.א שפיר צוות א'</t>
  </si>
  <si>
    <t xml:space="preserve">בר            </t>
  </si>
  <si>
    <t xml:space="preserve">שירן      </t>
  </si>
  <si>
    <t>מטה-בנימין</t>
  </si>
  <si>
    <t xml:space="preserve">גוזלנד        </t>
  </si>
  <si>
    <t xml:space="preserve">שרה       </t>
  </si>
  <si>
    <t>מ.א מטה בנימין מערב</t>
  </si>
  <si>
    <t xml:space="preserve">גמליאל        </t>
  </si>
  <si>
    <t>גוש-עציון</t>
  </si>
  <si>
    <t xml:space="preserve">גרשון         </t>
  </si>
  <si>
    <t xml:space="preserve">אלה       </t>
  </si>
  <si>
    <t>ערבות-הירדן</t>
  </si>
  <si>
    <t xml:space="preserve">בצלאל         </t>
  </si>
  <si>
    <t xml:space="preserve">יונה      </t>
  </si>
  <si>
    <t>אבו-גוש</t>
  </si>
  <si>
    <t>בני-ברק</t>
  </si>
  <si>
    <t>ע. בני ברק הנהלה</t>
  </si>
  <si>
    <t xml:space="preserve">סבטון         </t>
  </si>
  <si>
    <t xml:space="preserve">בלהה      </t>
  </si>
  <si>
    <t xml:space="preserve">חפץ           </t>
  </si>
  <si>
    <t xml:space="preserve">בלה       </t>
  </si>
  <si>
    <t xml:space="preserve">קנורוביץ      </t>
  </si>
  <si>
    <t xml:space="preserve">מלכה      </t>
  </si>
  <si>
    <t>ע.ב"ב ל.צפון צוות א</t>
  </si>
  <si>
    <t xml:space="preserve">דיאמנט        </t>
  </si>
  <si>
    <t xml:space="preserve">אליה      </t>
  </si>
  <si>
    <t xml:space="preserve">גורט          </t>
  </si>
  <si>
    <t xml:space="preserve">מרים      </t>
  </si>
  <si>
    <t xml:space="preserve">גלבוע         </t>
  </si>
  <si>
    <t xml:space="preserve">אלישבע    </t>
  </si>
  <si>
    <t xml:space="preserve">שפלונסקי      </t>
  </si>
  <si>
    <t xml:space="preserve">רעיה      </t>
  </si>
  <si>
    <t>ע.ב"ב ל.צפון צוות ב</t>
  </si>
  <si>
    <t xml:space="preserve">אודרמן        </t>
  </si>
  <si>
    <t xml:space="preserve">נחמה      </t>
  </si>
  <si>
    <t>ע.ב"ב ל.מערב צוות א</t>
  </si>
  <si>
    <t xml:space="preserve">יעקובוביץ     </t>
  </si>
  <si>
    <t xml:space="preserve">יהודה     </t>
  </si>
  <si>
    <t xml:space="preserve">גרינפלד       </t>
  </si>
  <si>
    <t xml:space="preserve">יערה      </t>
  </si>
  <si>
    <t xml:space="preserve">רותי חנה  </t>
  </si>
  <si>
    <t>ע.ב"ב ל.מערב צוות ב</t>
  </si>
  <si>
    <t xml:space="preserve">קטפיאן        </t>
  </si>
  <si>
    <t xml:space="preserve">שוקיוע    </t>
  </si>
  <si>
    <t xml:space="preserve">פישר          </t>
  </si>
  <si>
    <t xml:space="preserve">רייזי     </t>
  </si>
  <si>
    <t>ע.ב"ב ל.דרום צוות א</t>
  </si>
  <si>
    <t>ע.ב"ב ל.דרום צוות ב</t>
  </si>
  <si>
    <t xml:space="preserve">עיני          </t>
  </si>
  <si>
    <t xml:space="preserve">גילה      </t>
  </si>
  <si>
    <t xml:space="preserve">שכטר          </t>
  </si>
  <si>
    <t xml:space="preserve">דבורי     </t>
  </si>
  <si>
    <t xml:space="preserve">יוגב          </t>
  </si>
  <si>
    <t>בת-ים</t>
  </si>
  <si>
    <t>ע. בת ים צ.נכויות 1</t>
  </si>
  <si>
    <t xml:space="preserve">רוט           </t>
  </si>
  <si>
    <t xml:space="preserve">ברדה          </t>
  </si>
  <si>
    <t xml:space="preserve">ריקי      </t>
  </si>
  <si>
    <t xml:space="preserve">בן-יצחק       </t>
  </si>
  <si>
    <t xml:space="preserve">סיגל      </t>
  </si>
  <si>
    <t>ע. בת ים צ.נכויות 2</t>
  </si>
  <si>
    <t>גבעתיים</t>
  </si>
  <si>
    <t xml:space="preserve">בלוך          </t>
  </si>
  <si>
    <t xml:space="preserve">אנה       </t>
  </si>
  <si>
    <t xml:space="preserve">שגיב          </t>
  </si>
  <si>
    <t xml:space="preserve">גיא       </t>
  </si>
  <si>
    <t>הרצליה</t>
  </si>
  <si>
    <t xml:space="preserve">ריזל          </t>
  </si>
  <si>
    <t xml:space="preserve">ויסמן         </t>
  </si>
  <si>
    <t xml:space="preserve">מרגלית    </t>
  </si>
  <si>
    <t>כתריאל רוטשילד</t>
  </si>
  <si>
    <t xml:space="preserve">רבקה      </t>
  </si>
  <si>
    <t xml:space="preserve">קציר          </t>
  </si>
  <si>
    <t xml:space="preserve">שגית      </t>
  </si>
  <si>
    <t>חולון</t>
  </si>
  <si>
    <t xml:space="preserve">מירז          </t>
  </si>
  <si>
    <t xml:space="preserve">שושי      </t>
  </si>
  <si>
    <t xml:space="preserve">סרור          </t>
  </si>
  <si>
    <t xml:space="preserve">אורטל     </t>
  </si>
  <si>
    <t>ע. חולון צוות מפגרים</t>
  </si>
  <si>
    <t xml:space="preserve">שטיין         </t>
  </si>
  <si>
    <t xml:space="preserve">עדן       </t>
  </si>
  <si>
    <t xml:space="preserve">פוקס נחמן     </t>
  </si>
  <si>
    <t xml:space="preserve">נעמה      </t>
  </si>
  <si>
    <t xml:space="preserve">דבש           </t>
  </si>
  <si>
    <t xml:space="preserve">יפעת      </t>
  </si>
  <si>
    <t xml:space="preserve">רובין-לוי     </t>
  </si>
  <si>
    <t>כפר-סבא</t>
  </si>
  <si>
    <t xml:space="preserve">דוידי         </t>
  </si>
  <si>
    <t xml:space="preserve">אורלי     </t>
  </si>
  <si>
    <t xml:space="preserve">צימברג מצא    </t>
  </si>
  <si>
    <t xml:space="preserve">נוי       </t>
  </si>
  <si>
    <t xml:space="preserve">שטרנברג שוחט  </t>
  </si>
  <si>
    <t xml:space="preserve">רינת      </t>
  </si>
  <si>
    <t xml:space="preserve">נר-גאון       </t>
  </si>
  <si>
    <t xml:space="preserve">הילה      </t>
  </si>
  <si>
    <t xml:space="preserve">מדינה         </t>
  </si>
  <si>
    <t xml:space="preserve">גבריאל    </t>
  </si>
  <si>
    <t xml:space="preserve">קומורובסקי    </t>
  </si>
  <si>
    <t xml:space="preserve">מירב      </t>
  </si>
  <si>
    <t xml:space="preserve">אלקרס         </t>
  </si>
  <si>
    <t xml:space="preserve">נועה      </t>
  </si>
  <si>
    <t xml:space="preserve">צרויה אלון    </t>
  </si>
  <si>
    <t xml:space="preserve">סיון      </t>
  </si>
  <si>
    <t xml:space="preserve">מאיה      </t>
  </si>
  <si>
    <t xml:space="preserve">רבין          </t>
  </si>
  <si>
    <t xml:space="preserve">בן דוד        </t>
  </si>
  <si>
    <t>לוד</t>
  </si>
  <si>
    <t>ע. לוד צ.מוגבליות</t>
  </si>
  <si>
    <t xml:space="preserve">במברגר        </t>
  </si>
  <si>
    <t>נתניה</t>
  </si>
  <si>
    <t xml:space="preserve">אור           </t>
  </si>
  <si>
    <t xml:space="preserve">אורנה     </t>
  </si>
  <si>
    <t>ע.נתניה צ.מוגבלויות</t>
  </si>
  <si>
    <t xml:space="preserve">אודסר         </t>
  </si>
  <si>
    <t xml:space="preserve">מנחם          </t>
  </si>
  <si>
    <t xml:space="preserve">טוני      </t>
  </si>
  <si>
    <t xml:space="preserve">אהרון         </t>
  </si>
  <si>
    <t xml:space="preserve">טל        </t>
  </si>
  <si>
    <t xml:space="preserve">גורן          </t>
  </si>
  <si>
    <t xml:space="preserve">דורית     </t>
  </si>
  <si>
    <t xml:space="preserve">ביטון         </t>
  </si>
  <si>
    <t xml:space="preserve">סמדר      </t>
  </si>
  <si>
    <t xml:space="preserve">צייזל         </t>
  </si>
  <si>
    <t xml:space="preserve">שמילוביץ      </t>
  </si>
  <si>
    <t>פתח-תקוה</t>
  </si>
  <si>
    <t xml:space="preserve">מסרמן         </t>
  </si>
  <si>
    <t xml:space="preserve">אירנה     </t>
  </si>
  <si>
    <t xml:space="preserve">וואהל         </t>
  </si>
  <si>
    <t xml:space="preserve">דקה           </t>
  </si>
  <si>
    <t xml:space="preserve">אושרת     </t>
  </si>
  <si>
    <t xml:space="preserve">נדלר          </t>
  </si>
  <si>
    <t xml:space="preserve">ארזני         </t>
  </si>
  <si>
    <t xml:space="preserve">מירי      </t>
  </si>
  <si>
    <t xml:space="preserve">שורץ הופמן    </t>
  </si>
  <si>
    <t xml:space="preserve">הדס       </t>
  </si>
  <si>
    <t>ע. פתח תקוה מזור</t>
  </si>
  <si>
    <t xml:space="preserve">נוי           </t>
  </si>
  <si>
    <t xml:space="preserve">אייל      </t>
  </si>
  <si>
    <t xml:space="preserve">שהרבני        </t>
  </si>
  <si>
    <t>ראשון-לציון</t>
  </si>
  <si>
    <t xml:space="preserve">סטבורדייב     </t>
  </si>
  <si>
    <t xml:space="preserve">טטיאנה    </t>
  </si>
  <si>
    <t>ע. ראשל"צ מרכז העיר</t>
  </si>
  <si>
    <t xml:space="preserve">מזל       </t>
  </si>
  <si>
    <t xml:space="preserve">ארגמן         </t>
  </si>
  <si>
    <t xml:space="preserve">אריאל     </t>
  </si>
  <si>
    <t xml:space="preserve">אמיר          </t>
  </si>
  <si>
    <t xml:space="preserve">לואיזה    </t>
  </si>
  <si>
    <t xml:space="preserve">מדמוני        </t>
  </si>
  <si>
    <t xml:space="preserve">ענבר      </t>
  </si>
  <si>
    <t xml:space="preserve">אוחמן         </t>
  </si>
  <si>
    <t xml:space="preserve">דוד       </t>
  </si>
  <si>
    <t xml:space="preserve">מששה          </t>
  </si>
  <si>
    <t xml:space="preserve">ישראלה    </t>
  </si>
  <si>
    <t xml:space="preserve">סבהט          </t>
  </si>
  <si>
    <t xml:space="preserve">זאודה     </t>
  </si>
  <si>
    <t xml:space="preserve">זהרון         </t>
  </si>
  <si>
    <t xml:space="preserve">אורנית    </t>
  </si>
  <si>
    <t xml:space="preserve">גרניט         </t>
  </si>
  <si>
    <t xml:space="preserve">עדי       </t>
  </si>
  <si>
    <t xml:space="preserve">שור הרמן      </t>
  </si>
  <si>
    <t xml:space="preserve">סלוצקי        </t>
  </si>
  <si>
    <t xml:space="preserve">ילנה      </t>
  </si>
  <si>
    <t xml:space="preserve">אריאל         </t>
  </si>
  <si>
    <t xml:space="preserve">ג'נט      </t>
  </si>
  <si>
    <t xml:space="preserve">לבקוביץ       </t>
  </si>
  <si>
    <t>רחובות</t>
  </si>
  <si>
    <t>ע. רחובות צ. נכויות</t>
  </si>
  <si>
    <t xml:space="preserve">ירושלמי       </t>
  </si>
  <si>
    <t xml:space="preserve">נרוצקי        </t>
  </si>
  <si>
    <t xml:space="preserve">לוי (מימוני)  </t>
  </si>
  <si>
    <t xml:space="preserve">אורית     </t>
  </si>
  <si>
    <t xml:space="preserve">יעיש (יפת)    </t>
  </si>
  <si>
    <t xml:space="preserve">ליעד      </t>
  </si>
  <si>
    <t xml:space="preserve">אברהמי        </t>
  </si>
  <si>
    <t>יפעת אביטל</t>
  </si>
  <si>
    <t xml:space="preserve">בת-מור        </t>
  </si>
  <si>
    <t xml:space="preserve">יסמין     </t>
  </si>
  <si>
    <t>רמלה</t>
  </si>
  <si>
    <t>ע. רמלה הנהלה</t>
  </si>
  <si>
    <t xml:space="preserve">סלומינסקי     </t>
  </si>
  <si>
    <t xml:space="preserve">מנסה עודה     </t>
  </si>
  <si>
    <t xml:space="preserve">ורה       </t>
  </si>
  <si>
    <t xml:space="preserve">רוזצוויג      </t>
  </si>
  <si>
    <t xml:space="preserve">ליהי      </t>
  </si>
  <si>
    <t xml:space="preserve">זילברשיץ      </t>
  </si>
  <si>
    <t xml:space="preserve">איילה     </t>
  </si>
  <si>
    <t>אייזנברג לוזסק</t>
  </si>
  <si>
    <t xml:space="preserve">דברה      </t>
  </si>
  <si>
    <t>רמת-גן</t>
  </si>
  <si>
    <t xml:space="preserve">רוקח          </t>
  </si>
  <si>
    <t xml:space="preserve">זנו           </t>
  </si>
  <si>
    <t>ע. ר"ג פיגור שיקום</t>
  </si>
  <si>
    <t xml:space="preserve">ליבנה         </t>
  </si>
  <si>
    <t xml:space="preserve">יונית     </t>
  </si>
  <si>
    <t xml:space="preserve">סגל           </t>
  </si>
  <si>
    <t xml:space="preserve">מרגריטה   </t>
  </si>
  <si>
    <t xml:space="preserve">אלעזר         </t>
  </si>
  <si>
    <t xml:space="preserve">דורין     </t>
  </si>
  <si>
    <t>תל-אביב</t>
  </si>
  <si>
    <t>ע. תל אביב הנהלה</t>
  </si>
  <si>
    <t xml:space="preserve">אזוב אמון     </t>
  </si>
  <si>
    <t xml:space="preserve">הררי          </t>
  </si>
  <si>
    <t xml:space="preserve">נזלין         </t>
  </si>
  <si>
    <t>ע. ת"א מסיל"ה צוות ב</t>
  </si>
  <si>
    <t>ט.בזרים לא ברי הרחקה</t>
  </si>
  <si>
    <t xml:space="preserve">עזר           </t>
  </si>
  <si>
    <t xml:space="preserve">בר        </t>
  </si>
  <si>
    <t>לשכת אחווה צוות-1</t>
  </si>
  <si>
    <t xml:space="preserve">הרוש          </t>
  </si>
  <si>
    <t xml:space="preserve">יוני      </t>
  </si>
  <si>
    <t>לשכת אחווה צוות-2</t>
  </si>
  <si>
    <t xml:space="preserve">זירי          </t>
  </si>
  <si>
    <t xml:space="preserve">דנה       </t>
  </si>
  <si>
    <t xml:space="preserve">שלוסברג       </t>
  </si>
  <si>
    <t xml:space="preserve">שור           </t>
  </si>
  <si>
    <t>שער יפו צוות-2</t>
  </si>
  <si>
    <t xml:space="preserve">שפיגלמן       </t>
  </si>
  <si>
    <t>איזור מרכז הנהלה</t>
  </si>
  <si>
    <t xml:space="preserve">נאמן          </t>
  </si>
  <si>
    <t>משפחה צוות-2</t>
  </si>
  <si>
    <t xml:space="preserve">שטרנפלד       </t>
  </si>
  <si>
    <t xml:space="preserve">נעמי      </t>
  </si>
  <si>
    <t xml:space="preserve">זילברפרב      </t>
  </si>
  <si>
    <t>משפחה צוות-3</t>
  </si>
  <si>
    <t xml:space="preserve">מרוז          </t>
  </si>
  <si>
    <t xml:space="preserve">ים        </t>
  </si>
  <si>
    <t>לשכת עבר הירקון צ-1</t>
  </si>
  <si>
    <t xml:space="preserve">זילביגר       </t>
  </si>
  <si>
    <t xml:space="preserve">דפנה      </t>
  </si>
  <si>
    <t xml:space="preserve">שקל           </t>
  </si>
  <si>
    <t xml:space="preserve">דניאל     </t>
  </si>
  <si>
    <t>לשכת עבר הירקון צ-2</t>
  </si>
  <si>
    <t xml:space="preserve">רענן          </t>
  </si>
  <si>
    <t>אבן-יהודה</t>
  </si>
  <si>
    <t xml:space="preserve">קדר           </t>
  </si>
  <si>
    <t xml:space="preserve">מרקו          </t>
  </si>
  <si>
    <t xml:space="preserve">דליה      </t>
  </si>
  <si>
    <t>אזור</t>
  </si>
  <si>
    <t xml:space="preserve">קלמן          </t>
  </si>
  <si>
    <t>כוכב-יאיר</t>
  </si>
  <si>
    <t xml:space="preserve">שם טוב        </t>
  </si>
  <si>
    <t xml:space="preserve">טלי       </t>
  </si>
  <si>
    <t>בית-דגן</t>
  </si>
  <si>
    <t xml:space="preserve">חדד           </t>
  </si>
  <si>
    <t xml:space="preserve">שימרית    </t>
  </si>
  <si>
    <t>גבעת-שמואל</t>
  </si>
  <si>
    <t xml:space="preserve">שי            </t>
  </si>
  <si>
    <t xml:space="preserve">דיקלה     </t>
  </si>
  <si>
    <t>גן-יבנה</t>
  </si>
  <si>
    <t xml:space="preserve">גרינברג       </t>
  </si>
  <si>
    <t xml:space="preserve">אסי       </t>
  </si>
  <si>
    <t>הוד-השרון</t>
  </si>
  <si>
    <t xml:space="preserve">שמואל         </t>
  </si>
  <si>
    <t xml:space="preserve">דורי          </t>
  </si>
  <si>
    <t xml:space="preserve">קרן       </t>
  </si>
  <si>
    <t xml:space="preserve">רוטשילד       </t>
  </si>
  <si>
    <t xml:space="preserve">אביבית    </t>
  </si>
  <si>
    <t>יבנה</t>
  </si>
  <si>
    <t>ע. יבנה צ.פרט ומשפ'</t>
  </si>
  <si>
    <t xml:space="preserve">צברי-טופז     </t>
  </si>
  <si>
    <t xml:space="preserve">צביה      </t>
  </si>
  <si>
    <t>יהוד - נוה-אפרים</t>
  </si>
  <si>
    <t xml:space="preserve">קוסטין        </t>
  </si>
  <si>
    <t xml:space="preserve">איה       </t>
  </si>
  <si>
    <t>כפר-יונה</t>
  </si>
  <si>
    <t xml:space="preserve">כץ            </t>
  </si>
  <si>
    <t xml:space="preserve">רונית     </t>
  </si>
  <si>
    <t>קרית-עקרון</t>
  </si>
  <si>
    <t xml:space="preserve">רובין         </t>
  </si>
  <si>
    <t xml:space="preserve">יובל      </t>
  </si>
  <si>
    <t>נס-ציונה</t>
  </si>
  <si>
    <t xml:space="preserve">שילינג        </t>
  </si>
  <si>
    <t xml:space="preserve">נעה       </t>
  </si>
  <si>
    <t>ע.נס ציונה צ.אזורי1</t>
  </si>
  <si>
    <t xml:space="preserve">צור           </t>
  </si>
  <si>
    <t>ע.נ.ציונה זקן+מוגבל</t>
  </si>
  <si>
    <t>פרדסיה</t>
  </si>
  <si>
    <t xml:space="preserve">זיו בנבנישתי  </t>
  </si>
  <si>
    <t xml:space="preserve">יוסף          </t>
  </si>
  <si>
    <t>אריאל מנחם</t>
  </si>
  <si>
    <t>קדימה - צורן</t>
  </si>
  <si>
    <t xml:space="preserve">מלמד          </t>
  </si>
  <si>
    <t xml:space="preserve">עפרי          </t>
  </si>
  <si>
    <t>קרית-אונו</t>
  </si>
  <si>
    <t xml:space="preserve">אביאל     </t>
  </si>
  <si>
    <t>רמת-השרון</t>
  </si>
  <si>
    <t>ע.רמת השרון מוגבליות</t>
  </si>
  <si>
    <t xml:space="preserve">זיו           </t>
  </si>
  <si>
    <t>מודיעין - מכבים-רעות</t>
  </si>
  <si>
    <t>ע. מודיעין-מ.רעות צ3</t>
  </si>
  <si>
    <t xml:space="preserve">שקד           </t>
  </si>
  <si>
    <t xml:space="preserve">צאלה      </t>
  </si>
  <si>
    <t>רעננה</t>
  </si>
  <si>
    <t xml:space="preserve">בבצ'יק        </t>
  </si>
  <si>
    <t xml:space="preserve">ליליאנה   </t>
  </si>
  <si>
    <t xml:space="preserve">אלסטר         </t>
  </si>
  <si>
    <t xml:space="preserve">צמח           </t>
  </si>
  <si>
    <t xml:space="preserve">היימן         </t>
  </si>
  <si>
    <t xml:space="preserve">בהירה     </t>
  </si>
  <si>
    <t>תל-מונד</t>
  </si>
  <si>
    <t>מ.מ תל מונד צוות א</t>
  </si>
  <si>
    <t xml:space="preserve">צפריר         </t>
  </si>
  <si>
    <t xml:space="preserve">תמר מרים  </t>
  </si>
  <si>
    <t xml:space="preserve">אהרוני ברששת  </t>
  </si>
  <si>
    <t>בני-עיש</t>
  </si>
  <si>
    <t xml:space="preserve">בונהלטר       </t>
  </si>
  <si>
    <t>גני-תקוה</t>
  </si>
  <si>
    <t xml:space="preserve">טוביה         </t>
  </si>
  <si>
    <t>אור-יהודה</t>
  </si>
  <si>
    <t xml:space="preserve">גולן          </t>
  </si>
  <si>
    <t xml:space="preserve">שטרק          </t>
  </si>
  <si>
    <t xml:space="preserve">יסחקוב        </t>
  </si>
  <si>
    <t xml:space="preserve">לייב          </t>
  </si>
  <si>
    <t xml:space="preserve">זאב       </t>
  </si>
  <si>
    <t>ע. אור יהודה צ.גיור</t>
  </si>
  <si>
    <t xml:space="preserve">גיאת באשה     </t>
  </si>
  <si>
    <t xml:space="preserve">גרינשטיין     </t>
  </si>
  <si>
    <t>אלפי מנשה</t>
  </si>
  <si>
    <t xml:space="preserve">אבשרי         </t>
  </si>
  <si>
    <t xml:space="preserve">מרי       </t>
  </si>
  <si>
    <t>בית-אריה</t>
  </si>
  <si>
    <t xml:space="preserve">טירי שחר      </t>
  </si>
  <si>
    <t xml:space="preserve">אבישג     </t>
  </si>
  <si>
    <t>קרני-שומרון</t>
  </si>
  <si>
    <t xml:space="preserve">זילברמן       </t>
  </si>
  <si>
    <t xml:space="preserve">דרשן          </t>
  </si>
  <si>
    <t xml:space="preserve">אביב      </t>
  </si>
  <si>
    <t>ראש-העין</t>
  </si>
  <si>
    <t xml:space="preserve">שגיא          </t>
  </si>
  <si>
    <t xml:space="preserve">ענבר          </t>
  </si>
  <si>
    <t xml:space="preserve">איריס     </t>
  </si>
  <si>
    <t xml:space="preserve">דיין          </t>
  </si>
  <si>
    <t>ברנר</t>
  </si>
  <si>
    <t>גדרות</t>
  </si>
  <si>
    <t xml:space="preserve">וויסמל        </t>
  </si>
  <si>
    <t xml:space="preserve">צחית      </t>
  </si>
  <si>
    <t>גזר</t>
  </si>
  <si>
    <t xml:space="preserve">אלמוג     </t>
  </si>
  <si>
    <t>לב-השרון</t>
  </si>
  <si>
    <t>אלעד</t>
  </si>
  <si>
    <t xml:space="preserve">מונק          </t>
  </si>
  <si>
    <t xml:space="preserve">יוכבד     </t>
  </si>
  <si>
    <t>ע. אלעד צוות 2</t>
  </si>
  <si>
    <t xml:space="preserve">פוגל          </t>
  </si>
  <si>
    <t>דרום-השרון-רמות השבים</t>
  </si>
  <si>
    <t>מ.א דרום השרון צ.1</t>
  </si>
  <si>
    <t xml:space="preserve">פורמן         </t>
  </si>
  <si>
    <t xml:space="preserve">אתי       </t>
  </si>
  <si>
    <t>חוף-השרון</t>
  </si>
  <si>
    <t xml:space="preserve">פרידמןליסאור  </t>
  </si>
  <si>
    <t xml:space="preserve">עליזה     </t>
  </si>
  <si>
    <t>חבל-מודיעין</t>
  </si>
  <si>
    <t xml:space="preserve">ארנפלד        </t>
  </si>
  <si>
    <t>עמק-חפר</t>
  </si>
  <si>
    <t xml:space="preserve">חיים          </t>
  </si>
  <si>
    <t xml:space="preserve">אריה      </t>
  </si>
  <si>
    <t>מ.א עמק חפר צוות ב</t>
  </si>
  <si>
    <t xml:space="preserve">פודים         </t>
  </si>
  <si>
    <t>שדות-דן</t>
  </si>
  <si>
    <t>מ.א שדות דן צוות א</t>
  </si>
  <si>
    <t xml:space="preserve">נדב           </t>
  </si>
  <si>
    <t xml:space="preserve">רוית      </t>
  </si>
  <si>
    <t>שומרון</t>
  </si>
  <si>
    <t xml:space="preserve">בר ניצן       </t>
  </si>
  <si>
    <t xml:space="preserve">יפה       </t>
  </si>
  <si>
    <t>אורנית</t>
  </si>
  <si>
    <t xml:space="preserve">אורים         </t>
  </si>
  <si>
    <t xml:space="preserve">נרית      </t>
  </si>
  <si>
    <t>שוהם</t>
  </si>
  <si>
    <t xml:space="preserve">דנית      </t>
  </si>
  <si>
    <t>טייבה</t>
  </si>
  <si>
    <t>טירה</t>
  </si>
  <si>
    <t xml:space="preserve">נאסר          </t>
  </si>
  <si>
    <t xml:space="preserve">לילה      </t>
  </si>
  <si>
    <t>כפר-קאסם</t>
  </si>
  <si>
    <t xml:space="preserve">צרצור         </t>
  </si>
  <si>
    <t xml:space="preserve">היבא      </t>
  </si>
  <si>
    <t xml:space="preserve">עאסי          </t>
  </si>
  <si>
    <t xml:space="preserve">סוהא      </t>
  </si>
  <si>
    <t>קלנסווה</t>
  </si>
  <si>
    <t xml:space="preserve">זמירו         </t>
  </si>
  <si>
    <t xml:space="preserve">ויאם      </t>
  </si>
  <si>
    <t>זמר</t>
  </si>
  <si>
    <t xml:space="preserve">דעאס          </t>
  </si>
  <si>
    <t xml:space="preserve">דוכא      </t>
  </si>
  <si>
    <t xml:space="preserve">ג'מל(גאום)    </t>
  </si>
  <si>
    <t xml:space="preserve">ריאן      </t>
  </si>
  <si>
    <t>חדרה</t>
  </si>
  <si>
    <t xml:space="preserve">האובן         </t>
  </si>
  <si>
    <t xml:space="preserve">אשורי         </t>
  </si>
  <si>
    <t xml:space="preserve">משה       </t>
  </si>
  <si>
    <t>ע. חדרה צוות ג</t>
  </si>
  <si>
    <t xml:space="preserve">שפרירי        </t>
  </si>
  <si>
    <t>ע. חדרה צוות 5</t>
  </si>
  <si>
    <t xml:space="preserve">ואן סטרטן     </t>
  </si>
  <si>
    <t xml:space="preserve">יניב      </t>
  </si>
  <si>
    <t>ע.חיפה הנהלת שפרעם10</t>
  </si>
  <si>
    <t xml:space="preserve">נג'מי         </t>
  </si>
  <si>
    <t xml:space="preserve">רואא      </t>
  </si>
  <si>
    <t xml:space="preserve">בנדרנקו       </t>
  </si>
  <si>
    <t xml:space="preserve">אלבירה    </t>
  </si>
  <si>
    <t xml:space="preserve">אברמן         </t>
  </si>
  <si>
    <t>ע.חיפה מח' שיקום</t>
  </si>
  <si>
    <t xml:space="preserve">עטאללה        </t>
  </si>
  <si>
    <t xml:space="preserve">בן צבי        </t>
  </si>
  <si>
    <t xml:space="preserve">אנטשל         </t>
  </si>
  <si>
    <t>ע.חיפה הדר כרמל צ.1</t>
  </si>
  <si>
    <t xml:space="preserve">אבו שקארה     </t>
  </si>
  <si>
    <t xml:space="preserve">ריזק      </t>
  </si>
  <si>
    <t>ע.חיפה ק.חיים צוות 1</t>
  </si>
  <si>
    <t>ע.חיפה ק.חיים צוות 2</t>
  </si>
  <si>
    <t xml:space="preserve">טחמזוב סאצ'וק </t>
  </si>
  <si>
    <t xml:space="preserve">פאינה     </t>
  </si>
  <si>
    <t>טבריה</t>
  </si>
  <si>
    <t>ע. טבריה צוות 3</t>
  </si>
  <si>
    <t>שמחון(אבוטבול)</t>
  </si>
  <si>
    <t>נהריה</t>
  </si>
  <si>
    <t xml:space="preserve">אוקון         </t>
  </si>
  <si>
    <t xml:space="preserve">ציקו          </t>
  </si>
  <si>
    <t xml:space="preserve">בובליל חן     </t>
  </si>
  <si>
    <t xml:space="preserve">רוזית     </t>
  </si>
  <si>
    <t>עכו</t>
  </si>
  <si>
    <t xml:space="preserve">שרון          </t>
  </si>
  <si>
    <t xml:space="preserve">זון           </t>
  </si>
  <si>
    <t xml:space="preserve">לריסה     </t>
  </si>
  <si>
    <t>ע. עכו צוות 4</t>
  </si>
  <si>
    <t>צפת</t>
  </si>
  <si>
    <t xml:space="preserve">שלג           </t>
  </si>
  <si>
    <t xml:space="preserve">תמי       </t>
  </si>
  <si>
    <t>קרית-אתא</t>
  </si>
  <si>
    <t xml:space="preserve">גל אתרוג      </t>
  </si>
  <si>
    <t xml:space="preserve">מנדלין        </t>
  </si>
  <si>
    <t xml:space="preserve">אופירה    </t>
  </si>
  <si>
    <t>עפולה</t>
  </si>
  <si>
    <t xml:space="preserve">ירדנה     </t>
  </si>
  <si>
    <t>אור-עקיבא</t>
  </si>
  <si>
    <t xml:space="preserve">סהר לוין      </t>
  </si>
  <si>
    <t xml:space="preserve">נירית     </t>
  </si>
  <si>
    <t>בית-שאן</t>
  </si>
  <si>
    <t xml:space="preserve">גלוזמן        </t>
  </si>
  <si>
    <t xml:space="preserve">קירה      </t>
  </si>
  <si>
    <t xml:space="preserve">בן אבו        </t>
  </si>
  <si>
    <t>בנימינה - גבעת-עדה</t>
  </si>
  <si>
    <t xml:space="preserve">נאוה      </t>
  </si>
  <si>
    <t>זכרון-יעקב</t>
  </si>
  <si>
    <t xml:space="preserve">רופא          </t>
  </si>
  <si>
    <t>טירת-הכרמל</t>
  </si>
  <si>
    <t>ע.טירת הכרמל מוגבלות</t>
  </si>
  <si>
    <t xml:space="preserve">סירוטה-נדלר   </t>
  </si>
  <si>
    <t>יקנעם</t>
  </si>
  <si>
    <t>ע.יקנעם מדור א.ותיק</t>
  </si>
  <si>
    <t xml:space="preserve">בן עמי        </t>
  </si>
  <si>
    <t xml:space="preserve">רות       </t>
  </si>
  <si>
    <t>מגדל-העמק</t>
  </si>
  <si>
    <t xml:space="preserve">אילנה     </t>
  </si>
  <si>
    <t xml:space="preserve">מתתיהו        </t>
  </si>
  <si>
    <t>נוף-הגליל</t>
  </si>
  <si>
    <t>ע.נוף גליל מוגבלויות</t>
  </si>
  <si>
    <t xml:space="preserve">מנהל מדור שיקום     </t>
  </si>
  <si>
    <t xml:space="preserve">יצחק כהן      </t>
  </si>
  <si>
    <t xml:space="preserve">ערד       </t>
  </si>
  <si>
    <t xml:space="preserve">סאנדי     </t>
  </si>
  <si>
    <t>נשר</t>
  </si>
  <si>
    <t>פרדס-חנה</t>
  </si>
  <si>
    <t xml:space="preserve">אבגי          </t>
  </si>
  <si>
    <t xml:space="preserve">קהת           </t>
  </si>
  <si>
    <t>מ.מ פרדס חנה צוות 2</t>
  </si>
  <si>
    <t xml:space="preserve">דיויס         </t>
  </si>
  <si>
    <t xml:space="preserve">גלי       </t>
  </si>
  <si>
    <t>קרית-ביאליק</t>
  </si>
  <si>
    <t xml:space="preserve">גיתית     </t>
  </si>
  <si>
    <t>קרית-ים</t>
  </si>
  <si>
    <t xml:space="preserve">אופיר         </t>
  </si>
  <si>
    <t xml:space="preserve">נטלי      </t>
  </si>
  <si>
    <t xml:space="preserve">גולדווסר      </t>
  </si>
  <si>
    <t>ע. קרית ים צוות 3</t>
  </si>
  <si>
    <t>ע. קרית ים צוות 4</t>
  </si>
  <si>
    <t xml:space="preserve">הרר           </t>
  </si>
  <si>
    <t xml:space="preserve">בתאל      </t>
  </si>
  <si>
    <t>קרית-מוצקין</t>
  </si>
  <si>
    <t xml:space="preserve">מי-טל         </t>
  </si>
  <si>
    <t xml:space="preserve">גל        </t>
  </si>
  <si>
    <t xml:space="preserve">זהרי          </t>
  </si>
  <si>
    <t xml:space="preserve">מוריה     </t>
  </si>
  <si>
    <t>ע. קרית מוצקין צוות2</t>
  </si>
  <si>
    <t xml:space="preserve">שטיינברגר     </t>
  </si>
  <si>
    <t>קרית-שמונה</t>
  </si>
  <si>
    <t xml:space="preserve">יפית      </t>
  </si>
  <si>
    <t xml:space="preserve">בן שבת        </t>
  </si>
  <si>
    <t>ע. ק.שמונה צוות 3</t>
  </si>
  <si>
    <t xml:space="preserve">הלוי          </t>
  </si>
  <si>
    <t>מעלות-תרחישא</t>
  </si>
  <si>
    <t>ע. מעלות תרשיחא צ.1</t>
  </si>
  <si>
    <t xml:space="preserve">סבית          </t>
  </si>
  <si>
    <t xml:space="preserve">אינאס     </t>
  </si>
  <si>
    <t xml:space="preserve">לוריא         </t>
  </si>
  <si>
    <t>כרמיאל</t>
  </si>
  <si>
    <t xml:space="preserve">שירלי     </t>
  </si>
  <si>
    <t>ע. כרמיאל צוות 4</t>
  </si>
  <si>
    <t xml:space="preserve">שרם           </t>
  </si>
  <si>
    <t>חריש</t>
  </si>
  <si>
    <t>מ.מ חריש צ.רב תחומי1</t>
  </si>
  <si>
    <t xml:space="preserve">וינטרוב       </t>
  </si>
  <si>
    <t xml:space="preserve">זיו       </t>
  </si>
  <si>
    <t>כפר-ורדים</t>
  </si>
  <si>
    <t xml:space="preserve">אלמוג         </t>
  </si>
  <si>
    <t>עמק המעיינות</t>
  </si>
  <si>
    <t xml:space="preserve">אזולאי אלוש   </t>
  </si>
  <si>
    <t>מטה-אשר</t>
  </si>
  <si>
    <t xml:space="preserve">בת שבע    </t>
  </si>
  <si>
    <t>מ.א מטה אשר צוות 1</t>
  </si>
  <si>
    <t xml:space="preserve">חקון          </t>
  </si>
  <si>
    <t xml:space="preserve">שרון      </t>
  </si>
  <si>
    <t>הגלבוע</t>
  </si>
  <si>
    <t xml:space="preserve">ליבוביץ       </t>
  </si>
  <si>
    <t>גליל-העליון</t>
  </si>
  <si>
    <t>מ.א גליל עליון צוות2</t>
  </si>
  <si>
    <t xml:space="preserve">ששון          </t>
  </si>
  <si>
    <t>חוף-הכרמל-עתלית</t>
  </si>
  <si>
    <t xml:space="preserve">זמצ'וק        </t>
  </si>
  <si>
    <t xml:space="preserve">יבגניה    </t>
  </si>
  <si>
    <t>עמק-יזרעאל</t>
  </si>
  <si>
    <t xml:space="preserve">חרובי         </t>
  </si>
  <si>
    <t xml:space="preserve">סהר       </t>
  </si>
  <si>
    <t>מגידו</t>
  </si>
  <si>
    <t xml:space="preserve">ברגר          </t>
  </si>
  <si>
    <t>מנשה</t>
  </si>
  <si>
    <t xml:space="preserve">בבאי          </t>
  </si>
  <si>
    <t>מעלה-יוסף</t>
  </si>
  <si>
    <t xml:space="preserve">סבג           </t>
  </si>
  <si>
    <t>שירלי-נועה</t>
  </si>
  <si>
    <t>עמק-הירדן</t>
  </si>
  <si>
    <t xml:space="preserve">רווח          </t>
  </si>
  <si>
    <t>גולן</t>
  </si>
  <si>
    <t xml:space="preserve">איזנברג       </t>
  </si>
  <si>
    <t xml:space="preserve">אהובה     </t>
  </si>
  <si>
    <t>משגב</t>
  </si>
  <si>
    <t xml:space="preserve">אבן שדה       </t>
  </si>
  <si>
    <t>נצרת</t>
  </si>
  <si>
    <t xml:space="preserve">אנדריא        </t>
  </si>
  <si>
    <t xml:space="preserve">מהא       </t>
  </si>
  <si>
    <t xml:space="preserve">אבו עביד      </t>
  </si>
  <si>
    <t xml:space="preserve">אמל       </t>
  </si>
  <si>
    <t>ע. נצרת צוות דרום</t>
  </si>
  <si>
    <t xml:space="preserve">שתיוי         </t>
  </si>
  <si>
    <t xml:space="preserve">פדא       </t>
  </si>
  <si>
    <t>שפרעם</t>
  </si>
  <si>
    <t xml:space="preserve">חורי          </t>
  </si>
  <si>
    <t xml:space="preserve">גוליאנה   </t>
  </si>
  <si>
    <t xml:space="preserve">חניפס         </t>
  </si>
  <si>
    <t xml:space="preserve">נואר      </t>
  </si>
  <si>
    <t>אום-אל-פחם</t>
  </si>
  <si>
    <t xml:space="preserve">מחאג'נה       </t>
  </si>
  <si>
    <t xml:space="preserve">נור       </t>
  </si>
  <si>
    <t>ע. אום אל פחם צוות 4</t>
  </si>
  <si>
    <t xml:space="preserve">אגברייה       </t>
  </si>
  <si>
    <t xml:space="preserve">מאגד      </t>
  </si>
  <si>
    <t>איכסאל</t>
  </si>
  <si>
    <t xml:space="preserve">שלבי          </t>
  </si>
  <si>
    <t xml:space="preserve">מונא      </t>
  </si>
  <si>
    <t>באקה-אל-גרביה</t>
  </si>
  <si>
    <t xml:space="preserve">קעדאן         </t>
  </si>
  <si>
    <t xml:space="preserve">פתחייה    </t>
  </si>
  <si>
    <t>ינוח-גת</t>
  </si>
  <si>
    <t xml:space="preserve">ביסאן         </t>
  </si>
  <si>
    <t xml:space="preserve">מונה      </t>
  </si>
  <si>
    <t>מגאר</t>
  </si>
  <si>
    <t xml:space="preserve">נחלה          </t>
  </si>
  <si>
    <t xml:space="preserve">שירין     </t>
  </si>
  <si>
    <t>פרדיס</t>
  </si>
  <si>
    <t>מ.מ פרדיס צ.רב תחומי</t>
  </si>
  <si>
    <t xml:space="preserve">סעאבני        </t>
  </si>
  <si>
    <t xml:space="preserve">עזיז      </t>
  </si>
  <si>
    <t>כפר-קרע</t>
  </si>
  <si>
    <t xml:space="preserve">עתאמנה        </t>
  </si>
  <si>
    <t xml:space="preserve">לובנה     </t>
  </si>
  <si>
    <t>עין-מאהל</t>
  </si>
  <si>
    <t>מ.מ עין מאהל צוות א</t>
  </si>
  <si>
    <t>עראבה</t>
  </si>
  <si>
    <t xml:space="preserve">סאלח          </t>
  </si>
  <si>
    <t xml:space="preserve">מרוה      </t>
  </si>
  <si>
    <t xml:space="preserve">עואד          </t>
  </si>
  <si>
    <t xml:space="preserve">סאלי      </t>
  </si>
  <si>
    <t>מכאר-גדידה</t>
  </si>
  <si>
    <t xml:space="preserve">זידאן         </t>
  </si>
  <si>
    <t xml:space="preserve">אלהאם     </t>
  </si>
  <si>
    <t>ריינה</t>
  </si>
  <si>
    <t xml:space="preserve">איעתמאד   </t>
  </si>
  <si>
    <t>כפר-כבול</t>
  </si>
  <si>
    <t xml:space="preserve">עלי           </t>
  </si>
  <si>
    <t xml:space="preserve">חנאן      </t>
  </si>
  <si>
    <t>ביר-אל-מכסור</t>
  </si>
  <si>
    <t xml:space="preserve">גנאדי         </t>
  </si>
  <si>
    <t xml:space="preserve">אכראם     </t>
  </si>
  <si>
    <t>מעלה-עירון</t>
  </si>
  <si>
    <t>מ.מ מעלה עירון צ.1</t>
  </si>
  <si>
    <t xml:space="preserve">גבארין        </t>
  </si>
  <si>
    <t>אל בטוף</t>
  </si>
  <si>
    <t>מ.א אל בטוף רב תחומי</t>
  </si>
  <si>
    <t xml:space="preserve">עיאדה         </t>
  </si>
  <si>
    <t xml:space="preserve">תגריד     </t>
  </si>
  <si>
    <t>אילת</t>
  </si>
  <si>
    <t xml:space="preserve">אברהם         </t>
  </si>
  <si>
    <t xml:space="preserve">ספלטר         </t>
  </si>
  <si>
    <t>ע. אילת צ.מוגבלויות</t>
  </si>
  <si>
    <t xml:space="preserve">לנקרי         </t>
  </si>
  <si>
    <t>באר-שבע</t>
  </si>
  <si>
    <t>ע.באר שבע צ.שיקום</t>
  </si>
  <si>
    <t xml:space="preserve">בן זקרי לוי   </t>
  </si>
  <si>
    <t xml:space="preserve">מרים מירי </t>
  </si>
  <si>
    <t xml:space="preserve">הלל           </t>
  </si>
  <si>
    <t xml:space="preserve">שקמה          </t>
  </si>
  <si>
    <t xml:space="preserve">ביטון בריח    </t>
  </si>
  <si>
    <t xml:space="preserve">עטיה          </t>
  </si>
  <si>
    <t xml:space="preserve">ליאור     </t>
  </si>
  <si>
    <t xml:space="preserve">אינהסז        </t>
  </si>
  <si>
    <t xml:space="preserve">פרץ           </t>
  </si>
  <si>
    <t xml:space="preserve">תהילה     </t>
  </si>
  <si>
    <t>דימונה</t>
  </si>
  <si>
    <t>ע. דימונה צוות צפון</t>
  </si>
  <si>
    <t>ע.דימונה נוער מ.אופק</t>
  </si>
  <si>
    <t xml:space="preserve">צוהר          </t>
  </si>
  <si>
    <t xml:space="preserve">חוה לאה   </t>
  </si>
  <si>
    <t xml:space="preserve">ליברמן        </t>
  </si>
  <si>
    <t xml:space="preserve">אלין      </t>
  </si>
  <si>
    <t>קרית-גת</t>
  </si>
  <si>
    <t>ע. קרית גת מוגבלויות</t>
  </si>
  <si>
    <t xml:space="preserve">שוקר          </t>
  </si>
  <si>
    <t xml:space="preserve">גיטין         </t>
  </si>
  <si>
    <t xml:space="preserve">דינה      </t>
  </si>
  <si>
    <t xml:space="preserve">צרפתי         </t>
  </si>
  <si>
    <t xml:space="preserve">רפאל          </t>
  </si>
  <si>
    <t xml:space="preserve">מלסה          </t>
  </si>
  <si>
    <t>אופקים</t>
  </si>
  <si>
    <t>ע. אופקים צוות א'</t>
  </si>
  <si>
    <t>ירוחם</t>
  </si>
  <si>
    <t xml:space="preserve">אלון          </t>
  </si>
  <si>
    <t xml:space="preserve">נתנאל     </t>
  </si>
  <si>
    <t>נתיבות</t>
  </si>
  <si>
    <t xml:space="preserve">אברה          </t>
  </si>
  <si>
    <t xml:space="preserve">אבבה      </t>
  </si>
  <si>
    <t>ע. נתיבות צוות 2</t>
  </si>
  <si>
    <t xml:space="preserve">פינטו         </t>
  </si>
  <si>
    <t xml:space="preserve">נטשה      </t>
  </si>
  <si>
    <t>מצפה-רמון</t>
  </si>
  <si>
    <t>מ.מ מ.רימון צוות א</t>
  </si>
  <si>
    <t xml:space="preserve">לייבל         </t>
  </si>
  <si>
    <t xml:space="preserve">מור       </t>
  </si>
  <si>
    <t>ערד</t>
  </si>
  <si>
    <t>ע. ערד צוות ב</t>
  </si>
  <si>
    <t>מיתר</t>
  </si>
  <si>
    <t xml:space="preserve">וורקר         </t>
  </si>
  <si>
    <t>להבים</t>
  </si>
  <si>
    <t xml:space="preserve">בן שימול      </t>
  </si>
  <si>
    <t>בני-שמעון</t>
  </si>
  <si>
    <t xml:space="preserve">יהב גדות      </t>
  </si>
  <si>
    <t>אשכול</t>
  </si>
  <si>
    <t xml:space="preserve">ארביב נעים    </t>
  </si>
  <si>
    <t>חוף-אשקלון</t>
  </si>
  <si>
    <t xml:space="preserve">נאמן בן-נעים  </t>
  </si>
  <si>
    <t xml:space="preserve">צפורה     </t>
  </si>
  <si>
    <t>מרחבים</t>
  </si>
  <si>
    <t xml:space="preserve">מאיירס        </t>
  </si>
  <si>
    <t>מ.א מרחבים צוות א'</t>
  </si>
  <si>
    <t xml:space="preserve">שרעבי         </t>
  </si>
  <si>
    <t>רמת-הנגב</t>
  </si>
  <si>
    <t>מ.א רמת הנגב צוות 1</t>
  </si>
  <si>
    <t xml:space="preserve">כסלו          </t>
  </si>
  <si>
    <t>שער-הנגב</t>
  </si>
  <si>
    <t xml:space="preserve">פרידמן        </t>
  </si>
  <si>
    <t>רהט</t>
  </si>
  <si>
    <t xml:space="preserve">אלקרינאוי     </t>
  </si>
  <si>
    <t xml:space="preserve">סיהאם     </t>
  </si>
  <si>
    <t>ע. רהט צוות 4</t>
  </si>
  <si>
    <t xml:space="preserve">קרינאוי       </t>
  </si>
  <si>
    <t xml:space="preserve">סנדיס     </t>
  </si>
  <si>
    <t>תל-שבע</t>
  </si>
  <si>
    <t xml:space="preserve">אבו סריחאן    </t>
  </si>
  <si>
    <t xml:space="preserve">מונירה    </t>
  </si>
  <si>
    <t>אל-קאסום</t>
  </si>
  <si>
    <t>מ.א אל קסאום צוות 2</t>
  </si>
  <si>
    <t xml:space="preserve">שניר          </t>
  </si>
  <si>
    <t xml:space="preserve">יוחאי     </t>
  </si>
  <si>
    <t>נווה-מדבר</t>
  </si>
  <si>
    <t>תוויות שורה</t>
  </si>
  <si>
    <t>סכום כולל</t>
  </si>
  <si>
    <t>תוויות עמודה</t>
  </si>
  <si>
    <t>(ריק)</t>
  </si>
  <si>
    <t>סכום של חלקיות העסקה</t>
  </si>
  <si>
    <t>תקן</t>
  </si>
  <si>
    <t>איוש</t>
  </si>
  <si>
    <t>ע. סכנין</t>
  </si>
  <si>
    <t xml:space="preserve">ויגודה        </t>
  </si>
  <si>
    <t xml:space="preserve">הופמן         </t>
  </si>
  <si>
    <t xml:space="preserve">אירית     </t>
  </si>
  <si>
    <t xml:space="preserve">נוימן         </t>
  </si>
  <si>
    <t xml:space="preserve">צבע           </t>
  </si>
  <si>
    <t xml:space="preserve">רחמים         </t>
  </si>
  <si>
    <t xml:space="preserve">ברמן          </t>
  </si>
  <si>
    <t xml:space="preserve">גילה פרמן </t>
  </si>
  <si>
    <t xml:space="preserve">אדלר ארזי     </t>
  </si>
  <si>
    <t xml:space="preserve">עזריאלי       </t>
  </si>
  <si>
    <t xml:space="preserve">גולדשטיין     </t>
  </si>
  <si>
    <t xml:space="preserve">ליאת      </t>
  </si>
  <si>
    <t xml:space="preserve">עו"ס לא אקדמאי      </t>
  </si>
  <si>
    <t xml:space="preserve">רוז'ני        </t>
  </si>
  <si>
    <t>ע. י-ם לשכה א צפון</t>
  </si>
  <si>
    <t xml:space="preserve">ערבות         </t>
  </si>
  <si>
    <t>ע. ירושלים לשכת דרום</t>
  </si>
  <si>
    <t xml:space="preserve">רפואה         </t>
  </si>
  <si>
    <t xml:space="preserve">עדנה      </t>
  </si>
  <si>
    <t xml:space="preserve">שרפי          </t>
  </si>
  <si>
    <t>ע. י-ם לשכת מזרח</t>
  </si>
  <si>
    <t xml:space="preserve">אבו-סואי      </t>
  </si>
  <si>
    <t xml:space="preserve">מוחמד     </t>
  </si>
  <si>
    <t xml:space="preserve">בן מיכה       </t>
  </si>
  <si>
    <t xml:space="preserve">אוסנת     </t>
  </si>
  <si>
    <t>ע. אשדוד קהילה</t>
  </si>
  <si>
    <t xml:space="preserve">כהן-צמח       </t>
  </si>
  <si>
    <t>טוביאס (דוידי)</t>
  </si>
  <si>
    <t xml:space="preserve">זהבי          </t>
  </si>
  <si>
    <t xml:space="preserve">היינה         </t>
  </si>
  <si>
    <t xml:space="preserve">סיגלית    </t>
  </si>
  <si>
    <t xml:space="preserve">לילך      </t>
  </si>
  <si>
    <t xml:space="preserve">ליבנשטיין     </t>
  </si>
  <si>
    <t xml:space="preserve">ליבנת     </t>
  </si>
  <si>
    <t xml:space="preserve">פלדמן         </t>
  </si>
  <si>
    <t xml:space="preserve">בלונדר        </t>
  </si>
  <si>
    <t xml:space="preserve">צימקה     </t>
  </si>
  <si>
    <t xml:space="preserve">בירנבאום      </t>
  </si>
  <si>
    <t xml:space="preserve">סמואל         </t>
  </si>
  <si>
    <t xml:space="preserve">וינוקור       </t>
  </si>
  <si>
    <t xml:space="preserve">קניגל         </t>
  </si>
  <si>
    <t>ע. בת ים נכויות</t>
  </si>
  <si>
    <t xml:space="preserve">עמית          </t>
  </si>
  <si>
    <t xml:space="preserve">לביא          </t>
  </si>
  <si>
    <t xml:space="preserve">סלמן          </t>
  </si>
  <si>
    <t xml:space="preserve">פישגורד-שורץ  </t>
  </si>
  <si>
    <t xml:space="preserve">חיה       </t>
  </si>
  <si>
    <t xml:space="preserve">משיח-דדוש     </t>
  </si>
  <si>
    <t xml:space="preserve">המר           </t>
  </si>
  <si>
    <t xml:space="preserve">גונן          </t>
  </si>
  <si>
    <t xml:space="preserve">קרנצלר        </t>
  </si>
  <si>
    <t xml:space="preserve">עירית     </t>
  </si>
  <si>
    <t xml:space="preserve">בורג סמו      </t>
  </si>
  <si>
    <t xml:space="preserve">נירה      </t>
  </si>
  <si>
    <t>ע.נתניה מוגבל+נושמים</t>
  </si>
  <si>
    <t xml:space="preserve">זומר          </t>
  </si>
  <si>
    <t>ע. פתח תקוה ירקון</t>
  </si>
  <si>
    <t xml:space="preserve">קלפר          </t>
  </si>
  <si>
    <t xml:space="preserve">מאיר          </t>
  </si>
  <si>
    <t xml:space="preserve">רודן-ירון     </t>
  </si>
  <si>
    <t xml:space="preserve">שטאובר        </t>
  </si>
  <si>
    <t xml:space="preserve">טאושטיין      </t>
  </si>
  <si>
    <t xml:space="preserve">חמל           </t>
  </si>
  <si>
    <t xml:space="preserve">גלית      </t>
  </si>
  <si>
    <t xml:space="preserve">פאר           </t>
  </si>
  <si>
    <t>חוצות יפו הנהלה</t>
  </si>
  <si>
    <t xml:space="preserve">ברקת          </t>
  </si>
  <si>
    <t xml:space="preserve">דבי           </t>
  </si>
  <si>
    <t xml:space="preserve">אדית      </t>
  </si>
  <si>
    <t xml:space="preserve">גרופי         </t>
  </si>
  <si>
    <t xml:space="preserve">ברכה      </t>
  </si>
  <si>
    <t xml:space="preserve">להט קרטר      </t>
  </si>
  <si>
    <t xml:space="preserve">שושנה     </t>
  </si>
  <si>
    <t xml:space="preserve">אפלבוים       </t>
  </si>
  <si>
    <t xml:space="preserve">נילי      </t>
  </si>
  <si>
    <t xml:space="preserve">ישראלי        </t>
  </si>
  <si>
    <t xml:space="preserve">מרזליאקוב     </t>
  </si>
  <si>
    <t xml:space="preserve">אינה      </t>
  </si>
  <si>
    <t xml:space="preserve">וולפסון       </t>
  </si>
  <si>
    <t xml:space="preserve">צופי      </t>
  </si>
  <si>
    <t xml:space="preserve">אליאס-עטר     </t>
  </si>
  <si>
    <t xml:space="preserve">וייס          </t>
  </si>
  <si>
    <t xml:space="preserve">מרדכי     </t>
  </si>
  <si>
    <t xml:space="preserve">אבופול        </t>
  </si>
  <si>
    <t xml:space="preserve">גיהאן     </t>
  </si>
  <si>
    <t xml:space="preserve">וותד          </t>
  </si>
  <si>
    <t xml:space="preserve">ח'אולה    </t>
  </si>
  <si>
    <t xml:space="preserve">ברק           </t>
  </si>
  <si>
    <t xml:space="preserve">עופרה     </t>
  </si>
  <si>
    <t xml:space="preserve">שליבובסקי     </t>
  </si>
  <si>
    <t xml:space="preserve">דלית      </t>
  </si>
  <si>
    <t xml:space="preserve">גרינטל        </t>
  </si>
  <si>
    <t xml:space="preserve">רוזנר         </t>
  </si>
  <si>
    <t xml:space="preserve">יצחק      </t>
  </si>
  <si>
    <t xml:space="preserve">בורגר         </t>
  </si>
  <si>
    <t xml:space="preserve">איגרא         </t>
  </si>
  <si>
    <t xml:space="preserve">פנינה     </t>
  </si>
  <si>
    <t>ע.חיפה מזרח1 נתיב חן</t>
  </si>
  <si>
    <t>עוגן בורנשטיין</t>
  </si>
  <si>
    <t xml:space="preserve">כנרת      </t>
  </si>
  <si>
    <t xml:space="preserve">חני       </t>
  </si>
  <si>
    <t xml:space="preserve">שר            </t>
  </si>
  <si>
    <t xml:space="preserve">איתן          </t>
  </si>
  <si>
    <t xml:space="preserve">דרוביצקי      </t>
  </si>
  <si>
    <t xml:space="preserve">אלנה      </t>
  </si>
  <si>
    <t xml:space="preserve">טרסוב         </t>
  </si>
  <si>
    <t xml:space="preserve">בולר          </t>
  </si>
  <si>
    <t xml:space="preserve">בסטקר         </t>
  </si>
  <si>
    <t xml:space="preserve">רותי      </t>
  </si>
  <si>
    <t xml:space="preserve">בלפולסקי      </t>
  </si>
  <si>
    <t xml:space="preserve">ריטה      </t>
  </si>
  <si>
    <t>מ.א גליל עליון צוות1</t>
  </si>
  <si>
    <t xml:space="preserve">דרומי         </t>
  </si>
  <si>
    <t xml:space="preserve">זאבית     </t>
  </si>
  <si>
    <t xml:space="preserve">מבגיש         </t>
  </si>
  <si>
    <t xml:space="preserve">אחלאם     </t>
  </si>
  <si>
    <t>סחנין</t>
  </si>
  <si>
    <t xml:space="preserve">סיד אחמד      </t>
  </si>
  <si>
    <t xml:space="preserve">חלאל      </t>
  </si>
  <si>
    <t xml:space="preserve">לב            </t>
  </si>
  <si>
    <t xml:space="preserve">אוסטרובסקי    </t>
  </si>
  <si>
    <t xml:space="preserve">אלכסנדרה  </t>
  </si>
  <si>
    <t>ע.באר שבע הנהלה</t>
  </si>
  <si>
    <t xml:space="preserve">בושושה        </t>
  </si>
  <si>
    <t xml:space="preserve">מרב       </t>
  </si>
  <si>
    <t>ע. אופקים צוות ב</t>
  </si>
  <si>
    <t xml:space="preserve">פיינקוטשן     </t>
  </si>
  <si>
    <t xml:space="preserve">פרץ - אזולאי  </t>
  </si>
  <si>
    <t xml:space="preserve">חופית     </t>
  </si>
  <si>
    <t xml:space="preserve">ירמיהו        </t>
  </si>
  <si>
    <t>מ.מ באר יעקב</t>
  </si>
  <si>
    <t>מ.מ גדרה</t>
  </si>
  <si>
    <t>מ.מ מזכרת בתיה</t>
  </si>
  <si>
    <t>ע. אריאל</t>
  </si>
  <si>
    <t>מ.מ קרית טבעון</t>
  </si>
  <si>
    <t>מ.א גליל תחתון</t>
  </si>
  <si>
    <t>מ.א זבולון</t>
  </si>
  <si>
    <t>ע. שדרות</t>
  </si>
  <si>
    <t>מ.מ עומר</t>
  </si>
  <si>
    <t xml:space="preserve">שרמן          </t>
  </si>
  <si>
    <t xml:space="preserve">ידגר זייד     </t>
  </si>
  <si>
    <t>ע.לשכה שכונתית פ.זאב</t>
  </si>
  <si>
    <t xml:space="preserve">גזונד הייט    </t>
  </si>
  <si>
    <t>פלדמן (בן יהוד</t>
  </si>
  <si>
    <t xml:space="preserve">בנלולו        </t>
  </si>
  <si>
    <t xml:space="preserve">דבורה     </t>
  </si>
  <si>
    <t xml:space="preserve">עוזר          </t>
  </si>
  <si>
    <t xml:space="preserve">קוטלר         </t>
  </si>
  <si>
    <t xml:space="preserve">טמיר          </t>
  </si>
  <si>
    <t>ע.י-ם מע" ה.נוף ג.ש</t>
  </si>
  <si>
    <t xml:space="preserve">ליפשיץ        </t>
  </si>
  <si>
    <t xml:space="preserve">דאודי רביע    </t>
  </si>
  <si>
    <t xml:space="preserve">גדיר      </t>
  </si>
  <si>
    <t>ע. י-ם לשכת שועפט</t>
  </si>
  <si>
    <t xml:space="preserve">אבו גזאלה     </t>
  </si>
  <si>
    <t xml:space="preserve">דאליה     </t>
  </si>
  <si>
    <t xml:space="preserve">אוחנה         </t>
  </si>
  <si>
    <t xml:space="preserve">וילק          </t>
  </si>
  <si>
    <t xml:space="preserve">זקהיים        </t>
  </si>
  <si>
    <t xml:space="preserve">פרנק          </t>
  </si>
  <si>
    <t xml:space="preserve">מרים ברכה </t>
  </si>
  <si>
    <t xml:space="preserve">זעפראני       </t>
  </si>
  <si>
    <t xml:space="preserve">הכהן          </t>
  </si>
  <si>
    <t xml:space="preserve">מרכוס         </t>
  </si>
  <si>
    <t xml:space="preserve">ריש           </t>
  </si>
  <si>
    <t>פרידמן-רוזנברג</t>
  </si>
  <si>
    <t xml:space="preserve">משלי מור      </t>
  </si>
  <si>
    <t>ע. אשדוד ב,ג הנהלה</t>
  </si>
  <si>
    <t>מרכז מש. במשבר וסכון</t>
  </si>
  <si>
    <t xml:space="preserve">אלייב         </t>
  </si>
  <si>
    <t xml:space="preserve">ניקול     </t>
  </si>
  <si>
    <t>ע.אשדוד ו,ז מוגבלות</t>
  </si>
  <si>
    <t>ע. אשדוד י-יג הנהלה</t>
  </si>
  <si>
    <t xml:space="preserve">שייניק        </t>
  </si>
  <si>
    <t>ע.אשדוד י-יג מוגבלות</t>
  </si>
  <si>
    <t xml:space="preserve">אזולאי        </t>
  </si>
  <si>
    <t xml:space="preserve">חגי           </t>
  </si>
  <si>
    <t xml:space="preserve">דמארי         </t>
  </si>
  <si>
    <t xml:space="preserve">סהר           </t>
  </si>
  <si>
    <t>יעל-מרגלית</t>
  </si>
  <si>
    <t>ע. בית שמש צ.דרום</t>
  </si>
  <si>
    <t xml:space="preserve">רגב           </t>
  </si>
  <si>
    <t xml:space="preserve">מרשל          </t>
  </si>
  <si>
    <t xml:space="preserve">טליה      </t>
  </si>
  <si>
    <t xml:space="preserve">עו"ס קהילה          </t>
  </si>
  <si>
    <t xml:space="preserve">נולמן         </t>
  </si>
  <si>
    <t>ע.ממודיעין ע' צוות ב</t>
  </si>
  <si>
    <t xml:space="preserve">סילון         </t>
  </si>
  <si>
    <t xml:space="preserve">ורד       </t>
  </si>
  <si>
    <t xml:space="preserve">לנדאו         </t>
  </si>
  <si>
    <t xml:space="preserve">נקי           </t>
  </si>
  <si>
    <t xml:space="preserve">לירז      </t>
  </si>
  <si>
    <t>מ.א מטה יהודה צוות 1</t>
  </si>
  <si>
    <t xml:space="preserve">איברהים       </t>
  </si>
  <si>
    <t xml:space="preserve">זהייה     </t>
  </si>
  <si>
    <t xml:space="preserve">ארבל          </t>
  </si>
  <si>
    <t>מ.א לכיש צוות 1</t>
  </si>
  <si>
    <t xml:space="preserve">יהודה-מלכא    </t>
  </si>
  <si>
    <t>מ.א גוש עציון מערב</t>
  </si>
  <si>
    <t xml:space="preserve">סולר          </t>
  </si>
  <si>
    <t xml:space="preserve">נאור          </t>
  </si>
  <si>
    <t xml:space="preserve">גולדה     </t>
  </si>
  <si>
    <t xml:space="preserve">גילרנטר       </t>
  </si>
  <si>
    <t xml:space="preserve">כתיב          </t>
  </si>
  <si>
    <t xml:space="preserve">בת-שבע    </t>
  </si>
  <si>
    <t xml:space="preserve">אונגר         </t>
  </si>
  <si>
    <t xml:space="preserve">חוה       </t>
  </si>
  <si>
    <t xml:space="preserve">סמוחה         </t>
  </si>
  <si>
    <t xml:space="preserve">חיים      </t>
  </si>
  <si>
    <t xml:space="preserve">פרל           </t>
  </si>
  <si>
    <t xml:space="preserve">וינר          </t>
  </si>
  <si>
    <t xml:space="preserve">נתנזון        </t>
  </si>
  <si>
    <t xml:space="preserve">ביכלר         </t>
  </si>
  <si>
    <t xml:space="preserve">פרגי          </t>
  </si>
  <si>
    <t xml:space="preserve">רדליק         </t>
  </si>
  <si>
    <t xml:space="preserve">אביבה     </t>
  </si>
  <si>
    <t xml:space="preserve">עבאס          </t>
  </si>
  <si>
    <t xml:space="preserve">שמלה          </t>
  </si>
  <si>
    <t xml:space="preserve">ליהיא     </t>
  </si>
  <si>
    <t xml:space="preserve">שמחה-פרישמן   </t>
  </si>
  <si>
    <t xml:space="preserve">מונטה         </t>
  </si>
  <si>
    <t xml:space="preserve">זולטק         </t>
  </si>
  <si>
    <t xml:space="preserve">צימרמן        </t>
  </si>
  <si>
    <t xml:space="preserve">שני       </t>
  </si>
  <si>
    <t xml:space="preserve">אלישע         </t>
  </si>
  <si>
    <t xml:space="preserve">פליישהקר      </t>
  </si>
  <si>
    <t xml:space="preserve">מעיין     </t>
  </si>
  <si>
    <t xml:space="preserve">רוטפוגל       </t>
  </si>
  <si>
    <t xml:space="preserve">דקלה      </t>
  </si>
  <si>
    <t xml:space="preserve">פרקש שייר     </t>
  </si>
  <si>
    <t xml:space="preserve">זרפה          </t>
  </si>
  <si>
    <t xml:space="preserve">זהבה      </t>
  </si>
  <si>
    <t xml:space="preserve">רובינשטיין    </t>
  </si>
  <si>
    <t xml:space="preserve">דרמן טבצ'ניק  </t>
  </si>
  <si>
    <t xml:space="preserve">דואני         </t>
  </si>
  <si>
    <t xml:space="preserve">שלמה      </t>
  </si>
  <si>
    <t xml:space="preserve">קלרמן         </t>
  </si>
  <si>
    <t xml:space="preserve">חוי       </t>
  </si>
  <si>
    <t xml:space="preserve">שחם עבודי     </t>
  </si>
  <si>
    <t xml:space="preserve">רטנר          </t>
  </si>
  <si>
    <t xml:space="preserve">ניבה      </t>
  </si>
  <si>
    <t xml:space="preserve">עובד נוער וצעירים   </t>
  </si>
  <si>
    <t xml:space="preserve">ארביב-כהן     </t>
  </si>
  <si>
    <t>שירית-הודי</t>
  </si>
  <si>
    <t xml:space="preserve">אדווה     </t>
  </si>
  <si>
    <t xml:space="preserve">הורוביץ       </t>
  </si>
  <si>
    <t xml:space="preserve">אוחיון-ארוך   </t>
  </si>
  <si>
    <t xml:space="preserve">רום           </t>
  </si>
  <si>
    <t>לשכת אפיקים צוות-2</t>
  </si>
  <si>
    <t xml:space="preserve">ניידורף       </t>
  </si>
  <si>
    <t xml:space="preserve">בת-חן     </t>
  </si>
  <si>
    <t xml:space="preserve">גד            </t>
  </si>
  <si>
    <t xml:space="preserve">סנה       </t>
  </si>
  <si>
    <t xml:space="preserve">גרוניס        </t>
  </si>
  <si>
    <t xml:space="preserve">טאוב          </t>
  </si>
  <si>
    <t xml:space="preserve">זוהר      </t>
  </si>
  <si>
    <t xml:space="preserve">מדזיבובסקי    </t>
  </si>
  <si>
    <t xml:space="preserve">אליאנה    </t>
  </si>
  <si>
    <t xml:space="preserve">תקוה      </t>
  </si>
  <si>
    <t xml:space="preserve">דרורי         </t>
  </si>
  <si>
    <t>באר-יעקב</t>
  </si>
  <si>
    <t xml:space="preserve">אייטגב        </t>
  </si>
  <si>
    <t xml:space="preserve">אלמיטו    </t>
  </si>
  <si>
    <t>גדרה</t>
  </si>
  <si>
    <t xml:space="preserve">מדהלה (גולן)  </t>
  </si>
  <si>
    <t xml:space="preserve">אטדגי         </t>
  </si>
  <si>
    <t>מזכרת-בתיה</t>
  </si>
  <si>
    <t xml:space="preserve">הרצוג-מאיו    </t>
  </si>
  <si>
    <t xml:space="preserve">רז            </t>
  </si>
  <si>
    <t xml:space="preserve">עמנואל    </t>
  </si>
  <si>
    <t xml:space="preserve">אלון-חנני     </t>
  </si>
  <si>
    <t xml:space="preserve">פליידר        </t>
  </si>
  <si>
    <t xml:space="preserve">נטליה     </t>
  </si>
  <si>
    <t xml:space="preserve">רמון          </t>
  </si>
  <si>
    <t xml:space="preserve">עומר          </t>
  </si>
  <si>
    <t xml:space="preserve">ובר           </t>
  </si>
  <si>
    <t xml:space="preserve">כהן שלום תעסה </t>
  </si>
  <si>
    <t xml:space="preserve">פז        </t>
  </si>
  <si>
    <t xml:space="preserve">רייק          </t>
  </si>
  <si>
    <t xml:space="preserve">יודעים        </t>
  </si>
  <si>
    <t xml:space="preserve">הלן       </t>
  </si>
  <si>
    <t xml:space="preserve">מכלוף         </t>
  </si>
  <si>
    <t xml:space="preserve">לוטן          </t>
  </si>
  <si>
    <t xml:space="preserve">גרינברגר      </t>
  </si>
  <si>
    <t xml:space="preserve">ביבי          </t>
  </si>
  <si>
    <t>אריאל</t>
  </si>
  <si>
    <t xml:space="preserve">ליפל          </t>
  </si>
  <si>
    <t xml:space="preserve">כליפה         </t>
  </si>
  <si>
    <t xml:space="preserve">נויה      </t>
  </si>
  <si>
    <t>16/10/202</t>
  </si>
  <si>
    <t xml:space="preserve">יחיאל         </t>
  </si>
  <si>
    <t xml:space="preserve">רנית      </t>
  </si>
  <si>
    <t xml:space="preserve">זמיר          </t>
  </si>
  <si>
    <t xml:space="preserve">קיפרמן        </t>
  </si>
  <si>
    <t xml:space="preserve">ארנון         </t>
  </si>
  <si>
    <t xml:space="preserve">מנשה-כלילי    </t>
  </si>
  <si>
    <t xml:space="preserve">קושלנד        </t>
  </si>
  <si>
    <t xml:space="preserve">מנחם      </t>
  </si>
  <si>
    <t xml:space="preserve">אלקובי        </t>
  </si>
  <si>
    <t xml:space="preserve">שחם           </t>
  </si>
  <si>
    <t xml:space="preserve">שירי      </t>
  </si>
  <si>
    <t xml:space="preserve">אגוזי         </t>
  </si>
  <si>
    <t xml:space="preserve">דעבול         </t>
  </si>
  <si>
    <t xml:space="preserve">ששר           </t>
  </si>
  <si>
    <t xml:space="preserve">עאזם          </t>
  </si>
  <si>
    <t xml:space="preserve">מיראל     </t>
  </si>
  <si>
    <t xml:space="preserve">גזאוי         </t>
  </si>
  <si>
    <t xml:space="preserve">ראנדה     </t>
  </si>
  <si>
    <t xml:space="preserve">אמבט      </t>
  </si>
  <si>
    <t xml:space="preserve">זיסו          </t>
  </si>
  <si>
    <t xml:space="preserve">בק לייסטנר    </t>
  </si>
  <si>
    <t xml:space="preserve">אשל אלוני     </t>
  </si>
  <si>
    <t xml:space="preserve">שרון חיה  </t>
  </si>
  <si>
    <t xml:space="preserve">פניגשטיין     </t>
  </si>
  <si>
    <t xml:space="preserve">דהן-ורדי      </t>
  </si>
  <si>
    <t xml:space="preserve">שולמית    </t>
  </si>
  <si>
    <t xml:space="preserve">ורד פלדהיים   </t>
  </si>
  <si>
    <t xml:space="preserve">בביץ ריכר     </t>
  </si>
  <si>
    <t xml:space="preserve">רובינזון      </t>
  </si>
  <si>
    <t xml:space="preserve">גרה           </t>
  </si>
  <si>
    <t xml:space="preserve">ג'נה      </t>
  </si>
  <si>
    <t xml:space="preserve">רותם      </t>
  </si>
  <si>
    <t xml:space="preserve">סימעאן        </t>
  </si>
  <si>
    <t xml:space="preserve">נג'ואן    </t>
  </si>
  <si>
    <t xml:space="preserve">לב רן         </t>
  </si>
  <si>
    <t xml:space="preserve">אורי      </t>
  </si>
  <si>
    <t xml:space="preserve">מאשה      </t>
  </si>
  <si>
    <t xml:space="preserve">רפאלי         </t>
  </si>
  <si>
    <t xml:space="preserve">קרקה          </t>
  </si>
  <si>
    <t xml:space="preserve">דומוב         </t>
  </si>
  <si>
    <t xml:space="preserve">לובוב     </t>
  </si>
  <si>
    <t>קרית-טבעון</t>
  </si>
  <si>
    <t xml:space="preserve">לייבה רווה    </t>
  </si>
  <si>
    <t xml:space="preserve">ריטל          </t>
  </si>
  <si>
    <t xml:space="preserve">קלריס     </t>
  </si>
  <si>
    <t xml:space="preserve">שלום          </t>
  </si>
  <si>
    <t xml:space="preserve">אריאלה    </t>
  </si>
  <si>
    <t>ע. כרמיאל מרכז-עליון</t>
  </si>
  <si>
    <t xml:space="preserve">מאירוביץ      </t>
  </si>
  <si>
    <t>מ.א מטה אשר צוות 2</t>
  </si>
  <si>
    <t>גליל-התחתון</t>
  </si>
  <si>
    <t>בר נוי פליישמן</t>
  </si>
  <si>
    <t xml:space="preserve">ליאת רחל  </t>
  </si>
  <si>
    <t>זבולון</t>
  </si>
  <si>
    <t xml:space="preserve">פינצבסקי      </t>
  </si>
  <si>
    <t xml:space="preserve">איטה      </t>
  </si>
  <si>
    <t xml:space="preserve">וברמן         </t>
  </si>
  <si>
    <t xml:space="preserve">בירגר         </t>
  </si>
  <si>
    <t xml:space="preserve">פז            </t>
  </si>
  <si>
    <t xml:space="preserve">חמו קפלן      </t>
  </si>
  <si>
    <t xml:space="preserve">גיסמן מילמן   </t>
  </si>
  <si>
    <t xml:space="preserve">שלם           </t>
  </si>
  <si>
    <t xml:space="preserve">סופר ממן      </t>
  </si>
  <si>
    <t xml:space="preserve">נתנאלה    </t>
  </si>
  <si>
    <t xml:space="preserve">לינא      </t>
  </si>
  <si>
    <t xml:space="preserve">ג'ומאנה   </t>
  </si>
  <si>
    <t xml:space="preserve">עאסלה         </t>
  </si>
  <si>
    <t xml:space="preserve">מייסון    </t>
  </si>
  <si>
    <t xml:space="preserve">גדיר          </t>
  </si>
  <si>
    <t xml:space="preserve">פוראת     </t>
  </si>
  <si>
    <t xml:space="preserve">משה זייד      </t>
  </si>
  <si>
    <t xml:space="preserve">הדר       </t>
  </si>
  <si>
    <t xml:space="preserve">בתיה      </t>
  </si>
  <si>
    <t xml:space="preserve">אורן          </t>
  </si>
  <si>
    <t xml:space="preserve">בוטרגייט      </t>
  </si>
  <si>
    <t xml:space="preserve">איצקוביץ      </t>
  </si>
  <si>
    <t xml:space="preserve">שרי       </t>
  </si>
  <si>
    <t>ע.ב"ש הנהלת ד' רבתי</t>
  </si>
  <si>
    <t xml:space="preserve">מימון         </t>
  </si>
  <si>
    <t xml:space="preserve">בלנאו         </t>
  </si>
  <si>
    <t xml:space="preserve">אבינועם   </t>
  </si>
  <si>
    <t>ע. קרית גת צוות א'</t>
  </si>
  <si>
    <t xml:space="preserve">גליה      </t>
  </si>
  <si>
    <t>שדרות</t>
  </si>
  <si>
    <t xml:space="preserve">עמר           </t>
  </si>
  <si>
    <t xml:space="preserve">שנית      </t>
  </si>
  <si>
    <t xml:space="preserve">מונרוב        </t>
  </si>
  <si>
    <t>ע. ערד צוות 2</t>
  </si>
  <si>
    <t xml:space="preserve">יהודה נחום    </t>
  </si>
  <si>
    <t xml:space="preserve">דן        </t>
  </si>
  <si>
    <t>עומר</t>
  </si>
  <si>
    <t xml:space="preserve">גולוב         </t>
  </si>
  <si>
    <t xml:space="preserve">שחר       </t>
  </si>
  <si>
    <t xml:space="preserve">אוליקי        </t>
  </si>
  <si>
    <t xml:space="preserve">סילבינה   </t>
  </si>
  <si>
    <t>מ.א ח.אשקלון צוות 1</t>
  </si>
  <si>
    <t xml:space="preserve">קליין         </t>
  </si>
  <si>
    <t xml:space="preserve">איילת     </t>
  </si>
  <si>
    <t xml:space="preserve">גובנסקי       </t>
  </si>
  <si>
    <t xml:space="preserve">כץ מצויינים   </t>
  </si>
  <si>
    <t xml:space="preserve">עמוס      </t>
  </si>
  <si>
    <t xml:space="preserve">ג'אמל         </t>
  </si>
  <si>
    <t xml:space="preserve">אמגאד     </t>
  </si>
  <si>
    <t xml:space="preserve">ת. מגזר בדואי דרום  </t>
  </si>
  <si>
    <t>רשות</t>
  </si>
  <si>
    <t>תקן - 2010</t>
  </si>
  <si>
    <t>איוש -2010</t>
  </si>
  <si>
    <t>גברים- 2010</t>
  </si>
  <si>
    <t>נשים -2010</t>
  </si>
  <si>
    <t>תקן - 2020</t>
  </si>
  <si>
    <t>איוש -2020</t>
  </si>
  <si>
    <t>גברים- 2020</t>
  </si>
  <si>
    <t>נשים -2020</t>
  </si>
  <si>
    <t>תקן - 2022</t>
  </si>
  <si>
    <t>איוש -2022</t>
  </si>
  <si>
    <t>גברים- 2022</t>
  </si>
  <si>
    <t>נשים -2022</t>
  </si>
  <si>
    <t>אחוז גברים- 2010</t>
  </si>
  <si>
    <t>אחוז נשים -2010</t>
  </si>
  <si>
    <t>אחוז גברים- 2020</t>
  </si>
  <si>
    <t>אחוז נשים -2020</t>
  </si>
  <si>
    <t>אחוז גברים- 2022</t>
  </si>
  <si>
    <t>אחוז נשים -2022</t>
  </si>
  <si>
    <t>אחוז איוש -2010</t>
  </si>
  <si>
    <t>אחוז איוש -2020</t>
  </si>
  <si>
    <t>אחוז איוש 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</si>
</sst>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color rgb="FF1F497D"/>
      <name val="Calibri"/>
      <family val="2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right" vertical="center" readingOrder="2"/>
    </xf>
    <xf numFmtId="0" fontId="2" fillId="0" borderId="2" xfId="0" applyFont="1" applyBorder="1" applyAlignment="1">
      <alignment horizontal="right" vertical="center" readingOrder="2"/>
    </xf>
    <xf numFmtId="0" fontId="3" fillId="0" borderId="3" xfId="0" applyFont="1" applyBorder="1" applyAlignment="1">
      <alignment horizontal="right" vertical="center" readingOrder="1"/>
    </xf>
    <xf numFmtId="0" fontId="3" fillId="0" borderId="4" xfId="0" applyFont="1" applyBorder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14" fontId="0" fillId="0" borderId="0" xfId="0" applyNumberFormat="1"/>
    <xf numFmtId="43" fontId="0" fillId="0" borderId="0" xfId="1" applyFont="1"/>
    <xf numFmtId="0" fontId="0" fillId="0" borderId="0" xfId="0" pivotButton="1"/>
    <xf numFmtId="0" fontId="0" fillId="0" borderId="0" xfId="0" applyAlignment="1">
      <alignment horizontal="right"/>
    </xf>
    <xf numFmtId="0" fontId="0" fillId="0" borderId="0" xfId="0" applyNumberFormat="1"/>
    <xf numFmtId="43" fontId="0" fillId="0" borderId="0" xfId="1" pivotButton="1" applyFont="1"/>
    <xf numFmtId="43" fontId="0" fillId="0" borderId="0" xfId="0" applyNumberFormat="1"/>
    <xf numFmtId="0" fontId="0" fillId="0" borderId="5" xfId="0" applyBorder="1"/>
    <xf numFmtId="43" fontId="0" fillId="0" borderId="5" xfId="1" applyFont="1" applyBorder="1"/>
    <xf numFmtId="0" fontId="0" fillId="0" borderId="0" xfId="0" applyAlignment="1">
      <alignment horizontal="center"/>
    </xf>
    <xf numFmtId="43" fontId="5" fillId="0" borderId="5" xfId="1" applyFont="1" applyBorder="1"/>
    <xf numFmtId="43" fontId="5" fillId="2" borderId="5" xfId="1" applyFont="1" applyFill="1" applyBorder="1" applyAlignment="1">
      <alignment horizontal="center"/>
    </xf>
    <xf numFmtId="43" fontId="0" fillId="0" borderId="0" xfId="1" applyFont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5" xfId="0" quotePrefix="1" applyFont="1" applyFill="1" applyBorder="1" applyAlignment="1">
      <alignment horizontal="center"/>
    </xf>
    <xf numFmtId="0" fontId="0" fillId="0" borderId="6" xfId="0" applyBorder="1"/>
    <xf numFmtId="43" fontId="5" fillId="0" borderId="0" xfId="1" applyFont="1"/>
    <xf numFmtId="9" fontId="0" fillId="0" borderId="5" xfId="2" applyFont="1" applyBorder="1"/>
    <xf numFmtId="9" fontId="0" fillId="0" borderId="0" xfId="2" applyFont="1"/>
    <xf numFmtId="0" fontId="0" fillId="0" borderId="0" xfId="0" applyBorder="1"/>
    <xf numFmtId="0" fontId="6" fillId="0" borderId="0" xfId="0" applyFont="1"/>
    <xf numFmtId="43" fontId="6" fillId="0" borderId="5" xfId="0" applyNumberFormat="1" applyFont="1" applyBorder="1"/>
    <xf numFmtId="9" fontId="6" fillId="0" borderId="5" xfId="2" applyFont="1" applyBorder="1"/>
    <xf numFmtId="0" fontId="7" fillId="0" borderId="0" xfId="0" applyFont="1"/>
    <xf numFmtId="0" fontId="6" fillId="2" borderId="5" xfId="0" applyFont="1" applyFill="1" applyBorder="1" applyAlignment="1">
      <alignment horizontal="center" vertical="center" wrapText="1"/>
    </xf>
    <xf numFmtId="0" fontId="6" fillId="2" borderId="5" xfId="0" quotePrefix="1" applyFont="1" applyFill="1" applyBorder="1" applyAlignment="1">
      <alignment horizontal="center" vertical="center" wrapText="1"/>
    </xf>
    <xf numFmtId="9" fontId="6" fillId="2" borderId="5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דוד כהן" refreshedDate="44963.76864328704" createdVersion="4" refreshedVersion="4" minRefreshableVersion="3" recordCount="457">
  <cacheSource type="worksheet">
    <worksheetSource ref="A1:AK458" sheet="פירוט 12-2022"/>
  </cacheSource>
  <cacheFields count="37">
    <cacheField name="סמל מחוז" numFmtId="0">
      <sharedItems containsSemiMixedTypes="0" containsString="0" containsNumber="1" containsInteger="1" minValue="1" maxValue="4"/>
    </cacheField>
    <cacheField name="מחוז" numFmtId="0">
      <sharedItems/>
    </cacheField>
    <cacheField name="סמל רשות" numFmtId="0">
      <sharedItems containsSemiMixedTypes="0" containsString="0" containsNumber="1" containsInteger="1" minValue="100" maxValue="677" count="157">
        <n v="100"/>
        <n v="101"/>
        <n v="102"/>
        <n v="103"/>
        <n v="104"/>
        <n v="105"/>
        <n v="106"/>
        <n v="120"/>
        <n v="121"/>
        <n v="123"/>
        <n v="124"/>
        <n v="125"/>
        <n v="128"/>
        <n v="129"/>
        <n v="130"/>
        <n v="131"/>
        <n v="134"/>
        <n v="140"/>
        <n v="141"/>
        <n v="142"/>
        <n v="143"/>
        <n v="145"/>
        <n v="146"/>
        <n v="147"/>
        <n v="161"/>
        <n v="162"/>
        <n v="164"/>
        <n v="165"/>
        <n v="166"/>
        <n v="167"/>
        <n v="168"/>
        <n v="169"/>
        <n v="171"/>
        <n v="172"/>
        <n v="173"/>
        <n v="174"/>
        <n v="178"/>
        <n v="184"/>
        <n v="186"/>
        <n v="221"/>
        <n v="222"/>
        <n v="223"/>
        <n v="245"/>
        <n v="246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20"/>
        <n v="321"/>
        <n v="322"/>
        <n v="324"/>
        <n v="325"/>
        <n v="327"/>
        <n v="328"/>
        <n v="329"/>
        <n v="330"/>
        <n v="331"/>
        <n v="332"/>
        <n v="337"/>
        <n v="338"/>
        <n v="339"/>
        <n v="340"/>
        <n v="341"/>
        <n v="342"/>
        <n v="343"/>
        <n v="344"/>
        <n v="345"/>
        <n v="346"/>
        <n v="347"/>
        <n v="350"/>
        <n v="352"/>
        <n v="355"/>
        <n v="359"/>
        <n v="361"/>
        <n v="362"/>
        <n v="363"/>
        <n v="365"/>
        <n v="366"/>
        <n v="368"/>
        <n v="370"/>
        <n v="371"/>
        <n v="374"/>
        <n v="375"/>
        <n v="377"/>
        <n v="378"/>
        <n v="379"/>
        <n v="421"/>
        <n v="422"/>
        <n v="424"/>
        <n v="425"/>
        <n v="426"/>
        <n v="500"/>
        <n v="501"/>
        <n v="502"/>
        <n v="503"/>
        <n v="504"/>
        <n v="505"/>
        <n v="506"/>
        <n v="507"/>
        <n v="520"/>
        <n v="521"/>
        <n v="522"/>
        <n v="524"/>
        <n v="526"/>
        <n v="529"/>
        <n v="533"/>
        <n v="535"/>
        <n v="536"/>
        <n v="539"/>
        <n v="540"/>
        <n v="543"/>
        <n v="544"/>
        <n v="545"/>
        <n v="550"/>
        <n v="552"/>
        <n v="555"/>
        <n v="556"/>
        <n v="561"/>
        <n v="562"/>
        <n v="563"/>
        <n v="564"/>
        <n v="567"/>
        <n v="568"/>
        <n v="569"/>
        <n v="570"/>
        <n v="571"/>
        <n v="575"/>
        <n v="578"/>
        <n v="579"/>
        <n v="600"/>
        <n v="601"/>
        <n v="620"/>
        <n v="621"/>
        <n v="622"/>
        <n v="623"/>
        <n v="629"/>
        <n v="632"/>
        <n v="636"/>
        <n v="641"/>
        <n v="644"/>
        <n v="649"/>
        <n v="651"/>
        <n v="662"/>
        <n v="666"/>
        <n v="675"/>
        <n v="677"/>
      </sharedItems>
    </cacheField>
    <cacheField name="שם הרשות" numFmtId="0">
      <sharedItems/>
    </cacheField>
    <cacheField name="סמל מחלקה" numFmtId="0">
      <sharedItems containsSemiMixedTypes="0" containsString="0" containsNumber="1" containsInteger="1" minValue="1000000" maxValue="6770010"/>
    </cacheField>
    <cacheField name="תאור מחלקה" numFmtId="0">
      <sharedItems containsBlank="1"/>
    </cacheField>
    <cacheField name="מספר משרה" numFmtId="0">
      <sharedItems containsSemiMixedTypes="0" containsString="0" containsNumber="1" containsInteger="1" minValue="90" maxValue="140900"/>
    </cacheField>
    <cacheField name="סמל סיווג תקן" numFmtId="0">
      <sharedItems containsSemiMixedTypes="0" containsString="0" containsNumber="1" containsInteger="1" minValue="63" maxValue="140"/>
    </cacheField>
    <cacheField name="סיווג מקצועי תקן" numFmtId="0">
      <sharedItems/>
    </cacheField>
    <cacheField name="סמל מימון" numFmtId="0">
      <sharedItems containsSemiMixedTypes="0" containsString="0" containsNumber="1" containsInteger="1" minValue="1" maxValue="1"/>
    </cacheField>
    <cacheField name="מימון" numFmtId="0">
      <sharedItems/>
    </cacheField>
    <cacheField name="סמל סעיף תקציבי" numFmtId="0">
      <sharedItems containsSemiMixedTypes="0" containsString="0" containsNumber="1" containsInteger="1" minValue="1" maxValue="1"/>
    </cacheField>
    <cacheField name="סעיף תקציבי" numFmtId="0">
      <sharedItems/>
    </cacheField>
    <cacheField name="סמל קבוצת תקן" numFmtId="0">
      <sharedItems containsString="0" containsBlank="1" containsNumber="1" containsInteger="1" minValue="0" maxValue="30"/>
    </cacheField>
    <cacheField name="קבוצת תקן" numFmtId="0">
      <sharedItems containsBlank="1"/>
    </cacheField>
    <cacheField name="הסכמים מיוחדים" numFmtId="0">
      <sharedItems/>
    </cacheField>
    <cacheField name="תז" numFmtId="0">
      <sharedItems containsString="0" containsBlank="1" containsNumber="1" containsInteger="1" minValue="48819" maxValue="338039415"/>
    </cacheField>
    <cacheField name="שם משפחה" numFmtId="0">
      <sharedItems containsBlank="1"/>
    </cacheField>
    <cacheField name="שם פרטי" numFmtId="0">
      <sharedItems containsBlank="1"/>
    </cacheField>
    <cacheField name="מין" numFmtId="0">
      <sharedItems containsBlank="1" count="3">
        <s v="נשים"/>
        <s v="גברים"/>
        <m/>
      </sharedItems>
    </cacheField>
    <cacheField name="חלקיות תקן" numFmtId="43">
      <sharedItems containsSemiMixedTypes="0" containsString="0" containsNumber="1" minValue="0.01" maxValue="1"/>
    </cacheField>
    <cacheField name="חלקיות העסקה" numFmtId="43">
      <sharedItems containsString="0" containsBlank="1" containsNumber="1" minValue="0.01" maxValue="1"/>
    </cacheField>
    <cacheField name="סמל סיווג העובד" numFmtId="0">
      <sharedItems containsString="0" containsBlank="1" containsNumber="1" containsInteger="1" minValue="63" maxValue="140"/>
    </cacheField>
    <cacheField name="סיווג העובד" numFmtId="0">
      <sharedItems containsBlank="1"/>
    </cacheField>
    <cacheField name="סמל תוספת" numFmtId="0">
      <sharedItems containsString="0" containsBlank="1" containsNumber="1" containsInteger="1" minValue="0" maxValue="4"/>
    </cacheField>
    <cacheField name="סוג תוספת" numFmtId="0">
      <sharedItems containsBlank="1"/>
    </cacheField>
    <cacheField name="סמל דרוג" numFmtId="0">
      <sharedItems containsString="0" containsBlank="1" containsNumber="1" containsInteger="1" minValue="80" maxValue="80"/>
    </cacheField>
    <cacheField name="דרוג" numFmtId="0">
      <sharedItems containsBlank="1"/>
    </cacheField>
    <cacheField name="דרגה" numFmtId="0">
      <sharedItems containsString="0" containsBlank="1" containsNumber="1" containsInteger="1" minValue="20" maxValue="31"/>
    </cacheField>
    <cacheField name="גמול השתלמות" numFmtId="0">
      <sharedItems containsString="0" containsBlank="1" containsNumber="1" containsInteger="1" minValue="101" maxValue="136"/>
    </cacheField>
    <cacheField name="תאריך התחלה בתפקיד" numFmtId="0">
      <sharedItems containsNonDate="0" containsDate="1" containsString="0" containsBlank="1" minDate="1983-12-01T00:00:00" maxDate="2022-12-21T00:00:00"/>
    </cacheField>
    <cacheField name="תאריך התחלת העובד במשרה" numFmtId="0">
      <sharedItems containsNonDate="0" containsDate="1" containsString="0" containsBlank="1" minDate="1998-08-01T00:00:00" maxDate="2022-12-21T00:00:00"/>
    </cacheField>
    <cacheField name="תאריך סיום העובד במשרה" numFmtId="0">
      <sharedItems containsNonDate="0" containsDate="1" containsString="0" containsBlank="1" minDate="2022-12-08T00:00:00" maxDate="2067-09-01T00:00:00"/>
    </cacheField>
    <cacheField name="תאריך התחלה כרטיס עובד" numFmtId="0">
      <sharedItems containsNonDate="0" containsDate="1" containsString="0" containsBlank="1" minDate="1983-12-01T00:00:00" maxDate="2022-12-17T00:00:00"/>
    </cacheField>
    <cacheField name="תאריך סיום כרטיס עובד" numFmtId="0">
      <sharedItems containsNonDate="0" containsDate="1" containsString="0" containsBlank="1" minDate="2022-12-08T00:00:00" maxDate="2067-09-01T00:00:00"/>
    </cacheField>
    <cacheField name="תאריך התחלת תקן" numFmtId="14">
      <sharedItems containsSemiMixedTypes="0" containsNonDate="0" containsDate="1" containsString="0" minDate="1951-01-01T00:00:00" maxDate="2022-08-02T00:00:00"/>
    </cacheField>
    <cacheField name="תאריך  סיום תקן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דוד כהן" refreshedDate="44963.780454282409" createdVersion="4" refreshedVersion="4" minRefreshableVersion="3" recordCount="124">
  <cacheSource type="worksheet">
    <worksheetSource ref="A1:AO125" sheet="פירוט 10-2010"/>
  </cacheSource>
  <cacheFields count="41">
    <cacheField name="סמל מחוז" numFmtId="0">
      <sharedItems containsSemiMixedTypes="0" containsString="0" containsNumber="1" containsInteger="1" minValue="1" maxValue="4"/>
    </cacheField>
    <cacheField name="מחוז" numFmtId="0">
      <sharedItems/>
    </cacheField>
    <cacheField name="סמל רשות" numFmtId="0">
      <sharedItems containsSemiMixedTypes="0" containsString="0" containsNumber="1" containsInteger="1" minValue="100" maxValue="649" count="56">
        <n v="101"/>
        <n v="103"/>
        <n v="104"/>
        <n v="129"/>
        <n v="147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28"/>
        <n v="337"/>
        <n v="339"/>
        <n v="341"/>
        <n v="342"/>
        <n v="343"/>
        <n v="347"/>
        <n v="359"/>
        <n v="374"/>
        <n v="426"/>
        <n v="500"/>
        <n v="501"/>
        <n v="502"/>
        <n v="504"/>
        <n v="506"/>
        <n v="507"/>
        <n v="529"/>
        <n v="543"/>
        <n v="544"/>
        <n v="545"/>
        <n v="552"/>
        <n v="562"/>
        <n v="564"/>
        <n v="600"/>
        <n v="601"/>
        <n v="620"/>
        <n v="629"/>
        <n v="643"/>
        <n v="649"/>
        <n v="100"/>
        <n v="102"/>
        <n v="105"/>
        <n v="106"/>
        <n v="120"/>
        <n v="123"/>
        <n v="125"/>
        <n v="245"/>
      </sharedItems>
    </cacheField>
    <cacheField name="שם הרשות" numFmtId="0">
      <sharedItems/>
    </cacheField>
    <cacheField name="סמל מחלקה" numFmtId="0">
      <sharedItems containsSemiMixedTypes="0" containsString="0" containsNumber="1" containsInteger="1" minValue="1000000" maxValue="6490000"/>
    </cacheField>
    <cacheField name="תאור מחלקה" numFmtId="0">
      <sharedItems/>
    </cacheField>
    <cacheField name="מספר משרה" numFmtId="0">
      <sharedItems containsSemiMixedTypes="0" containsString="0" containsNumber="1" containsInteger="1" minValue="50" maxValue="92200"/>
    </cacheField>
    <cacheField name="סמל סיווג תקן" numFmtId="0">
      <sharedItems containsSemiMixedTypes="0" containsString="0" containsNumber="1" containsInteger="1" minValue="63" maxValue="140"/>
    </cacheField>
    <cacheField name="סיווג מקצועי תקן" numFmtId="0">
      <sharedItems/>
    </cacheField>
    <cacheField name="סמל מימון" numFmtId="0">
      <sharedItems containsSemiMixedTypes="0" containsString="0" containsNumber="1" containsInteger="1" minValue="1" maxValue="1"/>
    </cacheField>
    <cacheField name="מימון" numFmtId="0">
      <sharedItems/>
    </cacheField>
    <cacheField name="סמל סעיף תקציבי" numFmtId="0">
      <sharedItems containsSemiMixedTypes="0" containsString="0" containsNumber="1" containsInteger="1" minValue="1" maxValue="1"/>
    </cacheField>
    <cacheField name="סעיף תקציבי" numFmtId="0">
      <sharedItems/>
    </cacheField>
    <cacheField name="סמל קבוצת תקן" numFmtId="0">
      <sharedItems containsString="0" containsBlank="1" containsNumber="1" containsInteger="1" minValue="0" maxValue="8"/>
    </cacheField>
    <cacheField name="קבוצת תקן" numFmtId="0">
      <sharedItems containsBlank="1"/>
    </cacheField>
    <cacheField name="הסכמים מיוחדים" numFmtId="0">
      <sharedItems/>
    </cacheField>
    <cacheField name="תז" numFmtId="0">
      <sharedItems containsString="0" containsBlank="1" containsNumber="1" containsInteger="1" minValue="3065208" maxValue="314366360"/>
    </cacheField>
    <cacheField name="שם משפחה" numFmtId="0">
      <sharedItems containsBlank="1"/>
    </cacheField>
    <cacheField name="שם פרטי" numFmtId="0">
      <sharedItems containsBlank="1"/>
    </cacheField>
    <cacheField name="מין" numFmtId="0">
      <sharedItems containsBlank="1" count="3">
        <s v="נשים"/>
        <s v="גברים"/>
        <m/>
      </sharedItems>
    </cacheField>
    <cacheField name="חלקיות תקן" numFmtId="0">
      <sharedItems containsSemiMixedTypes="0" containsString="0" containsNumber="1" minValue="0.25" maxValue="1"/>
    </cacheField>
    <cacheField name="חלקיות העסקה" numFmtId="0">
      <sharedItems containsString="0" containsBlank="1" containsNumber="1" minValue="0.05" maxValue="1"/>
    </cacheField>
    <cacheField name="סמל סיווג העובד" numFmtId="0">
      <sharedItems containsString="0" containsBlank="1" containsNumber="1" containsInteger="1" minValue="63" maxValue="140"/>
    </cacheField>
    <cacheField name="סיווג העובד" numFmtId="0">
      <sharedItems containsBlank="1"/>
    </cacheField>
    <cacheField name="סמל תוספת" numFmtId="0">
      <sharedItems containsNonDate="0" containsString="0" containsBlank="1"/>
    </cacheField>
    <cacheField name="סוג תוספת" numFmtId="0">
      <sharedItems containsNonDate="0" containsString="0" containsBlank="1"/>
    </cacheField>
    <cacheField name="סמל דרוג" numFmtId="0">
      <sharedItems containsString="0" containsBlank="1" containsNumber="1" containsInteger="1" minValue="80" maxValue="85"/>
    </cacheField>
    <cacheField name="דרוג" numFmtId="0">
      <sharedItems containsBlank="1"/>
    </cacheField>
    <cacheField name="דרגה" numFmtId="0">
      <sharedItems containsString="0" containsBlank="1" containsNumber="1" containsInteger="1" minValue="1" maxValue="6"/>
    </cacheField>
    <cacheField name="גמול השתלמות" numFmtId="0">
      <sharedItems containsString="0" containsBlank="1" containsNumber="1" containsInteger="1" minValue="101" maxValue="130"/>
    </cacheField>
    <cacheField name="תאריך התחלה בתפקיד" numFmtId="0">
      <sharedItems containsNonDate="0" containsDate="1" containsString="0" containsBlank="1" minDate="1970-10-01T00:00:00" maxDate="2010-09-07T00:00:00"/>
    </cacheField>
    <cacheField name="תאריך התחלת העובד במשרה" numFmtId="0">
      <sharedItems containsNonDate="0" containsDate="1" containsString="0" containsBlank="1" minDate="1970-10-01T00:00:00" maxDate="2010-09-07T00:00:00"/>
    </cacheField>
    <cacheField name="תאריך סיום העובד במשרה" numFmtId="0">
      <sharedItems containsNonDate="0" containsDate="1" containsString="0" containsBlank="1" minDate="2010-10-30T00:00:00" maxDate="2043-05-26T00:00:00"/>
    </cacheField>
    <cacheField name="תאריך התחלה כרטיס עובד" numFmtId="0">
      <sharedItems containsNonDate="0" containsDate="1" containsString="0" containsBlank="1" minDate="1970-10-01T00:00:00" maxDate="2020-07-27T00:00:00"/>
    </cacheField>
    <cacheField name="תאריך סיום כרטיס עובד" numFmtId="0">
      <sharedItems containsNonDate="0" containsDate="1" containsString="0" containsBlank="1" minDate="2010-09-30T00:00:00" maxDate="2057-12-01T00:00:00"/>
    </cacheField>
    <cacheField name="תאריך התחלת תקן" numFmtId="14">
      <sharedItems containsSemiMixedTypes="0" containsNonDate="0" containsDate="1" containsString="0" minDate="1951-01-01T00:00:00" maxDate="2007-08-02T00:00:00"/>
    </cacheField>
    <cacheField name="תאריך  סיום תקן" numFmtId="0">
      <sharedItems containsNonDate="0" containsDate="1" containsString="0" containsBlank="1" minDate="2011-10-31T00:00:00" maxDate="2011-11-01T00:00:00"/>
    </cacheField>
    <cacheField name="סמל סיווג חדש" numFmtId="0">
      <sharedItems/>
    </cacheField>
    <cacheField name="סיווג מקצועי חדש" numFmtId="0">
      <sharedItems/>
    </cacheField>
    <cacheField name="חלקיות העסקה חדשה" numFmtId="0">
      <sharedItems/>
    </cacheField>
    <cacheField name="תפקיד נוסף - למילוי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דוד כהן" refreshedDate="44963.784521643516" createdVersion="4" refreshedVersion="4" minRefreshableVersion="3" recordCount="443">
  <cacheSource type="worksheet">
    <worksheetSource ref="A1:AO444" sheet="פירוט 10-2020"/>
  </cacheSource>
  <cacheFields count="41">
    <cacheField name="סמל מחוז" numFmtId="0">
      <sharedItems containsSemiMixedTypes="0" containsString="0" containsNumber="1" containsInteger="1" minValue="1" maxValue="4"/>
    </cacheField>
    <cacheField name="מחוז" numFmtId="0">
      <sharedItems/>
    </cacheField>
    <cacheField name="סמל רשות" numFmtId="0">
      <sharedItems containsSemiMixedTypes="0" containsString="0" containsNumber="1" containsInteger="1" minValue="100" maxValue="666" count="157">
        <n v="101"/>
        <n v="103"/>
        <n v="104"/>
        <n v="121"/>
        <n v="124"/>
        <n v="129"/>
        <n v="134"/>
        <n v="140"/>
        <n v="141"/>
        <n v="142"/>
        <n v="146"/>
        <n v="147"/>
        <n v="162"/>
        <n v="164"/>
        <n v="167"/>
        <n v="168"/>
        <n v="173"/>
        <n v="174"/>
        <n v="178"/>
        <n v="184"/>
        <n v="186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4"/>
        <n v="337"/>
        <n v="338"/>
        <n v="339"/>
        <n v="340"/>
        <n v="341"/>
        <n v="342"/>
        <n v="343"/>
        <n v="344"/>
        <n v="345"/>
        <n v="346"/>
        <n v="347"/>
        <n v="350"/>
        <n v="352"/>
        <n v="353"/>
        <n v="355"/>
        <n v="359"/>
        <n v="361"/>
        <n v="362"/>
        <n v="363"/>
        <n v="365"/>
        <n v="366"/>
        <n v="368"/>
        <n v="370"/>
        <n v="371"/>
        <n v="374"/>
        <n v="375"/>
        <n v="377"/>
        <n v="378"/>
        <n v="379"/>
        <n v="421"/>
        <n v="422"/>
        <n v="424"/>
        <n v="425"/>
        <n v="426"/>
        <n v="500"/>
        <n v="501"/>
        <n v="502"/>
        <n v="503"/>
        <n v="504"/>
        <n v="505"/>
        <n v="506"/>
        <n v="507"/>
        <n v="520"/>
        <n v="521"/>
        <n v="522"/>
        <n v="524"/>
        <n v="526"/>
        <n v="529"/>
        <n v="533"/>
        <n v="535"/>
        <n v="536"/>
        <n v="539"/>
        <n v="540"/>
        <n v="542"/>
        <n v="543"/>
        <n v="544"/>
        <n v="545"/>
        <n v="550"/>
        <n v="552"/>
        <n v="556"/>
        <n v="561"/>
        <n v="562"/>
        <n v="563"/>
        <n v="564"/>
        <n v="565"/>
        <n v="566"/>
        <n v="567"/>
        <n v="568"/>
        <n v="569"/>
        <n v="570"/>
        <n v="571"/>
        <n v="575"/>
        <n v="578"/>
        <n v="579"/>
        <n v="600"/>
        <n v="601"/>
        <n v="620"/>
        <n v="621"/>
        <n v="622"/>
        <n v="629"/>
        <n v="636"/>
        <n v="644"/>
        <n v="649"/>
        <n v="651"/>
        <n v="666"/>
        <n v="100"/>
        <n v="102"/>
        <n v="105"/>
        <n v="106"/>
        <n v="120"/>
        <n v="123"/>
        <n v="125"/>
        <n v="127"/>
        <n v="128"/>
        <n v="130"/>
        <n v="133"/>
        <n v="143"/>
        <n v="145"/>
        <n v="161"/>
        <n v="165"/>
        <n v="166"/>
        <n v="169"/>
        <n v="171"/>
        <n v="172"/>
        <n v="221"/>
        <n v="222"/>
        <n v="245"/>
        <n v="246"/>
      </sharedItems>
    </cacheField>
    <cacheField name="שם הרשות" numFmtId="0">
      <sharedItems/>
    </cacheField>
    <cacheField name="סמל מחלקה" numFmtId="0">
      <sharedItems containsSemiMixedTypes="0" containsString="0" containsNumber="1" containsInteger="1" minValue="1000000" maxValue="6660000"/>
    </cacheField>
    <cacheField name="תאור מחלקה" numFmtId="0">
      <sharedItems/>
    </cacheField>
    <cacheField name="מספר משרה" numFmtId="0">
      <sharedItems containsSemiMixedTypes="0" containsString="0" containsNumber="1" containsInteger="1" minValue="50" maxValue="140900"/>
    </cacheField>
    <cacheField name="סמל סיווג תקן" numFmtId="0">
      <sharedItems containsSemiMixedTypes="0" containsString="0" containsNumber="1" containsInteger="1" minValue="63" maxValue="140"/>
    </cacheField>
    <cacheField name="סיווג מקצועי תקן" numFmtId="0">
      <sharedItems/>
    </cacheField>
    <cacheField name="סמל מימון" numFmtId="0">
      <sharedItems containsSemiMixedTypes="0" containsString="0" containsNumber="1" containsInteger="1" minValue="1" maxValue="1"/>
    </cacheField>
    <cacheField name="מימון" numFmtId="0">
      <sharedItems/>
    </cacheField>
    <cacheField name="סמל סעיף תקציבי" numFmtId="0">
      <sharedItems containsSemiMixedTypes="0" containsString="0" containsNumber="1" containsInteger="1" minValue="1" maxValue="1"/>
    </cacheField>
    <cacheField name="סעיף תקציבי" numFmtId="0">
      <sharedItems/>
    </cacheField>
    <cacheField name="סמל קבוצת תקן" numFmtId="0">
      <sharedItems containsString="0" containsBlank="1" containsNumber="1" containsInteger="1" minValue="0" maxValue="8"/>
    </cacheField>
    <cacheField name="קבוצת תקן" numFmtId="0">
      <sharedItems containsBlank="1"/>
    </cacheField>
    <cacheField name="הסכמים מיוחדים" numFmtId="0">
      <sharedItems/>
    </cacheField>
    <cacheField name="תז" numFmtId="0">
      <sharedItems containsString="0" containsBlank="1" containsNumber="1" containsInteger="1" minValue="48819" maxValue="333854339"/>
    </cacheField>
    <cacheField name="שם משפחה" numFmtId="0">
      <sharedItems containsBlank="1"/>
    </cacheField>
    <cacheField name="שם פרטי" numFmtId="0">
      <sharedItems containsBlank="1"/>
    </cacheField>
    <cacheField name="מין" numFmtId="0">
      <sharedItems containsBlank="1" count="3">
        <s v="נשים"/>
        <s v="גברים"/>
        <m/>
      </sharedItems>
    </cacheField>
    <cacheField name="חלקיות תקן" numFmtId="0">
      <sharedItems containsSemiMixedTypes="0" containsString="0" containsNumber="1" minValue="7.0000000000000007E-2" maxValue="1"/>
    </cacheField>
    <cacheField name="חלקיות העסקה" numFmtId="0">
      <sharedItems containsString="0" containsBlank="1" containsNumber="1" minValue="0.01" maxValue="1"/>
    </cacheField>
    <cacheField name="סמל סיווג העובד" numFmtId="0">
      <sharedItems containsString="0" containsBlank="1" containsNumber="1" containsInteger="1" minValue="63" maxValue="200"/>
    </cacheField>
    <cacheField name="סיווג העובד" numFmtId="0">
      <sharedItems containsBlank="1"/>
    </cacheField>
    <cacheField name="סמל תוספת" numFmtId="0">
      <sharedItems containsString="0" containsBlank="1" containsNumber="1" containsInteger="1" minValue="0" maxValue="1"/>
    </cacheField>
    <cacheField name="סוג תוספת" numFmtId="0">
      <sharedItems containsBlank="1"/>
    </cacheField>
    <cacheField name="סמל דרוג" numFmtId="0">
      <sharedItems containsString="0" containsBlank="1" containsNumber="1" containsInteger="1" minValue="80" maxValue="80"/>
    </cacheField>
    <cacheField name="דרוג" numFmtId="0">
      <sharedItems containsBlank="1"/>
    </cacheField>
    <cacheField name="דרגה" numFmtId="0">
      <sharedItems containsString="0" containsBlank="1" containsNumber="1" containsInteger="1" minValue="1" maxValue="6"/>
    </cacheField>
    <cacheField name="גמול השתלמות" numFmtId="0">
      <sharedItems containsString="0" containsBlank="1" containsNumber="1" containsInteger="1" minValue="0" maxValue="136"/>
    </cacheField>
    <cacheField name="תאריך התחלה בתפקיד" numFmtId="0">
      <sharedItems containsDate="1" containsBlank="1" containsMixedTypes="1" minDate="1986-04-01T00:00:00" maxDate="2020-10-26T00:00:00"/>
    </cacheField>
    <cacheField name="תאריך התחלת העובד במשרה" numFmtId="0">
      <sharedItems containsNonDate="0" containsDate="1" containsString="0" containsBlank="1" minDate="1990-02-01T00:00:00" maxDate="2020-10-26T00:00:00"/>
    </cacheField>
    <cacheField name="תאריך סיום העובד במשרה" numFmtId="0">
      <sharedItems containsNonDate="0" containsDate="1" containsString="0" containsBlank="1" minDate="2020-10-03T00:00:00" maxDate="2087-03-02T00:00:00"/>
    </cacheField>
    <cacheField name="תאריך התחלה כרטיס עובד" numFmtId="0">
      <sharedItems containsNonDate="0" containsDate="1" containsString="0" containsBlank="1" minDate="1981-04-06T00:00:00" maxDate="2021-07-20T00:00:00"/>
    </cacheField>
    <cacheField name="תאריך סיום כרטיס עובד" numFmtId="0">
      <sharedItems containsNonDate="0" containsDate="1" containsString="0" containsBlank="1" minDate="2020-09-30T00:00:00" maxDate="2067-02-01T00:00:00"/>
    </cacheField>
    <cacheField name="תאריך התחלת תקן" numFmtId="14">
      <sharedItems containsSemiMixedTypes="0" containsNonDate="0" containsDate="1" containsString="0" minDate="1951-01-01T00:00:00" maxDate="2020-06-02T00:00:00"/>
    </cacheField>
    <cacheField name="תאריך  סיום תקן" numFmtId="0">
      <sharedItems containsNonDate="0" containsDate="1" containsString="0" containsBlank="1" minDate="2020-11-30T00:00:00" maxDate="2020-12-01T00:00:00"/>
    </cacheField>
    <cacheField name="סמל סיווג חדש" numFmtId="0">
      <sharedItems/>
    </cacheField>
    <cacheField name="סיווג מקצועי חדש" numFmtId="0">
      <sharedItems/>
    </cacheField>
    <cacheField name="חלקיות העסקה חדשה" numFmtId="0">
      <sharedItems/>
    </cacheField>
    <cacheField name="תפקיד נוסף - למילוי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57">
  <r>
    <n v="4"/>
    <s v="דרום"/>
    <x v="0"/>
    <s v="אילת"/>
    <n v="1000000"/>
    <s v="ע. אילת"/>
    <n v="2000"/>
    <n v="63"/>
    <s v="מרכז נושא מוגבלויות "/>
    <n v="1"/>
    <s v="ע&quot;ח המשרד"/>
    <n v="1"/>
    <s v="שכר עובדי המחלקה לש&quot;ח"/>
    <n v="0"/>
    <m/>
    <s v="ללא הסכם מיוחד      "/>
    <n v="302878269"/>
    <s v="אברהם         "/>
    <s v="רות       "/>
    <x v="0"/>
    <n v="0.5"/>
    <n v="0.5"/>
    <n v="63"/>
    <s v="מרכז נושא מוגבלויות "/>
    <n v="0"/>
    <m/>
    <n v="80"/>
    <s v="עו&quot;ס                "/>
    <n v="27"/>
    <m/>
    <d v="2021-09-01T00:00:00"/>
    <d v="2021-09-01T00:00:00"/>
    <d v="2030-12-31T00:00:00"/>
    <d v="2019-01-01T00:00:00"/>
    <d v="2030-12-31T00:00:00"/>
    <d v="1993-04-01T00:00:00"/>
    <m/>
  </r>
  <r>
    <n v="4"/>
    <s v="דרום"/>
    <x v="0"/>
    <s v="אילת"/>
    <n v="1000000"/>
    <s v="ע. אילת"/>
    <n v="3000"/>
    <n v="64"/>
    <s v="מרכז נושא שיקום     "/>
    <n v="1"/>
    <s v="ע&quot;ח המשרד"/>
    <n v="1"/>
    <s v="שכר עובדי המחלקה לש&quot;ח"/>
    <n v="0"/>
    <m/>
    <s v="ללא הסכם מיוחד      "/>
    <n v="15485998"/>
    <s v="ספלטר         "/>
    <s v="לילה      "/>
    <x v="0"/>
    <n v="0.5"/>
    <n v="0.5"/>
    <n v="64"/>
    <s v="מרכז נושא שיקום     "/>
    <n v="0"/>
    <m/>
    <n v="80"/>
    <s v="עו&quot;ס                "/>
    <n v="28"/>
    <n v="108"/>
    <d v="2022-07-01T00:00:00"/>
    <d v="2022-07-01T00:00:00"/>
    <d v="2030-12-31T00:00:00"/>
    <d v="2011-05-01T00:00:00"/>
    <d v="2030-12-31T00:00:00"/>
    <d v="1972-04-01T00:00:00"/>
    <m/>
  </r>
  <r>
    <n v="4"/>
    <s v="דרום"/>
    <x v="0"/>
    <s v="אילת"/>
    <n v="1000040"/>
    <s v="ע. אילת צ.מוגבלויות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5434664"/>
    <s v="לנקרי         "/>
    <s v="עדי       "/>
    <x v="0"/>
    <n v="0.75"/>
    <n v="0.75"/>
    <n v="120"/>
    <s v="עו&quot;ס משפחה (כוללני) "/>
    <n v="0"/>
    <m/>
    <n v="80"/>
    <s v="עו&quot;ס                "/>
    <n v="21"/>
    <n v="101"/>
    <d v="2017-05-03T00:00:00"/>
    <d v="2021-09-01T00:00:00"/>
    <d v="2030-12-31T00:00:00"/>
    <d v="2020-04-01T00:00:00"/>
    <d v="2030-12-31T00:00:00"/>
    <d v="2016-04-01T00:00:00"/>
    <m/>
  </r>
  <r>
    <n v="4"/>
    <s v="דרום"/>
    <x v="0"/>
    <s v="אילת"/>
    <n v="1000040"/>
    <s v="ע. אילת צ.מוגבלויות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302878269"/>
    <s v="אברהם         "/>
    <s v="רות       "/>
    <x v="0"/>
    <n v="0.39"/>
    <n v="0.39"/>
    <n v="140"/>
    <s v="עו&quot;ס שיקום          "/>
    <n v="0"/>
    <m/>
    <n v="80"/>
    <s v="עו&quot;ס                "/>
    <n v="21"/>
    <m/>
    <d v="2021-09-01T00:00:00"/>
    <d v="2021-09-01T00:00:00"/>
    <d v="2030-12-31T00:00:00"/>
    <d v="2019-01-01T00:00:00"/>
    <d v="2030-12-31T00:00:00"/>
    <d v="2021-06-01T00:00:00"/>
    <m/>
  </r>
  <r>
    <n v="1"/>
    <s v="ירושלים"/>
    <x v="1"/>
    <s v="אשקלון"/>
    <n v="1010000"/>
    <s v="ע. אשקלון"/>
    <n v="40100"/>
    <n v="63"/>
    <s v="מרכז נושא מוגבלויות "/>
    <n v="1"/>
    <s v="ע&quot;ח המשרד"/>
    <n v="1"/>
    <s v="שכר עובדי המחלקה לש&quot;ח"/>
    <n v="0"/>
    <m/>
    <s v="ללא הסכם מיוחד      "/>
    <n v="15857873"/>
    <s v="סרדם          "/>
    <s v="אנדריאה   "/>
    <x v="0"/>
    <n v="1"/>
    <n v="1"/>
    <n v="63"/>
    <s v="מרכז נושא מוגבלויות "/>
    <n v="0"/>
    <m/>
    <n v="80"/>
    <s v="עו&quot;ס                "/>
    <n v="27"/>
    <n v="105"/>
    <d v="2013-10-01T00:00:00"/>
    <d v="2013-10-01T00:00:00"/>
    <d v="2028-03-31T00:00:00"/>
    <d v="1992-12-01T00:00:00"/>
    <d v="2028-03-31T00:00:00"/>
    <d v="1951-01-01T00:00:00"/>
    <m/>
  </r>
  <r>
    <n v="1"/>
    <s v="ירושלים"/>
    <x v="1"/>
    <s v="אשקלון"/>
    <n v="1010000"/>
    <s v="ע. אשקלון"/>
    <n v="50200"/>
    <n v="64"/>
    <s v="מרכז נושא שיקום     "/>
    <n v="1"/>
    <s v="ע&quot;ח המשרד"/>
    <n v="1"/>
    <s v="שכר עובדי המחלקה לש&quot;ח"/>
    <n v="0"/>
    <m/>
    <s v="ללא הסכם מיוחד      "/>
    <n v="309855096"/>
    <s v="יצחק          "/>
    <s v="לאקהברהן  "/>
    <x v="1"/>
    <n v="1"/>
    <n v="1"/>
    <n v="64"/>
    <s v="מרכז נושא שיקום     "/>
    <n v="0"/>
    <m/>
    <n v="80"/>
    <s v="עו&quot;ס                "/>
    <n v="30"/>
    <n v="111"/>
    <d v="2010-03-01T00:00:00"/>
    <d v="2010-03-01T00:00:00"/>
    <d v="2027-12-31T00:00:00"/>
    <d v="1998-12-22T00:00:00"/>
    <d v="2027-12-31T00:00:00"/>
    <d v="1951-01-01T00:00:00"/>
    <m/>
  </r>
  <r>
    <n v="1"/>
    <s v="ירושלים"/>
    <x v="1"/>
    <s v="אשקלון"/>
    <n v="1010110"/>
    <s v="ע.אשקלון צרכים מיוחד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9359346"/>
    <s v="כהן           "/>
    <s v="ליז       "/>
    <x v="0"/>
    <n v="0.5"/>
    <n v="0.5"/>
    <n v="120"/>
    <s v="עו&quot;ס משפחה (כוללני) "/>
    <n v="0"/>
    <m/>
    <n v="80"/>
    <s v="עו&quot;ס                "/>
    <n v="21"/>
    <n v="107"/>
    <d v="2019-11-17T00:00:00"/>
    <d v="2019-11-17T00:00:00"/>
    <d v="2033-12-31T00:00:00"/>
    <d v="2019-11-17T00:00:00"/>
    <d v="2035-12-31T00:00:00"/>
    <d v="2016-04-01T00:00:00"/>
    <m/>
  </r>
  <r>
    <n v="1"/>
    <s v="ירושלים"/>
    <x v="1"/>
    <s v="אשקלון"/>
    <n v="1010110"/>
    <s v="ע.אשקלון צרכים מיוחד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9787885"/>
    <s v="ווסה          "/>
    <s v="אנייש     "/>
    <x v="0"/>
    <n v="1"/>
    <n v="1"/>
    <n v="120"/>
    <s v="עו&quot;ס משפחה (כוללני) "/>
    <n v="0"/>
    <m/>
    <n v="80"/>
    <s v="עו&quot;ס                "/>
    <n v="22"/>
    <n v="102"/>
    <d v="2016-06-01T00:00:00"/>
    <d v="2021-09-01T00:00:00"/>
    <d v="2047-12-31T00:00:00"/>
    <d v="2009-12-16T00:00:00"/>
    <d v="2047-12-31T00:00:00"/>
    <d v="2016-04-01T00:00:00"/>
    <m/>
  </r>
  <r>
    <n v="4"/>
    <s v="דרום"/>
    <x v="2"/>
    <s v="באר-שבע"/>
    <n v="1020005"/>
    <s v="ע.באר שבע צ.שיקום"/>
    <n v="60300"/>
    <n v="63"/>
    <s v="מרכז נושא מוגבלויות "/>
    <n v="1"/>
    <s v="ע&quot;ח המשרד"/>
    <n v="1"/>
    <s v="שכר עובדי המחלקה לש&quot;ח"/>
    <n v="0"/>
    <m/>
    <s v="ללא הסכם מיוחד      "/>
    <n v="58828609"/>
    <s v="בן זקרי לוי   "/>
    <s v="מרים מירי "/>
    <x v="0"/>
    <n v="1"/>
    <n v="1"/>
    <n v="63"/>
    <s v="מרכז נושא מוגבלויות "/>
    <n v="0"/>
    <m/>
    <n v="80"/>
    <s v="עו&quot;ס                "/>
    <n v="30"/>
    <n v="111"/>
    <d v="2003-11-01T00:00:00"/>
    <d v="2021-09-01T00:00:00"/>
    <d v="2024-08-31T00:00:00"/>
    <d v="1988-09-01T00:00:00"/>
    <d v="2024-08-31T00:00:00"/>
    <d v="2001-07-01T00:00:00"/>
    <m/>
  </r>
  <r>
    <n v="4"/>
    <s v="דרום"/>
    <x v="2"/>
    <s v="באר-שבע"/>
    <n v="1020005"/>
    <s v="ע.באר שבע צ.שיקום"/>
    <n v="60400"/>
    <n v="64"/>
    <s v="מרכז נושא שיקום     "/>
    <n v="1"/>
    <s v="ע&quot;ח המשרד"/>
    <n v="1"/>
    <s v="שכר עובדי המחלקה לש&quot;ח"/>
    <n v="0"/>
    <m/>
    <s v="ללא הסכם מיוחד      "/>
    <n v="25410705"/>
    <s v="הלל           "/>
    <s v="צביה      "/>
    <x v="0"/>
    <n v="1"/>
    <n v="0.5"/>
    <n v="64"/>
    <s v="מרכז נושא שיקום     "/>
    <n v="0"/>
    <m/>
    <n v="80"/>
    <s v="עו&quot;ס                "/>
    <n v="29"/>
    <n v="106"/>
    <d v="2021-08-16T00:00:00"/>
    <d v="2021-08-16T00:00:00"/>
    <d v="2050-12-31T00:00:00"/>
    <d v="2005-11-22T00:00:00"/>
    <d v="2050-12-31T00:00:00"/>
    <d v="1992-07-01T00:00:00"/>
    <m/>
  </r>
  <r>
    <n v="4"/>
    <s v="דרום"/>
    <x v="2"/>
    <s v="באר-שבע"/>
    <n v="1020005"/>
    <s v="ע.באר שבע צ.שיקום"/>
    <n v="60400"/>
    <n v="64"/>
    <s v="מרכז נושא שיקום     "/>
    <n v="1"/>
    <s v="ע&quot;ח המשרד"/>
    <n v="1"/>
    <s v="שכר עובדי המחלקה לש&quot;ח"/>
    <n v="0"/>
    <m/>
    <s v="ללא הסכם מיוחד      "/>
    <n v="29634003"/>
    <s v="שקמה          "/>
    <s v="ענבל      "/>
    <x v="0"/>
    <n v="1"/>
    <n v="0.5"/>
    <n v="64"/>
    <s v="מרכז נושא שיקום     "/>
    <n v="0"/>
    <m/>
    <n v="80"/>
    <s v="עו&quot;ס                "/>
    <n v="30"/>
    <n v="111"/>
    <d v="2021-08-16T00:00:00"/>
    <d v="2021-08-16T00:00:00"/>
    <d v="2050-12-31T00:00:00"/>
    <d v="1997-02-15T00:00:00"/>
    <d v="2050-12-31T00:00:00"/>
    <d v="1992-07-01T00:00:00"/>
    <m/>
  </r>
  <r>
    <n v="4"/>
    <s v="דרום"/>
    <x v="2"/>
    <s v="באר-שבע"/>
    <n v="1020005"/>
    <s v="ע.באר שבע צ.שיקום"/>
    <n v="12033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2618250"/>
    <s v="ביטון בריח    "/>
    <s v="דנה       "/>
    <x v="0"/>
    <n v="0.25"/>
    <n v="0.25"/>
    <n v="120"/>
    <s v="עו&quot;ס משפחה (כוללני) "/>
    <n v="0"/>
    <m/>
    <n v="80"/>
    <s v="עו&quot;ס                "/>
    <n v="21"/>
    <n v="102"/>
    <d v="1990-09-01T00:00:00"/>
    <d v="2020-11-01T00:00:00"/>
    <d v="2050-12-31T00:00:00"/>
    <d v="1990-09-01T00:00:00"/>
    <d v="2050-12-31T00:00:00"/>
    <d v="2016-04-01T00:00:00"/>
    <m/>
  </r>
  <r>
    <n v="4"/>
    <s v="דרום"/>
    <x v="2"/>
    <s v="באר-שבע"/>
    <n v="1020005"/>
    <s v="ע.באר שבע צ.שיקום"/>
    <n v="12034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7978384"/>
    <s v="עטיה          "/>
    <s v="ליאור     "/>
    <x v="1"/>
    <n v="1"/>
    <n v="1"/>
    <n v="120"/>
    <s v="עו&quot;ס משפחה (כוללני) "/>
    <n v="0"/>
    <m/>
    <n v="80"/>
    <s v="עו&quot;ס                "/>
    <n v="20"/>
    <n v="109"/>
    <d v="2022-01-02T00:00:00"/>
    <d v="2022-01-02T00:00:00"/>
    <d v="2030-12-31T00:00:00"/>
    <d v="2022-01-02T00:00:00"/>
    <d v="2030-12-31T00:00:00"/>
    <d v="2016-04-01T00:00:00"/>
    <m/>
  </r>
  <r>
    <n v="4"/>
    <s v="דרום"/>
    <x v="2"/>
    <s v="באר-שבע"/>
    <n v="1020005"/>
    <s v="ע.באר שבע צ.שיקום"/>
    <n v="12035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719498"/>
    <s v="אינהסז        "/>
    <s v="רעות      "/>
    <x v="0"/>
    <n v="1"/>
    <n v="1"/>
    <n v="120"/>
    <s v="עו&quot;ס משפחה (כוללני) "/>
    <n v="0"/>
    <m/>
    <n v="80"/>
    <s v="עו&quot;ס                "/>
    <n v="21"/>
    <m/>
    <d v="2014-06-01T00:00:00"/>
    <d v="2022-09-01T00:00:00"/>
    <d v="2026-12-31T00:00:00"/>
    <d v="2014-06-01T00:00:00"/>
    <d v="2050-12-31T00:00:00"/>
    <d v="2016-04-01T00:00:00"/>
    <m/>
  </r>
  <r>
    <n v="4"/>
    <s v="דרום"/>
    <x v="2"/>
    <s v="באר-שבע"/>
    <n v="1020005"/>
    <s v="ע.באר שבע צ.שיקום"/>
    <n v="12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1393854"/>
    <s v="פרץ           "/>
    <s v="תהילה     "/>
    <x v="0"/>
    <n v="1"/>
    <n v="1"/>
    <n v="120"/>
    <s v="עו&quot;ס משפחה (כוללני) "/>
    <n v="0"/>
    <m/>
    <n v="80"/>
    <s v="עו&quot;ס                "/>
    <n v="20"/>
    <m/>
    <d v="2020-09-06T00:00:00"/>
    <d v="2022-09-04T00:00:00"/>
    <d v="2025-12-31T00:00:00"/>
    <d v="2020-09-06T00:00:00"/>
    <d v="2030-12-31T00:00:00"/>
    <d v="2016-04-01T00:00:00"/>
    <m/>
  </r>
  <r>
    <n v="1"/>
    <s v="ירושלים"/>
    <x v="3"/>
    <s v="ירושלים"/>
    <n v="1030000"/>
    <s v="ע. י-ם הנהלה"/>
    <n v="392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395592"/>
    <s v="כהן (גבאי)    "/>
    <s v="יעל       "/>
    <x v="0"/>
    <n v="0.25"/>
    <n v="0.25"/>
    <n v="120"/>
    <s v="עו&quot;ס משפחה (כוללני) "/>
    <n v="0"/>
    <m/>
    <n v="80"/>
    <s v="עו&quot;ס                "/>
    <n v="24"/>
    <n v="111"/>
    <d v="2005-07-01T00:00:00"/>
    <d v="2020-01-01T00:00:00"/>
    <d v="2036-11-30T00:00:00"/>
    <d v="1997-04-01T00:00:00"/>
    <d v="2036-11-30T00:00:00"/>
    <d v="2016-04-01T00:00:00"/>
    <m/>
  </r>
  <r>
    <n v="1"/>
    <s v="ירושלים"/>
    <x v="3"/>
    <s v="ירושלים"/>
    <n v="1030030"/>
    <s v="ע. י-ם מ.שיקום"/>
    <n v="7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2547989"/>
    <s v="סויונוב       "/>
    <s v="מורן      "/>
    <x v="0"/>
    <n v="1"/>
    <n v="0.8"/>
    <n v="120"/>
    <s v="עו&quot;ס משפחה (כוללני) "/>
    <n v="0"/>
    <m/>
    <n v="80"/>
    <s v="עו&quot;ס                "/>
    <n v="21"/>
    <n v="136"/>
    <d v="2020-06-10T00:00:00"/>
    <d v="2020-06-10T00:00:00"/>
    <d v="2057-05-31T00:00:00"/>
    <d v="2017-01-29T00:00:00"/>
    <d v="2057-05-31T00:00:00"/>
    <d v="2016-04-01T00:00:00"/>
    <m/>
  </r>
  <r>
    <n v="1"/>
    <s v="ירושלים"/>
    <x v="3"/>
    <s v="ירושלים"/>
    <n v="1030030"/>
    <s v="ע. י-ם מ.שיקום"/>
    <n v="7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5612681"/>
    <s v="באואר         "/>
    <s v="הודיה     "/>
    <x v="0"/>
    <n v="1"/>
    <n v="0.2"/>
    <n v="120"/>
    <s v="עו&quot;ס משפחה (כוללני) "/>
    <n v="0"/>
    <m/>
    <n v="80"/>
    <s v="עו&quot;ס                "/>
    <n v="21"/>
    <m/>
    <d v="2014-12-01T00:00:00"/>
    <d v="2022-08-01T00:00:00"/>
    <d v="2057-12-31T00:00:00"/>
    <d v="2014-12-01T00:00:00"/>
    <d v="2057-12-31T00:00:00"/>
    <d v="2016-04-01T00:00:00"/>
    <m/>
  </r>
  <r>
    <n v="1"/>
    <s v="ירושלים"/>
    <x v="3"/>
    <s v="ירושלים"/>
    <n v="1030030"/>
    <s v="ע. י-ם מ.שיקום"/>
    <n v="10200"/>
    <n v="140"/>
    <s v="עו&quot;ס שיקום          "/>
    <n v="1"/>
    <s v="ע&quot;ח המשרד"/>
    <n v="1"/>
    <s v="שכר עובדי המחלקה לש&quot;ח"/>
    <n v="0"/>
    <m/>
    <s v="ללא הסכם מיוחד      "/>
    <n v="305366387"/>
    <s v="אריה ברזני    "/>
    <s v="מיכל      "/>
    <x v="0"/>
    <n v="0.25"/>
    <n v="0.25"/>
    <n v="140"/>
    <s v="עו&quot;ס שיקום          "/>
    <n v="0"/>
    <m/>
    <n v="80"/>
    <s v="עו&quot;ס                "/>
    <n v="20"/>
    <m/>
    <d v="2022-04-23T00:00:00"/>
    <d v="2022-04-23T00:00:00"/>
    <d v="2057-08-31T00:00:00"/>
    <d v="2022-01-10T00:00:00"/>
    <d v="2057-08-31T00:00:00"/>
    <d v="1951-01-01T00:00:00"/>
    <m/>
  </r>
  <r>
    <n v="1"/>
    <s v="ירושלים"/>
    <x v="3"/>
    <s v="ירושלים"/>
    <n v="1030030"/>
    <s v="ע. י-ם מ.שיקום"/>
    <n v="10300"/>
    <n v="140"/>
    <s v="עו&quot;ס שיקום          "/>
    <n v="1"/>
    <s v="ע&quot;ח המשרד"/>
    <n v="1"/>
    <s v="שכר עובדי המחלקה לש&quot;ח"/>
    <n v="0"/>
    <m/>
    <s v="ללא הסכם מיוחד      "/>
    <n v="24395592"/>
    <s v="כהן (גבאי)    "/>
    <s v="יעל       "/>
    <x v="0"/>
    <n v="0.5"/>
    <n v="0.25"/>
    <n v="140"/>
    <s v="עו&quot;ס שיקום          "/>
    <n v="0"/>
    <m/>
    <n v="80"/>
    <s v="עו&quot;ס                "/>
    <n v="24"/>
    <n v="111"/>
    <d v="2020-04-01T00:00:00"/>
    <d v="2020-04-01T00:00:00"/>
    <d v="2036-11-30T00:00:00"/>
    <d v="1997-04-01T00:00:00"/>
    <d v="2036-11-30T00:00:00"/>
    <d v="1951-01-01T00:00:00"/>
    <m/>
  </r>
  <r>
    <n v="1"/>
    <s v="ירושלים"/>
    <x v="3"/>
    <s v="ירושלים"/>
    <n v="1030030"/>
    <s v="ע. י-ם מ.שיקום"/>
    <n v="10300"/>
    <n v="140"/>
    <s v="עו&quot;ס שיקום          "/>
    <n v="1"/>
    <s v="ע&quot;ח המשרד"/>
    <n v="1"/>
    <s v="שכר עובדי המחלקה לש&quot;ח"/>
    <n v="0"/>
    <m/>
    <s v="ללא הסכם מיוחד      "/>
    <n v="305950388"/>
    <s v="בלפר          "/>
    <s v="גלינה     "/>
    <x v="0"/>
    <n v="0.5"/>
    <n v="0.25"/>
    <n v="140"/>
    <s v="עו&quot;ס שיקום          "/>
    <n v="0"/>
    <m/>
    <n v="80"/>
    <s v="עו&quot;ס                "/>
    <n v="24"/>
    <n v="111"/>
    <d v="2009-05-01T00:00:00"/>
    <d v="2018-07-16T00:00:00"/>
    <d v="2027-09-30T00:00:00"/>
    <d v="1996-05-01T00:00:00"/>
    <d v="2027-09-30T00:00:00"/>
    <d v="1951-01-01T00:00:00"/>
    <m/>
  </r>
  <r>
    <n v="1"/>
    <s v="ירושלים"/>
    <x v="3"/>
    <s v="ירושלים"/>
    <n v="1030030"/>
    <s v="ע. י-ם מ.שיקום"/>
    <n v="10500"/>
    <n v="140"/>
    <s v="עו&quot;ס שיקום          "/>
    <n v="1"/>
    <s v="ע&quot;ח המשרד"/>
    <n v="1"/>
    <s v="שכר עובדי המחלקה לש&quot;ח"/>
    <n v="0"/>
    <m/>
    <s v="ללא הסכם מיוחד      "/>
    <n v="305950388"/>
    <s v="בלפר          "/>
    <s v="גלינה     "/>
    <x v="0"/>
    <n v="0.5"/>
    <n v="0.5"/>
    <n v="140"/>
    <s v="עו&quot;ס שיקום          "/>
    <n v="0"/>
    <m/>
    <n v="80"/>
    <s v="עו&quot;ס                "/>
    <n v="24"/>
    <n v="111"/>
    <d v="2009-05-01T00:00:00"/>
    <d v="2009-09-07T00:00:00"/>
    <d v="2027-09-30T00:00:00"/>
    <d v="1996-05-01T00:00:00"/>
    <d v="2027-09-30T00:00:00"/>
    <d v="1992-07-01T00:00:00"/>
    <m/>
  </r>
  <r>
    <n v="1"/>
    <s v="ירושלים"/>
    <x v="3"/>
    <s v="ירושלים"/>
    <n v="1030030"/>
    <s v="ע. י-ם מ.שיקום"/>
    <n v="10700"/>
    <n v="140"/>
    <s v="עו&quot;ס שיקום          "/>
    <n v="1"/>
    <s v="ע&quot;ח המשרד"/>
    <n v="1"/>
    <s v="שכר עובדי המחלקה לש&quot;ח"/>
    <n v="0"/>
    <m/>
    <s v="ללא הסכם מיוחד      "/>
    <n v="33229915"/>
    <s v="סרי לוי       "/>
    <s v="יסכה      "/>
    <x v="0"/>
    <n v="1"/>
    <n v="1"/>
    <n v="140"/>
    <s v="עו&quot;ס שיקום          "/>
    <n v="0"/>
    <m/>
    <n v="80"/>
    <s v="עו&quot;ס                "/>
    <n v="21"/>
    <m/>
    <d v="2009-04-01T00:00:00"/>
    <d v="2014-03-01T00:00:00"/>
    <d v="2041-09-30T00:00:00"/>
    <d v="2009-04-01T00:00:00"/>
    <d v="2041-09-30T00:00:00"/>
    <d v="1951-01-01T00:00:00"/>
    <m/>
  </r>
  <r>
    <n v="1"/>
    <s v="ירושלים"/>
    <x v="3"/>
    <s v="ירושלים"/>
    <n v="1030055"/>
    <s v="ע.י-ם צוות תלפ&quot;ז"/>
    <n v="2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508075"/>
    <s v="סיימנוס       "/>
    <s v="רחל תרצה  "/>
    <x v="0"/>
    <n v="0.5"/>
    <n v="0.5"/>
    <n v="120"/>
    <s v="עו&quot;ס משפחה (כוללני) "/>
    <n v="0"/>
    <m/>
    <n v="80"/>
    <s v="עו&quot;ס                "/>
    <n v="23"/>
    <n v="108"/>
    <d v="2005-07-17T00:00:00"/>
    <d v="2022-08-19T00:00:00"/>
    <d v="2046-12-31T00:00:00"/>
    <d v="2003-11-01T00:00:00"/>
    <d v="2046-12-31T00:00:00"/>
    <d v="2003-06-01T00:00:00"/>
    <m/>
  </r>
  <r>
    <n v="1"/>
    <s v="ירושלים"/>
    <x v="3"/>
    <s v="ירושלים"/>
    <n v="1030056"/>
    <s v="ע. י-ם ל ד ש'גילה"/>
    <n v="23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1206471"/>
    <s v="אברגל         "/>
    <s v="רעות      "/>
    <x v="0"/>
    <n v="0.5"/>
    <n v="0.25"/>
    <n v="120"/>
    <s v="עו&quot;ס משפחה (כוללני) "/>
    <n v="0"/>
    <m/>
    <n v="80"/>
    <s v="עו&quot;ס                "/>
    <n v="21"/>
    <m/>
    <d v="2018-10-03T00:00:00"/>
    <d v="2022-11-07T00:00:00"/>
    <d v="2056-02-28T00:00:00"/>
    <d v="2018-10-03T00:00:00"/>
    <d v="2056-02-28T00:00:00"/>
    <d v="2016-04-01T00:00:00"/>
    <m/>
  </r>
  <r>
    <n v="1"/>
    <s v="ירושלים"/>
    <x v="3"/>
    <s v="ירושלים"/>
    <n v="1030056"/>
    <s v="ע. י-ם ל ד ש'גילה"/>
    <n v="23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772372"/>
    <s v="סבטיצקי       "/>
    <s v="זילפה     "/>
    <x v="0"/>
    <n v="0.5"/>
    <n v="0.25"/>
    <n v="120"/>
    <s v="עו&quot;ס משפחה (כוללני) "/>
    <n v="0"/>
    <m/>
    <n v="80"/>
    <s v="עו&quot;ס                "/>
    <n v="21"/>
    <m/>
    <d v="2016-08-21T00:00:00"/>
    <d v="2018-01-01T00:00:00"/>
    <d v="2055-11-30T00:00:00"/>
    <d v="2016-08-21T00:00:00"/>
    <d v="2055-11-30T00:00:00"/>
    <d v="2016-04-01T00:00:00"/>
    <m/>
  </r>
  <r>
    <n v="1"/>
    <s v="ירושלים"/>
    <x v="3"/>
    <s v="ירושלים"/>
    <n v="1030060"/>
    <s v="ע. י-ם לשכת מערב"/>
    <n v="13100"/>
    <n v="64"/>
    <s v="מרכז נושא שיקום     "/>
    <n v="1"/>
    <s v="ע&quot;ח המשרד"/>
    <n v="1"/>
    <s v="שכר עובדי המחלקה לש&quot;ח"/>
    <n v="0"/>
    <m/>
    <s v="ללא הסכם מיוחד      "/>
    <n v="300970621"/>
    <s v="קלין לזוביך   "/>
    <s v="עדי הילה  "/>
    <x v="0"/>
    <n v="1"/>
    <n v="1"/>
    <n v="64"/>
    <s v="מרכז נושא שיקום     "/>
    <n v="0"/>
    <m/>
    <n v="80"/>
    <s v="עו&quot;ס                "/>
    <n v="28"/>
    <n v="104"/>
    <d v="2020-08-16T00:00:00"/>
    <d v="2021-10-01T00:00:00"/>
    <d v="2049-07-31T00:00:00"/>
    <d v="2017-08-01T00:00:00"/>
    <d v="2049-07-31T00:00:00"/>
    <d v="2002-08-01T00:00:00"/>
    <m/>
  </r>
  <r>
    <n v="1"/>
    <s v="ירושלים"/>
    <x v="3"/>
    <s v="ירושלים"/>
    <n v="1030060"/>
    <s v="ע. י-ם לשכת מערב"/>
    <n v="40400"/>
    <n v="140"/>
    <s v="עו&quot;ס שיקום          "/>
    <n v="1"/>
    <s v="ע&quot;ח המשרד"/>
    <n v="1"/>
    <s v="שכר עובדי המחלקה לש&quot;ח"/>
    <n v="0"/>
    <m/>
    <s v="ללא הסכם מיוחד      "/>
    <n v="203392493"/>
    <s v="הלה גולדברג   "/>
    <s v="ענת       "/>
    <x v="0"/>
    <n v="0.25"/>
    <n v="0.25"/>
    <n v="140"/>
    <s v="עו&quot;ס שיקום          "/>
    <n v="0"/>
    <m/>
    <n v="80"/>
    <s v="עו&quot;ס                "/>
    <n v="21"/>
    <n v="101"/>
    <d v="2020-08-16T00:00:00"/>
    <d v="2022-06-14T00:00:00"/>
    <d v="2059-01-31T00:00:00"/>
    <d v="2019-10-19T00:00:00"/>
    <d v="2059-01-31T00:00:00"/>
    <d v="2017-01-01T00:00:00"/>
    <m/>
  </r>
  <r>
    <n v="1"/>
    <s v="ירושלים"/>
    <x v="3"/>
    <s v="ירושלים"/>
    <n v="1030073"/>
    <s v="ע. י-ם סילואן"/>
    <n v="8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6365147"/>
    <s v="מנצור         "/>
    <s v="קריסטין   "/>
    <x v="0"/>
    <n v="0.25"/>
    <n v="0.25"/>
    <n v="120"/>
    <s v="עו&quot;ס משפחה (כוללני) "/>
    <n v="0"/>
    <m/>
    <n v="80"/>
    <s v="עו&quot;ס                "/>
    <n v="21"/>
    <m/>
    <d v="2017-08-06T00:00:00"/>
    <d v="2020-04-01T00:00:00"/>
    <d v="2062-04-30T00:00:00"/>
    <d v="2017-08-06T00:00:00"/>
    <d v="2062-04-30T00:00:00"/>
    <d v="2016-04-01T00:00:00"/>
    <m/>
  </r>
  <r>
    <n v="1"/>
    <s v="ירושלים"/>
    <x v="3"/>
    <s v="ירושלים"/>
    <n v="1030075"/>
    <s v="ע. י-ם ב.צפפה צ.באהר"/>
    <n v="120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2449739"/>
    <s v="אבו אלהא      "/>
    <s v="פאטמה     "/>
    <x v="0"/>
    <n v="0.5"/>
    <n v="0.5"/>
    <n v="120"/>
    <s v="עו&quot;ס משפחה (כוללני) "/>
    <n v="0"/>
    <m/>
    <n v="80"/>
    <s v="עו&quot;ס                "/>
    <n v="21"/>
    <n v="101"/>
    <d v="2016-08-01T00:00:00"/>
    <d v="2019-05-01T00:00:00"/>
    <d v="2060-12-31T00:00:00"/>
    <d v="2016-05-08T00:00:00"/>
    <d v="2060-12-31T00:00:00"/>
    <d v="2016-04-01T00:00:00"/>
    <m/>
  </r>
  <r>
    <n v="1"/>
    <s v="ירושלים"/>
    <x v="3"/>
    <s v="ירושלים"/>
    <n v="1030110"/>
    <s v="ע. י-ם צפון מוגבל'צ1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75"/>
    <m/>
    <m/>
    <m/>
    <m/>
    <m/>
    <m/>
    <m/>
    <m/>
    <m/>
    <m/>
    <m/>
    <m/>
    <m/>
    <m/>
    <d v="2016-04-01T00:00:00"/>
    <m/>
  </r>
  <r>
    <n v="1"/>
    <s v="ירושלים"/>
    <x v="3"/>
    <s v="ירושלים"/>
    <n v="1030110"/>
    <s v="ע. י-ם צפון מוגבל'צ1"/>
    <n v="12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365479"/>
    <s v="פרנקל         "/>
    <s v="חגית      "/>
    <x v="0"/>
    <n v="0.5"/>
    <n v="0.25"/>
    <n v="120"/>
    <s v="עו&quot;ס משפחה (כוללני) "/>
    <n v="0"/>
    <m/>
    <n v="80"/>
    <s v="עו&quot;ס                "/>
    <n v="22"/>
    <n v="136"/>
    <d v="2014-10-19T00:00:00"/>
    <d v="2020-08-01T00:00:00"/>
    <d v="2044-02-28T00:00:00"/>
    <d v="2014-10-19T00:00:00"/>
    <d v="2044-02-28T00:00:00"/>
    <d v="2016-04-01T00:00:00"/>
    <m/>
  </r>
  <r>
    <n v="1"/>
    <s v="ירושלים"/>
    <x v="3"/>
    <s v="ירושלים"/>
    <n v="1030110"/>
    <s v="ע. י-ם צפון מוגבל'צ1"/>
    <n v="12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8243329"/>
    <s v="עמיצור שטסל   "/>
    <s v="חן        "/>
    <x v="0"/>
    <n v="0.5"/>
    <n v="0.25"/>
    <n v="120"/>
    <s v="עו&quot;ס משפחה (כוללני) "/>
    <n v="0"/>
    <m/>
    <n v="80"/>
    <s v="עו&quot;ס                "/>
    <n v="21"/>
    <m/>
    <d v="2018-12-16T00:00:00"/>
    <d v="2021-11-05T00:00:00"/>
    <d v="2062-11-30T00:00:00"/>
    <d v="2018-12-16T00:00:00"/>
    <d v="2062-11-30T00:00:00"/>
    <d v="2016-04-01T00:00:00"/>
    <m/>
  </r>
  <r>
    <n v="1"/>
    <s v="ירושלים"/>
    <x v="3"/>
    <s v="ירושלים"/>
    <n v="1030110"/>
    <s v="ע. י-ם צפון מוגבל'צ1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205382757"/>
    <s v="לופיאן        "/>
    <s v="רחלי      "/>
    <x v="0"/>
    <n v="1"/>
    <n v="1"/>
    <n v="140"/>
    <s v="עו&quot;ס שיקום          "/>
    <n v="0"/>
    <m/>
    <n v="80"/>
    <s v="עו&quot;ס                "/>
    <n v="20"/>
    <m/>
    <d v="2022-06-01T00:00:00"/>
    <d v="2022-07-01T00:00:00"/>
    <d v="2061-10-31T00:00:00"/>
    <d v="2022-05-01T00:00:00"/>
    <d v="2061-10-31T00:00:00"/>
    <d v="2017-01-01T00:00:00"/>
    <m/>
  </r>
  <r>
    <n v="1"/>
    <s v="ירושלים"/>
    <x v="3"/>
    <s v="ירושלים"/>
    <n v="1030110"/>
    <s v="ע. י-ם צפון מוגבל'צ1"/>
    <n v="140300"/>
    <n v="140"/>
    <s v="עו&quot;ס שיקום          "/>
    <n v="1"/>
    <s v="ע&quot;ח המשרד"/>
    <n v="1"/>
    <s v="שכר עובדי המחלקה לש&quot;ח"/>
    <n v="0"/>
    <m/>
    <s v="ללא הסכם מיוחד      "/>
    <n v="33365479"/>
    <s v="פרנקל         "/>
    <s v="חגית      "/>
    <x v="0"/>
    <n v="0.75"/>
    <n v="0.75"/>
    <n v="140"/>
    <s v="עו&quot;ס שיקום          "/>
    <n v="0"/>
    <m/>
    <n v="80"/>
    <s v="עו&quot;ס                "/>
    <n v="22"/>
    <n v="136"/>
    <d v="2020-05-01T00:00:00"/>
    <d v="2020-06-01T00:00:00"/>
    <d v="2044-02-28T00:00:00"/>
    <d v="2014-10-19T00:00:00"/>
    <d v="2044-02-28T00:00:00"/>
    <d v="2017-01-01T00:00:00"/>
    <m/>
  </r>
  <r>
    <n v="1"/>
    <s v="ירושלים"/>
    <x v="3"/>
    <s v="ירושלים"/>
    <n v="1030120"/>
    <s v="ע. י-ם צפון מוגבל'צ2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205834765"/>
    <s v="שמש           "/>
    <s v="הדסה      "/>
    <x v="0"/>
    <n v="0.75"/>
    <n v="0.75"/>
    <n v="140"/>
    <s v="עו&quot;ס שיקום          "/>
    <n v="0"/>
    <m/>
    <n v="80"/>
    <s v="עו&quot;ס                "/>
    <n v="21"/>
    <m/>
    <d v="2020-06-01T00:00:00"/>
    <d v="2022-01-01T00:00:00"/>
    <d v="2063-06-30T00:00:00"/>
    <d v="2019-05-20T00:00:00"/>
    <d v="2063-06-30T00:00:00"/>
    <d v="1951-01-01T00:00:00"/>
    <m/>
  </r>
  <r>
    <n v="1"/>
    <s v="ירושלים"/>
    <x v="3"/>
    <s v="ירושלים"/>
    <n v="1030120"/>
    <s v="ע. י-ם צפון מוגבל'צ2"/>
    <n v="140200"/>
    <n v="140"/>
    <s v="עו&quot;ס שיקום          "/>
    <n v="1"/>
    <s v="ע&quot;ח המשרד"/>
    <n v="1"/>
    <s v="שכר עובדי המחלקה לש&quot;ח"/>
    <n v="0"/>
    <m/>
    <s v="ללא הסכם מיוחד      "/>
    <n v="300733185"/>
    <s v="קורן          "/>
    <s v="ענבל      "/>
    <x v="0"/>
    <n v="0.5"/>
    <n v="0.5"/>
    <n v="140"/>
    <s v="עו&quot;ס שיקום          "/>
    <n v="0"/>
    <m/>
    <n v="80"/>
    <s v="עו&quot;ס                "/>
    <n v="22"/>
    <n v="102"/>
    <d v="2020-10-01T00:00:00"/>
    <d v="2022-09-30T00:00:00"/>
    <d v="2054-02-28T00:00:00"/>
    <d v="2013-01-14T00:00:00"/>
    <d v="2054-02-28T00:00:00"/>
    <d v="1951-01-01T00:00:00"/>
    <m/>
  </r>
  <r>
    <n v="1"/>
    <s v="ירושלים"/>
    <x v="3"/>
    <s v="ירושלים"/>
    <n v="1030120"/>
    <s v="ע. י-ם צפון מוגבל'צ2"/>
    <n v="140400"/>
    <n v="140"/>
    <s v="עו&quot;ס שיקום          "/>
    <n v="1"/>
    <s v="ע&quot;ח המשרד"/>
    <n v="1"/>
    <s v="שכר עובדי המחלקה לש&quot;ח"/>
    <n v="0"/>
    <m/>
    <s v="ללא הסכם מיוחד      "/>
    <n v="31790694"/>
    <s v="זכריה-ג'בלי   "/>
    <s v="אסתר      "/>
    <x v="0"/>
    <n v="0.5"/>
    <n v="0.25"/>
    <n v="140"/>
    <s v="עו&quot;ס שיקום          "/>
    <n v="0"/>
    <m/>
    <n v="80"/>
    <s v="עו&quot;ס                "/>
    <n v="24"/>
    <n v="111"/>
    <d v="2012-07-01T00:00:00"/>
    <d v="2021-02-01T00:00:00"/>
    <d v="2041-07-31T00:00:00"/>
    <d v="2006-07-07T00:00:00"/>
    <d v="2041-07-31T00:00:00"/>
    <d v="1951-01-01T00:00:00"/>
    <m/>
  </r>
  <r>
    <n v="1"/>
    <s v="ירושלים"/>
    <x v="3"/>
    <s v="ירושלים"/>
    <n v="1030120"/>
    <s v="ע. י-ם צפון מוגבל'צ2"/>
    <n v="140400"/>
    <n v="140"/>
    <s v="עו&quot;ס שיקום          "/>
    <n v="1"/>
    <s v="ע&quot;ח המשרד"/>
    <n v="1"/>
    <s v="שכר עובדי המחלקה לש&quot;ח"/>
    <n v="0"/>
    <m/>
    <s v="ללא הסכם מיוחד      "/>
    <n v="208243329"/>
    <s v="עמיצור שטסל   "/>
    <s v="חן        "/>
    <x v="0"/>
    <n v="0.5"/>
    <n v="0.25"/>
    <n v="140"/>
    <s v="עו&quot;ס שיקום          "/>
    <n v="0"/>
    <m/>
    <n v="80"/>
    <s v="עו&quot;ס                "/>
    <n v="21"/>
    <m/>
    <d v="2021-09-01T00:00:00"/>
    <d v="2021-11-05T00:00:00"/>
    <d v="2062-11-30T00:00:00"/>
    <d v="2018-12-16T00:00:00"/>
    <d v="2062-11-30T00:00:00"/>
    <d v="1951-01-01T00:00:00"/>
    <m/>
  </r>
  <r>
    <n v="1"/>
    <s v="ירושלים"/>
    <x v="3"/>
    <s v="ירושלים"/>
    <n v="1030120"/>
    <s v="ע. י-ם צפון מוגבל'צ2"/>
    <n v="140500"/>
    <n v="140"/>
    <s v="עו&quot;ס שיקום          "/>
    <n v="1"/>
    <s v="ע&quot;ח המשרד"/>
    <n v="1"/>
    <s v="שכר עובדי המחלקה לש&quot;ח"/>
    <n v="0"/>
    <m/>
    <s v="ללא הסכם מיוחד      "/>
    <n v="208243329"/>
    <s v="עמיצור שטסל   "/>
    <s v="חן        "/>
    <x v="0"/>
    <n v="0.75"/>
    <n v="0.25"/>
    <n v="140"/>
    <s v="עו&quot;ס שיקום          "/>
    <n v="0"/>
    <m/>
    <n v="80"/>
    <s v="עו&quot;ס                "/>
    <n v="21"/>
    <m/>
    <d v="2021-09-01T00:00:00"/>
    <d v="2021-11-05T00:00:00"/>
    <d v="2062-11-30T00:00:00"/>
    <d v="2018-12-16T00:00:00"/>
    <d v="2062-11-30T00:00:00"/>
    <d v="2013-02-01T00:00:00"/>
    <m/>
  </r>
  <r>
    <n v="1"/>
    <s v="ירושלים"/>
    <x v="3"/>
    <s v="ירושלים"/>
    <n v="1030120"/>
    <s v="ע. י-ם צפון מוגבל'צ2"/>
    <n v="140500"/>
    <n v="140"/>
    <s v="עו&quot;ס שיקום          "/>
    <n v="1"/>
    <s v="ע&quot;ח המשרד"/>
    <n v="1"/>
    <s v="שכר עובדי המחלקה לש&quot;ח"/>
    <n v="0"/>
    <m/>
    <s v="ללא הסכם מיוחד      "/>
    <n v="333854339"/>
    <s v="צרצ'ס         "/>
    <s v="יוליה     "/>
    <x v="0"/>
    <n v="0.75"/>
    <n v="0.5"/>
    <n v="140"/>
    <s v="עו&quot;ס שיקום          "/>
    <n v="0"/>
    <m/>
    <n v="80"/>
    <s v="עו&quot;ס                "/>
    <n v="21"/>
    <m/>
    <d v="2020-06-01T00:00:00"/>
    <d v="2020-06-01T00:00:00"/>
    <d v="2059-12-31T00:00:00"/>
    <d v="2018-12-16T00:00:00"/>
    <d v="2059-12-31T00:00:00"/>
    <d v="2013-02-01T00:00:00"/>
    <m/>
  </r>
  <r>
    <n v="1"/>
    <s v="ירושלים"/>
    <x v="3"/>
    <s v="ירושלים"/>
    <n v="1030120"/>
    <s v="ע. י-ם צפון מוגבל'צ2"/>
    <n v="140600"/>
    <n v="140"/>
    <s v="עו&quot;ס שיקום          "/>
    <n v="1"/>
    <s v="ע&quot;ח המשרד"/>
    <n v="1"/>
    <s v="שכר עובדי המחלקה לש&quot;ח"/>
    <n v="0"/>
    <m/>
    <s v="ללא הסכם מיוחד      "/>
    <n v="31790694"/>
    <s v="זכריה-ג'בלי   "/>
    <s v="אסתר      "/>
    <x v="0"/>
    <n v="0.55000000000000004"/>
    <n v="0.55000000000000004"/>
    <n v="140"/>
    <s v="עו&quot;ס שיקום          "/>
    <n v="0"/>
    <m/>
    <n v="80"/>
    <s v="עו&quot;ס                "/>
    <n v="24"/>
    <n v="111"/>
    <d v="2012-07-01T00:00:00"/>
    <d v="2020-06-01T00:00:00"/>
    <d v="2041-07-31T00:00:00"/>
    <d v="2006-07-07T00:00:00"/>
    <d v="2041-07-31T00:00:00"/>
    <d v="1951-01-01T00:00:00"/>
    <m/>
  </r>
  <r>
    <n v="1"/>
    <s v="ירושלים"/>
    <x v="3"/>
    <s v="ירושלים"/>
    <n v="1030120"/>
    <s v="ע. י-ם צפון מוגבל'צ2"/>
    <n v="140800"/>
    <n v="140"/>
    <s v="עו&quot;ס שיקום          "/>
    <n v="1"/>
    <s v="ע&quot;ח המשרד"/>
    <n v="1"/>
    <s v="שכר עובדי המחלקה לש&quot;ח"/>
    <n v="0"/>
    <m/>
    <s v="ללא הסכם מיוחד      "/>
    <n v="300733185"/>
    <s v="קורן          "/>
    <s v="ענבל      "/>
    <x v="0"/>
    <n v="0.5"/>
    <n v="0.5"/>
    <n v="140"/>
    <s v="עו&quot;ס שיקום          "/>
    <n v="0"/>
    <m/>
    <n v="80"/>
    <s v="עו&quot;ס                "/>
    <n v="22"/>
    <n v="102"/>
    <d v="2020-10-01T00:00:00"/>
    <d v="2022-09-30T00:00:00"/>
    <d v="2054-02-28T00:00:00"/>
    <d v="2013-01-14T00:00:00"/>
    <d v="2054-02-28T00:00:00"/>
    <d v="1951-01-01T00:00:00"/>
    <m/>
  </r>
  <r>
    <n v="1"/>
    <s v="ירושלים"/>
    <x v="3"/>
    <s v="ירושלים"/>
    <n v="1030120"/>
    <s v="ע. י-ם צפון מוגבל'צ2"/>
    <n v="140900"/>
    <n v="140"/>
    <s v="עו&quot;ס שיקום          "/>
    <n v="1"/>
    <s v="ע&quot;ח המשרד"/>
    <n v="1"/>
    <s v="שכר עובדי המחלקה לש&quot;ח"/>
    <n v="0"/>
    <m/>
    <s v="ללא הסכם מיוחד      "/>
    <n v="39416813"/>
    <s v="בלקמן         "/>
    <s v="משה ברוך  "/>
    <x v="1"/>
    <n v="0.65"/>
    <n v="0.65"/>
    <n v="140"/>
    <s v="עו&quot;ס שיקום          "/>
    <n v="0"/>
    <m/>
    <n v="80"/>
    <s v="עו&quot;ס                "/>
    <n v="20"/>
    <m/>
    <d v="2021-12-28T00:00:00"/>
    <d v="2021-12-28T00:00:00"/>
    <d v="2051-04-30T00:00:00"/>
    <d v="2021-12-28T00:00:00"/>
    <d v="2051-04-30T00:00:00"/>
    <d v="2017-01-01T00:00:00"/>
    <m/>
  </r>
  <r>
    <n v="1"/>
    <s v="ירושלים"/>
    <x v="3"/>
    <s v="ירושלים"/>
    <n v="1030210"/>
    <s v="ע. י-ם מערב מוגבל'צ1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12031595"/>
    <s v="פדה           "/>
    <s v="בלמא      "/>
    <x v="0"/>
    <n v="0.25"/>
    <n v="0.25"/>
    <n v="120"/>
    <s v="עו&quot;ס משפחה (כוללני) "/>
    <n v="0"/>
    <m/>
    <n v="80"/>
    <s v="עו&quot;ס                "/>
    <n v="20"/>
    <m/>
    <d v="2022-12-16T00:00:00"/>
    <d v="2022-12-16T00:00:00"/>
    <d v="2067-08-31T00:00:00"/>
    <d v="2022-12-16T00:00:00"/>
    <d v="2067-08-31T00:00:00"/>
    <d v="2016-04-01T00:00:00"/>
    <m/>
  </r>
  <r>
    <n v="1"/>
    <s v="ירושלים"/>
    <x v="3"/>
    <s v="ירושלים"/>
    <n v="1030210"/>
    <s v="ע. י-ם מערב מוגבל'צ1"/>
    <n v="140200"/>
    <n v="140"/>
    <s v="עו&quot;ס שיקום          "/>
    <n v="1"/>
    <s v="ע&quot;ח המשרד"/>
    <n v="1"/>
    <s v="שכר עובדי המחלקה לש&quot;ח"/>
    <n v="0"/>
    <m/>
    <s v="ללא הסכם מיוחד      "/>
    <n v="38828604"/>
    <s v="בלפר          "/>
    <s v="שפרה      "/>
    <x v="0"/>
    <n v="0.75"/>
    <n v="0.75"/>
    <n v="140"/>
    <s v="עו&quot;ס שיקום          "/>
    <n v="0"/>
    <m/>
    <n v="80"/>
    <s v="עו&quot;ס                "/>
    <n v="20"/>
    <m/>
    <d v="2021-01-01T00:00:00"/>
    <d v="2021-04-05T00:00:00"/>
    <d v="2034-05-31T00:00:00"/>
    <d v="2020-10-25T00:00:00"/>
    <d v="2034-05-31T00:00:00"/>
    <d v="2017-01-01T00:00:00"/>
    <m/>
  </r>
  <r>
    <n v="1"/>
    <s v="ירושלים"/>
    <x v="3"/>
    <s v="ירושלים"/>
    <n v="1030210"/>
    <s v="ע. י-ם מערב מוגבל'צ1"/>
    <n v="140400"/>
    <n v="140"/>
    <s v="עו&quot;ס שיקום          "/>
    <n v="1"/>
    <s v="ע&quot;ח המשרד"/>
    <n v="1"/>
    <s v="שכר עובדי המחלקה לש&quot;ח"/>
    <n v="0"/>
    <m/>
    <s v="ללא הסכם מיוחד      "/>
    <n v="212031595"/>
    <s v="פדה           "/>
    <s v="בלמא      "/>
    <x v="0"/>
    <n v="0.5"/>
    <n v="0.5"/>
    <n v="140"/>
    <s v="עו&quot;ס שיקום          "/>
    <n v="0"/>
    <m/>
    <n v="80"/>
    <s v="עו&quot;ס                "/>
    <n v="20"/>
    <m/>
    <d v="2022-12-16T00:00:00"/>
    <d v="2022-12-16T00:00:00"/>
    <d v="2067-08-31T00:00:00"/>
    <d v="2022-12-16T00:00:00"/>
    <d v="2067-08-31T00:00:00"/>
    <d v="2012-09-01T00:00:00"/>
    <m/>
  </r>
  <r>
    <n v="1"/>
    <s v="ירושלים"/>
    <x v="3"/>
    <s v="ירושלים"/>
    <n v="1030210"/>
    <s v="ע. י-ם מערב מוגבל'צ1"/>
    <n v="140600"/>
    <n v="140"/>
    <s v="עו&quot;ס שיקום          "/>
    <n v="1"/>
    <s v="ע&quot;ח המשרד"/>
    <n v="1"/>
    <s v="שכר עובדי המחלקה לש&quot;ח"/>
    <n v="0"/>
    <m/>
    <s v="ללא הסכם מיוחד      "/>
    <n v="203561766"/>
    <s v="לופוביץ       "/>
    <s v="מיכל      "/>
    <x v="0"/>
    <n v="0.75"/>
    <n v="0.75"/>
    <n v="140"/>
    <s v="עו&quot;ס שיקום          "/>
    <n v="0"/>
    <m/>
    <n v="80"/>
    <s v="עו&quot;ס                "/>
    <n v="20"/>
    <m/>
    <d v="2020-04-28T00:00:00"/>
    <d v="2022-05-14T00:00:00"/>
    <d v="2059-09-30T00:00:00"/>
    <d v="2020-04-28T00:00:00"/>
    <d v="2059-09-30T00:00:00"/>
    <d v="2002-08-01T00:00:00"/>
    <m/>
  </r>
  <r>
    <n v="1"/>
    <s v="ירושלים"/>
    <x v="3"/>
    <s v="ירושלים"/>
    <n v="1030210"/>
    <s v="ע. י-ם מערב מוגבל'צ1"/>
    <n v="140700"/>
    <n v="140"/>
    <s v="עו&quot;ס שיקום          "/>
    <n v="1"/>
    <s v="ע&quot;ח המשרד"/>
    <n v="1"/>
    <s v="שכר עובדי המחלקה לש&quot;ח"/>
    <n v="0"/>
    <m/>
    <s v="ללא הסכם מיוחד      "/>
    <n v="66470113"/>
    <s v="חביב אטינגר   "/>
    <s v="מיטל      "/>
    <x v="0"/>
    <n v="0.5"/>
    <n v="0.5"/>
    <n v="140"/>
    <s v="עו&quot;ס שיקום          "/>
    <n v="0"/>
    <m/>
    <n v="80"/>
    <s v="עו&quot;ס                "/>
    <n v="22"/>
    <m/>
    <d v="2022-03-01T00:00:00"/>
    <d v="2022-03-01T00:00:00"/>
    <d v="2051-08-31T00:00:00"/>
    <d v="2016-12-19T00:00:00"/>
    <d v="2051-08-31T00:00:00"/>
    <d v="1951-01-01T00:00:00"/>
    <m/>
  </r>
  <r>
    <n v="1"/>
    <s v="ירושלים"/>
    <x v="3"/>
    <s v="ירושלים"/>
    <n v="1030220"/>
    <s v="ע. י-ם מערב מוגבל'צ2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313345704"/>
    <s v="אלמליח        "/>
    <s v="נטע       "/>
    <x v="0"/>
    <n v="1"/>
    <n v="0.25"/>
    <n v="140"/>
    <s v="עו&quot;ס שיקום          "/>
    <n v="0"/>
    <m/>
    <n v="80"/>
    <s v="עו&quot;ס                "/>
    <n v="20"/>
    <m/>
    <d v="2022-07-24T00:00:00"/>
    <d v="2022-07-24T00:00:00"/>
    <d v="2063-01-31T00:00:00"/>
    <d v="2021-10-04T00:00:00"/>
    <d v="2063-01-31T00:00:00"/>
    <d v="1951-01-01T00:00:00"/>
    <m/>
  </r>
  <r>
    <n v="1"/>
    <s v="ירושלים"/>
    <x v="3"/>
    <s v="ירושלים"/>
    <n v="1030220"/>
    <s v="ע. י-ם מערב מוגבל'צ2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315078402"/>
    <s v="בוסקילה       "/>
    <s v="רינה      "/>
    <x v="0"/>
    <n v="1"/>
    <n v="0.75"/>
    <n v="140"/>
    <s v="עו&quot;ס שיקום          "/>
    <n v="0"/>
    <m/>
    <n v="80"/>
    <s v="עו&quot;ס                "/>
    <n v="20"/>
    <m/>
    <d v="2022-07-27T00:00:00"/>
    <d v="2022-07-27T00:00:00"/>
    <d v="2030-12-31T00:00:00"/>
    <d v="2022-05-09T00:00:00"/>
    <d v="2030-12-31T00:00:00"/>
    <d v="1951-01-01T00:00:00"/>
    <m/>
  </r>
  <r>
    <n v="1"/>
    <s v="ירושלים"/>
    <x v="3"/>
    <s v="ירושלים"/>
    <n v="1030220"/>
    <s v="ע. י-ם מערב מוגבל'צ2"/>
    <n v="140200"/>
    <n v="140"/>
    <s v="עו&quot;ס שיקום          "/>
    <n v="1"/>
    <s v="ע&quot;ח המשרד"/>
    <n v="1"/>
    <s v="שכר עובדי המחלקה לש&quot;ח"/>
    <n v="0"/>
    <m/>
    <s v="ללא הסכם מיוחד      "/>
    <n v="15722457"/>
    <s v="בן-דור        "/>
    <s v="קרול      "/>
    <x v="0"/>
    <n v="1"/>
    <n v="1"/>
    <n v="140"/>
    <s v="עו&quot;ס שיקום          "/>
    <n v="0"/>
    <m/>
    <n v="80"/>
    <s v="עו&quot;ס                "/>
    <n v="23"/>
    <n v="106"/>
    <d v="2020-05-01T00:00:00"/>
    <d v="2020-10-01T00:00:00"/>
    <d v="2022-12-31T00:00:00"/>
    <d v="2003-12-01T00:00:00"/>
    <d v="2022-12-31T00:00:00"/>
    <d v="2017-01-01T00:00:00"/>
    <m/>
  </r>
  <r>
    <n v="1"/>
    <s v="ירושלים"/>
    <x v="3"/>
    <s v="ירושלים"/>
    <n v="1030310"/>
    <s v="ע. י-ם מזרח מוגבל'צ1"/>
    <n v="140100"/>
    <n v="140"/>
    <s v="עו&quot;ס שיקום          "/>
    <n v="1"/>
    <s v="ע&quot;ח המשרד"/>
    <n v="1"/>
    <s v="שכר עובדי המחלקה לש&quot;ח"/>
    <n v="12"/>
    <s v="תקנים זמניים        "/>
    <s v="ללא הסכם מיוחד      "/>
    <n v="315759654"/>
    <s v="יגמור         "/>
    <s v="רהאם      "/>
    <x v="0"/>
    <n v="0.5"/>
    <n v="0.5"/>
    <n v="140"/>
    <s v="עו&quot;ס שיקום          "/>
    <n v="4"/>
    <s v="תקנים זמניים        "/>
    <n v="80"/>
    <s v="עו&quot;ס                "/>
    <n v="21"/>
    <n v="101"/>
    <d v="2015-05-01T00:00:00"/>
    <d v="2022-09-15T00:00:00"/>
    <d v="2059-10-31T00:00:00"/>
    <d v="2015-05-01T00:00:00"/>
    <d v="2059-10-31T00:00:00"/>
    <d v="2015-01-01T00:00:00"/>
    <m/>
  </r>
  <r>
    <n v="1"/>
    <s v="ירושלים"/>
    <x v="3"/>
    <s v="ירושלים"/>
    <n v="1030310"/>
    <s v="ע. י-ם מזרח מוגבל'צ1"/>
    <n v="140200"/>
    <n v="140"/>
    <s v="עו&quot;ס שיקום          "/>
    <n v="1"/>
    <s v="ע&quot;ח המשרד"/>
    <n v="1"/>
    <s v="שכר עובדי המחלקה לש&quot;ח"/>
    <n v="12"/>
    <s v="תקנים זמניים        "/>
    <s v="ללא הסכם מיוחד      "/>
    <n v="205930589"/>
    <s v="רבאעה         "/>
    <s v="הדיל      "/>
    <x v="1"/>
    <n v="0.5"/>
    <n v="0.5"/>
    <n v="140"/>
    <s v="עו&quot;ס שיקום          "/>
    <n v="4"/>
    <s v="תקנים זמניים        "/>
    <n v="80"/>
    <s v="עו&quot;ס                "/>
    <n v="21"/>
    <m/>
    <d v="2020-12-01T00:00:00"/>
    <d v="2020-12-01T00:00:00"/>
    <d v="2060-01-31T00:00:00"/>
    <d v="2018-03-18T00:00:00"/>
    <d v="2060-01-31T00:00:00"/>
    <d v="2018-01-01T00:00:00"/>
    <m/>
  </r>
  <r>
    <n v="1"/>
    <s v="ירושלים"/>
    <x v="3"/>
    <s v="ירושלים"/>
    <n v="1030310"/>
    <s v="ע. י-ם מזרח מוגבל'צ1"/>
    <n v="140300"/>
    <n v="140"/>
    <s v="עו&quot;ס שיקום          "/>
    <n v="1"/>
    <s v="ע&quot;ח המשרד"/>
    <n v="1"/>
    <s v="שכר עובדי המחלקה לש&quot;ח"/>
    <n v="0"/>
    <m/>
    <s v="ללא הסכם מיוחד      "/>
    <n v="207713934"/>
    <s v="אבו גרבייה    "/>
    <s v="פרח       "/>
    <x v="0"/>
    <n v="1"/>
    <n v="1"/>
    <n v="140"/>
    <s v="עו&quot;ס שיקום          "/>
    <n v="0"/>
    <m/>
    <n v="80"/>
    <s v="עו&quot;ס                "/>
    <n v="20"/>
    <m/>
    <d v="2020-11-01T00:00:00"/>
    <d v="2022-06-03T00:00:00"/>
    <d v="2065-05-31T00:00:00"/>
    <d v="2020-11-01T00:00:00"/>
    <d v="2065-05-31T00:00:00"/>
    <d v="2009-08-01T00:00:00"/>
    <m/>
  </r>
  <r>
    <n v="1"/>
    <s v="ירושלים"/>
    <x v="3"/>
    <s v="ירושלים"/>
    <n v="1030320"/>
    <s v="ע. י-ם מזרח מוגבל'צ2"/>
    <n v="140100"/>
    <n v="140"/>
    <s v="עו&quot;ס שיקום          "/>
    <n v="1"/>
    <s v="ע&quot;ח המשרד"/>
    <n v="1"/>
    <s v="שכר עובדי המחלקה לש&quot;ח"/>
    <n v="12"/>
    <s v="תקנים זמניים        "/>
    <s v="ללא הסכם מיוחד      "/>
    <n v="32713349"/>
    <s v="עיסאוי        "/>
    <s v="ווסאם     "/>
    <x v="1"/>
    <n v="1"/>
    <n v="1"/>
    <n v="140"/>
    <s v="עו&quot;ס שיקום          "/>
    <n v="4"/>
    <s v="תקנים זמניים        "/>
    <n v="80"/>
    <s v="עו&quot;ס                "/>
    <n v="21"/>
    <m/>
    <d v="2020-12-01T00:00:00"/>
    <d v="2020-12-01T00:00:00"/>
    <d v="2053-08-31T00:00:00"/>
    <d v="2018-04-25T00:00:00"/>
    <d v="2053-08-31T00:00:00"/>
    <d v="2018-01-01T00:00:00"/>
    <m/>
  </r>
  <r>
    <n v="1"/>
    <s v="ירושלים"/>
    <x v="3"/>
    <s v="ירושלים"/>
    <n v="1030320"/>
    <s v="ע. י-ם מזרח מוגבל'צ2"/>
    <n v="140310"/>
    <n v="140"/>
    <s v="עו&quot;ס שיקום          "/>
    <n v="1"/>
    <s v="ע&quot;ח המשרד"/>
    <n v="1"/>
    <s v="שכר עובדי המחלקה לש&quot;ח"/>
    <n v="0"/>
    <m/>
    <s v="ללא הסכם מיוחד      "/>
    <n v="207248568"/>
    <s v="סאלחי         "/>
    <s v="מונזר     "/>
    <x v="1"/>
    <n v="0.5"/>
    <n v="0.5"/>
    <n v="140"/>
    <s v="עו&quot;ס שיקום          "/>
    <n v="0"/>
    <m/>
    <n v="80"/>
    <s v="עו&quot;ס                "/>
    <n v="20"/>
    <m/>
    <d v="2021-01-27T00:00:00"/>
    <d v="2022-06-21T00:00:00"/>
    <d v="2063-09-30T00:00:00"/>
    <d v="2021-01-27T00:00:00"/>
    <d v="2063-09-30T00:00:00"/>
    <d v="2002-08-01T00:00:00"/>
    <m/>
  </r>
  <r>
    <n v="1"/>
    <s v="ירושלים"/>
    <x v="3"/>
    <s v="ירושלים"/>
    <n v="1030320"/>
    <s v="ע. י-ם מזרח מוגבל'צ2"/>
    <n v="140400"/>
    <n v="140"/>
    <s v="עו&quot;ס שיקום          "/>
    <n v="1"/>
    <s v="ע&quot;ח המשרד"/>
    <n v="1"/>
    <s v="שכר עובדי המחלקה לש&quot;ח"/>
    <n v="0"/>
    <m/>
    <s v="ללא הסכם מיוחד      "/>
    <n v="313728438"/>
    <s v="מונה          "/>
    <s v="נוהא      "/>
    <x v="0"/>
    <n v="0.75"/>
    <n v="0.75"/>
    <n v="140"/>
    <s v="עו&quot;ס שיקום          "/>
    <n v="0"/>
    <m/>
    <n v="80"/>
    <s v="עו&quot;ס                "/>
    <n v="21"/>
    <n v="101"/>
    <d v="2010-09-01T00:00:00"/>
    <d v="2020-12-01T00:00:00"/>
    <d v="2037-07-31T00:00:00"/>
    <d v="2007-07-01T00:00:00"/>
    <d v="2037-07-31T00:00:00"/>
    <d v="1989-04-01T00:00:00"/>
    <m/>
  </r>
  <r>
    <n v="1"/>
    <s v="ירושלים"/>
    <x v="3"/>
    <s v="ירושלים"/>
    <n v="1030320"/>
    <s v="ע. י-ם מזרח מוגבל'צ2"/>
    <n v="140500"/>
    <n v="140"/>
    <s v="עו&quot;ס שיקום          "/>
    <n v="1"/>
    <s v="ע&quot;ח המשרד"/>
    <n v="1"/>
    <s v="שכר עובדי המחלקה לש&quot;ח"/>
    <n v="0"/>
    <m/>
    <s v="ללא הסכם מיוחד      "/>
    <n v="34013466"/>
    <s v="אבו טאעה      "/>
    <s v="רנא       "/>
    <x v="0"/>
    <n v="0.5"/>
    <n v="0.5"/>
    <n v="140"/>
    <s v="עו&quot;ס שיקום          "/>
    <n v="0"/>
    <m/>
    <n v="80"/>
    <s v="עו&quot;ס                "/>
    <n v="21"/>
    <m/>
    <d v="2020-12-01T00:00:00"/>
    <d v="2020-12-01T00:00:00"/>
    <d v="2044-05-31T00:00:00"/>
    <d v="2019-10-02T00:00:00"/>
    <d v="2044-05-31T00:00:00"/>
    <d v="2009-08-01T00:00:00"/>
    <m/>
  </r>
  <r>
    <n v="1"/>
    <s v="ירושלים"/>
    <x v="3"/>
    <s v="ירושלים"/>
    <n v="1030320"/>
    <s v="ע. י-ם מזרח מוגבל'צ2"/>
    <n v="140600"/>
    <n v="140"/>
    <s v="עו&quot;ס שיקום          "/>
    <n v="1"/>
    <s v="ע&quot;ח המשרד"/>
    <n v="1"/>
    <s v="שכר עובדי המחלקה לש&quot;ח"/>
    <n v="12"/>
    <s v="תקנים זמניים        "/>
    <s v="ללא הסכם מיוחד      "/>
    <n v="34013466"/>
    <s v="אבו טאעה      "/>
    <s v="רנא       "/>
    <x v="0"/>
    <n v="0.5"/>
    <n v="0.5"/>
    <n v="140"/>
    <s v="עו&quot;ס שיקום          "/>
    <n v="4"/>
    <s v="תקנים זמניים        "/>
    <n v="80"/>
    <s v="עו&quot;ס                "/>
    <n v="21"/>
    <m/>
    <d v="2020-12-01T00:00:00"/>
    <d v="2020-12-01T00:00:00"/>
    <d v="2044-05-31T00:00:00"/>
    <d v="2019-10-02T00:00:00"/>
    <d v="2044-05-31T00:00:00"/>
    <d v="2016-01-01T00:00:00"/>
    <m/>
  </r>
  <r>
    <n v="1"/>
    <s v="ירושלים"/>
    <x v="3"/>
    <s v="ירושלים"/>
    <n v="1030330"/>
    <s v="ע. י-ם מזרח מוגבל'צ3"/>
    <n v="140200"/>
    <n v="140"/>
    <s v="עו&quot;ס שיקום          "/>
    <n v="1"/>
    <s v="ע&quot;ח המשרד"/>
    <n v="1"/>
    <s v="שכר עובדי המחלקה לש&quot;ח"/>
    <n v="0"/>
    <m/>
    <s v="ללא הסכם מיוחד      "/>
    <n v="206034449"/>
    <s v="גית           "/>
    <s v="סוזאן     "/>
    <x v="0"/>
    <n v="0.25"/>
    <n v="0.25"/>
    <n v="140"/>
    <s v="עו&quot;ס שיקום          "/>
    <n v="0"/>
    <m/>
    <n v="80"/>
    <s v="עו&quot;ס                "/>
    <n v="20"/>
    <m/>
    <d v="2021-08-01T00:00:00"/>
    <d v="2021-11-01T00:00:00"/>
    <d v="2030-12-31T00:00:00"/>
    <d v="2021-08-01T00:00:00"/>
    <d v="2030-12-31T00:00:00"/>
    <d v="1951-01-01T00:00:00"/>
    <m/>
  </r>
  <r>
    <n v="1"/>
    <s v="ירושלים"/>
    <x v="3"/>
    <s v="ירושלים"/>
    <n v="1030330"/>
    <s v="ע. י-ם מזרח מוגבל'צ3"/>
    <n v="140300"/>
    <n v="140"/>
    <s v="עו&quot;ס שיקום          "/>
    <n v="1"/>
    <s v="ע&quot;ח המשרד"/>
    <n v="1"/>
    <s v="שכר עובדי המחלקה לש&quot;ח"/>
    <n v="12"/>
    <s v="תקנים זמניים        "/>
    <s v="ללא הסכם מיוחד      "/>
    <n v="312442049"/>
    <s v="נמארי         "/>
    <s v="חנין      "/>
    <x v="0"/>
    <n v="0.75"/>
    <n v="0.75"/>
    <n v="140"/>
    <s v="עו&quot;ס שיקום          "/>
    <n v="4"/>
    <s v="תקנים זמניים        "/>
    <n v="80"/>
    <s v="עו&quot;ס                "/>
    <n v="21"/>
    <m/>
    <d v="2020-12-01T00:00:00"/>
    <d v="2020-12-01T00:00:00"/>
    <d v="2061-05-31T00:00:00"/>
    <d v="2019-12-08T00:00:00"/>
    <d v="2061-05-31T00:00:00"/>
    <d v="2015-01-01T00:00:00"/>
    <m/>
  </r>
  <r>
    <n v="1"/>
    <s v="ירושלים"/>
    <x v="3"/>
    <s v="ירושלים"/>
    <n v="1030330"/>
    <s v="ע. י-ם מזרח מוגבל'צ3"/>
    <n v="140400"/>
    <n v="140"/>
    <s v="עו&quot;ס שיקום          "/>
    <n v="1"/>
    <s v="ע&quot;ח המשרד"/>
    <n v="1"/>
    <s v="שכר עובדי המחלקה לש&quot;ח"/>
    <n v="0"/>
    <m/>
    <s v="ללא הסכם מיוחד      "/>
    <n v="34019281"/>
    <s v="נאזל          "/>
    <s v="כפאח      "/>
    <x v="0"/>
    <n v="0.75"/>
    <n v="0.75"/>
    <n v="140"/>
    <s v="עו&quot;ס שיקום          "/>
    <n v="0"/>
    <m/>
    <n v="80"/>
    <s v="עו&quot;ס                "/>
    <n v="21"/>
    <m/>
    <d v="2020-12-01T00:00:00"/>
    <d v="2020-12-01T00:00:00"/>
    <d v="2044-06-30T00:00:00"/>
    <d v="2019-06-13T00:00:00"/>
    <d v="2044-06-30T00:00:00"/>
    <d v="1951-01-01T00:00:00"/>
    <m/>
  </r>
  <r>
    <n v="1"/>
    <s v="ירושלים"/>
    <x v="3"/>
    <s v="ירושלים"/>
    <n v="1030330"/>
    <s v="ע. י-ם מזרח מוגבל'צ3"/>
    <n v="140700"/>
    <n v="140"/>
    <s v="עו&quot;ס שיקום          "/>
    <n v="1"/>
    <s v="ע&quot;ח המשרד"/>
    <n v="1"/>
    <s v="שכר עובדי המחלקה לש&quot;ח"/>
    <n v="0"/>
    <m/>
    <s v="ללא הסכם מיוחד      "/>
    <n v="301157327"/>
    <s v="מיסק תמימי    "/>
    <s v="מינאס     "/>
    <x v="0"/>
    <n v="0.75"/>
    <n v="0.75"/>
    <n v="140"/>
    <s v="עו&quot;ס שיקום          "/>
    <n v="0"/>
    <m/>
    <n v="80"/>
    <s v="עו&quot;ס                "/>
    <n v="21"/>
    <m/>
    <d v="2020-03-16T00:00:00"/>
    <d v="2020-12-01T00:00:00"/>
    <d v="2055-01-31T00:00:00"/>
    <d v="2018-03-05T00:00:00"/>
    <d v="2055-01-31T00:00:00"/>
    <d v="2017-01-01T00:00:00"/>
    <m/>
  </r>
  <r>
    <n v="1"/>
    <s v="ירושלים"/>
    <x v="3"/>
    <s v="ירושלים"/>
    <n v="1030410"/>
    <s v="ע. י-ם דרום מוגבל'צ1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0197030"/>
    <s v="רשף רטבי      "/>
    <s v="ורד חנה   "/>
    <x v="0"/>
    <n v="0.5"/>
    <n v="0.5"/>
    <n v="120"/>
    <s v="עו&quot;ס משפחה (כוללני) "/>
    <n v="0"/>
    <m/>
    <n v="80"/>
    <s v="עו&quot;ס                "/>
    <n v="21"/>
    <m/>
    <d v="2017-11-01T00:00:00"/>
    <d v="2021-05-01T00:00:00"/>
    <d v="2048-02-28T00:00:00"/>
    <d v="2017-07-03T00:00:00"/>
    <d v="2048-02-28T00:00:00"/>
    <d v="2016-04-01T00:00:00"/>
    <m/>
  </r>
  <r>
    <n v="1"/>
    <s v="ירושלים"/>
    <x v="3"/>
    <s v="ירושלים"/>
    <n v="1030410"/>
    <s v="ע. י-ם דרום מוגבל'צ1"/>
    <n v="140300"/>
    <n v="140"/>
    <s v="עו&quot;ס שיקום          "/>
    <n v="1"/>
    <s v="ע&quot;ח המשרד"/>
    <n v="1"/>
    <s v="שכר עובדי המחלקה לש&quot;ח"/>
    <n v="0"/>
    <m/>
    <s v="ללא הסכם מיוחד      "/>
    <n v="13773841"/>
    <s v="ור            "/>
    <s v="אמי       "/>
    <x v="0"/>
    <n v="0.5"/>
    <n v="0.5"/>
    <n v="140"/>
    <s v="עו&quot;ס שיקום          "/>
    <n v="0"/>
    <m/>
    <n v="80"/>
    <s v="עו&quot;ס                "/>
    <n v="22"/>
    <n v="106"/>
    <d v="2020-06-01T00:00:00"/>
    <d v="2021-05-01T00:00:00"/>
    <d v="2031-05-31T00:00:00"/>
    <d v="1990-04-03T00:00:00"/>
    <d v="2031-05-31T00:00:00"/>
    <d v="2017-01-01T00:00:00"/>
    <m/>
  </r>
  <r>
    <n v="1"/>
    <s v="ירושלים"/>
    <x v="3"/>
    <s v="ירושלים"/>
    <n v="1030410"/>
    <s v="ע. י-ם דרום מוגבל'צ1"/>
    <n v="140400"/>
    <n v="140"/>
    <s v="עו&quot;ס שיקום          "/>
    <n v="1"/>
    <s v="ע&quot;ח המשרד"/>
    <n v="1"/>
    <s v="שכר עובדי המחלקה לש&quot;ח"/>
    <n v="0"/>
    <m/>
    <s v="ללא הסכם מיוחד      "/>
    <n v="201643319"/>
    <s v="קאופמן        "/>
    <s v="מזהב      "/>
    <x v="0"/>
    <n v="0.7"/>
    <n v="0.7"/>
    <n v="140"/>
    <s v="עו&quot;ס שיקום          "/>
    <n v="0"/>
    <m/>
    <n v="80"/>
    <s v="עו&quot;ס                "/>
    <n v="20"/>
    <n v="105"/>
    <d v="2021-12-01T00:00:00"/>
    <d v="2022-11-08T00:00:00"/>
    <d v="2056-06-30T00:00:00"/>
    <d v="2021-12-01T00:00:00"/>
    <d v="2056-06-30T00:00:00"/>
    <d v="2008-08-01T00:00:00"/>
    <m/>
  </r>
  <r>
    <n v="1"/>
    <s v="ירושלים"/>
    <x v="3"/>
    <s v="ירושלים"/>
    <n v="1030410"/>
    <s v="ע. י-ם דרום מוגבל'צ1"/>
    <n v="140500"/>
    <n v="140"/>
    <s v="עו&quot;ס שיקום          "/>
    <n v="1"/>
    <s v="ע&quot;ח המשרד"/>
    <n v="1"/>
    <s v="שכר עובדי המחלקה לש&quot;ח"/>
    <n v="0"/>
    <m/>
    <s v="ללא הסכם מיוחד      "/>
    <n v="300850971"/>
    <s v="לוי           "/>
    <s v="צילה      "/>
    <x v="0"/>
    <n v="0.85"/>
    <n v="0.85"/>
    <n v="140"/>
    <s v="עו&quot;ס שיקום          "/>
    <n v="0"/>
    <m/>
    <n v="80"/>
    <s v="עו&quot;ס                "/>
    <n v="21"/>
    <n v="106"/>
    <d v="2017-11-22T00:00:00"/>
    <d v="2021-05-01T00:00:00"/>
    <d v="2054-07-31T00:00:00"/>
    <d v="2017-11-22T00:00:00"/>
    <d v="2054-07-31T00:00:00"/>
    <d v="1993-01-01T00:00:00"/>
    <m/>
  </r>
  <r>
    <n v="1"/>
    <s v="ירושלים"/>
    <x v="3"/>
    <s v="ירושלים"/>
    <n v="1030410"/>
    <s v="ע. י-ם דרום מוגבל'צ1"/>
    <n v="140600"/>
    <n v="140"/>
    <s v="עו&quot;ס שיקום          "/>
    <n v="1"/>
    <s v="ע&quot;ח המשרד"/>
    <n v="1"/>
    <s v="שכר עובדי המחלקה לש&quot;ח"/>
    <n v="0"/>
    <m/>
    <s v="ללא הסכם מיוחד      "/>
    <n v="308858042"/>
    <s v="לוי           "/>
    <s v="ליאורה    "/>
    <x v="0"/>
    <n v="0.75"/>
    <n v="0.75"/>
    <n v="140"/>
    <s v="עו&quot;ס שיקום          "/>
    <n v="0"/>
    <m/>
    <n v="80"/>
    <s v="עו&quot;ס                "/>
    <n v="21"/>
    <n v="135"/>
    <d v="2021-05-01T00:00:00"/>
    <d v="2021-05-01T00:00:00"/>
    <d v="2034-11-30T00:00:00"/>
    <d v="1992-07-01T00:00:00"/>
    <d v="2034-11-30T00:00:00"/>
    <d v="1951-01-01T00:00:00"/>
    <m/>
  </r>
  <r>
    <n v="1"/>
    <s v="ירושלים"/>
    <x v="3"/>
    <s v="ירושלים"/>
    <n v="1032080"/>
    <s v="ע.ים מערב הר נוף ב"/>
    <n v="12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6425834"/>
    <s v="יומטוב        "/>
    <s v="אוריה     "/>
    <x v="0"/>
    <n v="0.75"/>
    <n v="0.75"/>
    <n v="120"/>
    <s v="עו&quot;ס משפחה (כוללני) "/>
    <n v="0"/>
    <m/>
    <n v="80"/>
    <s v="עו&quot;ס                "/>
    <n v="20"/>
    <m/>
    <d v="2021-08-14T00:00:00"/>
    <d v="2022-05-12T00:00:00"/>
    <d v="2062-08-31T00:00:00"/>
    <d v="2020-07-05T00:00:00"/>
    <d v="2062-08-31T00:00:00"/>
    <d v="2016-04-01T00:00:00"/>
    <m/>
  </r>
  <r>
    <n v="1"/>
    <s v="ירושלים"/>
    <x v="4"/>
    <s v="אשדוד"/>
    <n v="1040000"/>
    <s v="ע. אשדוד הנהלה"/>
    <n v="40010"/>
    <n v="140"/>
    <s v="עו&quot;ס שיקום         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2009-08-01T00:00:00"/>
    <m/>
  </r>
  <r>
    <n v="1"/>
    <s v="ירושלים"/>
    <x v="4"/>
    <s v="אשדוד"/>
    <n v="1040100"/>
    <s v="ע.אשדוד שיקום הנהלה"/>
    <n v="64100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1"/>
    <m/>
    <m/>
    <m/>
    <m/>
    <m/>
    <m/>
    <m/>
    <m/>
    <m/>
    <m/>
    <m/>
    <m/>
    <m/>
    <m/>
    <d v="1980-04-01T00:00:00"/>
    <m/>
  </r>
  <r>
    <n v="1"/>
    <s v="ירושלים"/>
    <x v="4"/>
    <s v="אשדוד"/>
    <n v="1040100"/>
    <s v="ע.אשדוד שיקום הנהלה"/>
    <n v="64200"/>
    <n v="64"/>
    <s v="מרכז נושא שיקום     "/>
    <n v="1"/>
    <s v="ע&quot;ח המשרד"/>
    <n v="1"/>
    <s v="שכר עובדי המחלקה לש&quot;ח"/>
    <n v="0"/>
    <m/>
    <s v="ללא הסכם מיוחד      "/>
    <n v="37398161"/>
    <s v="מלכה          "/>
    <s v="מירית     "/>
    <x v="0"/>
    <n v="0.8"/>
    <n v="0.8"/>
    <n v="64"/>
    <s v="מרכז נושא שיקום     "/>
    <n v="0"/>
    <m/>
    <n v="80"/>
    <s v="עו&quot;ס                "/>
    <n v="28"/>
    <n v="102"/>
    <d v="2020-05-01T00:00:00"/>
    <d v="2020-05-01T00:00:00"/>
    <d v="2029-12-31T00:00:00"/>
    <d v="2010-04-15T00:00:00"/>
    <d v="2029-12-31T00:00:00"/>
    <d v="2001-07-01T00:00:00"/>
    <m/>
  </r>
  <r>
    <n v="1"/>
    <s v="ירושלים"/>
    <x v="4"/>
    <s v="אשדוד"/>
    <n v="1040100"/>
    <s v="ע.אשדוד שיקום הנהלה"/>
    <n v="64300"/>
    <n v="64"/>
    <s v="מרכז נושא שיקום     "/>
    <n v="1"/>
    <s v="ע&quot;ח המשרד"/>
    <n v="1"/>
    <s v="שכר עובדי המחלקה לש&quot;ח"/>
    <n v="0"/>
    <m/>
    <s v="ללא הסכם מיוחד      "/>
    <n v="22903496"/>
    <s v="סופר          "/>
    <s v="יעל       "/>
    <x v="0"/>
    <n v="1"/>
    <n v="1"/>
    <n v="64"/>
    <s v="מרכז נושא שיקום     "/>
    <n v="0"/>
    <m/>
    <n v="80"/>
    <s v="עו&quot;ס                "/>
    <n v="29"/>
    <n v="110"/>
    <d v="2020-05-01T00:00:00"/>
    <d v="2020-05-01T00:00:00"/>
    <d v="2033-12-31T00:00:00"/>
    <d v="1992-05-01T00:00:00"/>
    <d v="2033-12-31T00:00:00"/>
    <d v="1972-03-01T00:00:00"/>
    <m/>
  </r>
  <r>
    <n v="1"/>
    <s v="ירושלים"/>
    <x v="4"/>
    <s v="אשדוד"/>
    <n v="1040110"/>
    <s v="ע.אשדוד שיקום צ.צפון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5899115"/>
    <s v="אוקלרס        "/>
    <s v="מריאל     "/>
    <x v="0"/>
    <n v="1"/>
    <n v="1"/>
    <n v="120"/>
    <s v="עו&quot;ס משפחה (כוללני) "/>
    <n v="0"/>
    <m/>
    <n v="80"/>
    <s v="עו&quot;ס                "/>
    <n v="23"/>
    <n v="136"/>
    <d v="2009-01-01T00:00:00"/>
    <d v="2020-05-01T00:00:00"/>
    <d v="2034-12-31T00:00:00"/>
    <d v="2000-08-01T00:00:00"/>
    <d v="2034-12-31T00:00:00"/>
    <d v="2016-04-01T00:00:00"/>
    <m/>
  </r>
  <r>
    <n v="1"/>
    <s v="ירושלים"/>
    <x v="4"/>
    <s v="אשדוד"/>
    <n v="1040110"/>
    <s v="ע.אשדוד שיקום צ.צפון"/>
    <n v="12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0142390"/>
    <s v="ז'אנה         "/>
    <s v="חנה       "/>
    <x v="1"/>
    <n v="0.24"/>
    <n v="0.24"/>
    <n v="120"/>
    <s v="עו&quot;ס משפחה (כוללני) "/>
    <n v="0"/>
    <m/>
    <n v="80"/>
    <s v="עו&quot;ס                "/>
    <n v="20"/>
    <m/>
    <d v="2021-12-01T00:00:00"/>
    <d v="2022-08-01T00:00:00"/>
    <d v="2030-12-31T00:00:00"/>
    <d v="2021-12-01T00:00:00"/>
    <d v="2030-12-31T00:00:00"/>
    <d v="2006-03-01T00:00:00"/>
    <m/>
  </r>
  <r>
    <n v="1"/>
    <s v="ירושלים"/>
    <x v="4"/>
    <s v="אשדוד"/>
    <n v="1040110"/>
    <s v="ע.אשדוד שיקום צ.צפון"/>
    <n v="140200"/>
    <n v="140"/>
    <s v="עו&quot;ס שיקום          "/>
    <n v="1"/>
    <s v="ע&quot;ח המשרד"/>
    <n v="1"/>
    <s v="שכר עובדי המחלקה לש&quot;ח"/>
    <n v="0"/>
    <m/>
    <s v="ללא הסכם מיוחד      "/>
    <n v="316413616"/>
    <s v="דהן           "/>
    <s v="שירה      "/>
    <x v="0"/>
    <n v="0.3"/>
    <n v="0.3"/>
    <n v="140"/>
    <s v="עו&quot;ס שיקום          "/>
    <n v="0"/>
    <m/>
    <n v="80"/>
    <s v="עו&quot;ס                "/>
    <n v="20"/>
    <m/>
    <d v="2022-01-01T00:00:00"/>
    <d v="2022-01-01T00:00:00"/>
    <d v="2030-12-31T00:00:00"/>
    <d v="2022-01-01T00:00:00"/>
    <d v="2030-12-31T00:00:00"/>
    <d v="2002-08-01T00:00:00"/>
    <m/>
  </r>
  <r>
    <n v="1"/>
    <s v="ירושלים"/>
    <x v="4"/>
    <s v="אשדוד"/>
    <n v="1040120"/>
    <s v="ע.אשדוד שיקום צ.דרום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062963"/>
    <s v="אלבז          "/>
    <s v="שיר       "/>
    <x v="0"/>
    <n v="0.25"/>
    <n v="0.25"/>
    <n v="120"/>
    <s v="עו&quot;ס משפחה (כוללני) "/>
    <n v="0"/>
    <m/>
    <n v="80"/>
    <s v="עו&quot;ס                "/>
    <n v="21"/>
    <m/>
    <d v="2018-04-16T00:00:00"/>
    <d v="2020-05-01T00:00:00"/>
    <d v="2028-12-31T00:00:00"/>
    <d v="2018-04-16T00:00:00"/>
    <d v="2028-12-31T00:00:00"/>
    <d v="2006-03-01T00:00:00"/>
    <m/>
  </r>
  <r>
    <n v="1"/>
    <s v="ירושלים"/>
    <x v="4"/>
    <s v="אשדוד"/>
    <n v="1040120"/>
    <s v="ע.אשדוד שיקום צ.דרום"/>
    <n v="12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5623150"/>
    <s v="גרפינקל       "/>
    <s v="אסתר      "/>
    <x v="0"/>
    <n v="0.1"/>
    <n v="0.1"/>
    <n v="120"/>
    <s v="עו&quot;ס משפחה (כוללני) "/>
    <n v="0"/>
    <m/>
    <n v="80"/>
    <s v="עו&quot;ס                "/>
    <n v="21"/>
    <m/>
    <d v="2017-06-19T00:00:00"/>
    <d v="2022-08-01T00:00:00"/>
    <d v="2030-12-31T00:00:00"/>
    <d v="2018-06-20T00:00:00"/>
    <d v="2030-12-31T00:00:00"/>
    <d v="2016-04-01T00:00:00"/>
    <m/>
  </r>
  <r>
    <n v="1"/>
    <s v="ירושלים"/>
    <x v="4"/>
    <s v="אשדוד"/>
    <n v="1040120"/>
    <s v="ע.אשדוד שיקום צ.דרום"/>
    <n v="12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399688"/>
    <s v="דהן           "/>
    <s v="רביד      "/>
    <x v="0"/>
    <n v="0.9"/>
    <n v="0.9"/>
    <n v="120"/>
    <s v="עו&quot;ס משפחה (כוללני) "/>
    <n v="0"/>
    <m/>
    <n v="80"/>
    <s v="עו&quot;ס                "/>
    <n v="21"/>
    <m/>
    <d v="2019-06-23T00:00:00"/>
    <d v="2022-08-01T00:00:00"/>
    <d v="2030-12-31T00:00:00"/>
    <d v="2019-06-23T00:00:00"/>
    <d v="2030-12-31T00:00:00"/>
    <d v="2016-04-01T00:00:00"/>
    <m/>
  </r>
  <r>
    <n v="1"/>
    <s v="ירושלים"/>
    <x v="4"/>
    <s v="אשדוד"/>
    <n v="1040120"/>
    <s v="ע.אשדוד שיקום צ.דרום"/>
    <n v="12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01"/>
    <m/>
    <m/>
    <m/>
    <m/>
    <m/>
    <m/>
    <m/>
    <m/>
    <m/>
    <m/>
    <m/>
    <m/>
    <m/>
    <m/>
    <d v="2006-03-01T00:00:00"/>
    <m/>
  </r>
  <r>
    <n v="1"/>
    <s v="ירושלים"/>
    <x v="4"/>
    <s v="אשדוד"/>
    <n v="1040120"/>
    <s v="ע.אשדוד שיקום צ.דרום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35928241"/>
    <s v="דניאל         "/>
    <s v="לימור     "/>
    <x v="0"/>
    <n v="1"/>
    <n v="1"/>
    <n v="140"/>
    <s v="עו&quot;ס שיקום          "/>
    <n v="0"/>
    <m/>
    <n v="80"/>
    <s v="עו&quot;ס                "/>
    <n v="23"/>
    <n v="105"/>
    <d v="2006-04-23T00:00:00"/>
    <d v="2022-08-01T00:00:00"/>
    <d v="2030-12-31T00:00:00"/>
    <d v="2004-02-01T00:00:00"/>
    <d v="2030-12-31T00:00:00"/>
    <d v="2002-08-01T00:00:00"/>
    <m/>
  </r>
  <r>
    <n v="1"/>
    <s v="ירושלים"/>
    <x v="4"/>
    <s v="אשדוד"/>
    <n v="1040120"/>
    <s v="ע.אשדוד שיקום צ.דרום"/>
    <n v="140300"/>
    <n v="140"/>
    <s v="עו&quot;ס שיקום          "/>
    <n v="1"/>
    <s v="ע&quot;ח המשרד"/>
    <n v="1"/>
    <s v="שכר עובדי המחלקה לש&quot;ח"/>
    <n v="0"/>
    <m/>
    <s v="ללא הסכם מיוחד      "/>
    <n v="15623150"/>
    <s v="גרפינקל       "/>
    <s v="אסתר      "/>
    <x v="0"/>
    <n v="0.3"/>
    <n v="0.3"/>
    <n v="140"/>
    <s v="עו&quot;ס שיקום          "/>
    <n v="0"/>
    <m/>
    <n v="80"/>
    <s v="עו&quot;ס                "/>
    <n v="21"/>
    <m/>
    <d v="2020-05-01T00:00:00"/>
    <d v="2020-05-01T00:00:00"/>
    <d v="2029-12-31T00:00:00"/>
    <d v="2018-06-20T00:00:00"/>
    <d v="2030-12-31T00:00:00"/>
    <d v="2004-11-01T00:00:00"/>
    <m/>
  </r>
  <r>
    <n v="1"/>
    <s v="ירושלים"/>
    <x v="4"/>
    <s v="אשדוד"/>
    <n v="1040120"/>
    <s v="ע.אשדוד שיקום צ.דרום"/>
    <n v="140500"/>
    <n v="140"/>
    <s v="עו&quot;ס שיקום          "/>
    <n v="1"/>
    <s v="ע&quot;ח המשרד"/>
    <n v="1"/>
    <s v="שכר עובדי המחלקה לש&quot;ח"/>
    <n v="0"/>
    <m/>
    <s v="ללא הסכם מיוחד      "/>
    <n v="43246644"/>
    <s v="סיבוני        "/>
    <s v="אלינור    "/>
    <x v="0"/>
    <n v="0.8"/>
    <n v="0.8"/>
    <n v="140"/>
    <s v="עו&quot;ס שיקום          "/>
    <n v="0"/>
    <m/>
    <n v="80"/>
    <s v="עו&quot;ס                "/>
    <n v="20"/>
    <m/>
    <d v="2022-05-01T00:00:00"/>
    <d v="2022-08-01T00:00:00"/>
    <d v="2030-12-31T00:00:00"/>
    <d v="2022-05-01T00:00:00"/>
    <d v="2030-12-31T00:00:00"/>
    <d v="2004-11-01T00:00:00"/>
    <m/>
  </r>
  <r>
    <n v="1"/>
    <s v="ירושלים"/>
    <x v="4"/>
    <s v="אשדוד"/>
    <n v="1040120"/>
    <s v="ע.אשדוד שיקום צ.דרום"/>
    <n v="140600"/>
    <n v="140"/>
    <s v="עו&quot;ס שיקום          "/>
    <n v="1"/>
    <s v="ע&quot;ח המשרד"/>
    <n v="1"/>
    <s v="שכר עובדי המחלקה לש&quot;ח"/>
    <n v="0"/>
    <m/>
    <s v="ללא הסכם מיוחד      "/>
    <n v="15623150"/>
    <s v="גרפינקל       "/>
    <s v="אסתר      "/>
    <x v="0"/>
    <n v="0.39"/>
    <n v="0.39"/>
    <n v="140"/>
    <s v="עו&quot;ס שיקום          "/>
    <n v="0"/>
    <m/>
    <n v="80"/>
    <s v="עו&quot;ס                "/>
    <n v="21"/>
    <m/>
    <d v="2020-05-01T00:00:00"/>
    <d v="2022-08-01T00:00:00"/>
    <d v="2030-12-31T00:00:00"/>
    <d v="2018-06-20T00:00:00"/>
    <d v="2030-12-31T00:00:00"/>
    <d v="2008-08-01T00:00:00"/>
    <m/>
  </r>
  <r>
    <n v="1"/>
    <s v="ירושלים"/>
    <x v="4"/>
    <s v="אשדוד"/>
    <n v="1040130"/>
    <s v="ע.אשדוד שיקום צ.מערב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66460262"/>
    <s v="נקש           "/>
    <s v="הודיה     "/>
    <x v="0"/>
    <n v="0.5"/>
    <n v="0.5"/>
    <n v="140"/>
    <s v="עו&quot;ס שיקום          "/>
    <n v="0"/>
    <m/>
    <n v="80"/>
    <s v="עו&quot;ס                "/>
    <n v="21"/>
    <m/>
    <d v="2017-02-02T00:00:00"/>
    <d v="2022-08-01T00:00:00"/>
    <d v="2029-12-31T00:00:00"/>
    <d v="2017-09-10T00:00:00"/>
    <d v="2029-12-31T00:00:00"/>
    <d v="2004-11-01T00:00:00"/>
    <m/>
  </r>
  <r>
    <n v="1"/>
    <s v="ירושלים"/>
    <x v="4"/>
    <s v="אשדוד"/>
    <n v="1040130"/>
    <s v="ע.אשדוד שיקום צ.מערב"/>
    <n v="140200"/>
    <n v="140"/>
    <s v="עו&quot;ס שיקום          "/>
    <n v="1"/>
    <s v="ע&quot;ח המשרד"/>
    <n v="1"/>
    <s v="שכר עובדי המחלקה לש&quot;ח"/>
    <n v="0"/>
    <m/>
    <s v="ללא הסכם מיוחד      "/>
    <n v="59058966"/>
    <s v="מלכה          "/>
    <s v="פאני      "/>
    <x v="0"/>
    <n v="1"/>
    <n v="1"/>
    <n v="140"/>
    <s v="עו&quot;ס שיקום          "/>
    <n v="0"/>
    <m/>
    <n v="80"/>
    <s v="עו&quot;ס                "/>
    <n v="22"/>
    <n v="108"/>
    <d v="2003-07-01T00:00:00"/>
    <d v="2022-08-01T00:00:00"/>
    <d v="2032-12-31T00:00:00"/>
    <d v="1988-07-01T00:00:00"/>
    <d v="2032-12-31T00:00:00"/>
    <d v="1951-01-01T00:00:00"/>
    <m/>
  </r>
  <r>
    <n v="1"/>
    <s v="ירושלים"/>
    <x v="4"/>
    <s v="אשדוד"/>
    <n v="1040400"/>
    <s v="ע.אשדוד א. ב,ג הנהלה"/>
    <n v="64100"/>
    <n v="64"/>
    <s v="מרכז נושא שיקום     "/>
    <n v="1"/>
    <s v="ע&quot;ח המשרד"/>
    <n v="1"/>
    <s v="שכר עובדי המחלקה לש&quot;ח"/>
    <n v="0"/>
    <m/>
    <s v="ללא הסכם מיוחד      "/>
    <n v="23092380"/>
    <s v="בלן אלפון     "/>
    <s v="לאה       "/>
    <x v="0"/>
    <n v="1"/>
    <n v="1"/>
    <n v="64"/>
    <s v="מרכז נושא שיקום     "/>
    <n v="0"/>
    <m/>
    <n v="80"/>
    <s v="עו&quot;ס                "/>
    <n v="29"/>
    <n v="136"/>
    <d v="2019-08-01T00:00:00"/>
    <d v="2021-06-01T00:00:00"/>
    <d v="2032-12-31T00:00:00"/>
    <d v="1994-12-18T00:00:00"/>
    <d v="2032-12-31T00:00:00"/>
    <d v="2009-08-01T00:00:00"/>
    <m/>
  </r>
  <r>
    <n v="1"/>
    <s v="ירושלים"/>
    <x v="4"/>
    <s v="אשדוד"/>
    <n v="1040400"/>
    <s v="ע.אשדוד א. ב,ג הנהלה"/>
    <n v="64200"/>
    <n v="64"/>
    <s v="מרכז נושא שיקום     "/>
    <n v="1"/>
    <s v="ע&quot;ח המשרד"/>
    <n v="1"/>
    <s v="שכר עובדי המחלקה לש&quot;ח"/>
    <n v="0"/>
    <m/>
    <s v="ללא הסכם מיוחד      "/>
    <n v="12404943"/>
    <s v="שער           "/>
    <s v="סימה      "/>
    <x v="0"/>
    <n v="1"/>
    <n v="1"/>
    <n v="64"/>
    <s v="מרכז נושא שיקום     "/>
    <n v="0"/>
    <m/>
    <n v="80"/>
    <s v="עו&quot;ס                "/>
    <n v="29"/>
    <n v="136"/>
    <d v="2003-03-01T00:00:00"/>
    <d v="2022-01-01T00:00:00"/>
    <d v="2030-12-31T00:00:00"/>
    <d v="1992-12-01T00:00:00"/>
    <d v="2030-12-31T00:00:00"/>
    <d v="1993-04-01T00:00:00"/>
    <m/>
  </r>
  <r>
    <n v="4"/>
    <s v="דרום"/>
    <x v="5"/>
    <s v="דימונה"/>
    <n v="1050020"/>
    <s v="ע. דימונה צוות צפון"/>
    <n v="19200"/>
    <n v="140"/>
    <s v="עו&quot;ס שיקום          "/>
    <n v="1"/>
    <s v="ע&quot;ח המשרד"/>
    <n v="1"/>
    <s v="שכר עובדי המחלקה לש&quot;ח"/>
    <n v="0"/>
    <m/>
    <s v="ללא הסכם מיוחד      "/>
    <m/>
    <m/>
    <m/>
    <x v="2"/>
    <n v="0.86"/>
    <m/>
    <m/>
    <m/>
    <m/>
    <m/>
    <m/>
    <m/>
    <m/>
    <m/>
    <m/>
    <m/>
    <m/>
    <m/>
    <m/>
    <d v="1976-01-01T00:00:00"/>
    <m/>
  </r>
  <r>
    <n v="4"/>
    <s v="דרום"/>
    <x v="5"/>
    <s v="דימונה"/>
    <n v="1050040"/>
    <s v="ע.דימונה נוער מ.אופק"/>
    <n v="12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760673"/>
    <s v="צוהר          "/>
    <s v="חוה לאה   "/>
    <x v="0"/>
    <n v="0.5"/>
    <n v="0.25"/>
    <n v="120"/>
    <s v="עו&quot;ס משפחה (כוללני) "/>
    <n v="0"/>
    <m/>
    <n v="80"/>
    <s v="עו&quot;ס                "/>
    <n v="22"/>
    <m/>
    <d v="2016-12-04T00:00:00"/>
    <d v="2021-04-01T00:00:00"/>
    <d v="2035-04-01T00:00:00"/>
    <d v="2016-12-04T00:00:00"/>
    <d v="2035-04-01T00:00:00"/>
    <d v="2016-04-01T00:00:00"/>
    <m/>
  </r>
  <r>
    <n v="4"/>
    <s v="דרום"/>
    <x v="5"/>
    <s v="דימונה"/>
    <n v="1050040"/>
    <s v="ע.דימונה נוער מ.אופק"/>
    <n v="12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568995"/>
    <s v="ליברמן        "/>
    <s v="אלין      "/>
    <x v="0"/>
    <n v="0.5"/>
    <n v="0.25"/>
    <n v="120"/>
    <s v="עו&quot;ס משפחה (כוללני) "/>
    <n v="0"/>
    <m/>
    <n v="80"/>
    <s v="עו&quot;ס                "/>
    <n v="22"/>
    <n v="107"/>
    <d v="2014-12-15T00:00:00"/>
    <d v="2021-01-01T00:00:00"/>
    <d v="2030-11-21T00:00:00"/>
    <d v="2014-12-15T00:00:00"/>
    <d v="2030-11-21T00:00:00"/>
    <d v="2016-04-01T00:00:00"/>
    <m/>
  </r>
  <r>
    <n v="4"/>
    <s v="דרום"/>
    <x v="6"/>
    <s v="קרית-גת"/>
    <n v="1060060"/>
    <s v="ע. קרית גת מוגבלויות"/>
    <n v="60300"/>
    <n v="63"/>
    <s v="מרכז נושא מוגבלויות "/>
    <n v="1"/>
    <s v="ע&quot;ח המשרד"/>
    <n v="1"/>
    <s v="שכר עובדי המחלקה לש&quot;ח"/>
    <n v="0"/>
    <m/>
    <s v="ללא הסכם מיוחד      "/>
    <n v="31898554"/>
    <s v="שוקר          "/>
    <s v="יעל       "/>
    <x v="0"/>
    <n v="1"/>
    <n v="1"/>
    <n v="63"/>
    <s v="מרכז נושא מוגבלויות "/>
    <n v="0"/>
    <m/>
    <n v="80"/>
    <s v="עו&quot;ס                "/>
    <n v="28"/>
    <n v="106"/>
    <d v="2001-08-01T00:00:00"/>
    <d v="2021-04-01T00:00:00"/>
    <d v="2030-12-31T00:00:00"/>
    <d v="1998-12-06T00:00:00"/>
    <d v="2030-12-31T00:00:00"/>
    <d v="1998-09-01T00:00:00"/>
    <m/>
  </r>
  <r>
    <n v="4"/>
    <s v="דרום"/>
    <x v="6"/>
    <s v="קרית-גת"/>
    <n v="1060060"/>
    <s v="ע. קרית גת מוגבלויות"/>
    <n v="60400"/>
    <n v="64"/>
    <s v="מרכז נושא שיקום     "/>
    <n v="1"/>
    <s v="ע&quot;ח המשרד"/>
    <n v="1"/>
    <s v="שכר עובדי המחלקה לש&quot;ח"/>
    <n v="0"/>
    <m/>
    <s v="ללא הסכם מיוחד      "/>
    <n v="321042525"/>
    <s v="גיטין         "/>
    <s v="דינה      "/>
    <x v="0"/>
    <n v="1"/>
    <n v="1"/>
    <n v="64"/>
    <s v="מרכז נושא שיקום     "/>
    <n v="0"/>
    <m/>
    <n v="80"/>
    <s v="עו&quot;ס                "/>
    <n v="26"/>
    <n v="108"/>
    <d v="2022-11-01T00:00:00"/>
    <d v="2022-11-01T00:00:00"/>
    <d v="2032-12-31T00:00:00"/>
    <d v="2020-02-23T00:00:00"/>
    <d v="2032-12-31T00:00:00"/>
    <d v="1998-11-01T00:00:00"/>
    <m/>
  </r>
  <r>
    <n v="4"/>
    <s v="דרום"/>
    <x v="6"/>
    <s v="קרית-גת"/>
    <n v="1060060"/>
    <s v="ע. קרית גת מוגבלויות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6837460"/>
    <s v="צרפתי         "/>
    <s v="יעל       "/>
    <x v="0"/>
    <n v="0.75"/>
    <n v="0.75"/>
    <n v="120"/>
    <s v="עו&quot;ס משפחה (כוללני) "/>
    <n v="0"/>
    <m/>
    <n v="80"/>
    <s v="עו&quot;ס                "/>
    <n v="20"/>
    <m/>
    <d v="2020-04-22T00:00:00"/>
    <d v="2022-05-01T00:00:00"/>
    <d v="2030-12-31T00:00:00"/>
    <d v="2020-04-22T00:00:00"/>
    <d v="2030-12-31T00:00:00"/>
    <d v="2016-04-01T00:00:00"/>
    <m/>
  </r>
  <r>
    <n v="4"/>
    <s v="דרום"/>
    <x v="6"/>
    <s v="קרית-גת"/>
    <n v="1060060"/>
    <s v="ע. קרית גת מוגבלויות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206837460"/>
    <s v="צרפתי         "/>
    <s v="יעל       "/>
    <x v="0"/>
    <n v="0.25"/>
    <n v="0.25"/>
    <n v="140"/>
    <s v="עו&quot;ס שיקום          "/>
    <n v="0"/>
    <m/>
    <n v="80"/>
    <s v="עו&quot;ס                "/>
    <n v="20"/>
    <m/>
    <d v="2021-04-01T00:00:00"/>
    <d v="2022-05-01T00:00:00"/>
    <d v="2030-12-31T00:00:00"/>
    <d v="2020-04-22T00:00:00"/>
    <d v="2030-12-31T00:00:00"/>
    <d v="1951-01-01T00:00:00"/>
    <m/>
  </r>
  <r>
    <n v="4"/>
    <s v="דרום"/>
    <x v="6"/>
    <s v="קרית-גת"/>
    <n v="1060060"/>
    <s v="ע. קרית גת מוגבלויות"/>
    <n v="140200"/>
    <n v="140"/>
    <s v="עו&quot;ס שיקום          "/>
    <n v="1"/>
    <s v="ע&quot;ח המשרד"/>
    <n v="1"/>
    <s v="שכר עובדי המחלקה לש&quot;ח"/>
    <n v="0"/>
    <m/>
    <s v="ללא הסכם מיוחד      "/>
    <n v="303172183"/>
    <s v="רפאל          "/>
    <s v="אורית     "/>
    <x v="0"/>
    <n v="0.25"/>
    <n v="0.25"/>
    <n v="140"/>
    <s v="עו&quot;ס שיקום          "/>
    <n v="0"/>
    <m/>
    <n v="80"/>
    <s v="עו&quot;ס                "/>
    <n v="21"/>
    <n v="102"/>
    <d v="2022-09-01T00:00:00"/>
    <d v="2022-09-01T00:00:00"/>
    <d v="2030-12-31T00:00:00"/>
    <d v="2016-12-01T00:00:00"/>
    <d v="2030-12-31T00:00:00"/>
    <d v="1951-01-01T00:00:00"/>
    <m/>
  </r>
  <r>
    <n v="4"/>
    <s v="דרום"/>
    <x v="6"/>
    <s v="קרית-גת"/>
    <n v="1060060"/>
    <s v="ע. קרית גת מוגבלויות"/>
    <n v="140300"/>
    <n v="140"/>
    <s v="עו&quot;ס שיקום          "/>
    <n v="1"/>
    <s v="ע&quot;ח המשרד"/>
    <n v="1"/>
    <s v="שכר עובדי המחלקה לש&quot;ח"/>
    <n v="0"/>
    <m/>
    <s v="ללא הסכם מיוחד      "/>
    <n v="39079256"/>
    <s v="מלסה          "/>
    <s v="תמר       "/>
    <x v="0"/>
    <n v="0.75"/>
    <n v="0.75"/>
    <n v="140"/>
    <s v="עו&quot;ס שיקום          "/>
    <n v="0"/>
    <m/>
    <n v="80"/>
    <s v="עו&quot;ס                "/>
    <n v="21"/>
    <n v="101"/>
    <d v="2022-09-18T00:00:00"/>
    <d v="2022-09-18T00:00:00"/>
    <d v="2026-12-31T00:00:00"/>
    <d v="2022-09-18T00:00:00"/>
    <d v="2030-12-31T00:00:00"/>
    <d v="1998-09-01T00:00:00"/>
    <m/>
  </r>
  <r>
    <n v="4"/>
    <s v="דרום"/>
    <x v="6"/>
    <s v="קרית-גת"/>
    <n v="1060060"/>
    <s v="ע. קרית גת מוגבלויות"/>
    <n v="140400"/>
    <n v="140"/>
    <s v="עו&quot;ס שיקום          "/>
    <n v="1"/>
    <s v="ע&quot;ח המשרד"/>
    <n v="1"/>
    <s v="שכר עובדי המחלקה לש&quot;ח"/>
    <n v="0"/>
    <m/>
    <s v="ללא הסכם מיוחד      "/>
    <n v="39079256"/>
    <s v="מלסה          "/>
    <s v="תמר       "/>
    <x v="0"/>
    <n v="0.25"/>
    <n v="0.25"/>
    <n v="140"/>
    <s v="עו&quot;ס שיקום          "/>
    <n v="0"/>
    <m/>
    <n v="80"/>
    <s v="עו&quot;ס                "/>
    <n v="21"/>
    <n v="101"/>
    <d v="2022-09-18T00:00:00"/>
    <d v="2022-09-18T00:00:00"/>
    <d v="2025-12-31T00:00:00"/>
    <d v="2022-09-18T00:00:00"/>
    <d v="2030-12-31T00:00:00"/>
    <d v="1951-01-01T00:00:00"/>
    <m/>
  </r>
  <r>
    <n v="4"/>
    <s v="דרום"/>
    <x v="7"/>
    <s v="אופקים"/>
    <n v="1200010"/>
    <s v="ע. אופקים צוות א'"/>
    <n v="6400"/>
    <n v="64"/>
    <s v="מרכז נושא שיקום     "/>
    <n v="1"/>
    <s v="ע&quot;ח המשרד"/>
    <n v="1"/>
    <s v="שכר עובדי המחלקה לש&quot;ח"/>
    <m/>
    <m/>
    <s v="ללא הסכם מיוחד      "/>
    <m/>
    <m/>
    <m/>
    <x v="2"/>
    <n v="1"/>
    <m/>
    <m/>
    <m/>
    <m/>
    <m/>
    <m/>
    <m/>
    <m/>
    <m/>
    <m/>
    <m/>
    <m/>
    <m/>
    <m/>
    <d v="1993-01-01T00:00:00"/>
    <m/>
  </r>
  <r>
    <n v="1"/>
    <s v="ירושלים"/>
    <x v="8"/>
    <s v="בית-שמש"/>
    <n v="1210000"/>
    <s v="ע. בית שמש"/>
    <n v="3000"/>
    <n v="64"/>
    <s v="מרכז נושא שיקום     "/>
    <n v="1"/>
    <s v="ע&quot;ח המשרד"/>
    <n v="1"/>
    <s v="שכר עובדי המחלקה לש&quot;ח"/>
    <n v="0"/>
    <m/>
    <s v="ללא הסכם מיוחד      "/>
    <n v="31406614"/>
    <s v="רוזנפלד       "/>
    <s v="שמרית     "/>
    <x v="0"/>
    <n v="0.75"/>
    <n v="0.75"/>
    <n v="64"/>
    <s v="מרכז נושא שיקום     "/>
    <n v="0"/>
    <m/>
    <n v="80"/>
    <s v="עו&quot;ס                "/>
    <n v="27"/>
    <m/>
    <d v="2017-11-01T00:00:00"/>
    <d v="2017-11-01T00:00:00"/>
    <d v="2023-12-31T00:00:00"/>
    <d v="2011-11-27T00:00:00"/>
    <d v="2043-10-12T00:00:00"/>
    <d v="1951-01-01T00:00:00"/>
    <m/>
  </r>
  <r>
    <n v="1"/>
    <s v="ירושלים"/>
    <x v="8"/>
    <s v="בית-שמש"/>
    <n v="1210020"/>
    <s v="ע. בית שמש ג.ב.ש"/>
    <n v="3075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2842697"/>
    <s v="גרוס          "/>
    <s v="נוגה      "/>
    <x v="0"/>
    <n v="0.25"/>
    <n v="0.25"/>
    <n v="120"/>
    <s v="עו&quot;ס משפחה (כוללני) "/>
    <n v="0"/>
    <m/>
    <n v="80"/>
    <s v="עו&quot;ס                "/>
    <n v="21"/>
    <n v="102"/>
    <d v="1991-10-01T00:00:00"/>
    <d v="2017-07-01T00:00:00"/>
    <d v="2023-12-31T00:00:00"/>
    <d v="1990-09-01T00:00:00"/>
    <d v="2023-12-31T00:00:00"/>
    <d v="2016-04-01T00:00:00"/>
    <m/>
  </r>
  <r>
    <n v="1"/>
    <s v="ירושלים"/>
    <x v="8"/>
    <s v="בית-שמש"/>
    <n v="1210020"/>
    <s v="ע. בית שמש ג.ב.ש"/>
    <n v="32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2842697"/>
    <s v="גרוס          "/>
    <s v="נוגה      "/>
    <x v="0"/>
    <n v="0.5"/>
    <n v="0.5"/>
    <n v="120"/>
    <s v="עו&quot;ס משפחה (כוללני) "/>
    <n v="0"/>
    <m/>
    <n v="80"/>
    <s v="עו&quot;ס                "/>
    <n v="21"/>
    <n v="102"/>
    <d v="1991-10-01T00:00:00"/>
    <d v="2017-11-01T00:00:00"/>
    <d v="2023-12-31T00:00:00"/>
    <d v="1990-09-01T00:00:00"/>
    <d v="2023-12-31T00:00:00"/>
    <d v="2016-04-01T00:00:00"/>
    <m/>
  </r>
  <r>
    <n v="4"/>
    <s v="דרום"/>
    <x v="9"/>
    <s v="ירוחם"/>
    <n v="1230000"/>
    <s v="מ.מ ירוחם"/>
    <n v="5000"/>
    <n v="63"/>
    <s v="מרכז נושא מוגבלויות "/>
    <n v="1"/>
    <s v="ע&quot;ח המשרד"/>
    <n v="1"/>
    <s v="שכר עובדי המחלקה לש&quot;ח"/>
    <n v="0"/>
    <m/>
    <s v="ללא הסכם מיוחד      "/>
    <n v="21991187"/>
    <s v="אלון          "/>
    <s v="נתנאל     "/>
    <x v="1"/>
    <n v="1"/>
    <n v="1"/>
    <n v="63"/>
    <s v="מרכז נושא מוגבלויות "/>
    <n v="0"/>
    <m/>
    <n v="80"/>
    <s v="עו&quot;ס                "/>
    <n v="27"/>
    <m/>
    <d v="2017-06-01T00:00:00"/>
    <d v="2017-06-01T00:00:00"/>
    <d v="2053-06-27T00:00:00"/>
    <d v="2017-06-01T00:00:00"/>
    <d v="2053-06-27T00:00:00"/>
    <d v="1951-01-01T00:00:00"/>
    <m/>
  </r>
  <r>
    <n v="1"/>
    <s v="ירושלים"/>
    <x v="10"/>
    <s v="מבשרת-ציון"/>
    <n v="1240000"/>
    <s v="מ.מ מבשרת ציון"/>
    <n v="5000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1976-11-01T00:00:00"/>
    <m/>
  </r>
  <r>
    <n v="4"/>
    <s v="דרום"/>
    <x v="11"/>
    <s v="נתיבות"/>
    <n v="1250000"/>
    <s v="ע. נתיבות"/>
    <n v="6300"/>
    <n v="63"/>
    <s v="מרכז נושא מוגבלויות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2013-05-01T00:00:00"/>
    <m/>
  </r>
  <r>
    <n v="4"/>
    <s v="דרום"/>
    <x v="11"/>
    <s v="נתיבות"/>
    <n v="1250000"/>
    <s v="ע. נתיבות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309810380"/>
    <s v="אברה          "/>
    <s v="אבבה      "/>
    <x v="0"/>
    <n v="0.5"/>
    <n v="0.5"/>
    <n v="64"/>
    <s v="מרכז נושא שיקום     "/>
    <n v="0"/>
    <m/>
    <n v="80"/>
    <s v="עו&quot;ס                "/>
    <n v="29"/>
    <n v="107"/>
    <d v="2012-11-01T00:00:00"/>
    <d v="2016-04-26T00:00:00"/>
    <d v="2047-12-31T00:00:00"/>
    <d v="2005-11-01T00:00:00"/>
    <d v="2047-12-31T00:00:00"/>
    <d v="1972-07-01T00:00:00"/>
    <m/>
  </r>
  <r>
    <n v="4"/>
    <s v="דרום"/>
    <x v="11"/>
    <s v="נתיבות"/>
    <n v="1250020"/>
    <s v="ע. נתיבות צוות 2"/>
    <n v="12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596174"/>
    <s v="פינטו         "/>
    <s v="נטשה      "/>
    <x v="0"/>
    <n v="0.33"/>
    <n v="0.33"/>
    <n v="120"/>
    <s v="עו&quot;ס משפחה (כוללני) "/>
    <n v="0"/>
    <m/>
    <n v="80"/>
    <s v="עו&quot;ס                "/>
    <n v="21"/>
    <n v="104"/>
    <d v="1996-08-01T00:00:00"/>
    <d v="2017-10-01T00:00:00"/>
    <d v="2035-10-18T00:00:00"/>
    <d v="2004-02-15T00:00:00"/>
    <d v="2035-12-31T00:00:00"/>
    <d v="2016-04-01T00:00:00"/>
    <m/>
  </r>
  <r>
    <n v="4"/>
    <s v="דרום"/>
    <x v="12"/>
    <s v="מצפה-רמון"/>
    <n v="1280010"/>
    <s v="מ.מ מ.רימון צוות א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896223"/>
    <s v="לייבל         "/>
    <s v="מור       "/>
    <x v="0"/>
    <n v="0.33"/>
    <n v="0.33"/>
    <n v="120"/>
    <s v="עו&quot;ס משפחה (כוללני) "/>
    <n v="0"/>
    <m/>
    <n v="80"/>
    <s v="עו&quot;ס                "/>
    <n v="20"/>
    <n v="106"/>
    <d v="2021-07-01T00:00:00"/>
    <d v="2021-07-01T00:00:00"/>
    <d v="2026-12-31T00:00:00"/>
    <d v="2021-06-01T00:00:00"/>
    <d v="2030-12-31T00:00:00"/>
    <d v="2016-04-01T00:00:00"/>
    <m/>
  </r>
  <r>
    <n v="1"/>
    <s v="ירושלים"/>
    <x v="13"/>
    <s v="קרית-מלאכי"/>
    <n v="1290000"/>
    <s v="ע. ק.מלאכי"/>
    <n v="11110"/>
    <n v="64"/>
    <s v="מרכז נושא שיקום     "/>
    <n v="1"/>
    <s v="ע&quot;ח המשרד"/>
    <n v="1"/>
    <s v="שכר עובדי המחלקה לש&quot;ח"/>
    <n v="0"/>
    <m/>
    <s v="ללא הסכם מיוחד      "/>
    <n v="24440968"/>
    <s v="קלצהנדלר      "/>
    <s v="שלומית    "/>
    <x v="0"/>
    <n v="0.5"/>
    <n v="0.5"/>
    <n v="64"/>
    <s v="מרכז נושא שיקום     "/>
    <n v="0"/>
    <m/>
    <n v="80"/>
    <s v="עו&quot;ס                "/>
    <n v="28"/>
    <n v="107"/>
    <d v="2007-07-01T00:00:00"/>
    <d v="2020-08-01T00:00:00"/>
    <d v="2030-12-31T00:00:00"/>
    <d v="1994-07-01T00:00:00"/>
    <d v="2035-11-01T00:00:00"/>
    <d v="1971-09-01T00:00:00"/>
    <m/>
  </r>
  <r>
    <n v="1"/>
    <s v="ירושלים"/>
    <x v="13"/>
    <s v="קרית-מלאכי"/>
    <n v="1290000"/>
    <s v="ע. ק.מלאכי"/>
    <n v="3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2023619"/>
    <s v="ספייטר        "/>
    <s v="ישראל     "/>
    <x v="1"/>
    <n v="0.5"/>
    <n v="0.5"/>
    <n v="120"/>
    <s v="עו&quot;ס משפחה (כוללני) "/>
    <n v="0"/>
    <m/>
    <n v="80"/>
    <s v="עו&quot;ס                "/>
    <n v="20"/>
    <m/>
    <d v="2021-01-24T00:00:00"/>
    <d v="2021-01-24T00:00:00"/>
    <d v="2035-01-31T00:00:00"/>
    <d v="2021-01-24T00:00:00"/>
    <d v="2035-01-31T00:00:00"/>
    <d v="2016-04-01T00:00:00"/>
    <m/>
  </r>
  <r>
    <n v="1"/>
    <s v="ירושלים"/>
    <x v="13"/>
    <s v="קרית-מלאכי"/>
    <n v="1290000"/>
    <s v="ע. ק.מלאכי"/>
    <n v="39100"/>
    <n v="140"/>
    <s v="עו&quot;ס שיקום          "/>
    <n v="1"/>
    <s v="ע&quot;ח המשרד"/>
    <n v="1"/>
    <s v="שכר עובדי המחלקה לש&quot;ח"/>
    <n v="0"/>
    <m/>
    <s v="ללא הסכם מיוחד      "/>
    <n v="302023619"/>
    <s v="ספייטר        "/>
    <s v="ישראל     "/>
    <x v="1"/>
    <n v="0.5"/>
    <n v="0.5"/>
    <n v="140"/>
    <s v="עו&quot;ס שיקום          "/>
    <n v="0"/>
    <m/>
    <n v="80"/>
    <s v="עו&quot;ס                "/>
    <n v="20"/>
    <m/>
    <d v="2021-01-24T00:00:00"/>
    <d v="2021-07-01T00:00:00"/>
    <d v="2035-01-31T00:00:00"/>
    <d v="2021-01-24T00:00:00"/>
    <d v="2035-01-31T00:00:00"/>
    <d v="1993-04-01T00:00:00"/>
    <m/>
  </r>
  <r>
    <n v="4"/>
    <s v="דרום"/>
    <x v="14"/>
    <s v="ערד"/>
    <n v="1300000"/>
    <s v="ע. ערד"/>
    <n v="5000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2002-08-01T00:00:00"/>
    <m/>
  </r>
  <r>
    <n v="4"/>
    <s v="דרום"/>
    <x v="14"/>
    <s v="ערד"/>
    <n v="1300020"/>
    <s v="ע. ערד צוות ב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5"/>
    <m/>
    <m/>
    <m/>
    <m/>
    <m/>
    <m/>
    <m/>
    <m/>
    <m/>
    <m/>
    <m/>
    <m/>
    <m/>
    <m/>
    <d v="2016-04-01T00:00:00"/>
    <m/>
  </r>
  <r>
    <n v="1"/>
    <s v="ירושלים"/>
    <x v="15"/>
    <s v="קרית-ארבע"/>
    <n v="1310010"/>
    <s v="מ.מ קרית ארבע צוות א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40425209"/>
    <s v="פייגלין       "/>
    <s v="תמרה      "/>
    <x v="0"/>
    <n v="0.75"/>
    <n v="0.75"/>
    <n v="140"/>
    <s v="עו&quot;ס שיקום          "/>
    <n v="0"/>
    <m/>
    <n v="80"/>
    <s v="עו&quot;ס                "/>
    <n v="21"/>
    <n v="102"/>
    <d v="2021-06-01T00:00:00"/>
    <d v="2021-06-01T00:00:00"/>
    <d v="2030-12-31T00:00:00"/>
    <d v="2018-07-01T00:00:00"/>
    <d v="2030-12-31T00:00:00"/>
    <d v="1987-04-01T00:00:00"/>
    <m/>
  </r>
  <r>
    <n v="1"/>
    <s v="ירושלים"/>
    <x v="16"/>
    <s v="בית-א-ל"/>
    <n v="1340010"/>
    <s v="מ.מ בית אל צוות א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52966280"/>
    <s v="נווה          "/>
    <s v="עינת      "/>
    <x v="0"/>
    <n v="0.5"/>
    <n v="0.5"/>
    <n v="140"/>
    <s v="עו&quot;ס שיקום          "/>
    <n v="0"/>
    <m/>
    <n v="80"/>
    <s v="עו&quot;ס                "/>
    <n v="22"/>
    <m/>
    <d v="2022-04-01T00:00:00"/>
    <d v="2022-04-01T00:00:00"/>
    <d v="2030-12-31T00:00:00"/>
    <d v="2015-01-01T00:00:00"/>
    <d v="2030-12-31T00:00:00"/>
    <d v="2016-04-01T00:00:00"/>
    <m/>
  </r>
  <r>
    <n v="1"/>
    <s v="ירושלים"/>
    <x v="17"/>
    <s v="מעלה-אדומים"/>
    <n v="1400020"/>
    <s v="ע. מעלה אדומים צוות2"/>
    <n v="22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1520910"/>
    <s v="דביר          "/>
    <s v="תמר       "/>
    <x v="0"/>
    <n v="0.5"/>
    <n v="0.5"/>
    <n v="120"/>
    <s v="עו&quot;ס משפחה (כוללני) "/>
    <n v="0"/>
    <m/>
    <n v="80"/>
    <s v="עו&quot;ס                "/>
    <n v="21"/>
    <m/>
    <d v="2020-10-01T00:00:00"/>
    <d v="2020-10-01T00:00:00"/>
    <d v="2030-12-31T00:00:00"/>
    <d v="2017-10-19T00:00:00"/>
    <d v="2030-12-31T00:00:00"/>
    <d v="2016-04-01T00:00:00"/>
    <m/>
  </r>
  <r>
    <n v="1"/>
    <s v="ירושלים"/>
    <x v="18"/>
    <s v="אפרת"/>
    <n v="1410010"/>
    <s v="מ.מ אפרת צוות 1"/>
    <n v="1201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4440298"/>
    <s v="בלנק          "/>
    <s v="שרונה     "/>
    <x v="0"/>
    <n v="0.33"/>
    <n v="0.33"/>
    <n v="120"/>
    <s v="עו&quot;ס משפחה (כוללני) "/>
    <n v="0"/>
    <m/>
    <n v="80"/>
    <s v="עו&quot;ס                "/>
    <n v="22"/>
    <n v="104"/>
    <d v="1996-07-01T00:00:00"/>
    <d v="2021-08-01T00:00:00"/>
    <d v="2030-12-31T00:00:00"/>
    <d v="2008-07-01T00:00:00"/>
    <d v="2030-12-31T00:00:00"/>
    <d v="2016-04-01T00:00:00"/>
    <m/>
  </r>
  <r>
    <n v="1"/>
    <s v="ירושלים"/>
    <x v="19"/>
    <s v="גבעת-זאב"/>
    <n v="1420000"/>
    <s v="מ.מ גבעת זאב"/>
    <n v="11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631066"/>
    <s v="בשן           "/>
    <s v="הודיה     "/>
    <x v="0"/>
    <n v="0.33"/>
    <n v="0.33"/>
    <n v="120"/>
    <s v="עו&quot;ס משפחה (כוללני) "/>
    <n v="0"/>
    <m/>
    <n v="80"/>
    <s v="עו&quot;ס                "/>
    <n v="21"/>
    <n v="105"/>
    <d v="2015-03-01T00:00:00"/>
    <d v="2016-11-01T00:00:00"/>
    <d v="2030-12-31T00:00:00"/>
    <d v="2015-03-01T00:00:00"/>
    <d v="2030-12-31T00:00:00"/>
    <d v="2016-04-01T00:00:00"/>
    <m/>
  </r>
  <r>
    <n v="4"/>
    <s v="דרום"/>
    <x v="20"/>
    <s v="מיתר"/>
    <n v="1430000"/>
    <s v="מ.מ מיתר"/>
    <n v="1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199170"/>
    <s v="וורקר         "/>
    <s v="תמר       "/>
    <x v="0"/>
    <n v="0.33"/>
    <n v="0.33"/>
    <n v="120"/>
    <s v="עו&quot;ס משפחה (כוללני) "/>
    <n v="0"/>
    <m/>
    <n v="80"/>
    <s v="עו&quot;ס                "/>
    <n v="20"/>
    <m/>
    <d v="2021-12-07T00:00:00"/>
    <d v="2021-12-07T00:00:00"/>
    <d v="2052-12-01T00:00:00"/>
    <d v="2021-07-01T00:00:00"/>
    <d v="2052-12-01T00:00:00"/>
    <d v="2016-04-01T00:00:00"/>
    <m/>
  </r>
  <r>
    <n v="4"/>
    <s v="דרום"/>
    <x v="21"/>
    <s v="להבים"/>
    <n v="1450000"/>
    <s v="מ.מ להבים"/>
    <n v="1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669744"/>
    <s v="בן שימול      "/>
    <s v="שירן      "/>
    <x v="0"/>
    <n v="0.33"/>
    <n v="0.33"/>
    <n v="120"/>
    <s v="עו&quot;ס משפחה (כוללני) "/>
    <n v="0"/>
    <m/>
    <n v="80"/>
    <s v="עו&quot;ס                "/>
    <n v="22"/>
    <m/>
    <d v="2018-11-01T00:00:00"/>
    <d v="2019-01-01T00:00:00"/>
    <d v="2049-01-01T00:00:00"/>
    <d v="2016-08-01T00:00:00"/>
    <d v="2049-01-01T00:00:00"/>
    <d v="2016-04-01T00:00:00"/>
    <m/>
  </r>
  <r>
    <n v="1"/>
    <s v="ירושלים"/>
    <x v="22"/>
    <s v="ביתר-עלית"/>
    <n v="1460000"/>
    <s v="ע. ביתר עילית"/>
    <n v="2100"/>
    <n v="63"/>
    <s v="מרכז נושא מוגבלויות "/>
    <n v="1"/>
    <s v="ע&quot;ח המשרד"/>
    <n v="1"/>
    <s v="שכר עובדי המחלקה לש&quot;ח"/>
    <n v="0"/>
    <m/>
    <s v="ללא הסכם מיוחד      "/>
    <n v="58313867"/>
    <s v="אסודרי        "/>
    <s v="רחל       "/>
    <x v="0"/>
    <n v="0.5"/>
    <n v="0.5"/>
    <n v="63"/>
    <s v="מרכז נושא מוגבלויות "/>
    <n v="0"/>
    <m/>
    <n v="80"/>
    <s v="עו&quot;ס                "/>
    <n v="28"/>
    <n v="104"/>
    <d v="2013-11-01T00:00:00"/>
    <d v="2013-11-01T00:00:00"/>
    <d v="2030-09-30T00:00:00"/>
    <d v="1995-10-16T00:00:00"/>
    <d v="2030-09-30T00:00:00"/>
    <d v="1998-09-01T00:00:00"/>
    <m/>
  </r>
  <r>
    <n v="1"/>
    <s v="ירושלים"/>
    <x v="22"/>
    <s v="ביתר-עלית"/>
    <n v="1460030"/>
    <s v="ע. ביתר עלית צוות 3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6405359"/>
    <s v="ברוך          "/>
    <s v="לאה       "/>
    <x v="0"/>
    <n v="0.75"/>
    <n v="0.75"/>
    <n v="120"/>
    <s v="עו&quot;ס משפחה (כוללני) "/>
    <n v="0"/>
    <m/>
    <n v="80"/>
    <s v="עו&quot;ס                "/>
    <n v="20"/>
    <m/>
    <d v="2022-10-18T00:00:00"/>
    <d v="2022-10-18T00:00:00"/>
    <d v="2060-12-31T00:00:00"/>
    <d v="2022-10-18T00:00:00"/>
    <d v="2060-12-31T00:00:00"/>
    <d v="2016-04-01T00:00:00"/>
    <m/>
  </r>
  <r>
    <n v="1"/>
    <s v="ירושלים"/>
    <x v="23"/>
    <s v="מודיעין-עלית"/>
    <n v="1470000"/>
    <s v="ע. מודיעין עילית"/>
    <n v="200"/>
    <n v="64"/>
    <s v="מרכז נושא שיקום     "/>
    <n v="1"/>
    <s v="ע&quot;ח המשרד"/>
    <n v="1"/>
    <s v="שכר עובדי המחלקה לש&quot;ח"/>
    <n v="0"/>
    <m/>
    <s v="ללא הסכם מיוחד      "/>
    <n v="43028018"/>
    <s v="שחור          "/>
    <s v="אפרת      "/>
    <x v="0"/>
    <n v="0.5"/>
    <n v="0.5"/>
    <n v="64"/>
    <s v="מרכז נושא שיקום     "/>
    <n v="0"/>
    <m/>
    <n v="80"/>
    <s v="עו&quot;ס                "/>
    <n v="27"/>
    <n v="101"/>
    <d v="2020-05-01T00:00:00"/>
    <d v="2020-05-01T00:00:00"/>
    <d v="2030-12-31T00:00:00"/>
    <d v="2015-09-01T00:00:00"/>
    <d v="2032-09-30T00:00:00"/>
    <d v="2004-11-01T00:00:00"/>
    <m/>
  </r>
  <r>
    <n v="1"/>
    <s v="ירושלים"/>
    <x v="23"/>
    <s v="מודיעין-עלית"/>
    <n v="1470050"/>
    <s v="ע.ממודיעין ע' צוות ה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5525890"/>
    <s v="דפנה          "/>
    <s v="שרית      "/>
    <x v="0"/>
    <n v="0.75"/>
    <n v="0.75"/>
    <n v="120"/>
    <s v="עו&quot;ס משפחה (כוללני) "/>
    <n v="0"/>
    <m/>
    <n v="80"/>
    <s v="עו&quot;ס                "/>
    <n v="20"/>
    <m/>
    <d v="2022-07-10T00:00:00"/>
    <d v="2022-07-10T00:00:00"/>
    <d v="2033-07-10T00:00:00"/>
    <d v="2022-07-10T00:00:00"/>
    <d v="2033-07-10T00:00:00"/>
    <d v="2016-04-01T00:00:00"/>
    <m/>
  </r>
  <r>
    <n v="4"/>
    <s v="דרום"/>
    <x v="24"/>
    <s v="בני-שמעון"/>
    <n v="1610000"/>
    <s v="מ.א בני שמעון"/>
    <n v="12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3194101"/>
    <s v="יהב גדות      "/>
    <s v="שירה      "/>
    <x v="0"/>
    <n v="0.33"/>
    <n v="0.33"/>
    <n v="121"/>
    <s v="עו&quot;ס מרחבי          "/>
    <n v="0"/>
    <m/>
    <n v="80"/>
    <s v="עו&quot;ס                "/>
    <n v="23"/>
    <n v="107"/>
    <d v="2014-02-01T00:00:00"/>
    <d v="2016-04-01T00:00:00"/>
    <d v="2040-12-31T00:00:00"/>
    <d v="2012-01-09T00:00:00"/>
    <d v="2040-12-31T00:00:00"/>
    <d v="2016-04-01T00:00:00"/>
    <m/>
  </r>
  <r>
    <n v="1"/>
    <s v="ירושלים"/>
    <x v="25"/>
    <s v="הר-חברון"/>
    <n v="1620000"/>
    <s v="מ.א הר חברון"/>
    <n v="112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03"/>
    <m/>
    <m/>
    <m/>
    <m/>
    <m/>
    <m/>
    <m/>
    <m/>
    <m/>
    <m/>
    <m/>
    <m/>
    <m/>
    <m/>
    <d v="2016-04-01T00:00:00"/>
    <m/>
  </r>
  <r>
    <n v="1"/>
    <s v="ירושלים"/>
    <x v="26"/>
    <s v="מטה-יהודה"/>
    <n v="1640000"/>
    <s v="מ.א מטה יהודה"/>
    <n v="64100"/>
    <n v="64"/>
    <s v="מרכז נושא שיקום     "/>
    <n v="1"/>
    <s v="ע&quot;ח המשרד"/>
    <n v="1"/>
    <s v="שכר עובדי המחלקה לש&quot;ח"/>
    <n v="0"/>
    <m/>
    <s v="ללא הסכם מיוחד      "/>
    <n v="37334133"/>
    <s v="ליזרוביץ      "/>
    <s v="סיוון     "/>
    <x v="0"/>
    <n v="0.5"/>
    <n v="0.5"/>
    <n v="64"/>
    <s v="מרכז נושא שיקום     "/>
    <n v="0"/>
    <m/>
    <n v="80"/>
    <s v="עו&quot;ס                "/>
    <n v="28"/>
    <n v="104"/>
    <d v="2022-06-01T00:00:00"/>
    <d v="2022-06-01T00:00:00"/>
    <d v="2030-12-31T00:00:00"/>
    <d v="2009-04-01T00:00:00"/>
    <d v="2030-12-31T00:00:00"/>
    <d v="1984-07-01T00:00:00"/>
    <m/>
  </r>
  <r>
    <n v="1"/>
    <s v="ירושלים"/>
    <x v="26"/>
    <s v="מטה-יהודה"/>
    <n v="1640030"/>
    <s v="מ.א מטה יהודה צוות 3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37334133"/>
    <s v="ליזרוביץ      "/>
    <s v="סיוון     "/>
    <x v="0"/>
    <n v="0.5"/>
    <n v="0.5"/>
    <n v="140"/>
    <s v="עו&quot;ס שיקום          "/>
    <n v="0"/>
    <m/>
    <n v="80"/>
    <s v="עו&quot;ס                "/>
    <n v="22"/>
    <n v="104"/>
    <d v="2022-06-01T00:00:00"/>
    <d v="2022-06-01T00:00:00"/>
    <d v="2025-12-31T00:00:00"/>
    <d v="2009-04-01T00:00:00"/>
    <d v="2030-12-31T00:00:00"/>
    <d v="1972-04-01T00:00:00"/>
    <m/>
  </r>
  <r>
    <n v="4"/>
    <s v="דרום"/>
    <x v="27"/>
    <s v="אשכול"/>
    <n v="1650000"/>
    <s v="מ.א אשכול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40824583"/>
    <s v="ארביב נעים    "/>
    <s v="דנית      "/>
    <x v="0"/>
    <n v="0.5"/>
    <n v="0.5"/>
    <n v="64"/>
    <s v="מרכז נושא שיקום     "/>
    <n v="0"/>
    <m/>
    <n v="80"/>
    <s v="עו&quot;ס                "/>
    <n v="26"/>
    <m/>
    <d v="2022-09-01T00:00:00"/>
    <d v="2022-09-01T00:00:00"/>
    <d v="2030-01-01T00:00:00"/>
    <d v="2021-09-02T00:00:00"/>
    <d v="2035-12-31T00:00:00"/>
    <d v="1977-07-01T00:00:00"/>
    <m/>
  </r>
  <r>
    <n v="4"/>
    <s v="דרום"/>
    <x v="27"/>
    <s v="אשכול"/>
    <n v="1650000"/>
    <s v="מ.א אשכול"/>
    <n v="109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40824583"/>
    <s v="ארביב נעים    "/>
    <s v="דנית      "/>
    <x v="0"/>
    <n v="0.33"/>
    <n v="0.33"/>
    <n v="121"/>
    <s v="עו&quot;ס מרחבי          "/>
    <n v="0"/>
    <m/>
    <n v="80"/>
    <s v="עו&quot;ס                "/>
    <n v="20"/>
    <m/>
    <d v="2021-09-02T00:00:00"/>
    <d v="2022-09-01T00:00:00"/>
    <d v="2030-01-01T00:00:00"/>
    <d v="2021-09-02T00:00:00"/>
    <d v="2035-12-31T00:00:00"/>
    <d v="2016-04-01T00:00:00"/>
    <m/>
  </r>
  <r>
    <n v="4"/>
    <s v="דרום"/>
    <x v="28"/>
    <s v="חוף-אשקלון"/>
    <n v="1660000"/>
    <s v="מ.א חוף אשקלון"/>
    <n v="1400"/>
    <n v="63"/>
    <s v="מרכז נושא מוגבלויות "/>
    <n v="1"/>
    <s v="ע&quot;ח המשרד"/>
    <n v="1"/>
    <s v="שכר עובדי המחלקה לש&quot;ח"/>
    <n v="0"/>
    <m/>
    <s v="ללא הסכם מיוחד      "/>
    <n v="57976466"/>
    <s v="נאמן בן-נעים  "/>
    <s v="צפורה     "/>
    <x v="0"/>
    <n v="1"/>
    <n v="1"/>
    <n v="63"/>
    <s v="מרכז נושא מוגבלויות "/>
    <n v="0"/>
    <m/>
    <n v="80"/>
    <s v="עו&quot;ס                "/>
    <n v="29"/>
    <n v="111"/>
    <d v="2022-06-01T00:00:00"/>
    <d v="2022-06-01T00:00:00"/>
    <d v="2040-12-31T00:00:00"/>
    <d v="1988-11-01T00:00:00"/>
    <d v="2040-12-31T00:00:00"/>
    <d v="1951-01-01T00:00:00"/>
    <m/>
  </r>
  <r>
    <n v="1"/>
    <s v="ירושלים"/>
    <x v="29"/>
    <s v="יואב"/>
    <n v="1670000"/>
    <s v="מ.א יואב"/>
    <n v="11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1611710"/>
    <s v="רביד          "/>
    <s v="ליטל      "/>
    <x v="0"/>
    <n v="0.33"/>
    <n v="0.33"/>
    <n v="121"/>
    <s v="עו&quot;ס מרחבי          "/>
    <n v="0"/>
    <m/>
    <n v="80"/>
    <s v="עו&quot;ס                "/>
    <n v="20"/>
    <m/>
    <d v="2022-11-10T00:00:00"/>
    <d v="2022-11-10T00:00:00"/>
    <d v="2030-12-31T00:00:00"/>
    <d v="2022-11-10T00:00:00"/>
    <d v="2030-12-31T00:00:00"/>
    <d v="2016-04-01T00:00:00"/>
    <m/>
  </r>
  <r>
    <n v="1"/>
    <s v="ירושלים"/>
    <x v="30"/>
    <s v="לכיש"/>
    <n v="1680000"/>
    <s v="מ.א לכיש"/>
    <n v="250"/>
    <n v="64"/>
    <s v="מרכז נושא שיקום     "/>
    <n v="1"/>
    <s v="ע&quot;ח המשרד"/>
    <n v="1"/>
    <s v="שכר עובדי המחלקה לש&quot;ח"/>
    <m/>
    <m/>
    <s v="ללא הסכם מיוחד      "/>
    <m/>
    <m/>
    <m/>
    <x v="2"/>
    <n v="0.5"/>
    <m/>
    <m/>
    <m/>
    <m/>
    <m/>
    <m/>
    <m/>
    <m/>
    <m/>
    <m/>
    <m/>
    <m/>
    <m/>
    <m/>
    <d v="1992-07-01T00:00:00"/>
    <m/>
  </r>
  <r>
    <n v="4"/>
    <s v="דרום"/>
    <x v="31"/>
    <s v="מרחבים"/>
    <n v="1690000"/>
    <s v="מ.א מרחבים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57462517"/>
    <s v="מאיירס        "/>
    <s v="הדס       "/>
    <x v="0"/>
    <n v="0.5"/>
    <n v="0.5"/>
    <n v="64"/>
    <s v="מרכז נושא שיקום     "/>
    <n v="0"/>
    <m/>
    <n v="80"/>
    <s v="עו&quot;ס                "/>
    <n v="28"/>
    <n v="106"/>
    <d v="2021-11-01T00:00:00"/>
    <d v="2021-11-01T00:00:00"/>
    <d v="2030-12-31T00:00:00"/>
    <d v="2009-05-04T00:00:00"/>
    <d v="2035-12-31T00:00:00"/>
    <d v="1951-01-01T00:00:00"/>
    <m/>
  </r>
  <r>
    <n v="4"/>
    <s v="דרום"/>
    <x v="31"/>
    <s v="מרחבים"/>
    <n v="1690010"/>
    <s v="מ.א מרחבים צוות א'"/>
    <n v="1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1570982"/>
    <s v="שרעבי         "/>
    <s v="תמר       "/>
    <x v="0"/>
    <n v="0.33"/>
    <n v="0.33"/>
    <n v="121"/>
    <s v="עו&quot;ס מרחבי          "/>
    <n v="0"/>
    <m/>
    <n v="80"/>
    <s v="עו&quot;ס                "/>
    <n v="20"/>
    <m/>
    <d v="2022-06-01T00:00:00"/>
    <d v="2022-06-01T00:00:00"/>
    <d v="2030-12-31T00:00:00"/>
    <d v="2022-06-01T00:00:00"/>
    <d v="2030-12-31T00:00:00"/>
    <d v="2016-04-01T00:00:00"/>
    <m/>
  </r>
  <r>
    <n v="4"/>
    <s v="דרום"/>
    <x v="32"/>
    <s v="רמת-הנגב"/>
    <n v="1710010"/>
    <s v="מ.א רמת הנגב צוות 1"/>
    <n v="1212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2667472"/>
    <s v="כסלו          "/>
    <s v="אלה       "/>
    <x v="0"/>
    <n v="0.33"/>
    <n v="0.33"/>
    <n v="121"/>
    <s v="עו&quot;ס מרחבי          "/>
    <n v="0"/>
    <m/>
    <n v="80"/>
    <s v="עו&quot;ס                "/>
    <n v="20"/>
    <m/>
    <d v="2021-05-02T00:00:00"/>
    <d v="2022-08-01T00:00:00"/>
    <d v="2040-05-02T00:00:00"/>
    <d v="2021-05-02T00:00:00"/>
    <d v="2040-05-02T00:00:00"/>
    <d v="2016-04-01T00:00:00"/>
    <m/>
  </r>
  <r>
    <n v="4"/>
    <s v="דרום"/>
    <x v="33"/>
    <s v="שער-הנגב"/>
    <n v="1720000"/>
    <s v="מ.א שער הנגב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24367237"/>
    <s v="פרידמן        "/>
    <s v="איריס     "/>
    <x v="0"/>
    <n v="0.5"/>
    <n v="0.5"/>
    <n v="64"/>
    <s v="מרכז נושא שיקום     "/>
    <n v="0"/>
    <m/>
    <n v="80"/>
    <s v="עו&quot;ס                "/>
    <n v="28"/>
    <m/>
    <d v="2022-06-01T00:00:00"/>
    <d v="2022-06-01T00:00:00"/>
    <d v="2030-05-31T00:00:00"/>
    <d v="1997-03-10T00:00:00"/>
    <d v="2030-12-31T00:00:00"/>
    <d v="1992-01-01T00:00:00"/>
    <m/>
  </r>
  <r>
    <n v="1"/>
    <s v="ירושלים"/>
    <x v="34"/>
    <s v="באר-טוביה"/>
    <n v="1730000"/>
    <s v="מ.א באר טוביה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1973-04-01T00:00:00"/>
    <m/>
  </r>
  <r>
    <n v="1"/>
    <s v="ירושלים"/>
    <x v="34"/>
    <s v="באר-טוביה"/>
    <n v="1730010"/>
    <s v="מ.א באר טוביה צוות1"/>
    <n v="1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8811503"/>
    <s v="אסולין        "/>
    <s v="רויטל     "/>
    <x v="0"/>
    <n v="0.5"/>
    <n v="0.5"/>
    <n v="121"/>
    <s v="עו&quot;ס מרחבי          "/>
    <n v="0"/>
    <m/>
    <n v="80"/>
    <s v="עו&quot;ס                "/>
    <n v="22"/>
    <n v="111"/>
    <d v="2015-06-21T00:00:00"/>
    <d v="2017-03-01T00:00:00"/>
    <d v="2030-12-30T00:00:00"/>
    <d v="2015-06-21T00:00:00"/>
    <d v="2030-12-30T00:00:00"/>
    <d v="2016-04-01T00:00:00"/>
    <m/>
  </r>
  <r>
    <n v="1"/>
    <s v="ירושלים"/>
    <x v="35"/>
    <s v="שפיר"/>
    <n v="1740010"/>
    <s v="מ.א שפיר צוות א'"/>
    <n v="1207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7937029"/>
    <s v="בר            "/>
    <s v="שירן      "/>
    <x v="0"/>
    <n v="0.33"/>
    <n v="0.33"/>
    <n v="121"/>
    <s v="עו&quot;ס מרחבי          "/>
    <n v="0"/>
    <m/>
    <n v="80"/>
    <s v="עו&quot;ס                "/>
    <n v="21"/>
    <n v="101"/>
    <d v="2017-10-19T00:00:00"/>
    <d v="2022-03-01T00:00:00"/>
    <d v="2045-12-31T00:00:00"/>
    <d v="2017-10-19T00:00:00"/>
    <d v="2045-12-31T00:00:00"/>
    <d v="2016-04-01T00:00:00"/>
    <m/>
  </r>
  <r>
    <n v="1"/>
    <s v="ירושלים"/>
    <x v="36"/>
    <s v="מטה-בנימין"/>
    <n v="1780000"/>
    <s v="מ.א מטה בנימין"/>
    <n v="4000"/>
    <n v="64"/>
    <s v="מרכז נושא שיקום     "/>
    <n v="1"/>
    <s v="ע&quot;ח המשרד"/>
    <n v="1"/>
    <s v="שכר עובדי המחלקה לש&quot;ח"/>
    <n v="0"/>
    <m/>
    <s v="ללא הסכם מיוחד      "/>
    <n v="11828688"/>
    <s v="גוזלנד        "/>
    <s v="שרה       "/>
    <x v="0"/>
    <n v="0.5"/>
    <n v="0.5"/>
    <n v="64"/>
    <s v="מרכז נושא שיקום     "/>
    <n v="0"/>
    <m/>
    <n v="80"/>
    <s v="עו&quot;ס                "/>
    <n v="28"/>
    <n v="106"/>
    <d v="2019-10-01T00:00:00"/>
    <d v="2019-10-01T00:00:00"/>
    <d v="2040-10-01T00:00:00"/>
    <d v="1993-04-01T00:00:00"/>
    <d v="2040-12-31T00:00:00"/>
    <d v="2016-04-01T00:00:00"/>
    <m/>
  </r>
  <r>
    <n v="1"/>
    <s v="ירושלים"/>
    <x v="36"/>
    <s v="מטה-בנימין"/>
    <n v="1780010"/>
    <s v="מ.א מטה בנימין מערב"/>
    <n v="121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3139718"/>
    <s v="גמליאל        "/>
    <s v="אפרת      "/>
    <x v="0"/>
    <n v="0.75"/>
    <n v="0.75"/>
    <n v="121"/>
    <s v="עו&quot;ס מרחבי          "/>
    <n v="0"/>
    <m/>
    <n v="80"/>
    <s v="עו&quot;ס                "/>
    <n v="21"/>
    <m/>
    <d v="2009-09-01T00:00:00"/>
    <d v="2020-04-01T00:00:00"/>
    <d v="2043-04-01T00:00:00"/>
    <d v="2000-10-22T00:00:00"/>
    <d v="2043-04-01T00:00:00"/>
    <d v="2016-04-01T00:00:00"/>
    <m/>
  </r>
  <r>
    <n v="1"/>
    <s v="ירושלים"/>
    <x v="37"/>
    <s v="גוש-עציון"/>
    <n v="1840000"/>
    <s v="מ.א גוש עציון"/>
    <n v="6300"/>
    <n v="63"/>
    <s v="מרכז נושא מוגבלויות "/>
    <n v="1"/>
    <s v="ע&quot;ח המשרד"/>
    <n v="1"/>
    <s v="שכר עובדי המחלקה לש&quot;ח"/>
    <n v="0"/>
    <m/>
    <s v="ללא הסכם מיוחד      "/>
    <n v="40197485"/>
    <s v="גרשון         "/>
    <s v="אלה       "/>
    <x v="0"/>
    <n v="0.5"/>
    <n v="0.5"/>
    <n v="63"/>
    <s v="מרכז נושא מוגבלויות "/>
    <n v="0"/>
    <m/>
    <n v="80"/>
    <s v="עו&quot;ס                "/>
    <n v="28"/>
    <m/>
    <d v="2022-05-01T00:00:00"/>
    <d v="2022-05-01T00:00:00"/>
    <d v="2032-12-31T00:00:00"/>
    <d v="2011-12-01T00:00:00"/>
    <d v="2032-12-31T00:00:00"/>
    <d v="2016-04-01T00:00:00"/>
    <m/>
  </r>
  <r>
    <n v="1"/>
    <s v="ירושלים"/>
    <x v="38"/>
    <s v="ערבות-הירדן"/>
    <n v="1860000"/>
    <s v="מ.א ערבות הירדן"/>
    <n v="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12951460"/>
    <s v="בצלאל         "/>
    <s v="יונה      "/>
    <x v="1"/>
    <n v="0.41"/>
    <n v="0.41"/>
    <n v="121"/>
    <s v="עו&quot;ס מרחבי          "/>
    <n v="0"/>
    <m/>
    <n v="80"/>
    <s v="עו&quot;ס                "/>
    <n v="20"/>
    <m/>
    <d v="2021-06-01T00:00:00"/>
    <d v="2021-07-02T00:00:00"/>
    <d v="2022-12-31T00:00:00"/>
    <d v="2021-06-01T00:00:00"/>
    <d v="2022-12-31T00:00:00"/>
    <d v="2016-04-01T00:00:00"/>
    <m/>
  </r>
  <r>
    <n v="4"/>
    <s v="דרום"/>
    <x v="39"/>
    <s v="רהט"/>
    <n v="2210000"/>
    <s v="ע. רהט"/>
    <n v="4000"/>
    <n v="64"/>
    <s v="מרכז נושא שיקום     "/>
    <n v="1"/>
    <s v="ע&quot;ח המשרד"/>
    <n v="1"/>
    <s v="שכר עובדי המחלקה לש&quot;ח"/>
    <n v="0"/>
    <m/>
    <s v="ללא הסכם מיוחד      "/>
    <n v="32938458"/>
    <s v="אלקרינאוי     "/>
    <s v="סיהאם     "/>
    <x v="0"/>
    <n v="0.5"/>
    <n v="0.5"/>
    <n v="64"/>
    <s v="מרכז נושא שיקום     "/>
    <n v="0"/>
    <m/>
    <n v="80"/>
    <s v="עו&quot;ס                "/>
    <n v="28"/>
    <n v="104"/>
    <d v="2011-02-01T00:00:00"/>
    <d v="2020-07-25T00:00:00"/>
    <d v="2030-12-31T00:00:00"/>
    <d v="2003-08-17T00:00:00"/>
    <d v="2030-12-31T00:00:00"/>
    <d v="2008-08-01T00:00:00"/>
    <m/>
  </r>
  <r>
    <n v="4"/>
    <s v="דרום"/>
    <x v="39"/>
    <s v="רהט"/>
    <n v="2210000"/>
    <s v="ע. רהט"/>
    <n v="4100"/>
    <n v="64"/>
    <s v="מרכז נושא שיקום     "/>
    <n v="1"/>
    <s v="ע&quot;ח המשרד"/>
    <n v="1"/>
    <s v="שכר עובדי המחלקה לש&quot;ח"/>
    <n v="0"/>
    <m/>
    <s v="ללא הסכם מיוחד      "/>
    <n v="32938458"/>
    <s v="אלקרינאוי     "/>
    <s v="סיהאם     "/>
    <x v="0"/>
    <n v="0.5"/>
    <n v="0.5"/>
    <n v="64"/>
    <s v="מרכז נושא שיקום     "/>
    <n v="0"/>
    <m/>
    <n v="80"/>
    <s v="עו&quot;ס                "/>
    <n v="28"/>
    <n v="104"/>
    <d v="2011-02-01T00:00:00"/>
    <d v="2022-09-01T00:00:00"/>
    <d v="2030-12-31T00:00:00"/>
    <d v="2003-08-17T00:00:00"/>
    <d v="2030-12-31T00:00:00"/>
    <d v="2009-08-01T00:00:00"/>
    <m/>
  </r>
  <r>
    <n v="4"/>
    <s v="דרום"/>
    <x v="39"/>
    <s v="רהט"/>
    <n v="2210040"/>
    <s v="ע. רהט צוות 4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5626234"/>
    <s v="קרינאוי       "/>
    <s v="סנדיס     "/>
    <x v="0"/>
    <n v="0.33"/>
    <n v="0.33"/>
    <n v="120"/>
    <s v="עו&quot;ס משפחה (כוללני) "/>
    <n v="0"/>
    <m/>
    <n v="80"/>
    <s v="עו&quot;ס                "/>
    <n v="21"/>
    <m/>
    <d v="2019-11-01T00:00:00"/>
    <d v="2020-11-08T00:00:00"/>
    <d v="2030-12-31T00:00:00"/>
    <d v="2019-10-01T00:00:00"/>
    <d v="2030-12-31T00:00:00"/>
    <d v="2016-04-01T00:00:00"/>
    <m/>
  </r>
  <r>
    <n v="4"/>
    <s v="דרום"/>
    <x v="40"/>
    <s v="תל-שבע"/>
    <n v="2220000"/>
    <s v="מ.מ תל שבע"/>
    <n v="6300"/>
    <n v="63"/>
    <s v="מרכז נושא מוגבלויות "/>
    <n v="1"/>
    <s v="ע&quot;ח המשרד"/>
    <n v="1"/>
    <s v="שכר עובדי המחלקה לש&quot;ח"/>
    <n v="0"/>
    <m/>
    <s v="ללא הסכם מיוחד      "/>
    <n v="301072757"/>
    <s v="אבו סריחאן    "/>
    <s v="מונירה    "/>
    <x v="0"/>
    <n v="0.5"/>
    <n v="0.5"/>
    <n v="63"/>
    <s v="מרכז נושא מוגבלויות "/>
    <n v="0"/>
    <m/>
    <n v="80"/>
    <s v="עו&quot;ס                "/>
    <n v="27"/>
    <m/>
    <d v="2020-01-20T00:00:00"/>
    <d v="2020-01-20T00:00:00"/>
    <d v="2049-12-31T00:00:00"/>
    <d v="2015-01-01T00:00:00"/>
    <d v="2049-12-31T00:00:00"/>
    <d v="1995-07-01T00:00:00"/>
    <m/>
  </r>
  <r>
    <n v="1"/>
    <s v="ירושלים"/>
    <x v="41"/>
    <s v="אבו-גוש"/>
    <n v="2230000"/>
    <s v="מ.מ אבו גוש"/>
    <n v="700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2022-08-01T00:00:00"/>
    <m/>
  </r>
  <r>
    <n v="4"/>
    <s v="דרום"/>
    <x v="42"/>
    <s v="אל-קאסום"/>
    <n v="2450002"/>
    <s v="מ.א אל קסאום צוות 2"/>
    <n v="6500"/>
    <n v="64"/>
    <s v="מרכז נושא שיקום     "/>
    <n v="1"/>
    <s v="ע&quot;ח המשרד"/>
    <n v="1"/>
    <s v="שכר עובדי המחלקה לש&quot;ח"/>
    <n v="0"/>
    <m/>
    <s v="ללא הסכם מיוחד      "/>
    <n v="37241668"/>
    <s v="שניר          "/>
    <s v="יוחאי     "/>
    <x v="1"/>
    <n v="0.5"/>
    <n v="0.5"/>
    <n v="64"/>
    <s v="מרכז נושא שיקום     "/>
    <n v="0"/>
    <m/>
    <n v="80"/>
    <s v="עו&quot;ס                "/>
    <n v="27"/>
    <n v="101"/>
    <d v="2012-05-01T00:00:00"/>
    <d v="2022-11-01T00:00:00"/>
    <d v="2045-12-31T00:00:00"/>
    <d v="2008-02-03T00:00:00"/>
    <d v="2045-12-31T00:00:00"/>
    <d v="2007-08-01T00:00:00"/>
    <m/>
  </r>
  <r>
    <n v="4"/>
    <s v="דרום"/>
    <x v="43"/>
    <s v="נווה-מדבר"/>
    <n v="2460000"/>
    <s v="מ.א נווה מדבר"/>
    <n v="64200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1"/>
    <m/>
    <m/>
    <m/>
    <m/>
    <m/>
    <m/>
    <m/>
    <m/>
    <m/>
    <m/>
    <m/>
    <m/>
    <m/>
    <m/>
    <d v="2013-01-01T00:00:00"/>
    <m/>
  </r>
  <r>
    <n v="2"/>
    <s v="תל - אביב"/>
    <x v="44"/>
    <s v="בני-ברק"/>
    <n v="3000000"/>
    <s v="ע. בני ברק הנהלה"/>
    <n v="22200"/>
    <n v="63"/>
    <s v="מרכז נושא מוגבלויות "/>
    <n v="1"/>
    <s v="ע&quot;ח המשרד"/>
    <n v="1"/>
    <s v="שכר עובדי המחלקה לש&quot;ח"/>
    <n v="0"/>
    <m/>
    <s v="ללא הסכם מיוחד      "/>
    <n v="62541016"/>
    <s v="סבטון         "/>
    <s v="בלהה      "/>
    <x v="0"/>
    <n v="0.6"/>
    <n v="0.15"/>
    <n v="63"/>
    <s v="מרכז נושא מוגבלויות "/>
    <n v="0"/>
    <m/>
    <n v="80"/>
    <s v="עו&quot;ס                "/>
    <n v="27"/>
    <n v="104"/>
    <d v="2022-05-15T00:00:00"/>
    <d v="2022-05-15T00:00:00"/>
    <d v="2049-10-31T00:00:00"/>
    <d v="2006-06-20T00:00:00"/>
    <d v="2049-10-31T00:00:00"/>
    <d v="1989-04-01T00:00:00"/>
    <m/>
  </r>
  <r>
    <n v="2"/>
    <s v="תל - אביב"/>
    <x v="44"/>
    <s v="בני-ברק"/>
    <n v="3000000"/>
    <s v="ע. בני ברק הנהלה"/>
    <n v="25000"/>
    <n v="64"/>
    <s v="מרכז נושא שיקום     "/>
    <n v="1"/>
    <s v="ע&quot;ח המשרד"/>
    <n v="1"/>
    <s v="שכר עובדי המחלקה לש&quot;ח"/>
    <n v="0"/>
    <m/>
    <s v="ללא הסכם מיוחד      "/>
    <n v="62541016"/>
    <s v="סבטון         "/>
    <s v="בלהה      "/>
    <x v="0"/>
    <n v="0.85"/>
    <n v="0.85"/>
    <n v="64"/>
    <s v="מרכז נושא שיקום     "/>
    <n v="0"/>
    <m/>
    <n v="80"/>
    <s v="עו&quot;ס                "/>
    <n v="27"/>
    <n v="104"/>
    <d v="2021-09-27T00:00:00"/>
    <d v="2021-09-27T00:00:00"/>
    <d v="2049-10-31T00:00:00"/>
    <d v="2006-06-20T00:00:00"/>
    <d v="2049-10-31T00:00:00"/>
    <d v="1999-06-01T00:00:00"/>
    <m/>
  </r>
  <r>
    <n v="2"/>
    <s v="תל - אביב"/>
    <x v="44"/>
    <s v="בני-ברק"/>
    <n v="3000000"/>
    <s v="ע. בני ברק הנהלה"/>
    <n v="55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8810334"/>
    <s v="חפץ           "/>
    <s v="בלה       "/>
    <x v="0"/>
    <n v="1"/>
    <n v="1"/>
    <n v="120"/>
    <s v="עו&quot;ס משפחה (כוללני) "/>
    <n v="0"/>
    <m/>
    <n v="80"/>
    <s v="עו&quot;ס                "/>
    <n v="25"/>
    <n v="136"/>
    <d v="1993-03-01T00:00:00"/>
    <d v="2020-10-01T00:00:00"/>
    <d v="2031-07-07T00:00:00"/>
    <d v="1993-03-01T00:00:00"/>
    <d v="2031-07-07T00:00:00"/>
    <d v="2016-04-01T00:00:00"/>
    <m/>
  </r>
  <r>
    <n v="2"/>
    <s v="תל - אביב"/>
    <x v="44"/>
    <s v="בני-ברק"/>
    <n v="3000000"/>
    <s v="ע. בני ברק הנהלה"/>
    <n v="55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634207"/>
    <s v="קנורוביץ      "/>
    <s v="מלכה      "/>
    <x v="0"/>
    <n v="1"/>
    <n v="1"/>
    <n v="120"/>
    <s v="עו&quot;ס משפחה (כוללני) "/>
    <n v="0"/>
    <m/>
    <n v="80"/>
    <s v="עו&quot;ס                "/>
    <n v="23"/>
    <n v="136"/>
    <d v="1992-03-01T00:00:00"/>
    <d v="2020-10-01T00:00:00"/>
    <d v="2028-03-18T00:00:00"/>
    <d v="1992-03-01T00:00:00"/>
    <d v="2028-03-18T00:00:00"/>
    <d v="2016-04-01T00:00:00"/>
    <m/>
  </r>
  <r>
    <n v="2"/>
    <s v="תל - אביב"/>
    <x v="44"/>
    <s v="בני-ברק"/>
    <n v="3000110"/>
    <s v="ע.ב&quot;ב ל.צפון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200938702"/>
    <s v="דיאמנט        "/>
    <s v="אליה      "/>
    <x v="0"/>
    <n v="0.75"/>
    <n v="0.5"/>
    <n v="140"/>
    <s v="עו&quot;ס שיקום          "/>
    <n v="0"/>
    <m/>
    <n v="80"/>
    <s v="עו&quot;ס                "/>
    <n v="21"/>
    <m/>
    <d v="2017-11-15T00:00:00"/>
    <d v="2022-03-24T00:00:00"/>
    <d v="2056-10-31T00:00:00"/>
    <d v="2017-11-15T00:00:00"/>
    <d v="2056-10-31T00:00:00"/>
    <d v="1993-04-01T00:00:00"/>
    <m/>
  </r>
  <r>
    <n v="2"/>
    <s v="תל - אביב"/>
    <x v="44"/>
    <s v="בני-ברק"/>
    <n v="3000110"/>
    <s v="ע.ב&quot;ב ל.צפון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01640975"/>
    <s v="גורט          "/>
    <s v="מרים      "/>
    <x v="0"/>
    <n v="0.75"/>
    <n v="0.05"/>
    <n v="140"/>
    <s v="עו&quot;ס שיקום          "/>
    <n v="0"/>
    <m/>
    <n v="80"/>
    <s v="עו&quot;ס                "/>
    <n v="21"/>
    <m/>
    <d v="2021-09-02T00:00:00"/>
    <d v="2021-09-02T00:00:00"/>
    <d v="2055-11-27T00:00:00"/>
    <d v="2015-09-01T00:00:00"/>
    <d v="2055-11-27T00:00:00"/>
    <d v="1993-04-01T00:00:00"/>
    <m/>
  </r>
  <r>
    <n v="2"/>
    <s v="תל - אביב"/>
    <x v="44"/>
    <s v="בני-ברק"/>
    <n v="3000110"/>
    <s v="ע.ב&quot;ב ל.צפון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09908069"/>
    <s v="גלבוע         "/>
    <s v="אלישבע    "/>
    <x v="0"/>
    <n v="0.75"/>
    <n v="0.05"/>
    <n v="140"/>
    <s v="עו&quot;ס שיקום          "/>
    <n v="0"/>
    <m/>
    <n v="80"/>
    <s v="עו&quot;ס                "/>
    <n v="21"/>
    <n v="102"/>
    <d v="2017-09-01T00:00:00"/>
    <d v="2020-12-01T00:00:00"/>
    <d v="2035-05-01T00:00:00"/>
    <d v="2002-10-20T00:00:00"/>
    <d v="2035-05-01T00:00:00"/>
    <d v="1993-04-01T00:00:00"/>
    <m/>
  </r>
  <r>
    <n v="2"/>
    <s v="תל - אביב"/>
    <x v="44"/>
    <s v="בני-ברק"/>
    <n v="3000110"/>
    <s v="ע.ב&quot;ב ל.צפון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11458533"/>
    <s v="שפלונסקי      "/>
    <s v="רעיה      "/>
    <x v="0"/>
    <n v="0.75"/>
    <n v="0.15"/>
    <n v="140"/>
    <s v="עו&quot;ס שיקום          "/>
    <n v="0"/>
    <m/>
    <n v="80"/>
    <s v="עו&quot;ס                "/>
    <n v="20"/>
    <m/>
    <d v="2020-10-01T00:00:00"/>
    <d v="2021-12-07T00:00:00"/>
    <d v="2060-01-31T00:00:00"/>
    <d v="2020-09-01T00:00:00"/>
    <d v="2060-01-31T00:00:00"/>
    <d v="1993-04-01T00:00:00"/>
    <m/>
  </r>
  <r>
    <n v="2"/>
    <s v="תל - אביב"/>
    <x v="44"/>
    <s v="בני-ברק"/>
    <n v="3000120"/>
    <s v="ע.ב&quot;ב ל.צפון צוות ב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204654289"/>
    <s v="אודרמן        "/>
    <s v="נחמה      "/>
    <x v="0"/>
    <n v="0.76"/>
    <n v="0.01"/>
    <n v="140"/>
    <s v="עו&quot;ס שיקום          "/>
    <n v="0"/>
    <m/>
    <n v="80"/>
    <s v="עו&quot;ס                "/>
    <n v="20"/>
    <m/>
    <d v="2020-08-23T00:00:00"/>
    <d v="2022-02-01T00:00:00"/>
    <d v="2059-08-31T00:00:00"/>
    <d v="2020-08-23T00:00:00"/>
    <d v="2059-08-31T00:00:00"/>
    <d v="2013-03-01T00:00:00"/>
    <m/>
  </r>
  <r>
    <n v="2"/>
    <s v="תל - אביב"/>
    <x v="44"/>
    <s v="בני-ברק"/>
    <n v="3000120"/>
    <s v="ע.ב&quot;ב ל.צפון צוות ב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09908069"/>
    <s v="גלבוע         "/>
    <s v="אלישבע    "/>
    <x v="0"/>
    <n v="0.76"/>
    <n v="0.75"/>
    <n v="140"/>
    <s v="עו&quot;ס שיקום          "/>
    <n v="0"/>
    <m/>
    <n v="80"/>
    <s v="עו&quot;ס                "/>
    <n v="21"/>
    <n v="102"/>
    <d v="2017-09-01T00:00:00"/>
    <d v="2017-09-01T00:00:00"/>
    <d v="2035-05-01T00:00:00"/>
    <d v="2002-10-20T00:00:00"/>
    <d v="2035-05-01T00:00:00"/>
    <d v="2013-03-01T00:00:00"/>
    <m/>
  </r>
  <r>
    <n v="2"/>
    <s v="תל - אביב"/>
    <x v="44"/>
    <s v="בני-ברק"/>
    <n v="3000210"/>
    <s v="ע.ב&quot;ב ל.מערב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6966646"/>
    <s v="יעקובוביץ     "/>
    <s v="מרים      "/>
    <x v="0"/>
    <n v="0.75"/>
    <n v="0.5"/>
    <n v="140"/>
    <s v="עו&quot;ס שיקום          "/>
    <n v="0"/>
    <m/>
    <n v="80"/>
    <s v="עו&quot;ס                "/>
    <n v="22"/>
    <n v="102"/>
    <d v="2015-04-01T00:00:00"/>
    <d v="2022-02-21T00:00:00"/>
    <d v="2051-11-30T00:00:00"/>
    <d v="2014-05-26T00:00:00"/>
    <d v="2051-11-30T00:00:00"/>
    <d v="1992-01-01T00:00:00"/>
    <m/>
  </r>
  <r>
    <n v="2"/>
    <s v="תל - אביב"/>
    <x v="44"/>
    <s v="בני-ברק"/>
    <n v="3000210"/>
    <s v="ע.ב&quot;ב ל.מערב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7092475"/>
    <s v="כהן           "/>
    <s v="יהודה     "/>
    <x v="1"/>
    <n v="0.75"/>
    <n v="0.25"/>
    <n v="140"/>
    <s v="עו&quot;ס שיקום          "/>
    <n v="0"/>
    <m/>
    <n v="80"/>
    <s v="עו&quot;ס                "/>
    <n v="21"/>
    <n v="101"/>
    <d v="2015-09-01T00:00:00"/>
    <d v="2016-07-01T00:00:00"/>
    <d v="2053-02-03T00:00:00"/>
    <d v="2015-09-01T00:00:00"/>
    <d v="2053-02-03T00:00:00"/>
    <d v="1992-01-01T00:00:00"/>
    <m/>
  </r>
  <r>
    <n v="2"/>
    <s v="תל - אביב"/>
    <x v="44"/>
    <s v="בני-ברק"/>
    <n v="3000210"/>
    <s v="ע.ב&quot;ב ל.מערב צוות א"/>
    <n v="60200"/>
    <n v="140"/>
    <s v="עו&quot;ס שיקום          "/>
    <n v="1"/>
    <s v="ע&quot;ח המשרד"/>
    <n v="1"/>
    <s v="שכר עובדי המחלקה לש&quot;ח"/>
    <n v="0"/>
    <m/>
    <s v="ללא הסכם מיוחד      "/>
    <n v="36966646"/>
    <s v="יעקובוביץ     "/>
    <s v="מרים      "/>
    <x v="0"/>
    <n v="0.5"/>
    <n v="0.2"/>
    <n v="140"/>
    <s v="עו&quot;ס שיקום          "/>
    <n v="0"/>
    <m/>
    <n v="80"/>
    <s v="עו&quot;ס                "/>
    <n v="22"/>
    <n v="102"/>
    <d v="2015-04-01T00:00:00"/>
    <d v="2022-02-21T00:00:00"/>
    <d v="2051-11-30T00:00:00"/>
    <d v="2014-05-26T00:00:00"/>
    <d v="2051-11-30T00:00:00"/>
    <d v="2013-03-01T00:00:00"/>
    <m/>
  </r>
  <r>
    <n v="2"/>
    <s v="תל - אביב"/>
    <x v="44"/>
    <s v="בני-ברק"/>
    <n v="3000210"/>
    <s v="ע.ב&quot;ב ל.מערב צוות א"/>
    <n v="60200"/>
    <n v="140"/>
    <s v="עו&quot;ס שיקום          "/>
    <n v="1"/>
    <s v="ע&quot;ח המשרד"/>
    <n v="1"/>
    <s v="שכר עובדי המחלקה לש&quot;ח"/>
    <n v="0"/>
    <m/>
    <s v="ללא הסכם מיוחד      "/>
    <n v="39178868"/>
    <s v="גרינפלד       "/>
    <s v="יערה      "/>
    <x v="0"/>
    <n v="0.5"/>
    <n v="0.1"/>
    <n v="140"/>
    <s v="עו&quot;ס שיקום          "/>
    <n v="0"/>
    <m/>
    <n v="80"/>
    <s v="עו&quot;ס                "/>
    <n v="21"/>
    <m/>
    <d v="2014-05-01T00:00:00"/>
    <d v="2020-12-01T00:00:00"/>
    <d v="2045-05-05T00:00:00"/>
    <d v="2008-04-28T00:00:00"/>
    <d v="2045-05-05T00:00:00"/>
    <d v="2013-03-01T00:00:00"/>
    <m/>
  </r>
  <r>
    <n v="2"/>
    <s v="תל - אביב"/>
    <x v="44"/>
    <s v="בני-ברק"/>
    <n v="3000210"/>
    <s v="ע.ב&quot;ב ל.מערב צוות א"/>
    <n v="60200"/>
    <n v="140"/>
    <s v="עו&quot;ס שיקום          "/>
    <n v="1"/>
    <s v="ע&quot;ח המשרד"/>
    <n v="1"/>
    <s v="שכר עובדי המחלקה לש&quot;ח"/>
    <n v="0"/>
    <m/>
    <s v="ללא הסכם מיוחד      "/>
    <n v="204654289"/>
    <s v="אודרמן        "/>
    <s v="נחמה      "/>
    <x v="0"/>
    <n v="0.5"/>
    <n v="0.05"/>
    <n v="140"/>
    <s v="עו&quot;ס שיקום          "/>
    <n v="0"/>
    <m/>
    <n v="80"/>
    <s v="עו&quot;ס                "/>
    <n v="20"/>
    <m/>
    <d v="2020-08-23T00:00:00"/>
    <d v="2022-02-01T00:00:00"/>
    <d v="2059-08-31T00:00:00"/>
    <d v="2020-08-23T00:00:00"/>
    <d v="2059-08-31T00:00:00"/>
    <d v="2013-03-01T00:00:00"/>
    <m/>
  </r>
  <r>
    <n v="2"/>
    <s v="תל - אביב"/>
    <x v="44"/>
    <s v="בני-ברק"/>
    <n v="3000210"/>
    <s v="ע.ב&quot;ב ל.מערב צוות א"/>
    <n v="60200"/>
    <n v="140"/>
    <s v="עו&quot;ס שיקום          "/>
    <n v="1"/>
    <s v="ע&quot;ח המשרד"/>
    <n v="1"/>
    <s v="שכר עובדי המחלקה לש&quot;ח"/>
    <n v="0"/>
    <m/>
    <s v="ללא הסכם מיוחד      "/>
    <n v="300859824"/>
    <s v="יעקובוביץ     "/>
    <s v="רותי חנה  "/>
    <x v="0"/>
    <n v="0.5"/>
    <n v="0.15"/>
    <n v="140"/>
    <s v="עו&quot;ס שיקום          "/>
    <n v="0"/>
    <m/>
    <n v="80"/>
    <s v="עו&quot;ס                "/>
    <n v="21"/>
    <n v="101"/>
    <d v="2022-09-01T00:00:00"/>
    <d v="2022-09-01T00:00:00"/>
    <d v="2054-07-31T00:00:00"/>
    <d v="2011-03-29T00:00:00"/>
    <d v="2054-07-31T00:00:00"/>
    <d v="2013-03-01T00:00:00"/>
    <m/>
  </r>
  <r>
    <n v="2"/>
    <s v="תל - אביב"/>
    <x v="44"/>
    <s v="בני-ברק"/>
    <n v="3000220"/>
    <s v="ע.ב&quot;ב ל.מערב צוות ב"/>
    <n v="50100"/>
    <n v="140"/>
    <s v="עו&quot;ס שיקום          "/>
    <n v="1"/>
    <s v="ע&quot;ח המשרד"/>
    <n v="1"/>
    <s v="שכר עובדי המחלקה לש&quot;ח"/>
    <n v="0"/>
    <m/>
    <s v="ללא הסכם מיוחד      "/>
    <n v="39178868"/>
    <s v="גרינפלד       "/>
    <s v="יערה      "/>
    <x v="0"/>
    <n v="0.75"/>
    <n v="0.6"/>
    <n v="140"/>
    <s v="עו&quot;ס שיקום          "/>
    <n v="0"/>
    <m/>
    <n v="80"/>
    <s v="עו&quot;ס                "/>
    <n v="21"/>
    <m/>
    <d v="2014-05-01T00:00:00"/>
    <d v="2020-12-01T00:00:00"/>
    <d v="2045-05-05T00:00:00"/>
    <d v="2008-04-28T00:00:00"/>
    <d v="2045-05-05T00:00:00"/>
    <d v="1993-04-01T00:00:00"/>
    <m/>
  </r>
  <r>
    <n v="2"/>
    <s v="תל - אביב"/>
    <x v="44"/>
    <s v="בני-ברק"/>
    <n v="3000220"/>
    <s v="ע.ב&quot;ב ל.מערב צוות ב"/>
    <n v="50100"/>
    <n v="140"/>
    <s v="עו&quot;ס שיקום          "/>
    <n v="1"/>
    <s v="ע&quot;ח המשרד"/>
    <n v="1"/>
    <s v="שכר עובדי המחלקה לש&quot;ח"/>
    <n v="0"/>
    <m/>
    <s v="ללא הסכם מיוחד      "/>
    <n v="203755459"/>
    <s v="קטפיאן        "/>
    <s v="שוקיוע    "/>
    <x v="1"/>
    <n v="0.75"/>
    <n v="0.15"/>
    <n v="140"/>
    <s v="עו&quot;ס שיקום          "/>
    <n v="0"/>
    <m/>
    <n v="80"/>
    <s v="עו&quot;ס                "/>
    <n v="21"/>
    <m/>
    <d v="2021-06-01T00:00:00"/>
    <d v="2021-06-01T00:00:00"/>
    <d v="2057-08-31T00:00:00"/>
    <d v="2019-01-07T00:00:00"/>
    <d v="2057-08-31T00:00:00"/>
    <d v="1993-04-01T00:00:00"/>
    <m/>
  </r>
  <r>
    <n v="2"/>
    <s v="תל - אביב"/>
    <x v="44"/>
    <s v="בני-ברק"/>
    <n v="3000220"/>
    <s v="ע.ב&quot;ב ל.מערב צוות ב"/>
    <n v="50200"/>
    <n v="140"/>
    <s v="עו&quot;ס שיקום          "/>
    <n v="1"/>
    <s v="ע&quot;ח המשרד"/>
    <n v="1"/>
    <s v="שכר עובדי המחלקה לש&quot;ח"/>
    <n v="0"/>
    <m/>
    <s v="ללא הסכם מיוחד      "/>
    <n v="22911028"/>
    <s v="פישר          "/>
    <s v="רייזי     "/>
    <x v="0"/>
    <n v="0.75"/>
    <n v="0.7"/>
    <n v="140"/>
    <s v="עו&quot;ס שיקום          "/>
    <n v="0"/>
    <m/>
    <n v="80"/>
    <s v="עו&quot;ס                "/>
    <n v="20"/>
    <m/>
    <d v="2022-07-06T00:00:00"/>
    <d v="2022-07-06T00:00:00"/>
    <d v="2034-01-31T00:00:00"/>
    <d v="2022-07-06T00:00:00"/>
    <d v="2034-01-31T00:00:00"/>
    <d v="2013-03-01T00:00:00"/>
    <m/>
  </r>
  <r>
    <n v="2"/>
    <s v="תל - אביב"/>
    <x v="44"/>
    <s v="בני-ברק"/>
    <n v="3000220"/>
    <s v="ע.ב&quot;ב ל.מערב צוות ב"/>
    <n v="50200"/>
    <n v="140"/>
    <s v="עו&quot;ס שיקום          "/>
    <n v="1"/>
    <s v="ע&quot;ח המשרד"/>
    <n v="1"/>
    <s v="שכר עובדי המחלקה לש&quot;ח"/>
    <n v="0"/>
    <m/>
    <s v="ללא הסכם מיוחד      "/>
    <n v="39178868"/>
    <s v="גרינפלד       "/>
    <s v="יערה      "/>
    <x v="0"/>
    <n v="0.75"/>
    <n v="0.05"/>
    <n v="140"/>
    <s v="עו&quot;ס שיקום          "/>
    <n v="0"/>
    <m/>
    <n v="80"/>
    <s v="עו&quot;ס                "/>
    <n v="21"/>
    <m/>
    <d v="2014-05-01T00:00:00"/>
    <d v="2020-12-01T00:00:00"/>
    <d v="2045-05-05T00:00:00"/>
    <d v="2008-04-28T00:00:00"/>
    <d v="2045-05-05T00:00:00"/>
    <d v="2013-03-01T00:00:00"/>
    <m/>
  </r>
  <r>
    <n v="2"/>
    <s v="תל - אביב"/>
    <x v="44"/>
    <s v="בני-ברק"/>
    <n v="3000310"/>
    <s v="ע.ב&quot;ב ל.דרום צוות א"/>
    <n v="50100"/>
    <n v="140"/>
    <s v="עו&quot;ס שיקום          "/>
    <n v="1"/>
    <s v="ע&quot;ח המשרד"/>
    <n v="1"/>
    <s v="שכר עובדי המחלקה לש&quot;ח"/>
    <n v="0"/>
    <m/>
    <s v="ללא הסכם מיוחד      "/>
    <n v="311458533"/>
    <s v="שפלונסקי      "/>
    <s v="רעיה      "/>
    <x v="0"/>
    <n v="0.25"/>
    <n v="0.25"/>
    <n v="140"/>
    <s v="עו&quot;ס שיקום          "/>
    <n v="0"/>
    <m/>
    <n v="80"/>
    <s v="עו&quot;ס                "/>
    <n v="20"/>
    <m/>
    <d v="2020-10-01T00:00:00"/>
    <d v="2021-12-07T00:00:00"/>
    <d v="2060-01-31T00:00:00"/>
    <d v="2020-09-01T00:00:00"/>
    <d v="2060-01-31T00:00:00"/>
    <d v="1951-01-01T00:00:00"/>
    <m/>
  </r>
  <r>
    <n v="2"/>
    <s v="תל - אביב"/>
    <x v="44"/>
    <s v="בני-ברק"/>
    <n v="3000310"/>
    <s v="ע.ב&quot;ב ל.דרום צוות א"/>
    <n v="50200"/>
    <n v="140"/>
    <s v="עו&quot;ס שיקום          "/>
    <n v="1"/>
    <s v="ע&quot;ח המשרד"/>
    <n v="1"/>
    <s v="שכר עובדי המחלקה לש&quot;ח"/>
    <n v="0"/>
    <m/>
    <s v="ללא הסכם מיוחד      "/>
    <n v="301640975"/>
    <s v="גורט          "/>
    <s v="מרים      "/>
    <x v="0"/>
    <n v="0.5"/>
    <n v="0.5"/>
    <n v="140"/>
    <s v="עו&quot;ס שיקום          "/>
    <n v="0"/>
    <m/>
    <n v="80"/>
    <s v="עו&quot;ס                "/>
    <n v="21"/>
    <m/>
    <d v="2021-09-02T00:00:00"/>
    <d v="2021-09-02T00:00:00"/>
    <d v="2055-11-27T00:00:00"/>
    <d v="2015-09-01T00:00:00"/>
    <d v="2055-11-27T00:00:00"/>
    <d v="2013-03-01T00:00:00"/>
    <m/>
  </r>
  <r>
    <n v="2"/>
    <s v="תל - אביב"/>
    <x v="44"/>
    <s v="בני-ברק"/>
    <n v="3000320"/>
    <s v="ע.ב&quot;ב ל.דרום צוות ב"/>
    <n v="70100"/>
    <n v="140"/>
    <s v="עו&quot;ס שיקום          "/>
    <n v="1"/>
    <s v="ע&quot;ח המשרד"/>
    <n v="1"/>
    <s v="שכר עובדי המחלקה לש&quot;ח"/>
    <n v="0"/>
    <m/>
    <s v="ללא הסכם מיוחד      "/>
    <n v="57390379"/>
    <s v="עיני          "/>
    <s v="גילה      "/>
    <x v="0"/>
    <n v="0.26"/>
    <n v="0.1"/>
    <n v="140"/>
    <s v="עו&quot;ס שיקום          "/>
    <n v="0"/>
    <m/>
    <n v="80"/>
    <s v="עו&quot;ס                "/>
    <n v="24"/>
    <n v="111"/>
    <d v="2002-05-01T00:00:00"/>
    <d v="2022-01-01T00:00:00"/>
    <d v="2029-02-28T00:00:00"/>
    <d v="2000-09-06T00:00:00"/>
    <d v="2029-02-28T00:00:00"/>
    <d v="1951-01-01T00:00:00"/>
    <m/>
  </r>
  <r>
    <n v="2"/>
    <s v="תל - אביב"/>
    <x v="44"/>
    <s v="בני-ברק"/>
    <n v="3000320"/>
    <s v="ע.ב&quot;ב ל.דרום צוות ב"/>
    <n v="70100"/>
    <n v="140"/>
    <s v="עו&quot;ס שיקום          "/>
    <n v="1"/>
    <s v="ע&quot;ח המשרד"/>
    <n v="1"/>
    <s v="שכר עובדי המחלקה לש&quot;ח"/>
    <n v="0"/>
    <m/>
    <s v="ללא הסכם מיוחד      "/>
    <n v="300189149"/>
    <s v="שכטר          "/>
    <s v="דבורי     "/>
    <x v="1"/>
    <n v="0.26"/>
    <n v="0.01"/>
    <n v="140"/>
    <s v="עו&quot;ס שיקום          "/>
    <n v="0"/>
    <m/>
    <n v="80"/>
    <s v="עו&quot;ס                "/>
    <n v="21"/>
    <n v="135"/>
    <d v="2020-12-09T00:00:00"/>
    <d v="2020-12-09T00:00:00"/>
    <d v="2053-10-31T00:00:00"/>
    <d v="2019-11-17T00:00:00"/>
    <d v="2053-10-31T00:00:00"/>
    <d v="1951-01-01T00:00:00"/>
    <m/>
  </r>
  <r>
    <n v="2"/>
    <s v="תל - אביב"/>
    <x v="44"/>
    <s v="בני-ברק"/>
    <n v="3000320"/>
    <s v="ע.ב&quot;ב ל.דרום צוות ב"/>
    <n v="70100"/>
    <n v="140"/>
    <s v="עו&quot;ס שיקום          "/>
    <n v="1"/>
    <s v="ע&quot;ח המשרד"/>
    <n v="1"/>
    <s v="שכר עובדי המחלקה לש&quot;ח"/>
    <n v="0"/>
    <m/>
    <s v="ללא הסכם מיוחד      "/>
    <n v="301563151"/>
    <s v="יוגב          "/>
    <s v="מיכל      "/>
    <x v="0"/>
    <n v="0.26"/>
    <n v="0.15"/>
    <n v="140"/>
    <s v="עו&quot;ס שיקום          "/>
    <n v="0"/>
    <m/>
    <n v="80"/>
    <s v="עו&quot;ס                "/>
    <n v="21"/>
    <n v="104"/>
    <d v="2019-05-19T00:00:00"/>
    <d v="2019-05-19T00:00:00"/>
    <d v="2055-09-30T00:00:00"/>
    <d v="2013-01-13T00:00:00"/>
    <d v="2055-09-30T00:00:00"/>
    <d v="1951-01-01T00:00:00"/>
    <m/>
  </r>
  <r>
    <n v="2"/>
    <s v="תל - אביב"/>
    <x v="44"/>
    <s v="בני-ברק"/>
    <n v="3000320"/>
    <s v="ע.ב&quot;ב ל.דרום צוות ב"/>
    <n v="70200"/>
    <n v="140"/>
    <s v="עו&quot;ס שיקום          "/>
    <n v="1"/>
    <s v="ע&quot;ח המשרד"/>
    <n v="1"/>
    <s v="שכר עובדי המחלקה לש&quot;ח"/>
    <n v="0"/>
    <m/>
    <s v="ללא הסכם מיוחד      "/>
    <n v="37092475"/>
    <s v="כהן           "/>
    <s v="יהודה     "/>
    <x v="1"/>
    <n v="0.75"/>
    <n v="0.75"/>
    <n v="140"/>
    <s v="עו&quot;ס שיקום          "/>
    <n v="0"/>
    <m/>
    <n v="80"/>
    <s v="עו&quot;ס                "/>
    <n v="21"/>
    <n v="101"/>
    <d v="2015-09-01T00:00:00"/>
    <d v="2015-09-01T00:00:00"/>
    <d v="2053-02-03T00:00:00"/>
    <d v="2015-09-01T00:00:00"/>
    <d v="2053-02-03T00:00:00"/>
    <d v="2013-03-01T00:00:00"/>
    <m/>
  </r>
  <r>
    <n v="2"/>
    <s v="תל - אביב"/>
    <x v="45"/>
    <s v="בת-ים"/>
    <n v="3010000"/>
    <s v="ע. בת ים"/>
    <n v="52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2"/>
    <m/>
    <m/>
    <m/>
    <m/>
    <m/>
    <m/>
    <m/>
    <m/>
    <m/>
    <m/>
    <m/>
    <m/>
    <m/>
    <m/>
    <d v="2016-04-01T00:00:00"/>
    <m/>
  </r>
  <r>
    <n v="2"/>
    <s v="תל - אביב"/>
    <x v="45"/>
    <s v="בת-ים"/>
    <n v="3010051"/>
    <s v="ע. בת ים צ.נכויות 1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203091848"/>
    <s v="רוט           "/>
    <s v="נטע       "/>
    <x v="0"/>
    <n v="0.25"/>
    <n v="0.25"/>
    <n v="140"/>
    <s v="עו&quot;ס שיקום          "/>
    <n v="0"/>
    <m/>
    <n v="80"/>
    <s v="עו&quot;ס                "/>
    <n v="20"/>
    <m/>
    <d v="2022-11-01T00:00:00"/>
    <d v="2022-11-01T00:00:00"/>
    <d v="2025-12-31T00:00:00"/>
    <d v="2020-01-21T00:00:00"/>
    <d v="2025-12-31T00:00:00"/>
    <d v="2001-09-01T00:00:00"/>
    <m/>
  </r>
  <r>
    <n v="2"/>
    <s v="תל - אביב"/>
    <x v="45"/>
    <s v="בת-ים"/>
    <n v="3010051"/>
    <s v="ע. בת ים צ.נכויות 1"/>
    <n v="140200"/>
    <n v="140"/>
    <s v="עו&quot;ס שיקום          "/>
    <n v="1"/>
    <s v="ע&quot;ח המשרד"/>
    <n v="1"/>
    <s v="שכר עובדי המחלקה לש&quot;ח"/>
    <n v="0"/>
    <m/>
    <s v="ללא הסכם מיוחד      "/>
    <m/>
    <m/>
    <m/>
    <x v="2"/>
    <n v="0.85"/>
    <m/>
    <m/>
    <m/>
    <m/>
    <m/>
    <m/>
    <m/>
    <m/>
    <m/>
    <m/>
    <m/>
    <m/>
    <m/>
    <m/>
    <d v="2001-09-01T00:00:00"/>
    <m/>
  </r>
  <r>
    <n v="2"/>
    <s v="תל - אביב"/>
    <x v="45"/>
    <s v="בת-ים"/>
    <n v="3010051"/>
    <s v="ע. בת ים צ.נכויות 1"/>
    <n v="140300"/>
    <n v="140"/>
    <s v="עו&quot;ס שיקום          "/>
    <n v="1"/>
    <s v="ע&quot;ח המשרד"/>
    <n v="1"/>
    <s v="שכר עובדי המחלקה לש&quot;ח"/>
    <n v="0"/>
    <m/>
    <s v="ללא הסכם מיוחד      "/>
    <n v="39978291"/>
    <s v="ברדה          "/>
    <s v="ריקי      "/>
    <x v="0"/>
    <n v="1"/>
    <n v="1"/>
    <n v="140"/>
    <s v="עו&quot;ס שיקום          "/>
    <n v="0"/>
    <m/>
    <n v="80"/>
    <s v="עו&quot;ס                "/>
    <n v="22"/>
    <n v="101"/>
    <d v="2022-11-01T00:00:00"/>
    <d v="2022-11-01T00:00:00"/>
    <d v="2030-05-30T00:00:00"/>
    <d v="2007-10-11T00:00:00"/>
    <d v="2030-05-30T00:00:00"/>
    <d v="1992-01-01T00:00:00"/>
    <m/>
  </r>
  <r>
    <n v="2"/>
    <s v="תל - אביב"/>
    <x v="45"/>
    <s v="בת-ים"/>
    <n v="3010051"/>
    <s v="ע. בת ים צ.נכויות 1"/>
    <n v="140400"/>
    <n v="140"/>
    <s v="עו&quot;ס שיקום          "/>
    <n v="1"/>
    <s v="ע&quot;ח המשרד"/>
    <n v="1"/>
    <s v="שכר עובדי המחלקה לש&quot;ח"/>
    <n v="0"/>
    <m/>
    <s v="ללא הסכם מיוחד      "/>
    <n v="33543414"/>
    <s v="בן-יצחק       "/>
    <s v="סיגל      "/>
    <x v="0"/>
    <n v="1"/>
    <n v="1"/>
    <n v="140"/>
    <s v="עו&quot;ס שיקום          "/>
    <n v="0"/>
    <m/>
    <n v="80"/>
    <s v="עו&quot;ס                "/>
    <n v="23"/>
    <n v="108"/>
    <d v="2022-11-01T00:00:00"/>
    <d v="2022-11-01T00:00:00"/>
    <d v="2043-12-31T00:00:00"/>
    <d v="2006-12-03T00:00:00"/>
    <d v="2043-12-31T00:00:00"/>
    <d v="2000-07-01T00:00:00"/>
    <m/>
  </r>
  <r>
    <n v="2"/>
    <s v="תל - אביב"/>
    <x v="45"/>
    <s v="בת-ים"/>
    <n v="3010052"/>
    <s v="ע. בת ים צ.נכויות 2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m/>
    <m/>
    <m/>
    <x v="2"/>
    <n v="0.9"/>
    <m/>
    <m/>
    <m/>
    <m/>
    <m/>
    <m/>
    <m/>
    <m/>
    <m/>
    <m/>
    <m/>
    <m/>
    <m/>
    <m/>
    <d v="1997-01-01T00:00:00"/>
    <m/>
  </r>
  <r>
    <n v="2"/>
    <s v="תל - אביב"/>
    <x v="45"/>
    <s v="בת-ים"/>
    <n v="3010052"/>
    <s v="ע. בת ים צ.נכויות 2"/>
    <n v="140200"/>
    <n v="140"/>
    <s v="עו&quot;ס שיקום          "/>
    <n v="1"/>
    <s v="ע&quot;ח המשרד"/>
    <n v="1"/>
    <s v="שכר עובדי המחלקה לש&quot;ח"/>
    <n v="0"/>
    <m/>
    <s v="ללא הסכם מיוחד      "/>
    <m/>
    <m/>
    <m/>
    <x v="2"/>
    <n v="0.35"/>
    <m/>
    <m/>
    <m/>
    <m/>
    <m/>
    <m/>
    <m/>
    <m/>
    <m/>
    <m/>
    <m/>
    <m/>
    <m/>
    <m/>
    <d v="1986-10-01T00:00:00"/>
    <m/>
  </r>
  <r>
    <n v="2"/>
    <s v="תל - אביב"/>
    <x v="45"/>
    <s v="בת-ים"/>
    <n v="3010052"/>
    <s v="ע. בת ים צ.נכויות 2"/>
    <n v="140500"/>
    <n v="140"/>
    <s v="עו&quot;ס שיקום          "/>
    <n v="1"/>
    <s v="ע&quot;ח המשרד"/>
    <n v="1"/>
    <s v="שכר עובדי המחלקה לש&quot;ח"/>
    <n v="0"/>
    <m/>
    <s v="ללא הסכם מיוחד      "/>
    <m/>
    <m/>
    <m/>
    <x v="2"/>
    <n v="0.8"/>
    <m/>
    <m/>
    <m/>
    <m/>
    <m/>
    <m/>
    <m/>
    <m/>
    <m/>
    <m/>
    <m/>
    <m/>
    <m/>
    <m/>
    <d v="2016-04-01T00:00:00"/>
    <m/>
  </r>
  <r>
    <n v="2"/>
    <s v="תל - אביב"/>
    <x v="45"/>
    <s v="בת-ים"/>
    <n v="3010052"/>
    <s v="ע. בת ים צ.נכויות 2"/>
    <n v="140600"/>
    <n v="140"/>
    <s v="עו&quot;ס שיקום          "/>
    <n v="1"/>
    <s v="ע&quot;ח המשרד"/>
    <n v="1"/>
    <s v="שכר עובדי המחלקה לש&quot;ח"/>
    <n v="0"/>
    <m/>
    <s v="ללא הסכם מיוחד      "/>
    <m/>
    <m/>
    <m/>
    <x v="2"/>
    <n v="0.8"/>
    <m/>
    <m/>
    <m/>
    <m/>
    <m/>
    <m/>
    <m/>
    <m/>
    <m/>
    <m/>
    <m/>
    <m/>
    <m/>
    <m/>
    <d v="2016-04-01T00:00:00"/>
    <m/>
  </r>
  <r>
    <n v="2"/>
    <s v="תל - אביב"/>
    <x v="46"/>
    <s v="גבעתיים"/>
    <n v="3020000"/>
    <s v="ע. גבעתיים"/>
    <n v="20100"/>
    <n v="64"/>
    <s v="מרכז נושא שיקום     "/>
    <n v="1"/>
    <s v="ע&quot;ח המשרד"/>
    <n v="1"/>
    <s v="שכר עובדי המחלקה לש&quot;ח"/>
    <n v="0"/>
    <m/>
    <s v="ללא הסכם מיוחד      "/>
    <n v="319344370"/>
    <s v="בלוך          "/>
    <s v="אנה       "/>
    <x v="0"/>
    <n v="0.5"/>
    <n v="0.5"/>
    <n v="64"/>
    <s v="מרכז נושא שיקום     "/>
    <n v="0"/>
    <m/>
    <n v="80"/>
    <s v="עו&quot;ס                "/>
    <n v="28"/>
    <n v="110"/>
    <d v="2022-02-01T00:00:00"/>
    <d v="2022-02-01T00:00:00"/>
    <d v="2033-06-30T00:00:00"/>
    <d v="2018-06-01T00:00:00"/>
    <d v="2035-05-31T00:00:00"/>
    <d v="1993-04-01T00:00:00"/>
    <m/>
  </r>
  <r>
    <n v="2"/>
    <s v="תל - אביב"/>
    <x v="46"/>
    <s v="גבעתיים"/>
    <n v="3020000"/>
    <s v="ע. גבעתיים"/>
    <n v="25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257988"/>
    <s v="שגיב          "/>
    <s v="גיא       "/>
    <x v="1"/>
    <n v="1"/>
    <n v="1"/>
    <n v="120"/>
    <s v="עו&quot;ס משפחה (כוללני) "/>
    <n v="0"/>
    <m/>
    <n v="80"/>
    <s v="עו&quot;ס                "/>
    <n v="20"/>
    <m/>
    <d v="2022-08-01T00:00:00"/>
    <d v="2022-08-01T00:00:00"/>
    <d v="2046-09-30T00:00:00"/>
    <d v="2022-08-01T00:00:00"/>
    <d v="2046-09-30T00:00:00"/>
    <d v="2016-04-01T00:00:00"/>
    <m/>
  </r>
  <r>
    <n v="2"/>
    <s v="תל - אביב"/>
    <x v="46"/>
    <s v="גבעתיים"/>
    <n v="3020000"/>
    <s v="ע. גבעתיים"/>
    <n v="25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5"/>
    <m/>
    <m/>
    <m/>
    <m/>
    <m/>
    <m/>
    <m/>
    <m/>
    <m/>
    <m/>
    <m/>
    <m/>
    <m/>
    <m/>
    <d v="2016-04-01T00:00:00"/>
    <m/>
  </r>
  <r>
    <n v="2"/>
    <s v="תל - אביב"/>
    <x v="47"/>
    <s v="הרצליה"/>
    <n v="3030000"/>
    <s v="ע. הרצליה"/>
    <n v="35100"/>
    <n v="63"/>
    <s v="מרכז נושא מוגבלויות "/>
    <n v="1"/>
    <s v="ע&quot;ח המשרד"/>
    <n v="1"/>
    <s v="שכר עובדי המחלקה לש&quot;ח"/>
    <n v="0"/>
    <m/>
    <s v="ללא הסכם מיוחד      "/>
    <n v="58811803"/>
    <s v="ריזל          "/>
    <s v="תמר       "/>
    <x v="0"/>
    <n v="0.75"/>
    <n v="0.75"/>
    <n v="63"/>
    <s v="מרכז נושא מוגבלויות "/>
    <n v="0"/>
    <m/>
    <n v="80"/>
    <s v="עו&quot;ס                "/>
    <n v="31"/>
    <n v="104"/>
    <d v="1989-05-01T00:00:00"/>
    <d v="1998-08-01T00:00:00"/>
    <d v="2024-05-01T00:00:00"/>
    <d v="1989-05-01T00:00:00"/>
    <d v="2024-05-31T00:00:00"/>
    <d v="1993-01-01T00:00:00"/>
    <m/>
  </r>
  <r>
    <n v="2"/>
    <s v="תל - אביב"/>
    <x v="47"/>
    <s v="הרצליה"/>
    <n v="3030000"/>
    <s v="ע. הרצליה"/>
    <n v="40100"/>
    <n v="64"/>
    <s v="מרכז נושא שיקום     "/>
    <n v="1"/>
    <s v="ע&quot;ח המשרד"/>
    <n v="1"/>
    <s v="שכר עובדי המחלקה לש&quot;ח"/>
    <n v="0"/>
    <m/>
    <s v="ללא הסכם מיוחד      "/>
    <n v="33108697"/>
    <s v="ויסמן         "/>
    <s v="מרגלית    "/>
    <x v="0"/>
    <n v="0.5"/>
    <n v="0.5"/>
    <n v="64"/>
    <s v="מרכז נושא שיקום     "/>
    <n v="0"/>
    <m/>
    <n v="80"/>
    <s v="עו&quot;ס                "/>
    <n v="26"/>
    <m/>
    <d v="2022-09-01T00:00:00"/>
    <d v="2022-09-01T00:00:00"/>
    <d v="2043-09-30T00:00:00"/>
    <d v="2022-09-01T00:00:00"/>
    <d v="2043-09-30T00:00:00"/>
    <d v="1951-01-01T00:00:00"/>
    <m/>
  </r>
  <r>
    <n v="2"/>
    <s v="תל - אביב"/>
    <x v="47"/>
    <s v="הרצליה"/>
    <n v="3030000"/>
    <s v="ע. הרצליה"/>
    <n v="6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864964"/>
    <s v="כתריאל רוטשילד"/>
    <s v="רבקה      "/>
    <x v="0"/>
    <n v="1"/>
    <n v="1"/>
    <n v="120"/>
    <s v="עו&quot;ס משפחה (כוללני) "/>
    <n v="0"/>
    <m/>
    <n v="80"/>
    <s v="עו&quot;ס                "/>
    <n v="21"/>
    <m/>
    <d v="2017-03-01T00:00:00"/>
    <d v="2020-10-03T00:00:00"/>
    <d v="2054-06-30T00:00:00"/>
    <d v="2014-02-01T00:00:00"/>
    <d v="2054-06-30T00:00:00"/>
    <d v="2016-04-01T00:00:00"/>
    <m/>
  </r>
  <r>
    <n v="2"/>
    <s v="תל - אביב"/>
    <x v="47"/>
    <s v="הרצליה"/>
    <n v="3030000"/>
    <s v="ע. הרצליה"/>
    <n v="61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5599705"/>
    <s v="קציר          "/>
    <s v="שגית      "/>
    <x v="0"/>
    <n v="0.5"/>
    <n v="0.5"/>
    <n v="120"/>
    <s v="עו&quot;ס משפחה (כוללני) "/>
    <n v="0"/>
    <m/>
    <n v="80"/>
    <s v="עו&quot;ס                "/>
    <n v="23"/>
    <n v="105"/>
    <d v="1999-11-18T00:00:00"/>
    <d v="2020-09-01T00:00:00"/>
    <d v="2040-11-30T00:00:00"/>
    <d v="1999-11-18T00:00:00"/>
    <d v="2040-11-30T00:00:00"/>
    <d v="2016-04-01T00:00:00"/>
    <m/>
  </r>
  <r>
    <n v="2"/>
    <s v="תל - אביב"/>
    <x v="48"/>
    <s v="חולון"/>
    <n v="3040000"/>
    <s v="ע. חולון"/>
    <n v="37100"/>
    <n v="63"/>
    <s v="מרכז נושא מוגבלויות "/>
    <n v="1"/>
    <s v="ע&quot;ח המשרד"/>
    <n v="1"/>
    <s v="שכר עובדי המחלקה לש&quot;ח"/>
    <n v="0"/>
    <m/>
    <s v="ללא הסכם מיוחד      "/>
    <n v="23970585"/>
    <s v="מירז          "/>
    <s v="שושי      "/>
    <x v="0"/>
    <n v="0.9"/>
    <n v="0.9"/>
    <n v="63"/>
    <s v="מרכז נושא מוגבלויות "/>
    <n v="0"/>
    <m/>
    <n v="80"/>
    <s v="עו&quot;ס                "/>
    <n v="29"/>
    <n v="107"/>
    <d v="2020-01-01T00:00:00"/>
    <d v="2020-01-01T00:00:00"/>
    <d v="2028-09-01T00:00:00"/>
    <d v="1998-07-19T00:00:00"/>
    <d v="2028-09-01T00:00:00"/>
    <d v="1973-01-01T00:00:00"/>
    <m/>
  </r>
  <r>
    <n v="2"/>
    <s v="תל - אביב"/>
    <x v="48"/>
    <s v="חולון"/>
    <n v="3040000"/>
    <s v="ע. חולון"/>
    <n v="92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156874"/>
    <s v="סרור          "/>
    <s v="אורטל     "/>
    <x v="0"/>
    <n v="0.5"/>
    <n v="0.5"/>
    <n v="120"/>
    <s v="עו&quot;ס משפחה (כוללני) "/>
    <n v="0"/>
    <m/>
    <n v="80"/>
    <s v="עו&quot;ס                "/>
    <n v="22"/>
    <n v="135"/>
    <d v="2017-02-01T00:00:00"/>
    <d v="2020-11-01T00:00:00"/>
    <d v="2036-09-30T00:00:00"/>
    <d v="2013-04-04T00:00:00"/>
    <d v="2036-09-30T00:00:00"/>
    <d v="2006-03-01T00:00:00"/>
    <m/>
  </r>
  <r>
    <n v="2"/>
    <s v="תל - אביב"/>
    <x v="48"/>
    <s v="חולון"/>
    <n v="3040010"/>
    <s v="ע. חולון צוות מפגרים"/>
    <n v="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5809767"/>
    <s v="שטיין         "/>
    <s v="עדן       "/>
    <x v="0"/>
    <n v="1"/>
    <n v="0.75"/>
    <n v="120"/>
    <s v="עו&quot;ס משפחה (כוללני) "/>
    <n v="0"/>
    <m/>
    <n v="80"/>
    <s v="עו&quot;ס                "/>
    <n v="20"/>
    <m/>
    <d v="2022-01-01T00:00:00"/>
    <d v="2022-01-01T00:00:00"/>
    <d v="2062-02-28T00:00:00"/>
    <d v="2021-12-20T00:00:00"/>
    <d v="2062-02-28T00:00:00"/>
    <d v="2016-04-01T00:00:00"/>
    <m/>
  </r>
  <r>
    <n v="2"/>
    <s v="תל - אביב"/>
    <x v="48"/>
    <s v="חולון"/>
    <n v="3040010"/>
    <s v="ע. חולון צוות מפגרים"/>
    <n v="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123246"/>
    <s v="פוקס נחמן     "/>
    <s v="נעמה      "/>
    <x v="0"/>
    <n v="1"/>
    <n v="0.25"/>
    <n v="120"/>
    <s v="עו&quot;ס משפחה (כוללני) "/>
    <n v="0"/>
    <m/>
    <n v="80"/>
    <s v="עו&quot;ס                "/>
    <n v="21"/>
    <m/>
    <d v="2018-12-01T00:00:00"/>
    <d v="2022-03-01T00:00:00"/>
    <d v="2054-12-31T00:00:00"/>
    <d v="2018-11-18T00:00:00"/>
    <d v="2054-12-31T00:00:00"/>
    <d v="2016-04-01T00:00:00"/>
    <m/>
  </r>
  <r>
    <n v="2"/>
    <s v="תל - אביב"/>
    <x v="48"/>
    <s v="חולון"/>
    <n v="3040010"/>
    <s v="ע. חולון צוות מפגרים"/>
    <n v="1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923196"/>
    <s v="דבש           "/>
    <s v="יפעת      "/>
    <x v="0"/>
    <n v="1"/>
    <n v="1"/>
    <n v="120"/>
    <s v="עו&quot;ס משפחה (כוללני) "/>
    <n v="0"/>
    <m/>
    <n v="80"/>
    <s v="עו&quot;ס                "/>
    <n v="21"/>
    <n v="102"/>
    <d v="2013-03-03T00:00:00"/>
    <d v="2021-07-19T00:00:00"/>
    <d v="2034-11-30T00:00:00"/>
    <d v="2013-03-03T00:00:00"/>
    <d v="2034-11-30T00:00:00"/>
    <d v="2016-04-01T00:00:00"/>
    <m/>
  </r>
  <r>
    <n v="2"/>
    <s v="תל - אביב"/>
    <x v="48"/>
    <s v="חולון"/>
    <n v="3040010"/>
    <s v="ע. חולון צוות מפגרים"/>
    <n v="1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175084"/>
    <s v="רובין-לוי     "/>
    <s v="אפרת      "/>
    <x v="0"/>
    <n v="0.75"/>
    <n v="0.75"/>
    <n v="120"/>
    <s v="עו&quot;ס משפחה (כוללני) "/>
    <n v="0"/>
    <m/>
    <n v="80"/>
    <s v="עו&quot;ס                "/>
    <n v="22"/>
    <n v="135"/>
    <d v="2021-11-01T00:00:00"/>
    <d v="2022-01-01T00:00:00"/>
    <d v="2036-09-30T00:00:00"/>
    <d v="2011-08-07T00:00:00"/>
    <d v="2036-09-30T00:00:00"/>
    <d v="2016-04-01T00:00:00"/>
    <m/>
  </r>
  <r>
    <n v="2"/>
    <s v="תל - אביב"/>
    <x v="49"/>
    <s v="כפר-סבא"/>
    <n v="3050000"/>
    <s v="ע. כפר סבא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56839673"/>
    <s v="דוידי         "/>
    <s v="אורלי     "/>
    <x v="0"/>
    <n v="0.42"/>
    <n v="0.02"/>
    <n v="63"/>
    <s v="מרכז נושא מוגבלויות "/>
    <n v="0"/>
    <m/>
    <n v="80"/>
    <s v="עו&quot;ס                "/>
    <n v="28"/>
    <n v="108"/>
    <d v="2018-11-01T00:00:00"/>
    <d v="2018-11-01T00:00:00"/>
    <d v="2024-12-31T00:00:00"/>
    <d v="2011-07-01T00:00:00"/>
    <d v="2025-12-31T00:00:00"/>
    <d v="1993-01-01T00:00:00"/>
    <m/>
  </r>
  <r>
    <n v="2"/>
    <s v="תל - אביב"/>
    <x v="49"/>
    <s v="כפר-סבא"/>
    <n v="3050000"/>
    <s v="ע. כפר סבא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200485274"/>
    <s v="צימברג מצא    "/>
    <s v="נוי       "/>
    <x v="0"/>
    <n v="0.42"/>
    <n v="0.4"/>
    <n v="63"/>
    <s v="מרכז נושא מוגבלויות "/>
    <n v="0"/>
    <m/>
    <n v="80"/>
    <s v="עו&quot;ס                "/>
    <n v="26"/>
    <m/>
    <d v="2021-09-06T00:00:00"/>
    <d v="2021-09-06T00:00:00"/>
    <d v="2055-12-31T00:00:00"/>
    <d v="2021-09-06T00:00:00"/>
    <d v="2055-12-31T00:00:00"/>
    <d v="1993-01-01T00:00:00"/>
    <m/>
  </r>
  <r>
    <n v="2"/>
    <s v="תל - אביב"/>
    <x v="49"/>
    <s v="כפר-סבא"/>
    <n v="3050000"/>
    <s v="ע. כפר סבא"/>
    <n v="20200"/>
    <n v="63"/>
    <s v="מרכז נושא מוגבלויות "/>
    <n v="1"/>
    <s v="ע&quot;ח המשרד"/>
    <n v="1"/>
    <s v="שכר עובדי המחלקה לש&quot;ח"/>
    <n v="0"/>
    <m/>
    <s v="ללא הסכם מיוחד      "/>
    <n v="56472590"/>
    <s v="שטרנברג שוחט  "/>
    <s v="רינת      "/>
    <x v="0"/>
    <n v="0.57999999999999996"/>
    <n v="0.44"/>
    <n v="63"/>
    <s v="מרכז נושא מוגבלויות "/>
    <n v="0"/>
    <m/>
    <n v="80"/>
    <s v="עו&quot;ס                "/>
    <n v="28"/>
    <n v="101"/>
    <d v="2022-12-20T00:00:00"/>
    <d v="2022-12-20T00:00:00"/>
    <d v="2029-12-31T00:00:00"/>
    <d v="1987-11-01T00:00:00"/>
    <d v="2029-12-31T00:00:00"/>
    <d v="1993-01-01T00:00:00"/>
    <m/>
  </r>
  <r>
    <n v="2"/>
    <s v="תל - אביב"/>
    <x v="49"/>
    <s v="כפר-סבא"/>
    <n v="3050000"/>
    <s v="ע. כפר סבא"/>
    <n v="30100"/>
    <n v="64"/>
    <s v="מרכז נושא שיקום     "/>
    <n v="1"/>
    <s v="ע&quot;ח המשרד"/>
    <n v="1"/>
    <s v="שכר עובדי המחלקה לש&quot;ח"/>
    <n v="0"/>
    <m/>
    <s v="ללא הסכם מיוחד      "/>
    <n v="56472590"/>
    <s v="שטרנברג שוחט  "/>
    <s v="רינת      "/>
    <x v="0"/>
    <n v="0.56000000000000005"/>
    <n v="0.56000000000000005"/>
    <n v="64"/>
    <s v="מרכז נושא שיקום     "/>
    <n v="0"/>
    <m/>
    <n v="80"/>
    <s v="עו&quot;ס                "/>
    <n v="28"/>
    <n v="101"/>
    <d v="2020-08-01T00:00:00"/>
    <d v="2020-08-01T00:00:00"/>
    <d v="2029-12-31T00:00:00"/>
    <d v="1987-11-01T00:00:00"/>
    <d v="2029-12-31T00:00:00"/>
    <d v="1951-01-01T00:00:00"/>
    <m/>
  </r>
  <r>
    <n v="2"/>
    <s v="תל - אביב"/>
    <x v="49"/>
    <s v="כפר-סבא"/>
    <n v="3050000"/>
    <s v="ע. כפר סבא"/>
    <n v="5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2338172"/>
    <s v="נר-גאון       "/>
    <s v="לימור     "/>
    <x v="0"/>
    <n v="1"/>
    <n v="0.1"/>
    <n v="120"/>
    <s v="עו&quot;ס משפחה (כוללני) "/>
    <n v="0"/>
    <m/>
    <n v="80"/>
    <s v="עו&quot;ס                "/>
    <n v="24"/>
    <n v="110"/>
    <d v="1999-12-01T00:00:00"/>
    <d v="2021-04-06T00:00:00"/>
    <d v="2033-05-31T00:00:00"/>
    <d v="1993-05-02T00:00:00"/>
    <d v="2033-05-31T00:00:00"/>
    <d v="2016-04-01T00:00:00"/>
    <m/>
  </r>
  <r>
    <n v="2"/>
    <s v="תל - אביב"/>
    <x v="49"/>
    <s v="כפר-סבא"/>
    <n v="3050000"/>
    <s v="ע. כפר סבא"/>
    <n v="5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390539"/>
    <s v="דהן           "/>
    <s v="הילה      "/>
    <x v="0"/>
    <n v="1"/>
    <n v="0.15"/>
    <n v="120"/>
    <s v="עו&quot;ס משפחה (כוללני) "/>
    <n v="0"/>
    <m/>
    <n v="80"/>
    <s v="עו&quot;ס                "/>
    <n v="22"/>
    <n v="101"/>
    <d v="2013-05-01T00:00:00"/>
    <d v="2021-09-01T00:00:00"/>
    <d v="2051-02-28T00:00:00"/>
    <d v="2011-01-01T00:00:00"/>
    <d v="2051-02-28T00:00:00"/>
    <d v="2016-04-01T00:00:00"/>
    <m/>
  </r>
  <r>
    <n v="2"/>
    <s v="תל - אביב"/>
    <x v="49"/>
    <s v="כפר-סבא"/>
    <n v="3050000"/>
    <s v="ע. כפר סבא"/>
    <n v="5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5896708"/>
    <s v="מדינה         "/>
    <s v="גבריאל    "/>
    <x v="1"/>
    <n v="1"/>
    <n v="0.75"/>
    <n v="120"/>
    <s v="עו&quot;ס משפחה (כוללני) "/>
    <n v="0"/>
    <m/>
    <n v="80"/>
    <s v="עו&quot;ס                "/>
    <n v="22"/>
    <m/>
    <d v="2010-04-23T00:00:00"/>
    <d v="2022-06-20T00:00:00"/>
    <d v="2026-06-30T00:00:00"/>
    <d v="2009-10-19T00:00:00"/>
    <d v="2026-06-30T00:00:00"/>
    <d v="2016-04-01T00:00:00"/>
    <m/>
  </r>
  <r>
    <n v="2"/>
    <s v="תל - אביב"/>
    <x v="49"/>
    <s v="כפר-סבא"/>
    <n v="3050000"/>
    <s v="ע. כפר סבא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393043"/>
    <s v="קומורובסקי    "/>
    <s v="מירב      "/>
    <x v="0"/>
    <n v="1"/>
    <n v="0.11"/>
    <n v="120"/>
    <s v="עו&quot;ס משפחה (כוללני) "/>
    <n v="0"/>
    <m/>
    <n v="80"/>
    <s v="עו&quot;ס                "/>
    <n v="21"/>
    <n v="104"/>
    <d v="2003-07-01T00:00:00"/>
    <d v="2022-02-01T00:00:00"/>
    <d v="2022-12-20T00:00:00"/>
    <d v="2001-01-18T00:00:00"/>
    <d v="2036-07-31T00:00:00"/>
    <d v="2016-04-01T00:00:00"/>
    <m/>
  </r>
  <r>
    <n v="2"/>
    <s v="תל - אביב"/>
    <x v="49"/>
    <s v="כפר-סבא"/>
    <n v="3050000"/>
    <s v="ע. כפר סבא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883935"/>
    <s v="אלקרס         "/>
    <s v="נועה      "/>
    <x v="0"/>
    <n v="1"/>
    <n v="0.3"/>
    <n v="120"/>
    <s v="עו&quot;ס משפחה (כוללני) "/>
    <n v="0"/>
    <m/>
    <n v="80"/>
    <s v="עו&quot;ס                "/>
    <n v="20"/>
    <m/>
    <d v="2021-04-04T00:00:00"/>
    <d v="2022-02-01T00:00:00"/>
    <d v="2044-06-30T00:00:00"/>
    <d v="2021-04-04T00:00:00"/>
    <d v="2044-06-30T00:00:00"/>
    <d v="2016-04-01T00:00:00"/>
    <m/>
  </r>
  <r>
    <n v="2"/>
    <s v="תל - אביב"/>
    <x v="49"/>
    <s v="כפר-סבא"/>
    <n v="3050000"/>
    <s v="ע. כפר סבא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485883"/>
    <s v="צרויה אלון    "/>
    <s v="סיון      "/>
    <x v="0"/>
    <n v="1"/>
    <n v="0.1"/>
    <n v="120"/>
    <s v="עו&quot;ס משפחה (כוללני) "/>
    <n v="0"/>
    <m/>
    <n v="80"/>
    <s v="עו&quot;ס                "/>
    <n v="21"/>
    <m/>
    <d v="2019-09-01T00:00:00"/>
    <d v="2021-12-01T00:00:00"/>
    <d v="2051-09-30T00:00:00"/>
    <d v="2019-09-01T00:00:00"/>
    <d v="2051-09-30T00:00:00"/>
    <d v="2016-04-01T00:00:00"/>
    <m/>
  </r>
  <r>
    <n v="2"/>
    <s v="תל - אביב"/>
    <x v="49"/>
    <s v="כפר-סבא"/>
    <n v="3050000"/>
    <s v="ע. כפר סבא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358967"/>
    <s v="בר            "/>
    <s v="מאיה      "/>
    <x v="0"/>
    <n v="1"/>
    <n v="0.1"/>
    <n v="120"/>
    <s v="עו&quot;ס משפחה (כוללני) "/>
    <n v="0"/>
    <m/>
    <n v="80"/>
    <s v="עו&quot;ס                "/>
    <n v="21"/>
    <m/>
    <d v="2016-09-01T00:00:00"/>
    <d v="2022-04-24T00:00:00"/>
    <d v="2054-04-30T00:00:00"/>
    <d v="2016-09-01T00:00:00"/>
    <d v="2054-04-30T00:00:00"/>
    <d v="2016-04-01T00:00:00"/>
    <m/>
  </r>
  <r>
    <n v="2"/>
    <s v="תל - אביב"/>
    <x v="49"/>
    <s v="כפר-סבא"/>
    <n v="3050000"/>
    <s v="ע. כפר סבא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4985435"/>
    <s v="רבין          "/>
    <s v="תמר       "/>
    <x v="0"/>
    <n v="1"/>
    <n v="0.11"/>
    <n v="120"/>
    <s v="עו&quot;ס משפחה (כוללני) "/>
    <n v="0"/>
    <m/>
    <n v="80"/>
    <s v="עו&quot;ס                "/>
    <n v="21"/>
    <m/>
    <d v="2018-08-19T00:00:00"/>
    <d v="2022-12-20T00:00:00"/>
    <d v="2057-10-31T00:00:00"/>
    <d v="2018-08-19T00:00:00"/>
    <d v="2057-10-31T00:00:00"/>
    <d v="2016-04-01T00:00:00"/>
    <m/>
  </r>
  <r>
    <n v="2"/>
    <s v="תל - אביב"/>
    <x v="49"/>
    <s v="כפר-סבא"/>
    <n v="3050000"/>
    <s v="ע. כפר סבא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5476822"/>
    <s v="בן דוד        "/>
    <s v="אלינור    "/>
    <x v="0"/>
    <n v="1"/>
    <n v="0.39"/>
    <n v="120"/>
    <s v="עו&quot;ס משפחה (כוללני) "/>
    <n v="0"/>
    <m/>
    <n v="80"/>
    <s v="עו&quot;ס                "/>
    <n v="20"/>
    <m/>
    <d v="2022-01-01T00:00:00"/>
    <d v="2022-02-01T00:00:00"/>
    <d v="2058-09-30T00:00:00"/>
    <d v="2022-01-01T00:00:00"/>
    <d v="2058-09-30T00:00:00"/>
    <d v="2016-04-01T00:00:00"/>
    <m/>
  </r>
  <r>
    <n v="2"/>
    <s v="תל - אביב"/>
    <x v="50"/>
    <s v="לוד"/>
    <n v="3060070"/>
    <s v="ע. לוד צ.מוגבליות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532235"/>
    <s v="במברגר        "/>
    <s v="סיגל      "/>
    <x v="0"/>
    <n v="1"/>
    <n v="0.5"/>
    <n v="120"/>
    <s v="עו&quot;ס משפחה (כוללני) "/>
    <n v="0"/>
    <m/>
    <n v="80"/>
    <s v="עו&quot;ס                "/>
    <n v="21"/>
    <n v="106"/>
    <d v="2017-03-10T00:00:00"/>
    <d v="2020-06-01T00:00:00"/>
    <d v="2030-12-31T00:00:00"/>
    <d v="2019-02-01T00:00:00"/>
    <d v="2030-12-31T00:00:00"/>
    <d v="2016-04-01T00:00:00"/>
    <m/>
  </r>
  <r>
    <n v="2"/>
    <s v="תל - אביב"/>
    <x v="50"/>
    <s v="לוד"/>
    <n v="3060070"/>
    <s v="ע. לוד צ.מוגבליות"/>
    <n v="12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5"/>
    <m/>
    <m/>
    <m/>
    <m/>
    <m/>
    <m/>
    <m/>
    <m/>
    <m/>
    <m/>
    <m/>
    <m/>
    <m/>
    <m/>
    <d v="2016-04-01T00:00:00"/>
    <m/>
  </r>
  <r>
    <n v="2"/>
    <s v="תל - אביב"/>
    <x v="51"/>
    <s v="נתניה"/>
    <n v="3070000"/>
    <s v="ע. נתניה"/>
    <n v="18100"/>
    <n v="64"/>
    <s v="מרכז נושא שיקום     "/>
    <n v="1"/>
    <s v="ע&quot;ח המשרד"/>
    <n v="1"/>
    <s v="שכר עובדי המחלקה לש&quot;ח"/>
    <n v="0"/>
    <m/>
    <s v="ללא הסכם מיוחד      "/>
    <n v="57920738"/>
    <s v="אור           "/>
    <s v="אורנה     "/>
    <x v="0"/>
    <n v="0.75"/>
    <n v="0.75"/>
    <n v="64"/>
    <s v="מרכז נושא שיקום     "/>
    <n v="0"/>
    <m/>
    <n v="80"/>
    <s v="עו&quot;ס                "/>
    <n v="29"/>
    <n v="136"/>
    <d v="2017-04-01T00:00:00"/>
    <d v="2017-04-01T00:00:00"/>
    <d v="2026-12-31T00:00:00"/>
    <d v="1989-03-01T00:00:00"/>
    <d v="2026-12-31T00:00:00"/>
    <d v="1989-01-01T00:00:00"/>
    <m/>
  </r>
  <r>
    <n v="2"/>
    <s v="תל - אביב"/>
    <x v="51"/>
    <s v="נתניה"/>
    <n v="3070051"/>
    <s v="ע.נתניה צ.מוגבלויות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109394"/>
    <s v="אודסר         "/>
    <s v="אפרת      "/>
    <x v="0"/>
    <n v="0.75"/>
    <n v="0.75"/>
    <n v="120"/>
    <s v="עו&quot;ס משפחה (כוללני) "/>
    <n v="0"/>
    <m/>
    <n v="80"/>
    <s v="עו&quot;ס                "/>
    <n v="21"/>
    <n v="101"/>
    <d v="2010-07-01T00:00:00"/>
    <d v="2020-09-17T00:00:00"/>
    <d v="2053-10-31T00:00:00"/>
    <d v="2009-10-25T00:00:00"/>
    <d v="2053-10-31T00:00:00"/>
    <d v="2016-04-01T00:00:00"/>
    <m/>
  </r>
  <r>
    <n v="2"/>
    <s v="תל - אביב"/>
    <x v="51"/>
    <s v="נתניה"/>
    <n v="3070051"/>
    <s v="ע.נתניה צ.מוגבלויות"/>
    <n v="12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7630872"/>
    <s v="מנחם          "/>
    <s v="טוני      "/>
    <x v="0"/>
    <n v="0.75"/>
    <n v="0.5"/>
    <n v="120"/>
    <s v="עו&quot;ס משפחה (כוללני) "/>
    <n v="0"/>
    <m/>
    <n v="80"/>
    <s v="עו&quot;ס                "/>
    <n v="22"/>
    <n v="107"/>
    <d v="2011-09-04T00:00:00"/>
    <d v="2021-02-01T00:00:00"/>
    <d v="2044-12-31T00:00:00"/>
    <d v="2011-09-04T00:00:00"/>
    <d v="2044-12-31T00:00:00"/>
    <d v="2016-04-01T00:00:00"/>
    <m/>
  </r>
  <r>
    <n v="2"/>
    <s v="תל - אביב"/>
    <x v="51"/>
    <s v="נתניה"/>
    <n v="3070051"/>
    <s v="ע.נתניה צ.מוגבלויות"/>
    <n v="12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500353"/>
    <s v="אהרון         "/>
    <s v="טל        "/>
    <x v="1"/>
    <n v="0.75"/>
    <n v="0.25"/>
    <n v="120"/>
    <s v="עו&quot;ס משפחה (כוללני) "/>
    <n v="0"/>
    <m/>
    <n v="80"/>
    <s v="עו&quot;ס                "/>
    <n v="21"/>
    <n v="135"/>
    <d v="2018-08-01T00:00:00"/>
    <d v="2021-03-01T00:00:00"/>
    <d v="2022-12-08T00:00:00"/>
    <d v="2018-08-01T00:00:00"/>
    <d v="2022-12-08T00:00:00"/>
    <d v="2016-04-01T00:00:00"/>
    <m/>
  </r>
  <r>
    <n v="2"/>
    <s v="תל - אביב"/>
    <x v="51"/>
    <s v="נתניה"/>
    <n v="3070051"/>
    <s v="ע.נתניה צ.מוגבלויות"/>
    <n v="12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7411485"/>
    <s v="גורן          "/>
    <s v="דורית     "/>
    <x v="0"/>
    <n v="0.25"/>
    <n v="0.25"/>
    <n v="120"/>
    <s v="עו&quot;ס משפחה (כוללני) "/>
    <n v="0"/>
    <m/>
    <n v="80"/>
    <s v="עו&quot;ס                "/>
    <n v="21"/>
    <n v="101"/>
    <d v="2015-02-01T00:00:00"/>
    <d v="2021-09-01T00:00:00"/>
    <d v="2047-08-31T00:00:00"/>
    <d v="2015-01-01T00:00:00"/>
    <d v="2047-08-31T00:00:00"/>
    <d v="2006-03-01T00:00:00"/>
    <m/>
  </r>
  <r>
    <n v="2"/>
    <s v="תל - אביב"/>
    <x v="51"/>
    <s v="נתניה"/>
    <n v="3070051"/>
    <s v="ע.נתניה צ.מוגבלויות"/>
    <n v="12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2694031"/>
    <s v="ביטון         "/>
    <s v="סמדר      "/>
    <x v="0"/>
    <n v="0.75"/>
    <n v="0.5"/>
    <n v="120"/>
    <s v="עו&quot;ס משפחה (כוללני) "/>
    <n v="0"/>
    <m/>
    <n v="80"/>
    <s v="עו&quot;ס                "/>
    <n v="21"/>
    <n v="101"/>
    <d v="2017-05-28T00:00:00"/>
    <d v="2021-02-01T00:00:00"/>
    <d v="2030-12-31T00:00:00"/>
    <d v="2017-05-28T00:00:00"/>
    <d v="2030-12-31T00:00:00"/>
    <d v="2016-04-01T00:00:00"/>
    <m/>
  </r>
  <r>
    <n v="2"/>
    <s v="תל - אביב"/>
    <x v="51"/>
    <s v="נתניה"/>
    <n v="3070051"/>
    <s v="ע.נתניה צ.מוגבלויות"/>
    <n v="12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469350"/>
    <s v="צייזל         "/>
    <s v="נועה      "/>
    <x v="0"/>
    <n v="0.75"/>
    <n v="0.25"/>
    <n v="120"/>
    <s v="עו&quot;ס משפחה (כוללני) "/>
    <n v="0"/>
    <m/>
    <n v="80"/>
    <s v="עו&quot;ס                "/>
    <n v="22"/>
    <m/>
    <d v="2016-11-13T00:00:00"/>
    <d v="2021-09-01T00:00:00"/>
    <d v="2040-03-31T00:00:00"/>
    <d v="2016-11-13T00:00:00"/>
    <d v="2040-03-31T00:00:00"/>
    <d v="2016-04-01T00:00:00"/>
    <m/>
  </r>
  <r>
    <n v="2"/>
    <s v="תל - אביב"/>
    <x v="51"/>
    <s v="נתניה"/>
    <n v="3070051"/>
    <s v="ע.נתניה צ.מוגבלויות"/>
    <n v="12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5355126"/>
    <s v="שמילוביץ      "/>
    <s v="נועה      "/>
    <x v="0"/>
    <n v="0.75"/>
    <n v="0.75"/>
    <n v="120"/>
    <s v="עו&quot;ס משפחה (כוללני) "/>
    <n v="0"/>
    <m/>
    <n v="80"/>
    <s v="עו&quot;ס                "/>
    <n v="20"/>
    <m/>
    <d v="2021-11-01T00:00:00"/>
    <d v="2021-12-01T00:00:00"/>
    <d v="2022-12-31T00:00:00"/>
    <d v="2020-01-01T00:00:00"/>
    <d v="2022-12-31T00:00:00"/>
    <d v="2016-04-01T00:00:00"/>
    <m/>
  </r>
  <r>
    <n v="2"/>
    <s v="תל - אביב"/>
    <x v="52"/>
    <s v="פתח-תקוה"/>
    <n v="3080000"/>
    <s v="ע. פתח תקוה"/>
    <n v="25100"/>
    <n v="63"/>
    <s v="מרכז נושא מוגבלויות "/>
    <n v="1"/>
    <s v="ע&quot;ח המשרד"/>
    <n v="1"/>
    <s v="שכר עובדי המחלקה לש&quot;ח"/>
    <n v="0"/>
    <m/>
    <s v="ללא הסכם מיוחד      "/>
    <n v="307350512"/>
    <s v="מסרמן         "/>
    <s v="אירנה     "/>
    <x v="0"/>
    <n v="0.75"/>
    <n v="0.75"/>
    <n v="63"/>
    <s v="מרכז נושא מוגבלויות "/>
    <n v="0"/>
    <m/>
    <n v="80"/>
    <s v="עו&quot;ס                "/>
    <n v="29"/>
    <n v="108"/>
    <d v="2022-02-06T00:00:00"/>
    <d v="2022-02-06T00:00:00"/>
    <d v="2067-01-31T00:00:00"/>
    <d v="2006-05-08T00:00:00"/>
    <d v="2067-01-31T00:00:00"/>
    <d v="1988-01-01T00:00:00"/>
    <m/>
  </r>
  <r>
    <n v="2"/>
    <s v="תל - אביב"/>
    <x v="52"/>
    <s v="פתח-תקוה"/>
    <n v="3080000"/>
    <s v="ע. פתח תקוה"/>
    <n v="50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4620827"/>
    <s v="וואהל         "/>
    <s v="סיוון     "/>
    <x v="0"/>
    <n v="0.75"/>
    <n v="0.75"/>
    <n v="120"/>
    <s v="עו&quot;ס משפחה (כוללני) "/>
    <n v="0"/>
    <m/>
    <n v="80"/>
    <s v="עו&quot;ס                "/>
    <n v="20"/>
    <m/>
    <d v="2020-01-01T00:00:00"/>
    <d v="2020-01-01T00:00:00"/>
    <d v="2060-06-30T00:00:00"/>
    <d v="2020-01-01T00:00:00"/>
    <d v="2060-06-30T00:00:00"/>
    <d v="2003-06-01T00:00:00"/>
    <m/>
  </r>
  <r>
    <n v="2"/>
    <s v="תל - אביב"/>
    <x v="52"/>
    <s v="פתח-תקוה"/>
    <n v="3080000"/>
    <s v="ע. פתח תקוה"/>
    <n v="52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5985427"/>
    <s v="דקה           "/>
    <s v="אושרת     "/>
    <x v="0"/>
    <n v="1"/>
    <n v="0.75"/>
    <n v="120"/>
    <s v="עו&quot;ס משפחה (כוללני) "/>
    <n v="0"/>
    <m/>
    <n v="80"/>
    <s v="עו&quot;ס                "/>
    <n v="21"/>
    <m/>
    <d v="2019-09-01T00:00:00"/>
    <d v="2019-09-01T00:00:00"/>
    <d v="2046-04-30T00:00:00"/>
    <d v="2019-08-01T00:00:00"/>
    <d v="2046-04-30T00:00:00"/>
    <d v="2016-04-01T00:00:00"/>
    <m/>
  </r>
  <r>
    <n v="2"/>
    <s v="תל - אביב"/>
    <x v="52"/>
    <s v="פתח-תקוה"/>
    <n v="3080000"/>
    <s v="ע. פתח תקוה"/>
    <n v="52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4620827"/>
    <s v="וואהל         "/>
    <s v="סיוון     "/>
    <x v="0"/>
    <n v="1"/>
    <n v="0.25"/>
    <n v="120"/>
    <s v="עו&quot;ס משפחה (כוללני) "/>
    <n v="0"/>
    <m/>
    <n v="80"/>
    <s v="עו&quot;ס                "/>
    <n v="20"/>
    <m/>
    <d v="2020-01-01T00:00:00"/>
    <d v="2022-02-01T00:00:00"/>
    <d v="2060-06-30T00:00:00"/>
    <d v="2020-01-01T00:00:00"/>
    <d v="2060-06-30T00:00:00"/>
    <d v="2016-04-01T00:00:00"/>
    <m/>
  </r>
  <r>
    <n v="2"/>
    <s v="תל - אביב"/>
    <x v="52"/>
    <s v="פתח-תקוה"/>
    <n v="3080000"/>
    <s v="ע. פתח תקוה"/>
    <n v="52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5953341"/>
    <s v="נדלר          "/>
    <s v="יעל       "/>
    <x v="0"/>
    <n v="0.75"/>
    <n v="0.75"/>
    <n v="120"/>
    <s v="עו&quot;ס משפחה (כוללני) "/>
    <n v="0"/>
    <m/>
    <n v="80"/>
    <s v="עו&quot;ס                "/>
    <n v="22"/>
    <n v="101"/>
    <d v="2008-09-10T00:00:00"/>
    <d v="2022-02-06T00:00:00"/>
    <d v="2050-11-30T00:00:00"/>
    <d v="2008-09-10T00:00:00"/>
    <d v="2050-11-30T00:00:00"/>
    <d v="2016-04-01T00:00:00"/>
    <m/>
  </r>
  <r>
    <n v="2"/>
    <s v="תל - אביב"/>
    <x v="52"/>
    <s v="פתח-תקוה"/>
    <n v="3080000"/>
    <s v="ע. פתח תקוה"/>
    <n v="52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9646437"/>
    <s v="ארזני         "/>
    <s v="מירי      "/>
    <x v="0"/>
    <n v="0.75"/>
    <n v="0.75"/>
    <n v="120"/>
    <s v="עו&quot;ס משפחה (כוללני) "/>
    <n v="0"/>
    <m/>
    <n v="80"/>
    <s v="עו&quot;ס                "/>
    <n v="21"/>
    <n v="101"/>
    <d v="2016-04-01T00:00:00"/>
    <d v="2016-04-01T00:00:00"/>
    <d v="2039-08-07T00:00:00"/>
    <d v="2015-11-09T00:00:00"/>
    <d v="2039-08-07T00:00:00"/>
    <d v="2016-04-01T00:00:00"/>
    <m/>
  </r>
  <r>
    <n v="2"/>
    <s v="תל - אביב"/>
    <x v="52"/>
    <s v="פתח-תקוה"/>
    <n v="3080000"/>
    <s v="ע. פתח תקוה"/>
    <n v="53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9646437"/>
    <s v="ארזני         "/>
    <s v="מירי      "/>
    <x v="0"/>
    <n v="0.9"/>
    <n v="0.15"/>
    <n v="120"/>
    <s v="עו&quot;ס משפחה (כוללני) "/>
    <n v="0"/>
    <m/>
    <n v="80"/>
    <s v="עו&quot;ס                "/>
    <n v="21"/>
    <n v="101"/>
    <d v="2016-04-01T00:00:00"/>
    <d v="2020-01-01T00:00:00"/>
    <d v="2039-08-07T00:00:00"/>
    <d v="2015-11-09T00:00:00"/>
    <d v="2039-08-07T00:00:00"/>
    <d v="2016-04-01T00:00:00"/>
    <m/>
  </r>
  <r>
    <n v="2"/>
    <s v="תל - אביב"/>
    <x v="52"/>
    <s v="פתח-תקוה"/>
    <n v="3080000"/>
    <s v="ע. פתח תקוה"/>
    <n v="53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0143844"/>
    <s v="שורץ הופמן    "/>
    <s v="הדס       "/>
    <x v="0"/>
    <n v="0.9"/>
    <n v="0.75"/>
    <n v="120"/>
    <s v="עו&quot;ס משפחה (כוללני) "/>
    <n v="0"/>
    <m/>
    <n v="80"/>
    <s v="עו&quot;ס                "/>
    <n v="20"/>
    <n v="106"/>
    <d v="2020-01-01T00:00:00"/>
    <d v="2020-01-01T00:00:00"/>
    <d v="2047-10-31T00:00:00"/>
    <d v="2020-01-01T00:00:00"/>
    <d v="2047-10-31T00:00:00"/>
    <d v="2016-04-01T00:00:00"/>
    <m/>
  </r>
  <r>
    <n v="2"/>
    <s v="תל - אביב"/>
    <x v="52"/>
    <s v="פתח-תקוה"/>
    <n v="3080030"/>
    <s v="ע. פתח תקוה מזור"/>
    <n v="124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124468"/>
    <s v="נוי           "/>
    <s v="אייל      "/>
    <x v="1"/>
    <n v="0.85"/>
    <n v="0.75"/>
    <n v="120"/>
    <s v="עו&quot;ס משפחה (כוללני) "/>
    <n v="0"/>
    <m/>
    <n v="80"/>
    <s v="עו&quot;ס                "/>
    <n v="21"/>
    <n v="136"/>
    <d v="2018-02-04T00:00:00"/>
    <d v="2021-03-01T00:00:00"/>
    <d v="2053-10-31T00:00:00"/>
    <d v="2018-02-04T00:00:00"/>
    <d v="2053-10-31T00:00:00"/>
    <d v="2016-04-01T00:00:00"/>
    <m/>
  </r>
  <r>
    <n v="2"/>
    <s v="תל - אביב"/>
    <x v="52"/>
    <s v="פתח-תקוה"/>
    <n v="3080030"/>
    <s v="ע. פתח תקוה מזור"/>
    <n v="124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1119697"/>
    <s v="שהרבני        "/>
    <s v="שירה      "/>
    <x v="1"/>
    <n v="0.85"/>
    <n v="0.1"/>
    <n v="120"/>
    <s v="עו&quot;ס משפחה (כוללני) "/>
    <n v="0"/>
    <m/>
    <n v="80"/>
    <s v="עו&quot;ס                "/>
    <n v="20"/>
    <m/>
    <d v="2022-11-15T00:00:00"/>
    <d v="2022-11-15T00:00:00"/>
    <d v="2060-10-31T00:00:00"/>
    <d v="2022-11-15T00:00:00"/>
    <d v="2066-10-31T00:00:00"/>
    <d v="2016-04-01T00:00:00"/>
    <m/>
  </r>
  <r>
    <n v="2"/>
    <s v="תל - אביב"/>
    <x v="53"/>
    <s v="ראשון-לציון"/>
    <n v="3090000"/>
    <s v="ע. ראשל&quot;צ"/>
    <n v="45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8039415"/>
    <s v="סטבורדייב     "/>
    <s v="טטיאנה    "/>
    <x v="0"/>
    <n v="0.5"/>
    <n v="0.5"/>
    <n v="120"/>
    <s v="עו&quot;ס משפחה (כוללני) "/>
    <n v="0"/>
    <m/>
    <n v="80"/>
    <s v="עו&quot;ס                "/>
    <n v="21"/>
    <n v="102"/>
    <d v="2018-01-01T00:00:00"/>
    <d v="2021-07-01T00:00:00"/>
    <d v="2050-06-30T00:00:00"/>
    <d v="2018-01-01T00:00:00"/>
    <d v="2056-11-30T00:00:00"/>
    <d v="2016-04-01T00:00:00"/>
    <m/>
  </r>
  <r>
    <n v="2"/>
    <s v="תל - אביב"/>
    <x v="53"/>
    <s v="ראשון-לציון"/>
    <n v="3090020"/>
    <s v="ע. ראשל&quot;צ מרכז העיר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48819"/>
    <s v="לוי           "/>
    <s v="מזל       "/>
    <x v="0"/>
    <n v="0.75"/>
    <n v="0.75"/>
    <n v="64"/>
    <s v="מרכז נושא שיקום     "/>
    <n v="0"/>
    <m/>
    <n v="80"/>
    <s v="עו&quot;ס                "/>
    <n v="29"/>
    <n v="111"/>
    <d v="2017-12-01T00:00:00"/>
    <d v="2018-03-01T00:00:00"/>
    <d v="2023-10-31T00:00:00"/>
    <d v="1998-09-01T00:00:00"/>
    <d v="2023-10-31T00:00:00"/>
    <d v="1998-09-01T00:00:00"/>
    <m/>
  </r>
  <r>
    <n v="2"/>
    <s v="תל - אביב"/>
    <x v="53"/>
    <s v="ראשון-לציון"/>
    <n v="3090020"/>
    <s v="ע. ראשל&quot;צ מרכז העיר"/>
    <n v="21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4275727"/>
    <s v="ארגמן         "/>
    <s v="אריאל     "/>
    <x v="1"/>
    <n v="1"/>
    <n v="0.5"/>
    <n v="120"/>
    <s v="עו&quot;ס משפחה (כוללני) "/>
    <n v="0"/>
    <m/>
    <n v="80"/>
    <s v="עו&quot;ס                "/>
    <n v="22"/>
    <n v="101"/>
    <d v="2020-10-18T00:00:00"/>
    <d v="2022-03-01T00:00:00"/>
    <d v="2022-12-29T00:00:00"/>
    <d v="2010-02-14T00:00:00"/>
    <d v="2022-12-29T00:00:00"/>
    <d v="2016-04-01T00:00:00"/>
    <m/>
  </r>
  <r>
    <n v="2"/>
    <s v="תל - אביב"/>
    <x v="53"/>
    <s v="ראשון-לציון"/>
    <n v="3090020"/>
    <s v="ע. ראשל&quot;צ מרכז העיר"/>
    <n v="21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0918131"/>
    <s v="אמיר          "/>
    <s v="לואיזה    "/>
    <x v="0"/>
    <n v="1"/>
    <n v="0.5"/>
    <n v="120"/>
    <s v="עו&quot;ס משפחה (כוללני) "/>
    <n v="0"/>
    <m/>
    <n v="80"/>
    <s v="עו&quot;ס                "/>
    <n v="22"/>
    <n v="136"/>
    <d v="2008-02-08T00:00:00"/>
    <d v="2022-03-01T00:00:00"/>
    <d v="2028-02-28T00:00:00"/>
    <d v="2018-05-13T00:00:00"/>
    <d v="2050-01-31T00:00:00"/>
    <d v="2016-04-01T00:00:00"/>
    <m/>
  </r>
  <r>
    <n v="2"/>
    <s v="תל - אביב"/>
    <x v="53"/>
    <s v="ראשון-לציון"/>
    <n v="3090020"/>
    <s v="ע. ראשל&quot;צ מרכז העיר"/>
    <n v="213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200041"/>
    <s v="מדמוני        "/>
    <s v="ענבר      "/>
    <x v="0"/>
    <n v="1"/>
    <n v="1"/>
    <n v="120"/>
    <s v="עו&quot;ס משפחה (כוללני) "/>
    <n v="0"/>
    <m/>
    <n v="80"/>
    <s v="עו&quot;ס                "/>
    <n v="23"/>
    <n v="111"/>
    <d v="2011-09-01T00:00:00"/>
    <d v="2019-09-01T00:00:00"/>
    <d v="2040-01-07T00:00:00"/>
    <d v="2011-09-01T00:00:00"/>
    <d v="2040-01-07T00:00:00"/>
    <d v="2016-04-01T00:00:00"/>
    <m/>
  </r>
  <r>
    <n v="2"/>
    <s v="תל - אביב"/>
    <x v="53"/>
    <s v="ראשון-לציון"/>
    <n v="3090020"/>
    <s v="ע. ראשל&quot;צ מרכז העיר"/>
    <n v="2133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132391"/>
    <s v="אוחמן         "/>
    <s v="דוד       "/>
    <x v="1"/>
    <n v="0.72"/>
    <n v="0.7"/>
    <n v="120"/>
    <s v="עו&quot;ס משפחה (כוללני) "/>
    <n v="0"/>
    <m/>
    <n v="80"/>
    <s v="עו&quot;ס                "/>
    <n v="22"/>
    <m/>
    <d v="2012-07-01T00:00:00"/>
    <d v="2021-11-01T00:00:00"/>
    <d v="2041-11-30T00:00:00"/>
    <d v="2012-07-01T00:00:00"/>
    <d v="2041-11-30T00:00:00"/>
    <d v="2016-04-01T00:00:00"/>
    <m/>
  </r>
  <r>
    <n v="2"/>
    <s v="תל - אביב"/>
    <x v="53"/>
    <s v="ראשון-לציון"/>
    <n v="3090020"/>
    <s v="ע. ראשל&quot;צ מרכז העיר"/>
    <n v="2133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4668830"/>
    <s v="מששה          "/>
    <s v="ישראלה    "/>
    <x v="0"/>
    <n v="0.72"/>
    <n v="0.02"/>
    <n v="120"/>
    <s v="עו&quot;ס משפחה (כוללני) "/>
    <n v="0"/>
    <m/>
    <n v="80"/>
    <s v="עו&quot;ס                "/>
    <n v="21"/>
    <m/>
    <d v="2020-11-01T00:00:00"/>
    <d v="2020-12-01T00:00:00"/>
    <d v="2050-11-30T00:00:00"/>
    <d v="2019-12-25T00:00:00"/>
    <d v="2050-11-30T00:00:00"/>
    <d v="2016-04-01T00:00:00"/>
    <m/>
  </r>
  <r>
    <n v="2"/>
    <s v="תל - אביב"/>
    <x v="53"/>
    <s v="ראשון-לציון"/>
    <n v="3090020"/>
    <s v="ע. ראשל&quot;צ מרכז העיר"/>
    <n v="21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9588317"/>
    <s v="סבהט          "/>
    <s v="זאודה     "/>
    <x v="0"/>
    <n v="0.57999999999999996"/>
    <n v="0.57999999999999996"/>
    <n v="120"/>
    <s v="עו&quot;ס משפחה (כוללני) "/>
    <n v="0"/>
    <m/>
    <n v="80"/>
    <s v="עו&quot;ס                "/>
    <n v="22"/>
    <n v="111"/>
    <d v="2015-08-01T00:00:00"/>
    <d v="2022-01-13T00:00:00"/>
    <d v="2048-08-31T00:00:00"/>
    <d v="2008-01-28T00:00:00"/>
    <d v="2050-09-30T00:00:00"/>
    <d v="2003-06-01T00:00:00"/>
    <m/>
  </r>
  <r>
    <n v="2"/>
    <s v="תל - אביב"/>
    <x v="53"/>
    <s v="ראשון-לציון"/>
    <n v="3090020"/>
    <s v="ע. ראשל&quot;צ מרכז העיר"/>
    <n v="21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8445615"/>
    <s v="זהרון         "/>
    <s v="אורנית    "/>
    <x v="0"/>
    <n v="0.2"/>
    <n v="0.2"/>
    <n v="120"/>
    <s v="עו&quot;ס משפחה (כוללני) "/>
    <n v="0"/>
    <m/>
    <n v="80"/>
    <s v="עו&quot;ס                "/>
    <n v="21"/>
    <n v="135"/>
    <d v="2003-12-01T00:00:00"/>
    <d v="2015-11-01T00:00:00"/>
    <d v="2035-10-30T00:00:00"/>
    <d v="2003-12-01T00:00:00"/>
    <d v="2036-04-02T00:00:00"/>
    <d v="2003-06-01T00:00:00"/>
    <m/>
  </r>
  <r>
    <n v="2"/>
    <s v="תל - אביב"/>
    <x v="53"/>
    <s v="ראשון-לציון"/>
    <n v="3090020"/>
    <s v="ע. ראשל&quot;צ מרכז העיר"/>
    <n v="27100"/>
    <n v="140"/>
    <s v="עו&quot;ס שיקום          "/>
    <n v="1"/>
    <s v="ע&quot;ח המשרד"/>
    <n v="1"/>
    <s v="שכר עובדי המחלקה לש&quot;ח"/>
    <n v="0"/>
    <m/>
    <s v="ללא הסכם מיוחד      "/>
    <n v="27479658"/>
    <s v="גרניט         "/>
    <s v="עדי       "/>
    <x v="0"/>
    <n v="0.75"/>
    <n v="0.75"/>
    <n v="140"/>
    <s v="עו&quot;ס שיקום          "/>
    <n v="0"/>
    <m/>
    <n v="80"/>
    <s v="עו&quot;ס                "/>
    <n v="24"/>
    <n v="110"/>
    <d v="2006-06-05T00:00:00"/>
    <d v="2017-04-09T00:00:00"/>
    <d v="2042-03-31T00:00:00"/>
    <d v="2006-06-05T00:00:00"/>
    <d v="2057-11-30T00:00:00"/>
    <d v="2002-08-01T00:00:00"/>
    <m/>
  </r>
  <r>
    <n v="2"/>
    <s v="תל - אביב"/>
    <x v="53"/>
    <s v="ראשון-לציון"/>
    <n v="3090020"/>
    <s v="ע. ראשל&quot;צ מרכז העיר"/>
    <n v="27200"/>
    <n v="140"/>
    <s v="עו&quot;ס שיקום          "/>
    <n v="1"/>
    <s v="ע&quot;ח המשרד"/>
    <n v="1"/>
    <s v="שכר עובדי המחלקה לש&quot;ח"/>
    <n v="0"/>
    <m/>
    <s v="ללא הסכם מיוחד      "/>
    <n v="32200347"/>
    <s v="שור הרמן      "/>
    <s v="שרית      "/>
    <x v="0"/>
    <n v="0.8"/>
    <n v="0.65"/>
    <n v="140"/>
    <s v="עו&quot;ס שיקום          "/>
    <n v="0"/>
    <m/>
    <n v="80"/>
    <s v="עו&quot;ס                "/>
    <n v="23"/>
    <n v="136"/>
    <d v="2016-04-01T00:00:00"/>
    <d v="2016-04-01T00:00:00"/>
    <d v="2026-05-31T00:00:00"/>
    <d v="2009-11-01T00:00:00"/>
    <d v="2045-06-15T00:00:00"/>
    <d v="2012-09-01T00:00:00"/>
    <m/>
  </r>
  <r>
    <n v="2"/>
    <s v="תל - אביב"/>
    <x v="53"/>
    <s v="ראשון-לציון"/>
    <n v="3090020"/>
    <s v="ע. ראשל&quot;צ מרכז העיר"/>
    <n v="27200"/>
    <n v="140"/>
    <s v="עו&quot;ס שיקום          "/>
    <n v="1"/>
    <s v="ע&quot;ח המשרד"/>
    <n v="1"/>
    <s v="שכר עובדי המחלקה לש&quot;ח"/>
    <n v="0"/>
    <m/>
    <s v="ללא הסכם מיוחד      "/>
    <n v="322124793"/>
    <s v="סלוצקי        "/>
    <s v="ילנה      "/>
    <x v="0"/>
    <n v="0.8"/>
    <n v="0.15"/>
    <n v="140"/>
    <s v="עו&quot;ס שיקום          "/>
    <n v="0"/>
    <m/>
    <n v="80"/>
    <s v="עו&quot;ס                "/>
    <n v="21"/>
    <n v="102"/>
    <d v="2015-08-01T00:00:00"/>
    <d v="2016-10-01T00:00:00"/>
    <d v="2035-05-19T00:00:00"/>
    <d v="2010-03-01T00:00:00"/>
    <d v="2058-12-31T00:00:00"/>
    <d v="2012-09-01T00:00:00"/>
    <m/>
  </r>
  <r>
    <n v="2"/>
    <s v="תל - אביב"/>
    <x v="53"/>
    <s v="ראשון-לציון"/>
    <n v="3090020"/>
    <s v="ע. ראשל&quot;צ מרכז העיר"/>
    <n v="27300"/>
    <n v="140"/>
    <s v="עו&quot;ס שיקום          "/>
    <n v="1"/>
    <s v="ע&quot;ח המשרד"/>
    <n v="1"/>
    <s v="שכר עובדי המחלקה לש&quot;ח"/>
    <n v="0"/>
    <m/>
    <s v="ללא הסכם מיוחד      "/>
    <n v="11192762"/>
    <s v="אריאל         "/>
    <s v="ג'נט      "/>
    <x v="0"/>
    <n v="0.7"/>
    <n v="0.1"/>
    <n v="140"/>
    <s v="עו&quot;ס שיקום          "/>
    <n v="0"/>
    <m/>
    <n v="80"/>
    <s v="עו&quot;ס                "/>
    <n v="21"/>
    <m/>
    <d v="2002-01-01T00:00:00"/>
    <d v="2016-04-01T00:00:00"/>
    <d v="2026-05-31T00:00:00"/>
    <d v="2002-01-01T00:00:00"/>
    <d v="2040-10-31T00:00:00"/>
    <d v="2012-09-01T00:00:00"/>
    <m/>
  </r>
  <r>
    <n v="2"/>
    <s v="תל - אביב"/>
    <x v="53"/>
    <s v="ראשון-לציון"/>
    <n v="3090020"/>
    <s v="ע. ראשל&quot;צ מרכז העיר"/>
    <n v="27300"/>
    <n v="140"/>
    <s v="עו&quot;ס שיקום          "/>
    <n v="1"/>
    <s v="ע&quot;ח המשרד"/>
    <n v="1"/>
    <s v="שכר עובדי המחלקה לש&quot;ח"/>
    <n v="0"/>
    <m/>
    <s v="ללא הסכם מיוחד      "/>
    <n v="36590743"/>
    <s v="לבקוביץ       "/>
    <s v="עדי       "/>
    <x v="0"/>
    <n v="0.7"/>
    <n v="0.1"/>
    <n v="140"/>
    <s v="עו&quot;ס שיקום          "/>
    <n v="0"/>
    <m/>
    <n v="80"/>
    <s v="עו&quot;ס                "/>
    <n v="20"/>
    <m/>
    <d v="2022-01-01T00:00:00"/>
    <d v="2022-01-01T00:00:00"/>
    <d v="2051-11-30T00:00:00"/>
    <d v="2021-08-01T00:00:00"/>
    <d v="2051-11-30T00:00:00"/>
    <d v="2012-09-01T00:00:00"/>
    <m/>
  </r>
  <r>
    <n v="2"/>
    <s v="תל - אביב"/>
    <x v="53"/>
    <s v="ראשון-לציון"/>
    <n v="3090020"/>
    <s v="ע. ראשל&quot;צ מרכז העיר"/>
    <n v="27300"/>
    <n v="140"/>
    <s v="עו&quot;ס שיקום          "/>
    <n v="1"/>
    <s v="ע&quot;ח המשרד"/>
    <n v="1"/>
    <s v="שכר עובדי המחלקה לש&quot;ח"/>
    <n v="0"/>
    <m/>
    <s v="ללא הסכם מיוחד      "/>
    <n v="310918131"/>
    <s v="אמיר          "/>
    <s v="לואיזה    "/>
    <x v="0"/>
    <n v="0.7"/>
    <n v="0.5"/>
    <n v="140"/>
    <s v="עו&quot;ס שיקום          "/>
    <n v="0"/>
    <m/>
    <n v="80"/>
    <s v="עו&quot;ס                "/>
    <n v="22"/>
    <n v="136"/>
    <d v="2022-02-01T00:00:00"/>
    <d v="2022-02-01T00:00:00"/>
    <d v="2050-01-31T00:00:00"/>
    <d v="2018-05-13T00:00:00"/>
    <d v="2050-01-31T00:00:00"/>
    <d v="2012-09-01T00:00:00"/>
    <m/>
  </r>
  <r>
    <n v="2"/>
    <s v="תל - אביב"/>
    <x v="54"/>
    <s v="רחובות"/>
    <n v="3100000"/>
    <s v="ע. רחובות"/>
    <n v="30300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1"/>
    <m/>
    <m/>
    <m/>
    <m/>
    <m/>
    <m/>
    <m/>
    <m/>
    <m/>
    <m/>
    <m/>
    <m/>
    <m/>
    <m/>
    <d v="1951-01-01T00:00:00"/>
    <m/>
  </r>
  <r>
    <n v="2"/>
    <s v="תל - אביב"/>
    <x v="54"/>
    <s v="רחובות"/>
    <n v="3100070"/>
    <s v="ע. רחובות צ. נכויות"/>
    <n v="10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953912"/>
    <s v="ירושלמי       "/>
    <s v="מיכל      "/>
    <x v="0"/>
    <n v="1"/>
    <n v="0.19"/>
    <n v="120"/>
    <s v="עו&quot;ס משפחה (כוללני) "/>
    <n v="0"/>
    <m/>
    <n v="80"/>
    <s v="עו&quot;ס                "/>
    <n v="22"/>
    <m/>
    <d v="1999-06-01T00:00:00"/>
    <d v="2022-09-01T00:00:00"/>
    <d v="2035-10-31T00:00:00"/>
    <d v="1999-06-01T00:00:00"/>
    <d v="2035-10-31T00:00:00"/>
    <d v="2016-04-01T00:00:00"/>
    <m/>
  </r>
  <r>
    <n v="2"/>
    <s v="תל - אביב"/>
    <x v="54"/>
    <s v="רחובות"/>
    <n v="3100070"/>
    <s v="ע. רחובות צ. נכויות"/>
    <n v="10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204760"/>
    <s v="נרוצקי        "/>
    <s v="רחלי      "/>
    <x v="0"/>
    <n v="1"/>
    <n v="0.25"/>
    <n v="120"/>
    <s v="עו&quot;ס משפחה (כוללני) "/>
    <n v="0"/>
    <m/>
    <n v="80"/>
    <s v="עו&quot;ס                "/>
    <n v="23"/>
    <n v="107"/>
    <d v="2002-12-01T00:00:00"/>
    <d v="2020-08-01T00:00:00"/>
    <d v="2042-07-31T00:00:00"/>
    <d v="2004-07-01T00:00:00"/>
    <d v="2042-07-31T00:00:00"/>
    <d v="2016-04-01T00:00:00"/>
    <m/>
  </r>
  <r>
    <n v="2"/>
    <s v="תל - אביב"/>
    <x v="54"/>
    <s v="רחובות"/>
    <n v="3100070"/>
    <s v="ע. רחובות צ. נכויות"/>
    <n v="10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036994"/>
    <s v="לוי (מימוני)  "/>
    <s v="אורית     "/>
    <x v="0"/>
    <n v="1"/>
    <n v="0.18"/>
    <n v="120"/>
    <s v="עו&quot;ס משפחה (כוללני) "/>
    <n v="0"/>
    <m/>
    <n v="80"/>
    <s v="עו&quot;ס                "/>
    <n v="21"/>
    <n v="102"/>
    <d v="2016-09-01T00:00:00"/>
    <d v="2021-01-01T00:00:00"/>
    <d v="2039-10-31T00:00:00"/>
    <d v="2016-09-01T00:00:00"/>
    <d v="2039-10-31T00:00:00"/>
    <d v="2016-04-01T00:00:00"/>
    <m/>
  </r>
  <r>
    <n v="2"/>
    <s v="תל - אביב"/>
    <x v="54"/>
    <s v="רחובות"/>
    <n v="3100070"/>
    <s v="ע. רחובות צ. נכויות"/>
    <n v="10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3040542"/>
    <s v="יעיש (יפת)    "/>
    <s v="ליעד      "/>
    <x v="1"/>
    <n v="1"/>
    <n v="0.38"/>
    <n v="120"/>
    <s v="עו&quot;ס משפחה (כוללני) "/>
    <n v="0"/>
    <m/>
    <n v="80"/>
    <s v="עו&quot;ס                "/>
    <n v="21"/>
    <n v="102"/>
    <d v="2006-12-01T00:00:00"/>
    <d v="2020-08-01T00:00:00"/>
    <d v="2048-03-04T00:00:00"/>
    <d v="2006-12-01T00:00:00"/>
    <d v="2048-03-04T00:00:00"/>
    <d v="2016-04-01T00:00:00"/>
    <m/>
  </r>
  <r>
    <n v="2"/>
    <s v="תל - אביב"/>
    <x v="54"/>
    <s v="רחובות"/>
    <n v="3100070"/>
    <s v="ע. רחובות צ. נכויות"/>
    <n v="103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204760"/>
    <s v="נרוצקי        "/>
    <s v="רחלי      "/>
    <x v="0"/>
    <n v="0.5"/>
    <n v="0.25"/>
    <n v="120"/>
    <s v="עו&quot;ס משפחה (כוללני) "/>
    <n v="0"/>
    <m/>
    <n v="80"/>
    <s v="עו&quot;ס                "/>
    <n v="23"/>
    <n v="107"/>
    <d v="2002-12-01T00:00:00"/>
    <d v="2020-08-01T00:00:00"/>
    <d v="2042-07-31T00:00:00"/>
    <d v="2004-07-01T00:00:00"/>
    <d v="2042-07-31T00:00:00"/>
    <d v="2016-04-01T00:00:00"/>
    <m/>
  </r>
  <r>
    <n v="2"/>
    <s v="תל - אביב"/>
    <x v="54"/>
    <s v="רחובות"/>
    <n v="3100070"/>
    <s v="ע. רחובות צ. נכויות"/>
    <n v="103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443558"/>
    <s v="אברהמי        "/>
    <s v="יפעת אביטל"/>
    <x v="0"/>
    <n v="0.5"/>
    <n v="0.25"/>
    <n v="120"/>
    <s v="עו&quot;ס משפחה (כוללני) "/>
    <n v="0"/>
    <m/>
    <n v="80"/>
    <s v="עו&quot;ס                "/>
    <n v="21"/>
    <n v="102"/>
    <d v="2000-05-06T00:00:00"/>
    <d v="2020-08-01T00:00:00"/>
    <d v="2042-09-25T00:00:00"/>
    <d v="2017-06-15T00:00:00"/>
    <d v="2042-09-25T00:00:00"/>
    <d v="2016-04-01T00:00:00"/>
    <m/>
  </r>
  <r>
    <n v="2"/>
    <s v="תל - אביב"/>
    <x v="54"/>
    <s v="רחובות"/>
    <n v="3100070"/>
    <s v="ע. רחובות צ. נכויות"/>
    <n v="1033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443558"/>
    <s v="אברהמי        "/>
    <s v="יפעת אביטל"/>
    <x v="0"/>
    <n v="1"/>
    <n v="0.5"/>
    <n v="120"/>
    <s v="עו&quot;ס משפחה (כוללני) "/>
    <n v="0"/>
    <m/>
    <n v="80"/>
    <s v="עו&quot;ס                "/>
    <n v="21"/>
    <n v="102"/>
    <d v="2000-05-06T00:00:00"/>
    <d v="2020-08-01T00:00:00"/>
    <d v="2042-09-25T00:00:00"/>
    <d v="2017-06-15T00:00:00"/>
    <d v="2042-09-25T00:00:00"/>
    <d v="2016-04-01T00:00:00"/>
    <m/>
  </r>
  <r>
    <n v="2"/>
    <s v="תל - אביב"/>
    <x v="54"/>
    <s v="רחובות"/>
    <n v="3100070"/>
    <s v="ע. רחובות צ. נכויות"/>
    <n v="1033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3040542"/>
    <s v="יעיש (יפת)    "/>
    <s v="ליעד      "/>
    <x v="1"/>
    <n v="1"/>
    <n v="0.37"/>
    <n v="120"/>
    <s v="עו&quot;ס משפחה (כוללני) "/>
    <n v="0"/>
    <m/>
    <n v="80"/>
    <s v="עו&quot;ס                "/>
    <n v="21"/>
    <n v="102"/>
    <d v="2006-12-01T00:00:00"/>
    <d v="2020-08-01T00:00:00"/>
    <d v="2048-03-04T00:00:00"/>
    <d v="2006-12-01T00:00:00"/>
    <d v="2048-03-04T00:00:00"/>
    <d v="2016-04-01T00:00:00"/>
    <m/>
  </r>
  <r>
    <n v="2"/>
    <s v="תל - אביב"/>
    <x v="54"/>
    <s v="רחובות"/>
    <n v="3100070"/>
    <s v="ע. רחובות צ. נכויות"/>
    <n v="19100"/>
    <n v="140"/>
    <s v="עו&quot;ס שיקום          "/>
    <n v="1"/>
    <s v="ע&quot;ח המשרד"/>
    <n v="1"/>
    <s v="שכר עובדי המחלקה לש&quot;ח"/>
    <n v="0"/>
    <m/>
    <s v="ללא הסכם מיוחד      "/>
    <n v="23953912"/>
    <s v="ירושלמי       "/>
    <s v="מיכל      "/>
    <x v="0"/>
    <n v="0.75"/>
    <n v="0.25"/>
    <n v="140"/>
    <s v="עו&quot;ס שיקום          "/>
    <n v="0"/>
    <m/>
    <n v="80"/>
    <s v="עו&quot;ס                "/>
    <n v="22"/>
    <m/>
    <d v="2022-07-03T00:00:00"/>
    <d v="2022-07-03T00:00:00"/>
    <d v="2035-10-31T00:00:00"/>
    <d v="1999-06-01T00:00:00"/>
    <d v="2035-10-31T00:00:00"/>
    <d v="2012-09-01T00:00:00"/>
    <m/>
  </r>
  <r>
    <n v="2"/>
    <s v="תל - אביב"/>
    <x v="54"/>
    <s v="רחובות"/>
    <n v="3100070"/>
    <s v="ע. רחובות צ. נכויות"/>
    <n v="19100"/>
    <n v="140"/>
    <s v="עו&quot;ס שיקום          "/>
    <n v="1"/>
    <s v="ע&quot;ח המשרד"/>
    <n v="1"/>
    <s v="שכר עובדי המחלקה לש&quot;ח"/>
    <n v="0"/>
    <m/>
    <s v="ללא הסכם מיוחד      "/>
    <n v="27411818"/>
    <s v="בת-מור        "/>
    <s v="יסמין     "/>
    <x v="0"/>
    <n v="0.75"/>
    <n v="0.5"/>
    <n v="140"/>
    <s v="עו&quot;ס שיקום          "/>
    <n v="0"/>
    <m/>
    <n v="80"/>
    <s v="עו&quot;ס                "/>
    <n v="21"/>
    <n v="101"/>
    <d v="2021-11-01T00:00:00"/>
    <d v="2021-11-01T00:00:00"/>
    <d v="2041-07-31T00:00:00"/>
    <d v="1999-09-01T00:00:00"/>
    <d v="2041-07-31T00:00:00"/>
    <d v="2012-09-01T00:00:00"/>
    <m/>
  </r>
  <r>
    <n v="2"/>
    <s v="תל - אביב"/>
    <x v="55"/>
    <s v="רמלה"/>
    <n v="3110000"/>
    <s v="ע. רמלה הנהלה"/>
    <n v="850"/>
    <n v="63"/>
    <s v="מרכז נושא מוגבלויות "/>
    <n v="1"/>
    <s v="ע&quot;ח המשרד"/>
    <n v="1"/>
    <s v="שכר עובדי המחלקה לש&quot;ח"/>
    <n v="0"/>
    <m/>
    <s v="ללא הסכם מיוחד      "/>
    <n v="15722572"/>
    <s v="סלומינסקי     "/>
    <s v="אסתר      "/>
    <x v="0"/>
    <n v="0.75"/>
    <n v="0.75"/>
    <n v="63"/>
    <s v="מרכז נושא מוגבלויות "/>
    <n v="0"/>
    <m/>
    <n v="80"/>
    <s v="עו&quot;ס                "/>
    <n v="28"/>
    <n v="106"/>
    <d v="2010-05-01T00:00:00"/>
    <d v="2013-03-01T00:00:00"/>
    <d v="2046-04-11T00:00:00"/>
    <d v="2002-09-02T00:00:00"/>
    <d v="2046-04-11T00:00:00"/>
    <d v="1989-07-01T00:00:00"/>
    <m/>
  </r>
  <r>
    <n v="2"/>
    <s v="תל - אביב"/>
    <x v="55"/>
    <s v="רמלה"/>
    <n v="3110000"/>
    <s v="ע. רמלה הנהלה"/>
    <n v="865"/>
    <n v="64"/>
    <s v="מרכז נושא שיקום     "/>
    <n v="1"/>
    <s v="ע&quot;ח המשרד"/>
    <n v="1"/>
    <s v="שכר עובדי המחלקה לש&quot;ח"/>
    <n v="0"/>
    <m/>
    <s v="ללא הסכם מיוחד      "/>
    <n v="66155136"/>
    <s v="מנסה עודה     "/>
    <s v="ורה       "/>
    <x v="0"/>
    <n v="0.75"/>
    <n v="0.75"/>
    <n v="64"/>
    <s v="מרכז נושא שיקום     "/>
    <n v="0"/>
    <m/>
    <n v="80"/>
    <s v="עו&quot;ס                "/>
    <n v="27"/>
    <n v="101"/>
    <d v="2020-11-01T00:00:00"/>
    <d v="2020-11-01T00:00:00"/>
    <d v="2049-11-30T00:00:00"/>
    <d v="2008-06-22T00:00:00"/>
    <d v="2049-11-30T00:00:00"/>
    <d v="1951-01-01T00:00:00"/>
    <m/>
  </r>
  <r>
    <n v="2"/>
    <s v="תל - אביב"/>
    <x v="55"/>
    <s v="רמלה"/>
    <n v="3110000"/>
    <s v="ע. רמלה הנהלה"/>
    <n v="13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1111473"/>
    <s v="רוזצוויג      "/>
    <s v="ליהי      "/>
    <x v="0"/>
    <n v="1"/>
    <n v="0.1"/>
    <n v="120"/>
    <s v="עו&quot;ס משפחה (כוללני) "/>
    <n v="0"/>
    <m/>
    <n v="80"/>
    <s v="עו&quot;ס                "/>
    <n v="20"/>
    <n v="106"/>
    <d v="2021-05-01T00:00:00"/>
    <d v="2022-09-01T00:00:00"/>
    <d v="2055-11-30T00:00:00"/>
    <d v="2021-05-01T00:00:00"/>
    <d v="2055-11-30T00:00:00"/>
    <d v="2016-04-01T00:00:00"/>
    <m/>
  </r>
  <r>
    <n v="2"/>
    <s v="תל - אביב"/>
    <x v="55"/>
    <s v="רמלה"/>
    <n v="3110000"/>
    <s v="ע. רמלה הנהלה"/>
    <n v="13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9254994"/>
    <s v="זילברשיץ      "/>
    <s v="איילה     "/>
    <x v="0"/>
    <n v="1"/>
    <n v="0.4"/>
    <n v="120"/>
    <s v="עו&quot;ס משפחה (כוללני) "/>
    <n v="0"/>
    <m/>
    <n v="80"/>
    <s v="עו&quot;ס                "/>
    <n v="20"/>
    <m/>
    <d v="2022-09-01T00:00:00"/>
    <d v="2022-09-01T00:00:00"/>
    <d v="2065-07-31T00:00:00"/>
    <d v="2022-02-14T00:00:00"/>
    <d v="2065-07-31T00:00:00"/>
    <d v="2016-04-01T00:00:00"/>
    <m/>
  </r>
  <r>
    <n v="2"/>
    <s v="תל - אביב"/>
    <x v="55"/>
    <s v="רמלה"/>
    <n v="3110000"/>
    <s v="ע. רמלה הנהלה"/>
    <n v="13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2289057"/>
    <s v="אייזנברג לוזסק"/>
    <s v="דברה      "/>
    <x v="0"/>
    <n v="1"/>
    <n v="0.3"/>
    <n v="120"/>
    <s v="עו&quot;ס משפחה (כוללני) "/>
    <n v="0"/>
    <m/>
    <n v="80"/>
    <s v="עו&quot;ס                "/>
    <n v="20"/>
    <m/>
    <d v="2022-09-01T00:00:00"/>
    <d v="2022-09-01T00:00:00"/>
    <d v="2046-10-31T00:00:00"/>
    <d v="2022-09-01T00:00:00"/>
    <d v="2046-10-31T00:00:00"/>
    <d v="2016-04-01T00:00:00"/>
    <m/>
  </r>
  <r>
    <n v="2"/>
    <s v="תל - אביב"/>
    <x v="56"/>
    <s v="רמת-גן"/>
    <n v="3120000"/>
    <s v="ע. רמת גן"/>
    <n v="40100"/>
    <n v="64"/>
    <s v="מרכז נושא שיקום     "/>
    <n v="1"/>
    <s v="ע&quot;ח המשרד"/>
    <n v="1"/>
    <s v="שכר עובדי המחלקה לש&quot;ח"/>
    <n v="0"/>
    <m/>
    <s v="ללא הסכם מיוחד      "/>
    <n v="24408882"/>
    <s v="רוקח          "/>
    <s v="יעל       "/>
    <x v="0"/>
    <n v="0.5"/>
    <n v="0.5"/>
    <n v="64"/>
    <s v="מרכז נושא שיקום     "/>
    <n v="0"/>
    <m/>
    <n v="80"/>
    <s v="עו&quot;ס                "/>
    <n v="29"/>
    <n v="108"/>
    <d v="2017-01-01T00:00:00"/>
    <d v="2017-01-01T00:00:00"/>
    <d v="2036-05-31T00:00:00"/>
    <d v="2005-06-01T00:00:00"/>
    <d v="2036-05-31T00:00:00"/>
    <d v="1971-08-01T00:00:00"/>
    <m/>
  </r>
  <r>
    <n v="2"/>
    <s v="תל - אביב"/>
    <x v="56"/>
    <s v="רמת-גן"/>
    <n v="3120000"/>
    <s v="ע. רמת גן"/>
    <n v="73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839413"/>
    <s v="זנו           "/>
    <s v="אורטל     "/>
    <x v="0"/>
    <n v="1"/>
    <n v="1"/>
    <n v="120"/>
    <s v="עו&quot;ס משפחה (כוללני) "/>
    <n v="0"/>
    <m/>
    <n v="80"/>
    <s v="עו&quot;ס                "/>
    <n v="20"/>
    <n v="101"/>
    <d v="2020-07-01T00:00:00"/>
    <d v="2020-07-01T00:00:00"/>
    <d v="2056-07-31T00:00:00"/>
    <d v="2020-07-01T00:00:00"/>
    <d v="2056-07-31T00:00:00"/>
    <d v="2016-04-01T00:00:00"/>
    <m/>
  </r>
  <r>
    <n v="2"/>
    <s v="תל - אביב"/>
    <x v="56"/>
    <s v="רמת-גן"/>
    <n v="3120010"/>
    <s v="ע. ר&quot;ג פיגור שיקום"/>
    <n v="13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4120535"/>
    <s v="ליבנה         "/>
    <s v="יונית     "/>
    <x v="0"/>
    <n v="0.5"/>
    <n v="0.5"/>
    <n v="120"/>
    <s v="עו&quot;ס משפחה (כוללני) "/>
    <n v="0"/>
    <m/>
    <n v="80"/>
    <s v="עו&quot;ס                "/>
    <n v="22"/>
    <n v="102"/>
    <d v="2006-03-01T00:00:00"/>
    <d v="2016-11-01T00:00:00"/>
    <d v="2042-06-30T00:00:00"/>
    <d v="2002-09-01T00:00:00"/>
    <d v="2042-06-30T00:00:00"/>
    <d v="2006-03-01T00:00:00"/>
    <m/>
  </r>
  <r>
    <n v="2"/>
    <s v="תל - אביב"/>
    <x v="56"/>
    <s v="רמת-גן"/>
    <n v="3120010"/>
    <s v="ע. ר&quot;ג פיגור שיקום"/>
    <n v="13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6702291"/>
    <s v="סגל           "/>
    <s v="מרגריטה   "/>
    <x v="0"/>
    <n v="0.75"/>
    <n v="0.75"/>
    <n v="120"/>
    <s v="עו&quot;ס משפחה (כוללני) "/>
    <n v="0"/>
    <m/>
    <n v="80"/>
    <s v="עו&quot;ס                "/>
    <n v="21"/>
    <n v="104"/>
    <d v="2018-05-09T00:00:00"/>
    <d v="2018-05-09T00:00:00"/>
    <d v="2050-06-30T00:00:00"/>
    <d v="2018-05-09T00:00:00"/>
    <d v="2050-06-30T00:00:00"/>
    <d v="2016-04-01T00:00:00"/>
    <m/>
  </r>
  <r>
    <n v="2"/>
    <s v="תל - אביב"/>
    <x v="56"/>
    <s v="רמת-גן"/>
    <n v="3120010"/>
    <s v="ע. ר&quot;ג פיגור שיקום"/>
    <n v="13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1615620"/>
    <s v="אלעזר         "/>
    <s v="שלומית    "/>
    <x v="0"/>
    <n v="1"/>
    <n v="0.3"/>
    <n v="120"/>
    <s v="עו&quot;ס משפחה (כוללני) "/>
    <n v="0"/>
    <m/>
    <n v="80"/>
    <s v="עו&quot;ס                "/>
    <n v="20"/>
    <m/>
    <d v="2022-05-29T00:00:00"/>
    <d v="2022-05-29T00:00:00"/>
    <d v="2052-06-30T00:00:00"/>
    <d v="2022-05-29T00:00:00"/>
    <d v="2052-06-30T00:00:00"/>
    <d v="2016-04-01T00:00:00"/>
    <m/>
  </r>
  <r>
    <n v="2"/>
    <s v="תל - אביב"/>
    <x v="56"/>
    <s v="רמת-גן"/>
    <n v="3120010"/>
    <s v="ע. ר&quot;ג פיגור שיקום"/>
    <n v="13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5041665"/>
    <s v="כהן           "/>
    <s v="דורין     "/>
    <x v="0"/>
    <n v="1"/>
    <n v="0.7"/>
    <n v="120"/>
    <s v="עו&quot;ס משפחה (כוללני) "/>
    <n v="0"/>
    <m/>
    <n v="80"/>
    <s v="עו&quot;ס                "/>
    <n v="20"/>
    <m/>
    <d v="2022-09-18T00:00:00"/>
    <d v="2022-09-18T00:00:00"/>
    <d v="2063-06-30T00:00:00"/>
    <d v="2022-09-18T00:00:00"/>
    <d v="2063-06-30T00:00:00"/>
    <d v="2016-04-01T00:00:00"/>
    <m/>
  </r>
  <r>
    <n v="2"/>
    <s v="תל - אביב"/>
    <x v="57"/>
    <s v="תל-אביב"/>
    <n v="3130000"/>
    <s v="ע. תל אביב הנהלה"/>
    <n v="33100"/>
    <n v="63"/>
    <s v="מרכז נושא מוגבלויות "/>
    <n v="1"/>
    <s v="ע&quot;ח המשרד"/>
    <n v="1"/>
    <s v="שכר עובדי המחלקה לש&quot;ח"/>
    <n v="0"/>
    <m/>
    <s v="ללא הסכם מיוחד      "/>
    <n v="32421331"/>
    <s v="אזוב אמון     "/>
    <s v="עדי       "/>
    <x v="0"/>
    <n v="1"/>
    <n v="1"/>
    <n v="63"/>
    <s v="מרכז נושא מוגבלויות "/>
    <n v="0"/>
    <m/>
    <n v="80"/>
    <s v="עו&quot;ס                "/>
    <n v="26"/>
    <m/>
    <d v="2022-09-11T00:00:00"/>
    <d v="2022-09-11T00:00:00"/>
    <d v="2042-07-31T00:00:00"/>
    <d v="2022-09-11T00:00:00"/>
    <d v="2042-07-31T00:00:00"/>
    <d v="1995-07-01T00:00:00"/>
    <m/>
  </r>
  <r>
    <n v="2"/>
    <s v="תל - אביב"/>
    <x v="57"/>
    <s v="תל-אביב"/>
    <n v="3130000"/>
    <s v="ע. תל אביב הנהלה"/>
    <n v="73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6691785"/>
    <s v="הררי          "/>
    <s v="סיגל      "/>
    <x v="0"/>
    <n v="0.3"/>
    <n v="0.3"/>
    <n v="120"/>
    <s v="עו&quot;ס משפחה (כוללני) "/>
    <n v="0"/>
    <m/>
    <n v="80"/>
    <s v="עו&quot;ס                "/>
    <n v="25"/>
    <n v="106"/>
    <d v="2004-03-01T00:00:00"/>
    <d v="2020-03-01T00:00:00"/>
    <d v="2031-11-21T00:00:00"/>
    <d v="2000-10-01T00:00:00"/>
    <d v="2031-11-21T00:00:00"/>
    <d v="2003-06-01T00:00:00"/>
    <m/>
  </r>
  <r>
    <n v="2"/>
    <s v="תל - אביב"/>
    <x v="57"/>
    <s v="תל-אביב"/>
    <n v="3130000"/>
    <s v="ע. תל אביב הנהלה"/>
    <n v="85100"/>
    <n v="140"/>
    <s v="עו&quot;ס שיקום          "/>
    <n v="1"/>
    <s v="ע&quot;ח המשרד"/>
    <n v="1"/>
    <s v="שכר עובדי המחלקה לש&quot;ח"/>
    <n v="0"/>
    <m/>
    <s v="ללא הסכם מיוחד      "/>
    <n v="303982946"/>
    <s v="נזלין         "/>
    <s v="אנה       "/>
    <x v="0"/>
    <n v="1"/>
    <n v="1"/>
    <n v="140"/>
    <s v="עו&quot;ס שיקום          "/>
    <n v="0"/>
    <m/>
    <n v="80"/>
    <s v="עו&quot;ס                "/>
    <n v="25"/>
    <n v="111"/>
    <d v="2019-05-01T00:00:00"/>
    <d v="2019-06-01T00:00:00"/>
    <d v="2036-09-30T00:00:00"/>
    <d v="1995-08-01T00:00:00"/>
    <d v="2036-09-30T00:00:00"/>
    <d v="1951-01-01T00:00:00"/>
    <m/>
  </r>
  <r>
    <n v="2"/>
    <s v="תל - אביב"/>
    <x v="57"/>
    <s v="תל-אביב"/>
    <n v="3130072"/>
    <s v="ע. ת&quot;א מסיל&quot;ה צוות ב"/>
    <n v="140100"/>
    <n v="140"/>
    <s v="עו&quot;ס שיקום          "/>
    <n v="1"/>
    <s v="ע&quot;ח המשרד"/>
    <n v="1"/>
    <s v="שכר עובדי המחלקה לש&quot;ח"/>
    <n v="30"/>
    <s v="ט.בזרים לא ברי הרחקה"/>
    <s v="ללא הסכם מיוחד      "/>
    <n v="201143617"/>
    <s v="עזר           "/>
    <s v="בר        "/>
    <x v="0"/>
    <n v="1"/>
    <n v="1"/>
    <n v="140"/>
    <s v="עו&quot;ס שיקום          "/>
    <n v="0"/>
    <m/>
    <n v="80"/>
    <s v="עו&quot;ס                "/>
    <n v="20"/>
    <n v="136"/>
    <d v="2021-12-01T00:00:00"/>
    <d v="2021-12-01T00:00:00"/>
    <d v="2059-02-28T00:00:00"/>
    <d v="2021-12-01T00:00:00"/>
    <d v="2059-02-28T00:00:00"/>
    <d v="2021-07-01T00:00:00"/>
    <m/>
  </r>
  <r>
    <n v="2"/>
    <s v="תל - אביב"/>
    <x v="57"/>
    <s v="תל-אביב"/>
    <n v="3130121"/>
    <s v="לשכת אחווה צוות-1"/>
    <n v="31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5955024"/>
    <s v="הרוש          "/>
    <s v="יוני      "/>
    <x v="0"/>
    <n v="0.25"/>
    <n v="0.25"/>
    <n v="120"/>
    <s v="עו&quot;ס משפחה (כוללני) "/>
    <n v="0"/>
    <m/>
    <n v="80"/>
    <s v="עו&quot;ס                "/>
    <n v="20"/>
    <m/>
    <d v="2022-11-09T00:00:00"/>
    <d v="2022-11-09T00:00:00"/>
    <d v="2062-08-31T00:00:00"/>
    <d v="2022-11-09T00:00:00"/>
    <d v="2062-08-31T00:00:00"/>
    <d v="2016-04-01T00:00:00"/>
    <m/>
  </r>
  <r>
    <n v="2"/>
    <s v="תל - אביב"/>
    <x v="57"/>
    <s v="תל-אביב"/>
    <n v="3130122"/>
    <s v="לשכת אחווה צוות-2"/>
    <n v="311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397453"/>
    <s v="זירי          "/>
    <s v="דנה       "/>
    <x v="0"/>
    <n v="0.5"/>
    <n v="0.5"/>
    <n v="120"/>
    <s v="עו&quot;ס משפחה (כוללני) "/>
    <n v="0"/>
    <m/>
    <n v="80"/>
    <s v="עו&quot;ס                "/>
    <n v="21"/>
    <n v="101"/>
    <d v="2017-08-01T00:00:00"/>
    <d v="2021-05-01T00:00:00"/>
    <d v="2055-02-28T00:00:00"/>
    <d v="2015-05-01T00:00:00"/>
    <d v="2055-02-28T00:00:00"/>
    <d v="2016-04-01T00:00:00"/>
    <m/>
  </r>
  <r>
    <n v="2"/>
    <s v="תל - אביב"/>
    <x v="57"/>
    <s v="תל-אביב"/>
    <n v="3130122"/>
    <s v="לשכת אחווה צוות-2"/>
    <n v="3125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2972988"/>
    <s v="שלוסברג       "/>
    <s v="דורית     "/>
    <x v="0"/>
    <n v="0.25"/>
    <n v="0.25"/>
    <n v="120"/>
    <s v="עו&quot;ס משפחה (כוללני) "/>
    <n v="0"/>
    <m/>
    <n v="80"/>
    <s v="עו&quot;ס                "/>
    <n v="22"/>
    <n v="136"/>
    <d v="1999-12-01T00:00:00"/>
    <d v="2021-05-01T00:00:00"/>
    <d v="2027-05-03T00:00:00"/>
    <d v="1989-12-03T00:00:00"/>
    <d v="2027-05-03T00:00:00"/>
    <d v="2016-04-01T00:00:00"/>
    <m/>
  </r>
  <r>
    <n v="2"/>
    <s v="תל - אביב"/>
    <x v="57"/>
    <s v="תל-אביב"/>
    <n v="3130122"/>
    <s v="לשכת אחווה צוות-2"/>
    <n v="3147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2850953"/>
    <s v="שור           "/>
    <s v="הדס       "/>
    <x v="0"/>
    <n v="0.2"/>
    <n v="0.2"/>
    <n v="120"/>
    <s v="עו&quot;ס משפחה (כוללני) "/>
    <n v="0"/>
    <m/>
    <n v="80"/>
    <s v="עו&quot;ס                "/>
    <n v="21"/>
    <m/>
    <d v="2019-12-01T00:00:00"/>
    <d v="2021-05-01T00:00:00"/>
    <d v="2057-05-31T00:00:00"/>
    <d v="2019-12-01T00:00:00"/>
    <d v="2057-05-31T00:00:00"/>
    <d v="2003-06-01T00:00:00"/>
    <m/>
  </r>
  <r>
    <n v="2"/>
    <s v="תל - אביב"/>
    <x v="57"/>
    <s v="תל-אביב"/>
    <n v="3130222"/>
    <s v="שער יפו צוות-2"/>
    <n v="12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690378"/>
    <s v="שפיגלמן       "/>
    <s v="איילה     "/>
    <x v="0"/>
    <n v="1"/>
    <n v="1"/>
    <n v="120"/>
    <s v="עו&quot;ס משפחה (כוללני) "/>
    <n v="0"/>
    <m/>
    <n v="80"/>
    <s v="עו&quot;ס                "/>
    <n v="21"/>
    <n v="101"/>
    <d v="2019-07-01T00:00:00"/>
    <d v="2022-07-01T00:00:00"/>
    <d v="2056-05-31T00:00:00"/>
    <d v="2019-07-01T00:00:00"/>
    <d v="2056-05-31T00:00:00"/>
    <d v="2016-04-01T00:00:00"/>
    <m/>
  </r>
  <r>
    <n v="2"/>
    <s v="תל - אביב"/>
    <x v="57"/>
    <s v="תל-אביב"/>
    <n v="3130300"/>
    <s v="איזור מרכז הנהלה"/>
    <n v="232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032347"/>
    <s v="נאמן          "/>
    <s v="עדי       "/>
    <x v="0"/>
    <n v="0.5"/>
    <n v="0.5"/>
    <n v="120"/>
    <s v="עו&quot;ס משפחה (כוללני) "/>
    <n v="0"/>
    <m/>
    <n v="80"/>
    <s v="עו&quot;ס                "/>
    <n v="21"/>
    <m/>
    <d v="2010-11-03T00:00:00"/>
    <d v="2021-04-01T00:00:00"/>
    <d v="2042-12-12T00:00:00"/>
    <d v="2010-11-03T00:00:00"/>
    <d v="2042-12-12T00:00:00"/>
    <d v="2016-04-01T00:00:00"/>
    <m/>
  </r>
  <r>
    <n v="2"/>
    <s v="תל - אביב"/>
    <x v="57"/>
    <s v="תל-אביב"/>
    <n v="3130312"/>
    <s v="משפחה צוות-2"/>
    <n v="32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054470"/>
    <s v="שטרנפלד       "/>
    <s v="נעמי      "/>
    <x v="0"/>
    <n v="0.83"/>
    <n v="0.25"/>
    <n v="120"/>
    <s v="עו&quot;ס משפחה (כוללני) "/>
    <n v="0"/>
    <m/>
    <n v="80"/>
    <s v="עו&quot;ס                "/>
    <n v="21"/>
    <m/>
    <d v="2019-01-01T00:00:00"/>
    <d v="2021-01-01T00:00:00"/>
    <d v="2051-04-30T00:00:00"/>
    <d v="2019-01-01T00:00:00"/>
    <d v="2051-04-30T00:00:00"/>
    <d v="2016-04-01T00:00:00"/>
    <m/>
  </r>
  <r>
    <n v="2"/>
    <s v="תל - אביב"/>
    <x v="57"/>
    <s v="תל-אביב"/>
    <n v="3130312"/>
    <s v="משפחה צוות-2"/>
    <n v="32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7477119"/>
    <s v="זילברפרב      "/>
    <s v="אורנה     "/>
    <x v="0"/>
    <n v="0.83"/>
    <n v="0.57999999999999996"/>
    <n v="120"/>
    <s v="עו&quot;ס משפחה (כוללני) "/>
    <n v="0"/>
    <m/>
    <n v="80"/>
    <s v="עו&quot;ס                "/>
    <n v="25"/>
    <n v="136"/>
    <d v="1990-12-01T00:00:00"/>
    <d v="2021-01-01T00:00:00"/>
    <d v="2029-07-31T00:00:00"/>
    <d v="1990-12-04T00:00:00"/>
    <d v="2029-07-31T00:00:00"/>
    <d v="2016-04-01T00:00:00"/>
    <m/>
  </r>
  <r>
    <n v="2"/>
    <s v="תל - אביב"/>
    <x v="57"/>
    <s v="תל-אביב"/>
    <n v="3130313"/>
    <s v="משפחה צוות-3"/>
    <n v="302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323176"/>
    <s v="מרוז          "/>
    <s v="ים        "/>
    <x v="0"/>
    <n v="0.17"/>
    <n v="0.17"/>
    <n v="120"/>
    <s v="עו&quot;ס משפחה (כוללני) "/>
    <n v="0"/>
    <m/>
    <n v="80"/>
    <s v="עו&quot;ס                "/>
    <n v="20"/>
    <m/>
    <d v="2020-10-01T00:00:00"/>
    <d v="2021-05-01T00:00:00"/>
    <d v="2054-12-31T00:00:00"/>
    <d v="2020-10-01T00:00:00"/>
    <d v="2054-12-31T00:00:00"/>
    <d v="2016-04-01T00:00:00"/>
    <m/>
  </r>
  <r>
    <n v="2"/>
    <s v="תל - אביב"/>
    <x v="57"/>
    <s v="תל-אביב"/>
    <n v="3130331"/>
    <s v="לשכת עבר הירקון צ-1"/>
    <n v="2037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3096483"/>
    <s v="זילביגר       "/>
    <s v="דפנה      "/>
    <x v="0"/>
    <n v="0.75"/>
    <n v="0.25"/>
    <n v="120"/>
    <s v="עו&quot;ס משפחה (כוללני) "/>
    <n v="0"/>
    <m/>
    <n v="80"/>
    <s v="עו&quot;ס                "/>
    <n v="22"/>
    <n v="102"/>
    <d v="2016-12-08T00:00:00"/>
    <d v="2021-04-01T00:00:00"/>
    <d v="2045-05-31T00:00:00"/>
    <d v="2016-12-08T00:00:00"/>
    <d v="2045-05-31T00:00:00"/>
    <d v="2016-04-01T00:00:00"/>
    <m/>
  </r>
  <r>
    <n v="2"/>
    <s v="תל - אביב"/>
    <x v="57"/>
    <s v="תל-אביב"/>
    <n v="3130331"/>
    <s v="לשכת עבר הירקון צ-1"/>
    <n v="2037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4754948"/>
    <s v="שקל           "/>
    <s v="דניאל     "/>
    <x v="0"/>
    <n v="0.75"/>
    <n v="0.5"/>
    <n v="120"/>
    <s v="עו&quot;ס משפחה (כוללני) "/>
    <n v="0"/>
    <m/>
    <n v="80"/>
    <s v="עו&quot;ס                "/>
    <n v="20"/>
    <m/>
    <d v="2021-10-12T00:00:00"/>
    <d v="2021-10-12T00:00:00"/>
    <d v="2045-05-31T00:00:00"/>
    <d v="2021-10-12T00:00:00"/>
    <d v="2045-05-31T00:00:00"/>
    <d v="2016-04-01T00:00:00"/>
    <m/>
  </r>
  <r>
    <n v="2"/>
    <s v="תל - אביב"/>
    <x v="57"/>
    <s v="תל-אביב"/>
    <n v="3130332"/>
    <s v="לשכת עבר הירקון צ-2"/>
    <n v="110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824138"/>
    <s v="רענן          "/>
    <s v="מאיה      "/>
    <x v="0"/>
    <n v="0.25"/>
    <n v="0.25"/>
    <n v="120"/>
    <s v="עו&quot;ס משפחה (כוללני) "/>
    <n v="0"/>
    <m/>
    <n v="80"/>
    <s v="עו&quot;ס                "/>
    <n v="22"/>
    <n v="105"/>
    <d v="2012-09-02T00:00:00"/>
    <d v="2020-11-21T00:00:00"/>
    <d v="2047-10-14T00:00:00"/>
    <d v="2012-09-02T00:00:00"/>
    <d v="2047-10-14T00:00:00"/>
    <d v="2016-04-01T00:00:00"/>
    <m/>
  </r>
  <r>
    <n v="2"/>
    <s v="תל - אביב"/>
    <x v="58"/>
    <s v="אבן-יהודה"/>
    <n v="3200000"/>
    <s v="מ.מ אבןיהודה"/>
    <n v="1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3462415"/>
    <s v="קדר           "/>
    <s v="נעמה      "/>
    <x v="0"/>
    <n v="0.33"/>
    <n v="0.13"/>
    <n v="120"/>
    <s v="עו&quot;ס משפחה (כוללני) "/>
    <n v="0"/>
    <m/>
    <n v="80"/>
    <s v="עו&quot;ס                "/>
    <n v="21"/>
    <m/>
    <d v="2016-12-01T00:00:00"/>
    <d v="2022-04-01T00:00:00"/>
    <d v="2041-08-19T00:00:00"/>
    <d v="2015-09-07T00:00:00"/>
    <d v="2041-08-19T00:00:00"/>
    <d v="2016-04-01T00:00:00"/>
    <m/>
  </r>
  <r>
    <n v="2"/>
    <s v="תל - אביב"/>
    <x v="58"/>
    <s v="אבן-יהודה"/>
    <n v="3200000"/>
    <s v="מ.מ אבןיהודה"/>
    <n v="1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9657403"/>
    <s v="מרקו          "/>
    <s v="דליה      "/>
    <x v="0"/>
    <n v="0.33"/>
    <n v="0.2"/>
    <n v="120"/>
    <s v="עו&quot;ס משפחה (כוללני) "/>
    <n v="0"/>
    <m/>
    <n v="80"/>
    <s v="עו&quot;ס                "/>
    <n v="21"/>
    <m/>
    <d v="2008-12-01T00:00:00"/>
    <d v="2022-03-01T00:00:00"/>
    <d v="2032-05-31T00:00:00"/>
    <d v="2008-12-01T00:00:00"/>
    <d v="2032-05-31T00:00:00"/>
    <d v="2016-04-01T00:00:00"/>
    <m/>
  </r>
  <r>
    <n v="2"/>
    <s v="תל - אביב"/>
    <x v="59"/>
    <s v="אזור"/>
    <n v="3210000"/>
    <s v="מ.מ אזור"/>
    <n v="11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2372248"/>
    <s v="קלמן          "/>
    <s v="איילה     "/>
    <x v="0"/>
    <n v="0.33"/>
    <n v="0.33"/>
    <n v="120"/>
    <s v="עו&quot;ס משפחה (כוללני) "/>
    <n v="0"/>
    <m/>
    <n v="80"/>
    <s v="עו&quot;ס                "/>
    <n v="20"/>
    <m/>
    <d v="2022-04-01T00:00:00"/>
    <d v="2022-04-01T00:00:00"/>
    <d v="2059-04-30T00:00:00"/>
    <d v="2021-12-01T00:00:00"/>
    <d v="2059-04-30T00:00:00"/>
    <d v="2016-04-01T00:00:00"/>
    <m/>
  </r>
  <r>
    <n v="2"/>
    <s v="תל - אביב"/>
    <x v="60"/>
    <s v="כוכב-יאיר"/>
    <n v="3220000"/>
    <s v="מ.מ כוכב יאיר"/>
    <n v="1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9639492"/>
    <s v="שם טוב        "/>
    <s v="טלי       "/>
    <x v="0"/>
    <n v="0.33"/>
    <n v="0.33"/>
    <n v="120"/>
    <s v="עו&quot;ס משפחה (כוללני) "/>
    <n v="0"/>
    <m/>
    <n v="80"/>
    <s v="עו&quot;ס                "/>
    <n v="22"/>
    <n v="108"/>
    <d v="1997-01-01T00:00:00"/>
    <d v="2017-01-01T00:00:00"/>
    <d v="2035-12-31T00:00:00"/>
    <d v="1997-01-01T00:00:00"/>
    <d v="2035-12-31T00:00:00"/>
    <d v="2016-04-01T00:00:00"/>
    <m/>
  </r>
  <r>
    <n v="2"/>
    <s v="תל - אביב"/>
    <x v="61"/>
    <s v="בית-דגן"/>
    <n v="3240000"/>
    <s v="מ.מ בית דגן"/>
    <n v="1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0749009"/>
    <s v="חדד           "/>
    <s v="שימרית    "/>
    <x v="0"/>
    <n v="0.33"/>
    <n v="0.33"/>
    <n v="120"/>
    <s v="עו&quot;ס משפחה (כוללני) "/>
    <n v="0"/>
    <m/>
    <n v="80"/>
    <s v="עו&quot;ס                "/>
    <n v="21"/>
    <m/>
    <d v="2015-06-28T00:00:00"/>
    <d v="2016-11-01T00:00:00"/>
    <d v="2044-06-28T00:00:00"/>
    <d v="2015-06-28T00:00:00"/>
    <d v="2044-06-28T00:00:00"/>
    <d v="2016-04-01T00:00:00"/>
    <m/>
  </r>
  <r>
    <n v="2"/>
    <s v="תל - אביב"/>
    <x v="62"/>
    <s v="גבעת-שמואל"/>
    <n v="3250000"/>
    <s v="ע. גבעת שמואל"/>
    <n v="12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906216"/>
    <s v="שי            "/>
    <s v="דיקלה     "/>
    <x v="0"/>
    <n v="0.5"/>
    <n v="0.5"/>
    <n v="120"/>
    <s v="עו&quot;ס משפחה (כוללני) "/>
    <n v="0"/>
    <m/>
    <n v="80"/>
    <s v="עו&quot;ס                "/>
    <n v="22"/>
    <m/>
    <d v="2007-08-01T00:00:00"/>
    <d v="2016-04-01T00:00:00"/>
    <d v="2038-06-25T00:00:00"/>
    <d v="2007-08-01T00:00:00"/>
    <d v="2045-06-25T00:00:00"/>
    <d v="2016-04-01T00:00:00"/>
    <m/>
  </r>
  <r>
    <n v="2"/>
    <s v="תל - אביב"/>
    <x v="63"/>
    <s v="גן-יבנה"/>
    <n v="3270000"/>
    <s v="מ.מ גן יבנה"/>
    <n v="63100"/>
    <n v="63"/>
    <s v="מרכז נושא מוגבלויות "/>
    <n v="1"/>
    <s v="ע&quot;ח המשרד"/>
    <n v="1"/>
    <s v="שכר עובדי המחלקה לש&quot;ח"/>
    <m/>
    <m/>
    <s v="ללא הסכם מיוחד      "/>
    <n v="320776958"/>
    <s v="גרינברג       "/>
    <s v="אסי       "/>
    <x v="1"/>
    <n v="0.5"/>
    <n v="0.5"/>
    <n v="63"/>
    <s v="מרכז נושא מוגבלויות "/>
    <n v="0"/>
    <m/>
    <n v="80"/>
    <s v="עו&quot;ס                "/>
    <n v="27"/>
    <m/>
    <d v="2022-12-01T00:00:00"/>
    <d v="2022-12-01T00:00:00"/>
    <d v="2059-05-31T00:00:00"/>
    <d v="2019-09-15T00:00:00"/>
    <d v="2059-05-31T00:00:00"/>
    <d v="2019-01-01T00:00:00"/>
    <m/>
  </r>
  <r>
    <n v="2"/>
    <s v="תל - אביב"/>
    <x v="64"/>
    <s v="הוד-השרון"/>
    <n v="3280000"/>
    <s v="ע. הוד שרון"/>
    <n v="1100"/>
    <n v="63"/>
    <s v="מרכז נושא מוגבלויות "/>
    <n v="1"/>
    <s v="ע&quot;ח המשרד"/>
    <n v="1"/>
    <s v="שכר עובדי המחלקה לש&quot;ח"/>
    <n v="0"/>
    <m/>
    <s v="ללא הסכם מיוחד      "/>
    <n v="22722011"/>
    <s v="שמואל         "/>
    <s v="יעל       "/>
    <x v="0"/>
    <n v="0.5"/>
    <n v="0.25"/>
    <n v="63"/>
    <s v="מרכז נושא מוגבלויות "/>
    <n v="0"/>
    <m/>
    <n v="80"/>
    <s v="עו&quot;ס                "/>
    <n v="27"/>
    <m/>
    <d v="2022-11-01T00:00:00"/>
    <d v="2022-11-01T00:00:00"/>
    <d v="2028-02-20T00:00:00"/>
    <d v="2008-04-14T00:00:00"/>
    <d v="2028-02-20T00:00:00"/>
    <d v="1977-01-01T00:00:00"/>
    <m/>
  </r>
  <r>
    <n v="2"/>
    <s v="תל - אביב"/>
    <x v="64"/>
    <s v="הוד-השרון"/>
    <n v="3280000"/>
    <s v="ע. הוד שרון"/>
    <n v="1200"/>
    <n v="63"/>
    <s v="מרכז נושא מוגבלויות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2009-08-01T00:00:00"/>
    <m/>
  </r>
  <r>
    <n v="2"/>
    <s v="תל - אביב"/>
    <x v="64"/>
    <s v="הוד-השרון"/>
    <n v="3280000"/>
    <s v="ע. הוד שרון"/>
    <n v="1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5937747"/>
    <s v="דורי          "/>
    <s v="קרן       "/>
    <x v="0"/>
    <n v="1"/>
    <n v="0.25"/>
    <n v="120"/>
    <s v="עו&quot;ס משפחה (כוללני) "/>
    <n v="0"/>
    <m/>
    <n v="80"/>
    <s v="עו&quot;ס                "/>
    <n v="20"/>
    <m/>
    <d v="2020-02-17T00:00:00"/>
    <d v="2020-02-17T00:00:00"/>
    <d v="2022-12-31T00:00:00"/>
    <d v="2020-02-17T00:00:00"/>
    <d v="2022-12-31T00:00:00"/>
    <d v="2016-04-01T00:00:00"/>
    <m/>
  </r>
  <r>
    <n v="2"/>
    <s v="תל - אביב"/>
    <x v="64"/>
    <s v="הוד-השרון"/>
    <n v="3280000"/>
    <s v="ע. הוד שרון"/>
    <n v="1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6385204"/>
    <s v="רוטשילד       "/>
    <s v="רעות      "/>
    <x v="0"/>
    <n v="1"/>
    <n v="0.75"/>
    <n v="120"/>
    <s v="עו&quot;ס משפחה (כוללני) "/>
    <n v="0"/>
    <m/>
    <n v="80"/>
    <s v="עו&quot;ס                "/>
    <n v="22"/>
    <n v="107"/>
    <d v="2015-12-01T00:00:00"/>
    <d v="2021-05-01T00:00:00"/>
    <d v="2052-03-31T00:00:00"/>
    <d v="2013-08-01T00:00:00"/>
    <d v="2052-03-31T00:00:00"/>
    <d v="2016-04-01T00:00:00"/>
    <m/>
  </r>
  <r>
    <n v="2"/>
    <s v="תל - אביב"/>
    <x v="64"/>
    <s v="הוד-השרון"/>
    <n v="3280000"/>
    <s v="ע. הוד שרון"/>
    <n v="11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4853536"/>
    <s v="רוט           "/>
    <s v="אביבית    "/>
    <x v="0"/>
    <n v="0.5"/>
    <n v="0.5"/>
    <n v="120"/>
    <s v="עו&quot;ס משפחה (כוללני) "/>
    <n v="0"/>
    <m/>
    <n v="80"/>
    <s v="עו&quot;ס                "/>
    <n v="22"/>
    <n v="135"/>
    <d v="1988-07-01T00:00:00"/>
    <d v="2018-07-01T00:00:00"/>
    <d v="2024-01-31T00:00:00"/>
    <d v="1988-07-01T00:00:00"/>
    <d v="2024-01-31T00:00:00"/>
    <d v="2016-04-01T00:00:00"/>
    <m/>
  </r>
  <r>
    <n v="2"/>
    <s v="תל - אביב"/>
    <x v="65"/>
    <s v="יבנה"/>
    <n v="3290010"/>
    <s v="ע. יבנה צ.פרט ומשפ'"/>
    <n v="2233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538895"/>
    <s v="צברי-טופז     "/>
    <s v="צביה      "/>
    <x v="0"/>
    <n v="0.75"/>
    <n v="0.75"/>
    <n v="120"/>
    <s v="עו&quot;ס משפחה (כוללני) "/>
    <n v="0"/>
    <m/>
    <n v="80"/>
    <s v="עו&quot;ס                "/>
    <n v="23"/>
    <n v="106"/>
    <d v="1993-09-01T00:00:00"/>
    <d v="2020-10-01T00:00:00"/>
    <d v="2035-12-31T00:00:00"/>
    <d v="1993-09-01T00:00:00"/>
    <d v="2035-12-31T00:00:00"/>
    <d v="2016-04-01T00:00:00"/>
    <m/>
  </r>
  <r>
    <n v="2"/>
    <s v="תל - אביב"/>
    <x v="66"/>
    <s v="יהוד - נוה-אפרים"/>
    <n v="3300000"/>
    <s v="ע.יהוד נ.אפרים מנסון"/>
    <n v="12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196269"/>
    <s v="קוסטין        "/>
    <s v="איה       "/>
    <x v="0"/>
    <n v="0.33"/>
    <n v="0.33"/>
    <n v="120"/>
    <s v="עו&quot;ס משפחה (כוללני) "/>
    <n v="0"/>
    <m/>
    <n v="80"/>
    <s v="עו&quot;ס                "/>
    <n v="21"/>
    <n v="105"/>
    <d v="2016-07-01T00:00:00"/>
    <d v="2022-09-01T00:00:00"/>
    <d v="2041-12-31T00:00:00"/>
    <d v="2016-07-01T00:00:00"/>
    <d v="2046-09-30T00:00:00"/>
    <d v="2016-04-01T00:00:00"/>
    <m/>
  </r>
  <r>
    <n v="2"/>
    <s v="תל - אביב"/>
    <x v="67"/>
    <s v="כפר-יונה"/>
    <n v="3310000"/>
    <s v="מ.מ כפר יונה"/>
    <n v="1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6736887"/>
    <s v="כץ            "/>
    <s v="רונית     "/>
    <x v="0"/>
    <n v="0.5"/>
    <n v="0.5"/>
    <n v="120"/>
    <s v="עו&quot;ס משפחה (כוללני) "/>
    <n v="0"/>
    <m/>
    <n v="80"/>
    <s v="עו&quot;ס                "/>
    <n v="22"/>
    <n v="110"/>
    <d v="2016-03-15T00:00:00"/>
    <d v="2016-03-15T00:00:00"/>
    <d v="2022-12-31T00:00:00"/>
    <d v="2016-03-15T00:00:00"/>
    <d v="2022-12-31T00:00:00"/>
    <d v="2016-04-01T00:00:00"/>
    <m/>
  </r>
  <r>
    <n v="2"/>
    <s v="תל - אביב"/>
    <x v="68"/>
    <s v="קרית-עקרון"/>
    <n v="3320000"/>
    <s v="מ.מ ק עקרון"/>
    <n v="1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4267967"/>
    <s v="רובין         "/>
    <s v="יובל      "/>
    <x v="1"/>
    <n v="0.33"/>
    <n v="0.33"/>
    <n v="120"/>
    <s v="עו&quot;ס משפחה (כוללני) "/>
    <n v="0"/>
    <m/>
    <n v="80"/>
    <s v="עו&quot;ס                "/>
    <n v="20"/>
    <m/>
    <d v="2020-11-09T00:00:00"/>
    <d v="2020-11-09T00:00:00"/>
    <d v="2055-11-12T00:00:00"/>
    <d v="2020-11-09T00:00:00"/>
    <d v="2055-11-12T00:00:00"/>
    <d v="2016-04-01T00:00:00"/>
    <m/>
  </r>
  <r>
    <n v="2"/>
    <s v="תל - אביב"/>
    <x v="68"/>
    <s v="קרית-עקרון"/>
    <n v="3320000"/>
    <s v="מ.מ ק עקרון"/>
    <n v="15200"/>
    <n v="140"/>
    <s v="עו&quot;ס שיקום          "/>
    <n v="1"/>
    <s v="ע&quot;ח המשרד"/>
    <n v="1"/>
    <s v="שכר עובדי המחלקה לש&quot;ח"/>
    <n v="0"/>
    <m/>
    <s v="ללא הסכם מיוחד      "/>
    <n v="204267967"/>
    <s v="רובין         "/>
    <s v="יובל      "/>
    <x v="1"/>
    <n v="0.42"/>
    <n v="0.42"/>
    <n v="140"/>
    <s v="עו&quot;ס שיקום          "/>
    <n v="0"/>
    <m/>
    <n v="80"/>
    <s v="עו&quot;ס                "/>
    <n v="20"/>
    <m/>
    <d v="2020-11-09T00:00:00"/>
    <d v="2020-11-09T00:00:00"/>
    <d v="2055-11-12T00:00:00"/>
    <d v="2020-11-09T00:00:00"/>
    <d v="2055-11-12T00:00:00"/>
    <d v="2012-09-01T00:00:00"/>
    <m/>
  </r>
  <r>
    <n v="2"/>
    <s v="תל - אביב"/>
    <x v="69"/>
    <s v="נס-ציונה"/>
    <n v="3370000"/>
    <s v="ע. נס ציונה"/>
    <n v="23100"/>
    <n v="63"/>
    <s v="מרכז נושא מוגבלויות "/>
    <n v="1"/>
    <s v="ע&quot;ח המשרד"/>
    <n v="1"/>
    <s v="שכר עובדי המחלקה לש&quot;ח"/>
    <n v="0"/>
    <m/>
    <s v="ללא הסכם מיוחד      "/>
    <n v="52997699"/>
    <s v="שילינג        "/>
    <s v="נעה       "/>
    <x v="0"/>
    <n v="0.7"/>
    <n v="0.7"/>
    <n v="63"/>
    <s v="מרכז נושא מוגבלויות "/>
    <n v="0"/>
    <m/>
    <n v="80"/>
    <s v="עו&quot;ס                "/>
    <n v="26"/>
    <n v="108"/>
    <d v="2022-04-01T00:00:00"/>
    <d v="2022-04-01T00:00:00"/>
    <d v="2048-12-31T00:00:00"/>
    <d v="2020-10-01T00:00:00"/>
    <d v="2048-12-31T00:00:00"/>
    <d v="1998-09-01T00:00:00"/>
    <m/>
  </r>
  <r>
    <n v="2"/>
    <s v="תל - אביב"/>
    <x v="69"/>
    <s v="נס-ציונה"/>
    <n v="3370010"/>
    <s v="ע.נס ציונה צ.אזורי1"/>
    <n v="219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6131863"/>
    <s v="צור           "/>
    <s v="טל        "/>
    <x v="0"/>
    <n v="0.5"/>
    <n v="0.5"/>
    <n v="120"/>
    <s v="עו&quot;ס משפחה (כוללני) "/>
    <n v="0"/>
    <m/>
    <n v="80"/>
    <s v="עו&quot;ס                "/>
    <n v="21"/>
    <m/>
    <d v="2019-09-08T00:00:00"/>
    <d v="2022-06-01T00:00:00"/>
    <d v="2054-10-31T00:00:00"/>
    <d v="2019-09-08T00:00:00"/>
    <d v="2054-10-31T00:00:00"/>
    <d v="2016-04-01T00:00:00"/>
    <m/>
  </r>
  <r>
    <n v="2"/>
    <s v="תל - אביב"/>
    <x v="69"/>
    <s v="נס-ציונה"/>
    <n v="3370040"/>
    <s v="ע.נ.ציונה זקן+מוגבל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2997699"/>
    <s v="שילינג        "/>
    <s v="נעה       "/>
    <x v="0"/>
    <n v="0.3"/>
    <n v="0.3"/>
    <n v="120"/>
    <s v="עו&quot;ס משפחה (כוללני) "/>
    <n v="0"/>
    <m/>
    <n v="80"/>
    <s v="עו&quot;ס                "/>
    <n v="20"/>
    <n v="108"/>
    <d v="2020-10-01T00:00:00"/>
    <d v="2022-04-01T00:00:00"/>
    <d v="2030-01-01T00:00:00"/>
    <d v="2020-10-01T00:00:00"/>
    <d v="2048-12-31T00:00:00"/>
    <d v="2016-04-01T00:00:00"/>
    <m/>
  </r>
  <r>
    <n v="2"/>
    <s v="תל - אביב"/>
    <x v="70"/>
    <s v="פרדסיה"/>
    <n v="3380000"/>
    <s v="מ.מ פרדסיה"/>
    <n v="1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8267712"/>
    <s v="זיו בנבנישתי  "/>
    <s v="ענבר      "/>
    <x v="0"/>
    <n v="0.33"/>
    <n v="0.25"/>
    <n v="120"/>
    <s v="עו&quot;ס משפחה (כוללני) "/>
    <n v="0"/>
    <m/>
    <n v="80"/>
    <s v="עו&quot;ס                "/>
    <n v="22"/>
    <m/>
    <d v="2013-05-05T00:00:00"/>
    <d v="2019-10-21T00:00:00"/>
    <d v="2023-05-05T00:00:00"/>
    <d v="2013-05-05T00:00:00"/>
    <d v="2023-05-05T00:00:00"/>
    <d v="2016-04-01T00:00:00"/>
    <m/>
  </r>
  <r>
    <n v="2"/>
    <s v="תל - אביב"/>
    <x v="70"/>
    <s v="פרדסיה"/>
    <n v="3380000"/>
    <s v="מ.מ פרדסיה"/>
    <n v="1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3937583"/>
    <s v="יוסף          "/>
    <s v="אריאל מנחם"/>
    <x v="0"/>
    <n v="0.33"/>
    <n v="0.08"/>
    <n v="120"/>
    <s v="עו&quot;ס משפחה (כוללני) "/>
    <n v="0"/>
    <m/>
    <n v="80"/>
    <s v="עו&quot;ס                "/>
    <n v="21"/>
    <m/>
    <d v="2017-05-01T00:00:00"/>
    <d v="2020-09-06T00:00:00"/>
    <d v="2052-12-31T00:00:00"/>
    <d v="2017-05-01T00:00:00"/>
    <d v="2052-12-31T00:00:00"/>
    <d v="2016-04-01T00:00:00"/>
    <m/>
  </r>
  <r>
    <n v="2"/>
    <s v="תל - אביב"/>
    <x v="71"/>
    <s v="קדימה - צורן"/>
    <n v="3390000"/>
    <s v="מ.מ קדימה-צורן"/>
    <n v="10100"/>
    <n v="63"/>
    <s v="מרכז נושא מוגבלויות "/>
    <n v="1"/>
    <s v="ע&quot;ח המשרד"/>
    <n v="1"/>
    <s v="שכר עובדי המחלקה לש&quot;ח"/>
    <n v="0"/>
    <m/>
    <s v="ללא הסכם מיוחד      "/>
    <n v="33139270"/>
    <s v="מלמד          "/>
    <s v="תמרה      "/>
    <x v="0"/>
    <n v="0.5"/>
    <n v="0.5"/>
    <n v="63"/>
    <s v="מרכז נושא מוגבלויות "/>
    <n v="0"/>
    <m/>
    <n v="80"/>
    <s v="עו&quot;ס                "/>
    <n v="28"/>
    <n v="101"/>
    <d v="2011-07-01T00:00:00"/>
    <d v="2011-07-01T00:00:00"/>
    <d v="2041-07-01T00:00:00"/>
    <d v="2011-07-01T00:00:00"/>
    <d v="2041-07-01T00:00:00"/>
    <d v="1951-01-01T00:00:00"/>
    <m/>
  </r>
  <r>
    <n v="2"/>
    <s v="תל - אביב"/>
    <x v="71"/>
    <s v="קדימה - צורן"/>
    <n v="3390000"/>
    <s v="מ.מ קדימה-צורן"/>
    <n v="4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5701317"/>
    <s v="עפרי          "/>
    <s v="מיטל      "/>
    <x v="0"/>
    <n v="0.33"/>
    <n v="0.33"/>
    <n v="120"/>
    <s v="עו&quot;ס משפחה (כוללני) "/>
    <n v="0"/>
    <m/>
    <n v="80"/>
    <s v="עו&quot;ס                "/>
    <n v="21"/>
    <m/>
    <d v="2018-08-01T00:00:00"/>
    <d v="2021-03-01T00:00:00"/>
    <d v="2048-05-01T00:00:00"/>
    <d v="2018-08-01T00:00:00"/>
    <d v="2048-05-01T00:00:00"/>
    <d v="2016-04-01T00:00:00"/>
    <m/>
  </r>
  <r>
    <n v="2"/>
    <s v="תל - אביב"/>
    <x v="72"/>
    <s v="קרית-אונו"/>
    <n v="3400000"/>
    <s v="ע. ק.אונו"/>
    <n v="1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305720"/>
    <s v="חדד           "/>
    <s v="אביאל     "/>
    <x v="1"/>
    <n v="0.75"/>
    <n v="0.75"/>
    <n v="120"/>
    <s v="עו&quot;ס משפחה (כוללני) "/>
    <n v="0"/>
    <m/>
    <n v="80"/>
    <s v="עו&quot;ס                "/>
    <n v="20"/>
    <m/>
    <d v="2020-10-01T00:00:00"/>
    <d v="2020-10-01T00:00:00"/>
    <d v="2055-05-31T00:00:00"/>
    <d v="2020-02-01T00:00:00"/>
    <d v="2055-05-31T00:00:00"/>
    <d v="2016-04-01T00:00:00"/>
    <m/>
  </r>
  <r>
    <n v="2"/>
    <s v="תל - אביב"/>
    <x v="73"/>
    <s v="רמת-השרון"/>
    <n v="3410030"/>
    <s v="ע.רמת השרון מוגבליות"/>
    <n v="12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791044"/>
    <s v="זיו           "/>
    <s v="נועה      "/>
    <x v="0"/>
    <n v="1"/>
    <n v="1"/>
    <n v="120"/>
    <s v="עו&quot;ס משפחה (כוללני) "/>
    <n v="0"/>
    <m/>
    <n v="80"/>
    <s v="עו&quot;ס                "/>
    <n v="21"/>
    <m/>
    <d v="2015-11-01T00:00:00"/>
    <d v="2022-02-06T00:00:00"/>
    <d v="2055-09-30T00:00:00"/>
    <d v="2015-11-01T00:00:00"/>
    <d v="2055-09-30T00:00:00"/>
    <d v="2016-04-01T00:00:00"/>
    <m/>
  </r>
  <r>
    <n v="2"/>
    <s v="תל - אביב"/>
    <x v="74"/>
    <s v="מודיעין - מכבים-רעות"/>
    <n v="3420030"/>
    <s v="ע. מודיעין-מ.רעות צ3"/>
    <n v="121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8876639"/>
    <s v="אלבז          "/>
    <s v="דליה      "/>
    <x v="0"/>
    <n v="1"/>
    <n v="1"/>
    <n v="120"/>
    <s v="עו&quot;ס משפחה (כוללני) "/>
    <n v="0"/>
    <m/>
    <n v="80"/>
    <s v="עו&quot;ס                "/>
    <n v="21"/>
    <m/>
    <d v="1999-04-01T00:00:00"/>
    <d v="2016-11-01T00:00:00"/>
    <d v="2031-11-20T00:00:00"/>
    <d v="2013-03-11T00:00:00"/>
    <d v="2031-11-20T00:00:00"/>
    <d v="2016-04-01T00:00:00"/>
    <m/>
  </r>
  <r>
    <n v="2"/>
    <s v="תל - אביב"/>
    <x v="74"/>
    <s v="מודיעין - מכבים-רעות"/>
    <n v="3420030"/>
    <s v="ע. מודיעין-מ.רעות צ3"/>
    <n v="121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0658668"/>
    <s v="שקד           "/>
    <s v="צאלה      "/>
    <x v="0"/>
    <n v="1"/>
    <n v="1"/>
    <n v="120"/>
    <s v="עו&quot;ס משפחה (כוללני) "/>
    <n v="0"/>
    <m/>
    <n v="80"/>
    <s v="עו&quot;ס                "/>
    <n v="22"/>
    <m/>
    <d v="2008-07-23T00:00:00"/>
    <d v="2018-02-11T00:00:00"/>
    <d v="2040-08-31T00:00:00"/>
    <d v="2017-01-01T00:00:00"/>
    <d v="2040-08-31T00:00:00"/>
    <d v="2016-04-01T00:00:00"/>
    <m/>
  </r>
  <r>
    <n v="2"/>
    <s v="תל - אביב"/>
    <x v="75"/>
    <s v="רעננה"/>
    <n v="3430000"/>
    <s v="ע. רעננה"/>
    <n v="10100"/>
    <n v="63"/>
    <s v="מרכז נושא מוגבלויות "/>
    <n v="1"/>
    <s v="ע&quot;ח המשרד"/>
    <n v="1"/>
    <s v="שכר עובדי המחלקה לש&quot;ח"/>
    <n v="0"/>
    <m/>
    <s v="ללא הסכם מיוחד      "/>
    <n v="15254733"/>
    <s v="בבצ'יק        "/>
    <s v="ליליאנה   "/>
    <x v="0"/>
    <n v="0.5"/>
    <n v="0.5"/>
    <n v="63"/>
    <s v="מרכז נושא מוגבלויות "/>
    <n v="0"/>
    <m/>
    <n v="80"/>
    <s v="עו&quot;ס                "/>
    <n v="31"/>
    <n v="107"/>
    <d v="1999-04-01T00:00:00"/>
    <d v="1999-04-01T00:00:00"/>
    <d v="2025-12-31T00:00:00"/>
    <d v="1994-04-18T00:00:00"/>
    <d v="2025-12-31T00:00:00"/>
    <d v="1951-01-01T00:00:00"/>
    <m/>
  </r>
  <r>
    <n v="2"/>
    <s v="תל - אביב"/>
    <x v="75"/>
    <s v="רעננה"/>
    <n v="3430000"/>
    <s v="ע. רעננה"/>
    <n v="20100"/>
    <n v="64"/>
    <s v="מרכז נושא שיקום     "/>
    <n v="1"/>
    <s v="ע&quot;ח המשרד"/>
    <n v="1"/>
    <s v="שכר עובדי המחלקה לש&quot;ח"/>
    <n v="0"/>
    <m/>
    <s v="ללא הסכם מיוחד      "/>
    <n v="40281479"/>
    <s v="אלסטר         "/>
    <s v="תמר       "/>
    <x v="0"/>
    <n v="0.5"/>
    <n v="0.5"/>
    <n v="64"/>
    <s v="מרכז נושא שיקום     "/>
    <n v="0"/>
    <m/>
    <n v="80"/>
    <s v="עו&quot;ס                "/>
    <n v="27"/>
    <m/>
    <d v="2022-11-01T00:00:00"/>
    <d v="2022-11-01T00:00:00"/>
    <d v="2040-10-30T00:00:00"/>
    <d v="2013-02-10T00:00:00"/>
    <d v="2040-10-31T00:00:00"/>
    <d v="1993-04-01T00:00:00"/>
    <m/>
  </r>
  <r>
    <n v="2"/>
    <s v="תל - אביב"/>
    <x v="75"/>
    <s v="רעננה"/>
    <n v="3430000"/>
    <s v="ע. רעננה"/>
    <n v="39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8600088"/>
    <s v="צמח           "/>
    <s v="יעל       "/>
    <x v="0"/>
    <n v="1"/>
    <n v="1"/>
    <n v="120"/>
    <s v="עו&quot;ס משפחה (כוללני) "/>
    <n v="0"/>
    <m/>
    <n v="80"/>
    <s v="עו&quot;ס                "/>
    <n v="21"/>
    <n v="101"/>
    <d v="2014-12-14T00:00:00"/>
    <d v="2022-09-01T00:00:00"/>
    <d v="2033-12-14T00:00:00"/>
    <d v="2014-12-14T00:00:00"/>
    <d v="2033-12-14T00:00:00"/>
    <d v="2016-04-01T00:00:00"/>
    <m/>
  </r>
  <r>
    <n v="2"/>
    <s v="תל - אביב"/>
    <x v="75"/>
    <s v="רעננה"/>
    <n v="3430000"/>
    <s v="ע. רעננה"/>
    <n v="39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539842"/>
    <s v="היימן         "/>
    <s v="בהירה     "/>
    <x v="0"/>
    <n v="0.5"/>
    <n v="0.5"/>
    <n v="120"/>
    <s v="עו&quot;ס משפחה (כוללני) "/>
    <n v="0"/>
    <m/>
    <n v="80"/>
    <s v="עו&quot;ס                "/>
    <n v="24"/>
    <n v="111"/>
    <d v="2006-10-15T00:00:00"/>
    <d v="2016-12-08T00:00:00"/>
    <d v="2040-10-28T00:00:00"/>
    <d v="2006-10-15T00:00:00"/>
    <d v="2040-10-28T00:00:00"/>
    <d v="2016-04-01T00:00:00"/>
    <m/>
  </r>
  <r>
    <n v="2"/>
    <s v="תל - אביב"/>
    <x v="76"/>
    <s v="תל-מונד"/>
    <n v="3440010"/>
    <s v="מ.מ תל מונד צוות א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531866"/>
    <s v="צפריר         "/>
    <s v="תמר מרים  "/>
    <x v="0"/>
    <n v="0.33"/>
    <n v="0.16"/>
    <n v="120"/>
    <s v="עו&quot;ס משפחה (כוללני) "/>
    <n v="0"/>
    <m/>
    <n v="80"/>
    <s v="עו&quot;ס                "/>
    <n v="21"/>
    <m/>
    <d v="2018-12-01T00:00:00"/>
    <d v="2022-07-01T00:00:00"/>
    <d v="2035-01-31T00:00:00"/>
    <d v="2018-12-01T00:00:00"/>
    <d v="2035-01-31T00:00:00"/>
    <d v="2016-04-01T00:00:00"/>
    <m/>
  </r>
  <r>
    <n v="2"/>
    <s v="תל - אביב"/>
    <x v="76"/>
    <s v="תל-מונד"/>
    <n v="3440010"/>
    <s v="מ.מ תל מונד צוות א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6109273"/>
    <s v="אהרוני ברששת  "/>
    <s v="שרה       "/>
    <x v="0"/>
    <n v="0.33"/>
    <n v="0.17"/>
    <n v="120"/>
    <s v="עו&quot;ס משפחה (כוללני) "/>
    <n v="0"/>
    <m/>
    <n v="80"/>
    <s v="עו&quot;ס                "/>
    <n v="22"/>
    <n v="135"/>
    <d v="2015-05-19T00:00:00"/>
    <d v="2022-07-01T00:00:00"/>
    <d v="2049-11-30T00:00:00"/>
    <d v="2015-05-19T00:00:00"/>
    <d v="2049-11-30T00:00:00"/>
    <d v="2016-04-01T00:00:00"/>
    <m/>
  </r>
  <r>
    <n v="2"/>
    <s v="תל - אביב"/>
    <x v="77"/>
    <s v="בני-עיש"/>
    <n v="3450000"/>
    <s v="מ.מ בני עייש"/>
    <n v="15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450061"/>
    <s v="בונהלטר       "/>
    <s v="הדס       "/>
    <x v="0"/>
    <n v="0.33"/>
    <n v="0.33"/>
    <n v="120"/>
    <s v="עו&quot;ס משפחה (כוללני) "/>
    <n v="0"/>
    <m/>
    <n v="80"/>
    <s v="עו&quot;ס                "/>
    <n v="21"/>
    <m/>
    <d v="2017-09-11T00:00:00"/>
    <d v="2021-06-13T00:00:00"/>
    <d v="2022-12-14T00:00:00"/>
    <d v="2016-12-14T00:00:00"/>
    <d v="2022-12-14T00:00:00"/>
    <d v="2016-04-01T00:00:00"/>
    <m/>
  </r>
  <r>
    <n v="2"/>
    <s v="תל - אביב"/>
    <x v="78"/>
    <s v="גני-תקוה"/>
    <n v="3460000"/>
    <s v="מ.מ גני תקוה"/>
    <n v="11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605660"/>
    <s v="טוביה         "/>
    <s v="רינת      "/>
    <x v="0"/>
    <n v="0.5"/>
    <n v="0.2"/>
    <n v="120"/>
    <s v="עו&quot;ס משפחה (כוללני) "/>
    <n v="0"/>
    <m/>
    <n v="80"/>
    <s v="עו&quot;ס                "/>
    <n v="22"/>
    <n v="104"/>
    <d v="1999-03-01T00:00:00"/>
    <d v="2022-06-01T00:00:00"/>
    <d v="2035-03-31T00:00:00"/>
    <d v="1999-01-01T00:00:00"/>
    <d v="2035-03-31T00:00:00"/>
    <d v="2016-04-01T00:00:00"/>
    <m/>
  </r>
  <r>
    <n v="2"/>
    <s v="תל - אביב"/>
    <x v="79"/>
    <s v="אור-יהודה"/>
    <n v="3470000"/>
    <s v="ע. אור יהודה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306104993"/>
    <s v="גולן          "/>
    <s v="אנה       "/>
    <x v="0"/>
    <n v="0.5"/>
    <n v="0.5"/>
    <n v="63"/>
    <s v="מרכז נושא מוגבלויות "/>
    <n v="0"/>
    <m/>
    <n v="80"/>
    <s v="עו&quot;ס                "/>
    <n v="30"/>
    <n v="110"/>
    <d v="2016-01-01T00:00:00"/>
    <d v="2016-01-01T00:00:00"/>
    <d v="2041-04-17T00:00:00"/>
    <d v="1998-08-23T00:00:00"/>
    <d v="2041-04-17T00:00:00"/>
    <d v="1951-01-01T00:00:00"/>
    <m/>
  </r>
  <r>
    <n v="2"/>
    <s v="תל - אביב"/>
    <x v="79"/>
    <s v="אור-יהודה"/>
    <n v="3470000"/>
    <s v="ע. אור יהודה"/>
    <n v="55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577819"/>
    <s v="שטרק          "/>
    <s v="שושי      "/>
    <x v="0"/>
    <n v="0.5"/>
    <n v="0.05"/>
    <n v="120"/>
    <s v="עו&quot;ס משפחה (כוללני) "/>
    <n v="0"/>
    <m/>
    <n v="80"/>
    <s v="עו&quot;ס                "/>
    <n v="23"/>
    <n v="111"/>
    <d v="1997-07-10T00:00:00"/>
    <d v="2022-03-01T00:00:00"/>
    <d v="2036-12-31T00:00:00"/>
    <d v="1993-10-10T00:00:00"/>
    <d v="2040-12-03T00:00:00"/>
    <d v="2016-04-01T00:00:00"/>
    <m/>
  </r>
  <r>
    <n v="2"/>
    <s v="תל - אביב"/>
    <x v="79"/>
    <s v="אור-יהודה"/>
    <n v="3470000"/>
    <s v="ע. אור יהודה"/>
    <n v="55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5893357"/>
    <s v="יסחקוב        "/>
    <s v="שירן      "/>
    <x v="0"/>
    <n v="0.5"/>
    <n v="0.1"/>
    <n v="120"/>
    <s v="עו&quot;ס משפחה (כוללני) "/>
    <n v="0"/>
    <m/>
    <n v="80"/>
    <s v="עו&quot;ס                "/>
    <n v="20"/>
    <m/>
    <d v="2021-12-21T00:00:00"/>
    <d v="2021-12-21T00:00:00"/>
    <d v="2062-07-31T00:00:00"/>
    <d v="2021-12-21T00:00:00"/>
    <d v="2062-07-31T00:00:00"/>
    <d v="2016-04-01T00:00:00"/>
    <m/>
  </r>
  <r>
    <n v="2"/>
    <s v="תל - אביב"/>
    <x v="79"/>
    <s v="אור-יהודה"/>
    <n v="3470000"/>
    <s v="ע. אור יהודה"/>
    <n v="55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5261372"/>
    <s v="לייב          "/>
    <s v="זאב       "/>
    <x v="1"/>
    <n v="0.5"/>
    <n v="0.15"/>
    <n v="120"/>
    <s v="עו&quot;ס משפחה (כוללני) "/>
    <n v="0"/>
    <m/>
    <n v="80"/>
    <s v="עו&quot;ס                "/>
    <n v="21"/>
    <m/>
    <d v="2019-10-27T00:00:00"/>
    <d v="2019-10-27T00:00:00"/>
    <d v="2058-05-31T00:00:00"/>
    <d v="2019-10-27T00:00:00"/>
    <d v="2058-05-31T00:00:00"/>
    <d v="2016-04-01T00:00:00"/>
    <m/>
  </r>
  <r>
    <n v="2"/>
    <s v="תל - אביב"/>
    <x v="79"/>
    <s v="אור-יהודה"/>
    <n v="3470010"/>
    <s v="ע. אור יהודה צ.גיור"/>
    <n v="17100"/>
    <n v="140"/>
    <s v="עו&quot;ס שיקום          "/>
    <n v="1"/>
    <s v="ע&quot;ח המשרד"/>
    <n v="1"/>
    <s v="שכר עובדי המחלקה לש&quot;ח"/>
    <n v="0"/>
    <m/>
    <s v="ללא הסכם מיוחד      "/>
    <n v="24063968"/>
    <s v="גיאת באשה     "/>
    <s v="אלישבע    "/>
    <x v="0"/>
    <n v="0.5"/>
    <n v="0.09"/>
    <n v="140"/>
    <s v="עו&quot;ס שיקום          "/>
    <n v="0"/>
    <m/>
    <n v="80"/>
    <s v="עו&quot;ס                "/>
    <n v="23"/>
    <n v="108"/>
    <d v="2016-01-01T00:00:00"/>
    <d v="2016-01-01T00:00:00"/>
    <d v="2035-01-01T00:00:00"/>
    <d v="1991-09-01T00:00:00"/>
    <d v="2035-01-01T00:00:00"/>
    <d v="1951-01-01T00:00:00"/>
    <m/>
  </r>
  <r>
    <n v="2"/>
    <s v="תל - אביב"/>
    <x v="79"/>
    <s v="אור-יהודה"/>
    <n v="3470010"/>
    <s v="ע. אור יהודה צ.גיור"/>
    <n v="17100"/>
    <n v="140"/>
    <s v="עו&quot;ס שיקום          "/>
    <n v="1"/>
    <s v="ע&quot;ח המשרד"/>
    <n v="1"/>
    <s v="שכר עובדי המחלקה לש&quot;ח"/>
    <n v="0"/>
    <m/>
    <s v="ללא הסכם מיוחד      "/>
    <n v="67831149"/>
    <s v="גרינשטיין     "/>
    <s v="רחל       "/>
    <x v="0"/>
    <n v="0.5"/>
    <n v="0.12"/>
    <n v="140"/>
    <s v="עו&quot;ס שיקום          "/>
    <n v="0"/>
    <m/>
    <n v="80"/>
    <s v="עו&quot;ס                "/>
    <n v="22"/>
    <n v="109"/>
    <d v="2022-03-01T00:00:00"/>
    <d v="2022-03-01T00:00:00"/>
    <d v="2024-01-31T00:00:00"/>
    <d v="1996-02-01T00:00:00"/>
    <d v="2024-01-31T00:00:00"/>
    <d v="1951-01-01T00:00:00"/>
    <m/>
  </r>
  <r>
    <n v="2"/>
    <s v="תל - אביב"/>
    <x v="80"/>
    <s v="אלפי מנשה"/>
    <n v="3500000"/>
    <s v="מ.מ אלפי מנשה"/>
    <n v="1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181485"/>
    <s v="אבשרי         "/>
    <s v="מרי       "/>
    <x v="0"/>
    <n v="0.33"/>
    <n v="0.33"/>
    <n v="120"/>
    <s v="עו&quot;ס משפחה (כוללני) "/>
    <n v="0"/>
    <m/>
    <n v="80"/>
    <s v="עו&quot;ס                "/>
    <n v="21"/>
    <n v="103"/>
    <d v="2012-02-08T00:00:00"/>
    <d v="2016-05-01T00:00:00"/>
    <d v="2044-03-19T00:00:00"/>
    <d v="2011-02-08T00:00:00"/>
    <d v="2044-03-19T00:00:00"/>
    <d v="2016-04-01T00:00:00"/>
    <m/>
  </r>
  <r>
    <n v="2"/>
    <s v="תל - אביב"/>
    <x v="81"/>
    <s v="בית-אריה"/>
    <n v="3520000"/>
    <s v="מ.מ בית אריה"/>
    <n v="5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0409083"/>
    <s v="טירי שחר      "/>
    <s v="אבישג     "/>
    <x v="0"/>
    <n v="0.33"/>
    <n v="0.33"/>
    <n v="120"/>
    <s v="עו&quot;ס משפחה (כוללני) "/>
    <n v="0"/>
    <m/>
    <n v="80"/>
    <s v="עו&quot;ס                "/>
    <n v="20"/>
    <m/>
    <d v="2022-02-01T00:00:00"/>
    <d v="2022-02-01T00:00:00"/>
    <d v="2059-05-31T00:00:00"/>
    <d v="2021-07-01T00:00:00"/>
    <d v="2059-05-31T00:00:00"/>
    <d v="2016-04-01T00:00:00"/>
    <m/>
  </r>
  <r>
    <n v="2"/>
    <s v="תל - אביב"/>
    <x v="82"/>
    <s v="קרני-שומרון"/>
    <n v="3550000"/>
    <s v="מ.מ קרני שומרון"/>
    <n v="1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8333087"/>
    <s v="זילברמן       "/>
    <s v="נעה       "/>
    <x v="0"/>
    <n v="0.33"/>
    <n v="0.2"/>
    <n v="120"/>
    <s v="עו&quot;ס משפחה (כוללני) "/>
    <n v="0"/>
    <m/>
    <n v="80"/>
    <s v="עו&quot;ס                "/>
    <n v="20"/>
    <m/>
    <d v="2022-06-01T00:00:00"/>
    <d v="2022-06-01T00:00:00"/>
    <d v="2060-04-30T00:00:00"/>
    <d v="2022-06-01T00:00:00"/>
    <d v="2060-04-30T00:00:00"/>
    <d v="2016-04-01T00:00:00"/>
    <m/>
  </r>
  <r>
    <n v="2"/>
    <s v="תל - אביב"/>
    <x v="82"/>
    <s v="קרני-שומרון"/>
    <n v="3550000"/>
    <s v="מ.מ קרני שומרון"/>
    <n v="1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5746388"/>
    <s v="דרשן          "/>
    <s v="אביב      "/>
    <x v="0"/>
    <n v="0.33"/>
    <n v="0.13"/>
    <n v="120"/>
    <s v="עו&quot;ס משפחה (כוללני) "/>
    <n v="0"/>
    <m/>
    <n v="80"/>
    <s v="עו&quot;ס                "/>
    <n v="20"/>
    <m/>
    <d v="2021-01-01T00:00:00"/>
    <d v="2022-06-01T00:00:00"/>
    <d v="2063-06-30T00:00:00"/>
    <d v="2021-01-01T00:00:00"/>
    <d v="2063-06-30T00:00:00"/>
    <d v="2016-04-01T00:00:00"/>
    <m/>
  </r>
  <r>
    <n v="2"/>
    <s v="תל - אביב"/>
    <x v="83"/>
    <s v="ראש-העין"/>
    <n v="3590000"/>
    <s v="ע. ראש העין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59608182"/>
    <s v="שגיא          "/>
    <s v="רונית     "/>
    <x v="0"/>
    <n v="0.5"/>
    <n v="0.5"/>
    <n v="63"/>
    <s v="מרכז נושא מוגבלויות "/>
    <n v="0"/>
    <m/>
    <n v="80"/>
    <s v="עו&quot;ס                "/>
    <n v="30"/>
    <n v="110"/>
    <d v="2017-11-01T00:00:00"/>
    <d v="2017-11-01T00:00:00"/>
    <d v="2037-02-28T00:00:00"/>
    <d v="1995-01-01T00:00:00"/>
    <d v="2037-02-28T00:00:00"/>
    <d v="1994-10-01T00:00:00"/>
    <m/>
  </r>
  <r>
    <n v="2"/>
    <s v="תל - אביב"/>
    <x v="83"/>
    <s v="ראש-העין"/>
    <n v="3590000"/>
    <s v="ע. ראש העין"/>
    <n v="30100"/>
    <n v="64"/>
    <s v="מרכז נושא שיקום     "/>
    <n v="1"/>
    <s v="ע&quot;ח המשרד"/>
    <n v="1"/>
    <s v="שכר עובדי המחלקה לש&quot;ח"/>
    <n v="0"/>
    <m/>
    <s v="ללא הסכם מיוחד      "/>
    <n v="31584196"/>
    <s v="לוי           "/>
    <s v="רינת      "/>
    <x v="0"/>
    <n v="0.75"/>
    <n v="0.75"/>
    <n v="64"/>
    <s v="מרכז נושא שיקום     "/>
    <n v="0"/>
    <m/>
    <n v="80"/>
    <s v="עו&quot;ס                "/>
    <n v="30"/>
    <n v="111"/>
    <d v="2007-11-05T00:00:00"/>
    <d v="2007-11-05T00:00:00"/>
    <d v="2038-11-30T00:00:00"/>
    <d v="2006-08-15T00:00:00"/>
    <d v="2038-11-30T00:00:00"/>
    <d v="1951-01-01T00:00:00"/>
    <m/>
  </r>
  <r>
    <n v="2"/>
    <s v="תל - אביב"/>
    <x v="83"/>
    <s v="ראש-העין"/>
    <n v="3590000"/>
    <s v="ע. ראש העין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5444301"/>
    <s v="ענבר          "/>
    <s v="איריס     "/>
    <x v="0"/>
    <n v="0.75"/>
    <n v="0.25"/>
    <n v="120"/>
    <s v="עו&quot;ס משפחה (כוללני) "/>
    <n v="0"/>
    <m/>
    <n v="80"/>
    <s v="עו&quot;ס                "/>
    <n v="23"/>
    <n v="111"/>
    <d v="1993-02-01T00:00:00"/>
    <d v="2016-04-01T00:00:00"/>
    <d v="2023-08-31T00:00:00"/>
    <d v="1990-12-01T00:00:00"/>
    <d v="2023-08-31T00:00:00"/>
    <d v="2016-04-01T00:00:00"/>
    <m/>
  </r>
  <r>
    <n v="2"/>
    <s v="תל - אביב"/>
    <x v="83"/>
    <s v="ראש-העין"/>
    <n v="3590000"/>
    <s v="ע. ראש העין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745377"/>
    <s v="דיין          "/>
    <s v="ענבר      "/>
    <x v="0"/>
    <n v="0.75"/>
    <n v="0.5"/>
    <n v="120"/>
    <s v="עו&quot;ס משפחה (כוללני) "/>
    <n v="0"/>
    <m/>
    <n v="80"/>
    <s v="עו&quot;ס                "/>
    <n v="21"/>
    <n v="101"/>
    <d v="2016-03-08T00:00:00"/>
    <d v="2021-11-01T00:00:00"/>
    <d v="2058-11-30T00:00:00"/>
    <d v="2021-02-08T00:00:00"/>
    <d v="2058-11-30T00:00:00"/>
    <d v="2016-04-01T00:00:00"/>
    <m/>
  </r>
  <r>
    <n v="2"/>
    <s v="תל - אביב"/>
    <x v="84"/>
    <s v="ברנר"/>
    <n v="3610000"/>
    <s v="מ.א ברנר"/>
    <n v="10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33"/>
    <m/>
    <m/>
    <m/>
    <m/>
    <m/>
    <m/>
    <m/>
    <m/>
    <m/>
    <m/>
    <m/>
    <m/>
    <m/>
    <m/>
    <d v="2016-04-01T00:00:00"/>
    <m/>
  </r>
  <r>
    <n v="2"/>
    <s v="תל - אביב"/>
    <x v="85"/>
    <s v="גדרות"/>
    <n v="3620000"/>
    <s v="מ.א גדרות"/>
    <n v="10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66431362"/>
    <s v="וויסמל        "/>
    <s v="צחית      "/>
    <x v="0"/>
    <n v="0.33"/>
    <n v="0.33"/>
    <n v="121"/>
    <s v="עו&quot;ס מרחבי          "/>
    <n v="0"/>
    <m/>
    <n v="80"/>
    <s v="עו&quot;ס                "/>
    <n v="20"/>
    <n v="105"/>
    <d v="2020-03-01T00:00:00"/>
    <d v="2022-04-01T00:00:00"/>
    <d v="2052-03-31T00:00:00"/>
    <d v="2020-03-01T00:00:00"/>
    <d v="2052-03-31T00:00:00"/>
    <d v="2016-04-01T00:00:00"/>
    <m/>
  </r>
  <r>
    <n v="2"/>
    <s v="תל - אביב"/>
    <x v="86"/>
    <s v="גזר"/>
    <n v="3630000"/>
    <s v="מ.א גזר"/>
    <n v="216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13350704"/>
    <s v="כץ            "/>
    <s v="אלמוג     "/>
    <x v="0"/>
    <n v="0.5"/>
    <n v="0.5"/>
    <n v="121"/>
    <s v="עו&quot;ס מרחבי          "/>
    <n v="0"/>
    <m/>
    <n v="80"/>
    <s v="עו&quot;ס                "/>
    <n v="20"/>
    <n v="101"/>
    <d v="2020-12-01T00:00:00"/>
    <d v="2021-03-01T00:00:00"/>
    <d v="2062-05-31T00:00:00"/>
    <d v="2020-03-01T00:00:00"/>
    <d v="2062-05-31T00:00:00"/>
    <d v="2016-04-01T00:00:00"/>
    <m/>
  </r>
  <r>
    <n v="2"/>
    <s v="תל - אביב"/>
    <x v="87"/>
    <s v="לב-השרון"/>
    <n v="3650000"/>
    <s v="מ.א לב השרון"/>
    <n v="321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9649405"/>
    <s v="לוי           "/>
    <s v="טלי       "/>
    <x v="0"/>
    <n v="0.33"/>
    <n v="0.33"/>
    <n v="121"/>
    <s v="עו&quot;ס מרחבי          "/>
    <n v="0"/>
    <m/>
    <n v="80"/>
    <s v="עו&quot;ס                "/>
    <n v="21"/>
    <m/>
    <d v="2016-10-01T00:00:00"/>
    <d v="2020-08-01T00:00:00"/>
    <d v="2051-07-15T00:00:00"/>
    <d v="2018-07-15T00:00:00"/>
    <d v="2051-07-15T00:00:00"/>
    <d v="2016-04-01T00:00:00"/>
    <m/>
  </r>
  <r>
    <n v="2"/>
    <s v="תל - אביב"/>
    <x v="88"/>
    <s v="אלעד"/>
    <n v="3660000"/>
    <s v="ע. אלעד"/>
    <n v="6100"/>
    <n v="63"/>
    <s v="מרכז נושא מוגבלויות "/>
    <n v="1"/>
    <s v="ע&quot;ח המשרד"/>
    <n v="1"/>
    <s v="שכר עובדי המחלקה לש&quot;ח"/>
    <n v="0"/>
    <m/>
    <s v="ללא הסכם מיוחד      "/>
    <n v="26623348"/>
    <s v="מונק          "/>
    <s v="יוכבד     "/>
    <x v="0"/>
    <n v="0.5"/>
    <n v="0.5"/>
    <n v="63"/>
    <s v="מרכז נושא מוגבלויות "/>
    <n v="0"/>
    <m/>
    <n v="80"/>
    <s v="עו&quot;ס                "/>
    <n v="27"/>
    <m/>
    <d v="2022-07-01T00:00:00"/>
    <d v="2022-07-01T00:00:00"/>
    <d v="2047-01-31T00:00:00"/>
    <d v="2019-02-13T00:00:00"/>
    <d v="2047-01-31T00:00:00"/>
    <d v="2004-04-01T00:00:00"/>
    <m/>
  </r>
  <r>
    <n v="2"/>
    <s v="תל - אביב"/>
    <x v="88"/>
    <s v="אלעד"/>
    <n v="3660020"/>
    <s v="ע. אלעד צוות 2"/>
    <n v="121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866671"/>
    <s v="פוגל          "/>
    <s v="מרגלית    "/>
    <x v="0"/>
    <n v="0.5"/>
    <n v="0.5"/>
    <n v="120"/>
    <s v="עו&quot;ס משפחה (כוללני) "/>
    <n v="0"/>
    <m/>
    <n v="80"/>
    <s v="עו&quot;ס                "/>
    <n v="20"/>
    <m/>
    <d v="2022-09-01T00:00:00"/>
    <d v="2022-09-01T00:00:00"/>
    <d v="2052-05-31T00:00:00"/>
    <d v="2022-09-01T00:00:00"/>
    <d v="2052-05-31T00:00:00"/>
    <d v="2016-04-01T00:00:00"/>
    <m/>
  </r>
  <r>
    <n v="2"/>
    <s v="תל - אביב"/>
    <x v="89"/>
    <s v="דרום-השרון-רמות השבים"/>
    <n v="3680010"/>
    <s v="מ.א דרום השרון צ.1"/>
    <n v="121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55026173"/>
    <s v="פורמן         "/>
    <s v="אתי       "/>
    <x v="0"/>
    <n v="0.5"/>
    <n v="0.5"/>
    <n v="121"/>
    <s v="עו&quot;ס מרחבי          "/>
    <n v="0"/>
    <m/>
    <n v="80"/>
    <s v="עו&quot;ס                "/>
    <n v="22"/>
    <n v="108"/>
    <d v="1983-12-01T00:00:00"/>
    <d v="2016-11-01T00:00:00"/>
    <d v="2024-12-30T00:00:00"/>
    <d v="1983-12-01T00:00:00"/>
    <d v="2024-12-30T00:00:00"/>
    <d v="2016-04-01T00:00:00"/>
    <m/>
  </r>
  <r>
    <n v="2"/>
    <s v="תל - אביב"/>
    <x v="90"/>
    <s v="חוף-השרון"/>
    <n v="3700000"/>
    <s v="מ.א חוף השרון"/>
    <n v="107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7136167"/>
    <s v="פרידמןליסאור  "/>
    <s v="עליזה     "/>
    <x v="0"/>
    <n v="0.33"/>
    <n v="0.33"/>
    <n v="121"/>
    <s v="עו&quot;ס מרחבי          "/>
    <n v="0"/>
    <m/>
    <n v="80"/>
    <s v="עו&quot;ס                "/>
    <n v="22"/>
    <m/>
    <d v="2016-05-01T00:00:00"/>
    <d v="2016-05-01T00:00:00"/>
    <d v="2036-04-30T00:00:00"/>
    <d v="2016-05-01T00:00:00"/>
    <d v="2036-04-30T00:00:00"/>
    <d v="2016-04-01T00:00:00"/>
    <m/>
  </r>
  <r>
    <n v="2"/>
    <s v="תל - אביב"/>
    <x v="91"/>
    <s v="חבל-מודיעין"/>
    <n v="3710000"/>
    <s v="מ.א חבל מודיעים"/>
    <n v="121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4369753"/>
    <s v="ארנפלד        "/>
    <s v="שרית      "/>
    <x v="0"/>
    <n v="0.33"/>
    <n v="0.33"/>
    <n v="121"/>
    <s v="עו&quot;ס מרחבי          "/>
    <n v="0"/>
    <m/>
    <n v="80"/>
    <s v="עו&quot;ס                "/>
    <n v="24"/>
    <n v="111"/>
    <d v="1998-11-01T00:00:00"/>
    <d v="2016-04-01T00:00:00"/>
    <d v="2024-12-31T00:00:00"/>
    <d v="1993-10-01T00:00:00"/>
    <d v="2024-12-31T00:00:00"/>
    <d v="2016-04-01T00:00:00"/>
    <m/>
  </r>
  <r>
    <n v="2"/>
    <s v="תל - אביב"/>
    <x v="92"/>
    <s v="עמק-חפר"/>
    <n v="3740000"/>
    <s v="מ.א עמק חפר"/>
    <n v="107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1461158"/>
    <s v="חיים          "/>
    <s v="אריה      "/>
    <x v="1"/>
    <n v="0.08"/>
    <n v="0.08"/>
    <n v="121"/>
    <s v="עו&quot;ס מרחבי          "/>
    <n v="0"/>
    <m/>
    <n v="80"/>
    <s v="עו&quot;ס                "/>
    <n v="20"/>
    <m/>
    <d v="2022-07-25T00:00:00"/>
    <d v="2022-07-25T00:00:00"/>
    <d v="2055-05-31T00:00:00"/>
    <d v="2022-07-25T00:00:00"/>
    <d v="2055-05-31T00:00:00"/>
    <d v="2016-04-01T00:00:00"/>
    <m/>
  </r>
  <r>
    <n v="2"/>
    <s v="תל - אביב"/>
    <x v="92"/>
    <s v="עמק-חפר"/>
    <n v="3740020"/>
    <s v="מ.א עמק חפר צוות ב"/>
    <n v="1202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7842491"/>
    <s v="פודים         "/>
    <s v="רונית     "/>
    <x v="0"/>
    <n v="0.25"/>
    <n v="0.25"/>
    <n v="121"/>
    <s v="עו&quot;ס מרחבי          "/>
    <n v="0"/>
    <m/>
    <n v="80"/>
    <s v="עו&quot;ס                "/>
    <n v="21"/>
    <m/>
    <d v="2020-05-01T00:00:00"/>
    <d v="2021-08-01T00:00:00"/>
    <d v="2039-12-31T00:00:00"/>
    <d v="2017-04-23T00:00:00"/>
    <d v="2039-12-31T00:00:00"/>
    <d v="2016-04-01T00:00:00"/>
    <m/>
  </r>
  <r>
    <n v="2"/>
    <s v="תל - אביב"/>
    <x v="93"/>
    <s v="שדות-דן"/>
    <n v="3750010"/>
    <s v="מ.א שדות דן צוות א"/>
    <n v="120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05591852"/>
    <s v="נדב           "/>
    <s v="רוית      "/>
    <x v="0"/>
    <n v="0.33"/>
    <n v="0.33"/>
    <n v="121"/>
    <s v="עו&quot;ס מרחבי          "/>
    <n v="0"/>
    <m/>
    <n v="80"/>
    <s v="עו&quot;ס                "/>
    <n v="20"/>
    <m/>
    <d v="2020-11-01T00:00:00"/>
    <d v="2021-11-01T00:00:00"/>
    <d v="2061-06-30T00:00:00"/>
    <d v="2020-11-01T00:00:00"/>
    <d v="2061-06-30T00:00:00"/>
    <d v="2016-04-01T00:00:00"/>
    <m/>
  </r>
  <r>
    <n v="2"/>
    <s v="תל - אביב"/>
    <x v="94"/>
    <s v="שומרון"/>
    <n v="3770000"/>
    <s v="מ.א שומרון"/>
    <n v="105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43443597"/>
    <s v="בר ניצן       "/>
    <s v="יפה       "/>
    <x v="0"/>
    <n v="0.5"/>
    <n v="0.5"/>
    <n v="121"/>
    <s v="עו&quot;ס מרחבי          "/>
    <n v="0"/>
    <m/>
    <n v="80"/>
    <s v="עו&quot;ס                "/>
    <n v="22"/>
    <n v="102"/>
    <d v="2016-07-11T00:00:00"/>
    <d v="2020-04-01T00:00:00"/>
    <d v="2034-12-31T00:00:00"/>
    <d v="2016-07-11T00:00:00"/>
    <d v="2034-12-31T00:00:00"/>
    <d v="2016-04-01T00:00:00"/>
    <m/>
  </r>
  <r>
    <n v="2"/>
    <s v="תל - אביב"/>
    <x v="95"/>
    <s v="אורנית"/>
    <n v="3780000"/>
    <s v="מ.מ אורנית"/>
    <n v="1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7294402"/>
    <s v="אורים         "/>
    <s v="נרית      "/>
    <x v="0"/>
    <n v="0.33"/>
    <n v="0.33"/>
    <n v="120"/>
    <s v="עו&quot;ס משפחה (כוללני) "/>
    <n v="0"/>
    <m/>
    <n v="80"/>
    <s v="עו&quot;ס                "/>
    <n v="24"/>
    <n v="110"/>
    <d v="2005-04-12T00:00:00"/>
    <d v="2016-10-01T00:00:00"/>
    <d v="2040-12-31T00:00:00"/>
    <d v="2005-04-12T00:00:00"/>
    <d v="2040-12-31T00:00:00"/>
    <d v="2016-04-01T00:00:00"/>
    <m/>
  </r>
  <r>
    <n v="2"/>
    <s v="תל - אביב"/>
    <x v="96"/>
    <s v="שוהם"/>
    <n v="3790000"/>
    <s v="מ.מ שוהם"/>
    <n v="92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8222710"/>
    <s v="לוי           "/>
    <s v="דנית      "/>
    <x v="0"/>
    <n v="0.5"/>
    <n v="0.5"/>
    <n v="120"/>
    <s v="עו&quot;ס משפחה (כוללני) "/>
    <n v="0"/>
    <m/>
    <n v="80"/>
    <s v="עו&quot;ס                "/>
    <n v="20"/>
    <m/>
    <d v="2022-02-01T00:00:00"/>
    <d v="2022-02-01T00:00:00"/>
    <d v="2060-06-30T00:00:00"/>
    <d v="2022-02-01T00:00:00"/>
    <d v="2060-06-30T00:00:00"/>
    <d v="2016-04-01T00:00:00"/>
    <m/>
  </r>
  <r>
    <n v="2"/>
    <s v="תל - אביב"/>
    <x v="97"/>
    <s v="טייבה"/>
    <n v="4210000"/>
    <s v="ע. טייבה"/>
    <n v="21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33"/>
    <m/>
    <m/>
    <m/>
    <m/>
    <m/>
    <m/>
    <m/>
    <m/>
    <m/>
    <m/>
    <m/>
    <m/>
    <m/>
    <m/>
    <d v="2016-04-01T00:00:00"/>
    <m/>
  </r>
  <r>
    <n v="2"/>
    <s v="תל - אביב"/>
    <x v="98"/>
    <s v="טירה"/>
    <n v="4220000"/>
    <s v="ע. טירה"/>
    <n v="3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8377034"/>
    <s v="נאסר          "/>
    <s v="לילה      "/>
    <x v="0"/>
    <n v="0.33"/>
    <n v="0.33"/>
    <n v="120"/>
    <s v="עו&quot;ס משפחה (כוללני) "/>
    <n v="0"/>
    <m/>
    <n v="80"/>
    <s v="עו&quot;ס                "/>
    <n v="21"/>
    <m/>
    <d v="1995-01-01T00:00:00"/>
    <d v="2021-03-01T00:00:00"/>
    <d v="2032-01-31T00:00:00"/>
    <d v="1994-09-01T00:00:00"/>
    <d v="2032-01-31T00:00:00"/>
    <d v="2016-04-01T00:00:00"/>
    <m/>
  </r>
  <r>
    <n v="2"/>
    <s v="תל - אביב"/>
    <x v="99"/>
    <s v="כפר-קאסם"/>
    <n v="4240000"/>
    <s v="ע. כפר קאסם"/>
    <n v="6300"/>
    <n v="63"/>
    <s v="מרכז נושא מוגבלויות "/>
    <n v="1"/>
    <s v="ע&quot;ח המשרד"/>
    <n v="1"/>
    <s v="שכר עובדי המחלקה לש&quot;ח"/>
    <n v="0"/>
    <m/>
    <s v="ללא הסכם מיוחד      "/>
    <n v="40377194"/>
    <s v="צרצור         "/>
    <s v="היבא      "/>
    <x v="0"/>
    <n v="0.5"/>
    <n v="0.5"/>
    <n v="63"/>
    <s v="מרכז נושא מוגבלויות "/>
    <n v="0"/>
    <m/>
    <n v="80"/>
    <s v="עו&quot;ס                "/>
    <n v="29"/>
    <n v="110"/>
    <d v="2022-05-01T00:00:00"/>
    <d v="2022-05-01T00:00:00"/>
    <d v="2039-03-01T00:00:00"/>
    <d v="2003-04-01T00:00:00"/>
    <d v="2039-03-01T00:00:00"/>
    <d v="1992-08-01T00:00:00"/>
    <m/>
  </r>
  <r>
    <n v="2"/>
    <s v="תל - אביב"/>
    <x v="99"/>
    <s v="כפר-קאסם"/>
    <n v="4240000"/>
    <s v="ע. כפר קאסם"/>
    <n v="19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5443765"/>
    <s v="עאסי          "/>
    <s v="סוהא      "/>
    <x v="0"/>
    <n v="0.33"/>
    <n v="0.33"/>
    <n v="120"/>
    <s v="עו&quot;ס משפחה (כוללני) "/>
    <n v="0"/>
    <m/>
    <n v="80"/>
    <s v="עו&quot;ס                "/>
    <n v="21"/>
    <n v="101"/>
    <d v="2019-05-01T00:00:00"/>
    <d v="2020-12-01T00:00:00"/>
    <d v="2051-08-31T00:00:00"/>
    <d v="2018-10-01T00:00:00"/>
    <d v="2051-08-31T00:00:00"/>
    <d v="2016-04-01T00:00:00"/>
    <m/>
  </r>
  <r>
    <n v="2"/>
    <s v="תל - אביב"/>
    <x v="100"/>
    <s v="קלנסווה"/>
    <n v="4250000"/>
    <s v="ע. קלנסואה"/>
    <n v="22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7550649"/>
    <s v="זמירו         "/>
    <s v="ויאם      "/>
    <x v="0"/>
    <n v="0.33"/>
    <n v="0.17"/>
    <n v="120"/>
    <s v="עו&quot;ס משפחה (כוללני) "/>
    <n v="0"/>
    <m/>
    <n v="80"/>
    <s v="עו&quot;ס                "/>
    <n v="23"/>
    <n v="111"/>
    <d v="1992-09-01T00:00:00"/>
    <d v="2022-08-01T00:00:00"/>
    <d v="2030-05-02T00:00:00"/>
    <d v="1992-10-01T00:00:00"/>
    <d v="2037-10-31T00:00:00"/>
    <d v="2016-04-01T00:00:00"/>
    <m/>
  </r>
  <r>
    <n v="2"/>
    <s v="תל - אביב"/>
    <x v="101"/>
    <s v="זמר"/>
    <n v="4260000"/>
    <s v="מ.מ זמר"/>
    <n v="23100"/>
    <n v="140"/>
    <s v="עו&quot;ס שיקום          "/>
    <n v="1"/>
    <s v="ע&quot;ח המשרד"/>
    <n v="1"/>
    <s v="שכר עובדי המחלקה לש&quot;ח"/>
    <n v="0"/>
    <m/>
    <s v="ללא הסכם מיוחד      "/>
    <n v="36181337"/>
    <s v="דעאס          "/>
    <s v="דוכא      "/>
    <x v="0"/>
    <n v="0.4"/>
    <n v="0.06"/>
    <n v="140"/>
    <s v="עו&quot;ס שיקום          "/>
    <n v="0"/>
    <m/>
    <n v="80"/>
    <s v="עו&quot;ס                "/>
    <n v="21"/>
    <n v="104"/>
    <d v="2020-01-01T00:00:00"/>
    <d v="2020-01-01T00:00:00"/>
    <d v="2046-03-31T00:00:00"/>
    <d v="2014-09-21T00:00:00"/>
    <d v="2046-03-31T00:00:00"/>
    <d v="1991-04-01T00:00:00"/>
    <m/>
  </r>
  <r>
    <n v="2"/>
    <s v="תל - אביב"/>
    <x v="101"/>
    <s v="זמר"/>
    <n v="4260000"/>
    <s v="מ.מ זמר"/>
    <n v="23100"/>
    <n v="140"/>
    <s v="עו&quot;ס שיקום          "/>
    <n v="1"/>
    <s v="ע&quot;ח המשרד"/>
    <n v="1"/>
    <s v="שכר עובדי המחלקה לש&quot;ח"/>
    <n v="0"/>
    <m/>
    <s v="ללא הסכם מיוחד      "/>
    <n v="305003162"/>
    <s v="ג'מל(גאום)    "/>
    <s v="ריאן      "/>
    <x v="0"/>
    <n v="0.4"/>
    <n v="0.34"/>
    <n v="140"/>
    <s v="עו&quot;ס שיקום          "/>
    <n v="0"/>
    <m/>
    <n v="80"/>
    <s v="עו&quot;ס                "/>
    <n v="21"/>
    <m/>
    <d v="2017-09-08T00:00:00"/>
    <d v="2021-05-01T00:00:00"/>
    <d v="2058-03-31T00:00:00"/>
    <d v="2017-09-08T00:00:00"/>
    <d v="2058-03-31T00:00:00"/>
    <d v="1991-04-01T00:00:00"/>
    <m/>
  </r>
  <r>
    <n v="3"/>
    <s v="חיפה"/>
    <x v="102"/>
    <s v="חדרה"/>
    <n v="5000000"/>
    <s v="ע. חדרה"/>
    <n v="30100"/>
    <n v="63"/>
    <s v="מרכז נושא מוגבלויות "/>
    <n v="1"/>
    <s v="ע&quot;ח המשרד"/>
    <n v="1"/>
    <s v="שכר עובדי המחלקה לש&quot;ח"/>
    <n v="0"/>
    <m/>
    <s v="ללא הסכם מיוחד      "/>
    <n v="34912188"/>
    <s v="האובן         "/>
    <s v="דיקלה     "/>
    <x v="0"/>
    <n v="0.5"/>
    <n v="0.5"/>
    <n v="63"/>
    <s v="מרכז נושא מוגבלויות "/>
    <n v="0"/>
    <m/>
    <n v="80"/>
    <s v="עו&quot;ס                "/>
    <n v="28"/>
    <n v="108"/>
    <d v="2021-03-01T00:00:00"/>
    <d v="2021-03-01T00:00:00"/>
    <d v="2038-12-31T00:00:00"/>
    <d v="2016-01-02T00:00:00"/>
    <d v="2038-12-31T00:00:00"/>
    <d v="1993-01-01T00:00:00"/>
    <m/>
  </r>
  <r>
    <n v="3"/>
    <s v="חיפה"/>
    <x v="102"/>
    <s v="חדרה"/>
    <n v="5000000"/>
    <s v="ע. חדרה"/>
    <n v="37200"/>
    <n v="64"/>
    <s v="מרכז נושא שיקום     "/>
    <n v="1"/>
    <s v="ע&quot;ח המשרד"/>
    <n v="1"/>
    <s v="שכר עובדי המחלקה לש&quot;ח"/>
    <n v="0"/>
    <m/>
    <s v="ללא הסכם מיוחד      "/>
    <n v="57463663"/>
    <s v="אשורי         "/>
    <s v="משה       "/>
    <x v="1"/>
    <n v="0.75"/>
    <n v="0.75"/>
    <n v="64"/>
    <s v="מרכז נושא שיקום     "/>
    <n v="0"/>
    <m/>
    <n v="80"/>
    <s v="עו&quot;ס                "/>
    <n v="27"/>
    <n v="101"/>
    <d v="2021-06-01T00:00:00"/>
    <d v="2021-06-01T00:00:00"/>
    <d v="2029-04-30T00:00:00"/>
    <d v="1997-11-02T00:00:00"/>
    <d v="2029-04-30T00:00:00"/>
    <d v="1972-04-01T00:00:00"/>
    <m/>
  </r>
  <r>
    <n v="3"/>
    <s v="חיפה"/>
    <x v="102"/>
    <s v="חדרה"/>
    <n v="5000030"/>
    <s v="ע. חדרה צוות ג"/>
    <n v="23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8626794"/>
    <s v="שפרירי        "/>
    <s v="רונית     "/>
    <x v="0"/>
    <n v="0.5"/>
    <n v="0.5"/>
    <n v="120"/>
    <s v="עו&quot;ס משפחה (כוללני) "/>
    <n v="0"/>
    <m/>
    <n v="80"/>
    <s v="עו&quot;ס                "/>
    <n v="23"/>
    <n v="107"/>
    <d v="2007-05-01T00:00:00"/>
    <d v="2016-11-01T00:00:00"/>
    <d v="2043-07-31T00:00:00"/>
    <d v="2016-11-01T00:00:00"/>
    <d v="2043-07-31T00:00:00"/>
    <d v="2016-04-01T00:00:00"/>
    <m/>
  </r>
  <r>
    <n v="3"/>
    <s v="חיפה"/>
    <x v="102"/>
    <s v="חדרה"/>
    <n v="5000050"/>
    <s v="ע. חדרה צוות 5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810277"/>
    <s v="ואן סטרטן     "/>
    <s v="יניב      "/>
    <x v="1"/>
    <n v="1"/>
    <n v="1"/>
    <n v="120"/>
    <s v="עו&quot;ס משפחה (כוללני) "/>
    <n v="0"/>
    <m/>
    <n v="80"/>
    <s v="עו&quot;ס                "/>
    <n v="21"/>
    <m/>
    <d v="2011-03-01T00:00:00"/>
    <d v="2022-11-01T00:00:00"/>
    <d v="2032-10-31T00:00:00"/>
    <d v="2022-11-01T00:00:00"/>
    <d v="2032-10-31T00:00:00"/>
    <d v="2016-04-01T00:00:00"/>
    <m/>
  </r>
  <r>
    <n v="3"/>
    <s v="חיפה"/>
    <x v="103"/>
    <s v="חיפה"/>
    <n v="5010000"/>
    <s v="ע.חיפה הנהלת שפרעם10"/>
    <n v="52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8177896"/>
    <s v="נג'מי         "/>
    <s v="רואא      "/>
    <x v="0"/>
    <n v="1"/>
    <n v="1"/>
    <n v="120"/>
    <s v="עו&quot;ס משפחה (כוללני) "/>
    <n v="0"/>
    <m/>
    <n v="80"/>
    <s v="עו&quot;ס                "/>
    <n v="20"/>
    <m/>
    <d v="2022-02-01T00:00:00"/>
    <d v="2022-10-01T00:00:00"/>
    <d v="2031-06-01T00:00:00"/>
    <d v="2021-06-01T00:00:00"/>
    <d v="2031-06-01T00:00:00"/>
    <d v="2016-04-01T00:00:00"/>
    <m/>
  </r>
  <r>
    <n v="3"/>
    <s v="חיפה"/>
    <x v="103"/>
    <s v="חיפה"/>
    <n v="5010000"/>
    <s v="ע.חיפה הנהלת שפרעם10"/>
    <n v="52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1748990"/>
    <s v="בנדרנקו       "/>
    <s v="אלבירה    "/>
    <x v="0"/>
    <n v="1"/>
    <n v="1"/>
    <n v="120"/>
    <s v="עו&quot;ס משפחה (כוללני) "/>
    <n v="0"/>
    <m/>
    <n v="80"/>
    <s v="עו&quot;ס                "/>
    <n v="21"/>
    <m/>
    <d v="2018-10-28T00:00:00"/>
    <d v="2022-10-01T00:00:00"/>
    <d v="2057-10-31T00:00:00"/>
    <d v="2018-10-28T00:00:00"/>
    <d v="2057-10-31T00:00:00"/>
    <d v="2016-04-01T00:00:00"/>
    <m/>
  </r>
  <r>
    <n v="3"/>
    <s v="חיפה"/>
    <x v="103"/>
    <s v="חיפה"/>
    <n v="5010000"/>
    <s v="ע.חיפה הנהלת שפרעם10"/>
    <n v="52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2298870"/>
    <s v="אברמן         "/>
    <s v="מיכל      "/>
    <x v="0"/>
    <n v="0.75"/>
    <n v="0.5"/>
    <n v="120"/>
    <s v="עו&quot;ס משפחה (כוללני) "/>
    <n v="0"/>
    <m/>
    <n v="80"/>
    <s v="עו&quot;ס                "/>
    <n v="21"/>
    <m/>
    <d v="2018-11-11T00:00:00"/>
    <d v="2022-10-01T00:00:00"/>
    <d v="2050-08-30T00:00:00"/>
    <d v="2019-08-01T00:00:00"/>
    <d v="2050-08-30T00:00:00"/>
    <d v="2016-04-01T00:00:00"/>
    <m/>
  </r>
  <r>
    <n v="3"/>
    <s v="חיפה"/>
    <x v="103"/>
    <s v="חיפה"/>
    <n v="5010004"/>
    <s v="ע.חיפה מח' שיקום"/>
    <n v="90"/>
    <n v="63"/>
    <s v="מרכז נושא מוגבלויות "/>
    <n v="1"/>
    <s v="ע&quot;ח המשרד"/>
    <n v="1"/>
    <s v="שכר עובדי המחלקה לש&quot;ח"/>
    <n v="0"/>
    <m/>
    <s v="ללא הסכם מיוחד      "/>
    <n v="23185598"/>
    <s v="עטאללה        "/>
    <s v="מרים      "/>
    <x v="0"/>
    <n v="1"/>
    <n v="1"/>
    <n v="63"/>
    <s v="מרכז נושא מוגבלויות "/>
    <n v="0"/>
    <m/>
    <n v="80"/>
    <s v="עו&quot;ס                "/>
    <n v="29"/>
    <n v="110"/>
    <d v="2018-01-01T00:00:00"/>
    <d v="2021-08-01T00:00:00"/>
    <d v="2033-09-01T00:00:00"/>
    <d v="1996-07-01T00:00:00"/>
    <d v="2033-09-01T00:00:00"/>
    <d v="1951-01-01T00:00:00"/>
    <m/>
  </r>
  <r>
    <n v="3"/>
    <s v="חיפה"/>
    <x v="103"/>
    <s v="חיפה"/>
    <n v="5010004"/>
    <s v="ע.חיפה מח' שיקום"/>
    <n v="100"/>
    <n v="64"/>
    <s v="מרכז נושא שיקום     "/>
    <n v="1"/>
    <s v="ע&quot;ח המשרד"/>
    <n v="1"/>
    <s v="שכר עובדי המחלקה לש&quot;ח"/>
    <n v="0"/>
    <m/>
    <s v="ללא הסכם מיוחד      "/>
    <n v="24345019"/>
    <s v="בן צבי        "/>
    <s v="ענת       "/>
    <x v="0"/>
    <n v="1"/>
    <n v="1"/>
    <n v="64"/>
    <s v="מרכז נושא שיקום     "/>
    <n v="0"/>
    <m/>
    <n v="80"/>
    <s v="עו&quot;ס                "/>
    <n v="28"/>
    <n v="105"/>
    <d v="2013-08-01T00:00:00"/>
    <d v="2013-08-01T00:00:00"/>
    <d v="2036-04-30T00:00:00"/>
    <d v="2013-08-01T00:00:00"/>
    <d v="2036-04-30T00:00:00"/>
    <d v="1976-08-01T00:00:00"/>
    <m/>
  </r>
  <r>
    <n v="3"/>
    <s v="חיפה"/>
    <x v="103"/>
    <s v="חיפה"/>
    <n v="5010004"/>
    <s v="ע.חיפה מח' שיקום"/>
    <n v="10200"/>
    <n v="140"/>
    <s v="עו&quot;ס שיקום          "/>
    <n v="1"/>
    <s v="ע&quot;ח המשרד"/>
    <n v="1"/>
    <s v="שכר עובדי המחלקה לש&quot;ח"/>
    <n v="0"/>
    <m/>
    <s v="ללא הסכם מיוחד      "/>
    <n v="24435752"/>
    <s v="אנטשל         "/>
    <s v="יעל       "/>
    <x v="0"/>
    <n v="0.65"/>
    <n v="0.65"/>
    <n v="140"/>
    <s v="עו&quot;ס שיקום          "/>
    <n v="0"/>
    <m/>
    <n v="80"/>
    <s v="עו&quot;ס                "/>
    <n v="23"/>
    <n v="107"/>
    <d v="2018-01-01T00:00:00"/>
    <d v="2021-10-01T00:00:00"/>
    <d v="2029-07-01T00:00:00"/>
    <d v="1994-01-01T00:00:00"/>
    <d v="2029-07-01T00:00:00"/>
    <d v="1976-04-01T00:00:00"/>
    <m/>
  </r>
  <r>
    <n v="3"/>
    <s v="חיפה"/>
    <x v="103"/>
    <s v="חיפה"/>
    <n v="5010011"/>
    <s v="ע.חיפה הדר כרמל צ.1"/>
    <n v="23000"/>
    <n v="140"/>
    <s v="עו&quot;ס שיקום          "/>
    <n v="1"/>
    <s v="ע&quot;ח המשרד"/>
    <n v="1"/>
    <s v="שכר עובדי המחלקה לש&quot;ח"/>
    <n v="0"/>
    <m/>
    <s v="ללא הסכם מיוחד      "/>
    <n v="66671595"/>
    <s v="אבו שקארה     "/>
    <s v="ריזק      "/>
    <x v="1"/>
    <n v="1"/>
    <n v="1"/>
    <n v="140"/>
    <s v="עו&quot;ס שיקום          "/>
    <n v="0"/>
    <m/>
    <n v="80"/>
    <s v="עו&quot;ס                "/>
    <n v="20"/>
    <m/>
    <d v="2022-05-26T00:00:00"/>
    <d v="2022-05-26T00:00:00"/>
    <d v="2032-05-26T00:00:00"/>
    <d v="2022-05-26T00:00:00"/>
    <d v="2032-05-26T00:00:00"/>
    <d v="1951-01-01T00:00:00"/>
    <m/>
  </r>
  <r>
    <n v="3"/>
    <s v="חיפה"/>
    <x v="103"/>
    <s v="חיפה"/>
    <n v="5010041"/>
    <s v="ע.חיפה ק.חיים צוות 1"/>
    <n v="23100"/>
    <n v="140"/>
    <s v="עו&quot;ס שיקום          "/>
    <n v="1"/>
    <s v="ע&quot;ח המשרד"/>
    <n v="1"/>
    <s v="שכר עובדי המחלקה לש&quot;ח"/>
    <n v="0"/>
    <m/>
    <s v="ללא הסכם מיוחד      "/>
    <n v="24435752"/>
    <s v="אנטשל         "/>
    <s v="יעל       "/>
    <x v="0"/>
    <n v="0.35"/>
    <n v="0.35"/>
    <n v="140"/>
    <s v="עו&quot;ס שיקום          "/>
    <n v="0"/>
    <m/>
    <n v="80"/>
    <s v="עו&quot;ס                "/>
    <n v="23"/>
    <n v="107"/>
    <d v="2018-01-01T00:00:00"/>
    <d v="2021-10-01T00:00:00"/>
    <d v="2029-07-01T00:00:00"/>
    <d v="1994-01-01T00:00:00"/>
    <d v="2029-07-01T00:00:00"/>
    <d v="1951-01-01T00:00:00"/>
    <m/>
  </r>
  <r>
    <n v="3"/>
    <s v="חיפה"/>
    <x v="103"/>
    <s v="חיפה"/>
    <n v="5010042"/>
    <s v="ע.חיפה ק.חיים צוות 2"/>
    <n v="3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0435714"/>
    <s v="טחמזוב סאצ'וק "/>
    <s v="פאינה     "/>
    <x v="0"/>
    <n v="0.5"/>
    <n v="0.5"/>
    <n v="120"/>
    <s v="עו&quot;ס משפחה (כוללני) "/>
    <n v="0"/>
    <m/>
    <n v="80"/>
    <s v="עו&quot;ס                "/>
    <n v="20"/>
    <m/>
    <d v="2022-02-01T00:00:00"/>
    <d v="2022-02-01T00:00:00"/>
    <d v="2031-05-01T00:00:00"/>
    <d v="2021-05-01T00:00:00"/>
    <d v="2031-05-01T00:00:00"/>
    <d v="2003-06-01T00:00:00"/>
    <m/>
  </r>
  <r>
    <n v="3"/>
    <s v="חיפה"/>
    <x v="104"/>
    <s v="טבריה"/>
    <n v="5020030"/>
    <s v="ע. טבריה צוות 3"/>
    <n v="103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597650"/>
    <s v="שמחון(אבוטבול)"/>
    <s v="מירב      "/>
    <x v="0"/>
    <n v="0.5"/>
    <n v="0.5"/>
    <n v="120"/>
    <s v="עו&quot;ס משפחה (כוללני) "/>
    <n v="0"/>
    <m/>
    <n v="80"/>
    <s v="עו&quot;ס                "/>
    <n v="24"/>
    <n v="111"/>
    <d v="1997-04-01T00:00:00"/>
    <d v="2019-01-01T00:00:00"/>
    <d v="2030-06-01T00:00:00"/>
    <d v="1995-09-01T00:00:00"/>
    <d v="2030-06-01T00:00:00"/>
    <d v="2016-04-01T00:00:00"/>
    <m/>
  </r>
  <r>
    <n v="3"/>
    <s v="חיפה"/>
    <x v="105"/>
    <s v="נהריה"/>
    <n v="5030000"/>
    <s v="ע. נהריה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40250755"/>
    <s v="אוקון         "/>
    <s v="הדס       "/>
    <x v="0"/>
    <n v="1"/>
    <n v="1"/>
    <n v="64"/>
    <s v="מרכז נושא שיקום     "/>
    <n v="0"/>
    <m/>
    <n v="80"/>
    <s v="עו&quot;ס                "/>
    <n v="27"/>
    <n v="101"/>
    <d v="2017-06-01T00:00:00"/>
    <d v="2017-06-01T00:00:00"/>
    <d v="2030-12-31T00:00:00"/>
    <d v="2008-02-01T00:00:00"/>
    <d v="2030-12-31T00:00:00"/>
    <d v="2009-08-01T00:00:00"/>
    <m/>
  </r>
  <r>
    <n v="3"/>
    <s v="חיפה"/>
    <x v="105"/>
    <s v="נהריה"/>
    <n v="5030000"/>
    <s v="ע. נהריה"/>
    <n v="315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7800737"/>
    <s v="ציקו          "/>
    <s v="סיוון     "/>
    <x v="0"/>
    <n v="0.75"/>
    <n v="0.5"/>
    <n v="120"/>
    <s v="עו&quot;ס משפחה (כוללני) "/>
    <n v="0"/>
    <m/>
    <n v="80"/>
    <s v="עו&quot;ס                "/>
    <n v="22"/>
    <n v="111"/>
    <d v="2012-10-21T00:00:00"/>
    <d v="2022-01-01T00:00:00"/>
    <d v="2030-12-31T00:00:00"/>
    <d v="2012-10-21T00:00:00"/>
    <d v="2045-10-31T00:00:00"/>
    <d v="2020-06-01T00:00:00"/>
    <m/>
  </r>
  <r>
    <n v="3"/>
    <s v="חיפה"/>
    <x v="105"/>
    <s v="נהריה"/>
    <n v="5030000"/>
    <s v="ע. נהריה"/>
    <n v="315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911484"/>
    <s v="בובליל חן     "/>
    <s v="רוזית     "/>
    <x v="0"/>
    <n v="0.75"/>
    <n v="0.25"/>
    <n v="120"/>
    <s v="עו&quot;ס משפחה (כוללני) "/>
    <n v="0"/>
    <m/>
    <n v="80"/>
    <s v="עו&quot;ס                "/>
    <n v="21"/>
    <n v="101"/>
    <d v="2016-09-05T00:00:00"/>
    <d v="2022-01-01T00:00:00"/>
    <d v="2051-07-12T00:00:00"/>
    <d v="2016-09-05T00:00:00"/>
    <d v="2051-07-12T00:00:00"/>
    <d v="2020-06-01T00:00:00"/>
    <m/>
  </r>
  <r>
    <n v="3"/>
    <s v="חיפה"/>
    <x v="106"/>
    <s v="עכו"/>
    <n v="5040000"/>
    <s v="ע. עכו"/>
    <n v="14100"/>
    <n v="64"/>
    <s v="מרכז נושא שיקום     "/>
    <n v="1"/>
    <s v="ע&quot;ח המשרד"/>
    <n v="1"/>
    <s v="שכר עובדי המחלקה לש&quot;ח"/>
    <n v="0"/>
    <m/>
    <s v="ללא הסכם מיוחד      "/>
    <n v="22093272"/>
    <s v="שרון          "/>
    <s v="מיכל      "/>
    <x v="0"/>
    <n v="0.5"/>
    <n v="0.5"/>
    <n v="64"/>
    <s v="מרכז נושא שיקום     "/>
    <n v="0"/>
    <m/>
    <n v="80"/>
    <s v="עו&quot;ס                "/>
    <n v="30"/>
    <n v="111"/>
    <d v="2006-10-01T00:00:00"/>
    <d v="2006-10-01T00:00:00"/>
    <d v="2025-08-31T00:00:00"/>
    <d v="1996-06-01T00:00:00"/>
    <d v="2025-08-31T00:00:00"/>
    <d v="1951-01-01T00:00:00"/>
    <m/>
  </r>
  <r>
    <n v="3"/>
    <s v="חיפה"/>
    <x v="106"/>
    <s v="עכו"/>
    <n v="5040000"/>
    <s v="ע. עכו"/>
    <n v="3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6644517"/>
    <s v="זון           "/>
    <s v="לריסה     "/>
    <x v="0"/>
    <n v="0.75"/>
    <n v="0.75"/>
    <n v="120"/>
    <s v="עו&quot;ס משפחה (כוללני) "/>
    <n v="0"/>
    <m/>
    <n v="80"/>
    <s v="עו&quot;ס                "/>
    <n v="23"/>
    <n v="111"/>
    <d v="2022-07-01T00:00:00"/>
    <d v="2022-07-01T00:00:00"/>
    <d v="2025-02-25T00:00:00"/>
    <d v="2007-02-01T00:00:00"/>
    <d v="2025-02-25T00:00:00"/>
    <d v="2016-04-01T00:00:00"/>
    <m/>
  </r>
  <r>
    <n v="3"/>
    <s v="חיפה"/>
    <x v="106"/>
    <s v="עכו"/>
    <n v="5040040"/>
    <s v="ע. עכו צוות 4"/>
    <n v="40100"/>
    <n v="140"/>
    <s v="עו&quot;ס שיקום          "/>
    <n v="1"/>
    <s v="ע&quot;ח המשרד"/>
    <n v="1"/>
    <s v="שכר עובדי המחלקה לש&quot;ח"/>
    <n v="0"/>
    <m/>
    <s v="ללא הסכם מיוחד      "/>
    <n v="22093272"/>
    <s v="שרון          "/>
    <s v="מיכל      "/>
    <x v="0"/>
    <n v="0.5"/>
    <n v="0.5"/>
    <n v="140"/>
    <s v="עו&quot;ס שיקום          "/>
    <n v="0"/>
    <m/>
    <n v="80"/>
    <s v="עו&quot;ס                "/>
    <n v="24"/>
    <n v="111"/>
    <d v="2001-07-01T00:00:00"/>
    <d v="2006-10-01T00:00:00"/>
    <d v="2025-08-31T00:00:00"/>
    <d v="1996-06-01T00:00:00"/>
    <d v="2025-08-31T00:00:00"/>
    <d v="1951-01-01T00:00:00"/>
    <m/>
  </r>
  <r>
    <n v="3"/>
    <s v="חיפה"/>
    <x v="107"/>
    <s v="צפת"/>
    <n v="5050000"/>
    <s v="ע. צפת"/>
    <n v="1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585309"/>
    <s v="שלג           "/>
    <s v="תמי       "/>
    <x v="0"/>
    <n v="0.33"/>
    <n v="0.25"/>
    <n v="120"/>
    <s v="עו&quot;ס משפחה (כוללני) "/>
    <n v="0"/>
    <m/>
    <n v="80"/>
    <s v="עו&quot;ס                "/>
    <n v="21"/>
    <m/>
    <d v="2016-04-14T00:00:00"/>
    <d v="2016-11-13T00:00:00"/>
    <d v="2036-11-01T00:00:00"/>
    <d v="2016-08-10T00:00:00"/>
    <d v="2036-11-13T00:00:00"/>
    <d v="2016-04-01T00:00:00"/>
    <m/>
  </r>
  <r>
    <n v="3"/>
    <s v="חיפה"/>
    <x v="108"/>
    <s v="קרית-אתא"/>
    <n v="5060000"/>
    <s v="ע. ק.אתא"/>
    <n v="500"/>
    <n v="63"/>
    <s v="מרכז נושא מוגבלויות "/>
    <n v="1"/>
    <s v="ע&quot;ח המשרד"/>
    <n v="1"/>
    <s v="שכר עובדי המחלקה לש&quot;ח"/>
    <n v="0"/>
    <m/>
    <s v="ללא הסכם מיוחד      "/>
    <n v="24448227"/>
    <s v="גל אתרוג      "/>
    <s v="רונית     "/>
    <x v="0"/>
    <n v="0.5"/>
    <n v="0.5"/>
    <n v="63"/>
    <s v="מרכז נושא מוגבלויות "/>
    <n v="0"/>
    <m/>
    <n v="80"/>
    <s v="עו&quot;ס                "/>
    <n v="31"/>
    <n v="105"/>
    <d v="1999-10-01T00:00:00"/>
    <d v="2009-09-01T00:00:00"/>
    <d v="2034-09-14T00:00:00"/>
    <d v="1999-10-01T00:00:00"/>
    <d v="2034-09-14T00:00:00"/>
    <d v="1951-01-01T00:00:00"/>
    <m/>
  </r>
  <r>
    <n v="3"/>
    <s v="חיפה"/>
    <x v="108"/>
    <s v="קרית-אתא"/>
    <n v="5060000"/>
    <s v="ע. ק.אתא"/>
    <n v="11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7567740"/>
    <s v="מנדלין        "/>
    <s v="אופירה    "/>
    <x v="0"/>
    <n v="0.5"/>
    <n v="0.5"/>
    <n v="120"/>
    <s v="עו&quot;ס משפחה (כוללני) "/>
    <n v="0"/>
    <m/>
    <n v="80"/>
    <s v="עו&quot;ס                "/>
    <n v="22"/>
    <n v="106"/>
    <d v="2000-11-01T00:00:00"/>
    <d v="2016-05-01T00:00:00"/>
    <d v="2026-05-01T00:00:00"/>
    <d v="2000-11-01T00:00:00"/>
    <d v="2026-05-01T00:00:00"/>
    <d v="2016-04-01T00:00:00"/>
    <m/>
  </r>
  <r>
    <n v="3"/>
    <s v="חיפה"/>
    <x v="109"/>
    <s v="עפולה"/>
    <n v="5070002"/>
    <m/>
    <n v="85100"/>
    <n v="85"/>
    <s v="אחראי מדור מוגבליות "/>
    <n v="1"/>
    <s v="ע&quot;ח המשרד"/>
    <n v="1"/>
    <s v="שכר עובדי המחלקה לש&quot;ח"/>
    <n v="0"/>
    <m/>
    <s v="ללא הסכם מיוחד      "/>
    <n v="15921893"/>
    <s v="אלעזר         "/>
    <s v="ירדנה     "/>
    <x v="0"/>
    <n v="1"/>
    <n v="1"/>
    <n v="85"/>
    <s v="אחראי מדור מוגבליות "/>
    <n v="0"/>
    <m/>
    <n v="80"/>
    <s v="עו&quot;ס                "/>
    <n v="27"/>
    <m/>
    <d v="2022-11-01T00:00:00"/>
    <d v="2022-11-01T00:00:00"/>
    <d v="2029-04-01T00:00:00"/>
    <d v="2019-04-02T00:00:00"/>
    <d v="2029-04-01T00:00:00"/>
    <d v="1977-11-01T00:00:00"/>
    <m/>
  </r>
  <r>
    <n v="3"/>
    <s v="חיפה"/>
    <x v="109"/>
    <s v="עפולה"/>
    <n v="5070002"/>
    <m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33"/>
    <m/>
    <m/>
    <m/>
    <m/>
    <m/>
    <m/>
    <m/>
    <m/>
    <m/>
    <m/>
    <m/>
    <m/>
    <m/>
    <m/>
    <d v="2016-04-01T00:00:00"/>
    <m/>
  </r>
  <r>
    <n v="3"/>
    <s v="חיפה"/>
    <x v="110"/>
    <s v="אור-עקיבא"/>
    <n v="5200000"/>
    <s v="ע. אור עקיבא"/>
    <n v="1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855124"/>
    <s v="סהר לוין      "/>
    <s v="נירית     "/>
    <x v="0"/>
    <n v="0.33"/>
    <n v="0.33"/>
    <n v="120"/>
    <s v="עו&quot;ס משפחה (כוללני) "/>
    <n v="0"/>
    <m/>
    <n v="80"/>
    <s v="עו&quot;ס                "/>
    <n v="23"/>
    <n v="111"/>
    <d v="1995-03-30T00:00:00"/>
    <d v="2019-07-01T00:00:00"/>
    <d v="2030-12-31T00:00:00"/>
    <d v="1995-09-30T00:00:00"/>
    <d v="2030-12-31T00:00:00"/>
    <d v="2016-04-01T00:00:00"/>
    <m/>
  </r>
  <r>
    <n v="3"/>
    <s v="חיפה"/>
    <x v="111"/>
    <s v="בית-שאן"/>
    <n v="5210000"/>
    <s v="ע. בית שאן"/>
    <n v="13100"/>
    <n v="63"/>
    <s v="מרכז נושא מוגבלויות "/>
    <n v="1"/>
    <s v="ע&quot;ח המשרד"/>
    <n v="1"/>
    <s v="שכר עובדי המחלקה לש&quot;ח"/>
    <n v="0"/>
    <m/>
    <s v="ללא הסכם מיוחד      "/>
    <n v="306846239"/>
    <s v="גלוזמן        "/>
    <s v="קירה      "/>
    <x v="0"/>
    <n v="1"/>
    <n v="1"/>
    <n v="63"/>
    <s v="מרכז נושא מוגבלויות "/>
    <n v="0"/>
    <m/>
    <n v="80"/>
    <s v="עו&quot;ס                "/>
    <n v="30"/>
    <n v="111"/>
    <d v="2021-04-01T00:00:00"/>
    <d v="2021-04-01T00:00:00"/>
    <d v="2030-01-01T00:00:00"/>
    <d v="1992-04-01T00:00:00"/>
    <d v="2030-01-01T00:00:00"/>
    <d v="1971-07-01T00:00:00"/>
    <m/>
  </r>
  <r>
    <n v="3"/>
    <s v="חיפה"/>
    <x v="111"/>
    <s v="בית-שאן"/>
    <n v="5210000"/>
    <s v="ע. בית שאן"/>
    <n v="36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2385611"/>
    <s v="בן אבו        "/>
    <s v="חגית      "/>
    <x v="0"/>
    <n v="0.33"/>
    <n v="0.33"/>
    <n v="120"/>
    <s v="עו&quot;ס משפחה (כוללני) "/>
    <n v="0"/>
    <m/>
    <n v="80"/>
    <s v="עו&quot;ס                "/>
    <n v="21"/>
    <n v="102"/>
    <d v="1994-07-01T00:00:00"/>
    <d v="2019-07-01T00:00:00"/>
    <d v="2034-02-28T00:00:00"/>
    <d v="1994-07-01T00:00:00"/>
    <d v="2034-02-28T00:00:00"/>
    <d v="2016-04-01T00:00:00"/>
    <m/>
  </r>
  <r>
    <n v="3"/>
    <s v="חיפה"/>
    <x v="112"/>
    <s v="בנימינה - גבעת-עדה"/>
    <n v="5220000"/>
    <s v="מ.מ בנימינה-ג.עדה"/>
    <n v="1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515728"/>
    <s v="בר            "/>
    <s v="נאוה      "/>
    <x v="0"/>
    <n v="0.33"/>
    <n v="0.2"/>
    <n v="120"/>
    <s v="עו&quot;ס משפחה (כוללני) "/>
    <n v="0"/>
    <m/>
    <n v="80"/>
    <s v="עו&quot;ס                "/>
    <n v="22"/>
    <n v="102"/>
    <d v="2009-06-14T00:00:00"/>
    <d v="2019-07-01T00:00:00"/>
    <d v="2026-12-31T00:00:00"/>
    <d v="2009-06-14T00:00:00"/>
    <d v="2026-12-31T00:00:00"/>
    <d v="2016-04-01T00:00:00"/>
    <m/>
  </r>
  <r>
    <n v="3"/>
    <s v="חיפה"/>
    <x v="113"/>
    <s v="זכרון-יעקב"/>
    <n v="5240000"/>
    <s v="מ.מ זכרון יעקב"/>
    <n v="2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3449902"/>
    <s v="רופא          "/>
    <s v="בר        "/>
    <x v="0"/>
    <n v="0.33"/>
    <n v="0.33"/>
    <n v="120"/>
    <s v="עו&quot;ס משפחה (כוללני) "/>
    <n v="0"/>
    <m/>
    <n v="80"/>
    <s v="עו&quot;ס                "/>
    <n v="20"/>
    <m/>
    <d v="2022-03-01T00:00:00"/>
    <d v="2022-03-01T00:00:00"/>
    <d v="2030-12-31T00:00:00"/>
    <d v="2021-11-14T00:00:00"/>
    <d v="2030-12-31T00:00:00"/>
    <d v="2016-04-01T00:00:00"/>
    <m/>
  </r>
  <r>
    <n v="3"/>
    <s v="חיפה"/>
    <x v="114"/>
    <s v="טירת-הכרמל"/>
    <n v="5260020"/>
    <s v="ע.טירת הכרמל מוגבלות"/>
    <n v="201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6920000"/>
    <s v="סירוטה-נדלר   "/>
    <s v="אורלי     "/>
    <x v="0"/>
    <n v="0.33"/>
    <n v="0.33"/>
    <n v="120"/>
    <s v="עו&quot;ס משפחה (כוללני) "/>
    <n v="0"/>
    <m/>
    <n v="80"/>
    <s v="עו&quot;ס                "/>
    <n v="22"/>
    <n v="104"/>
    <d v="2014-04-01T00:00:00"/>
    <d v="2022-04-01T00:00:00"/>
    <d v="2049-04-01T00:00:00"/>
    <d v="2014-04-01T00:00:00"/>
    <d v="2049-04-01T00:00:00"/>
    <d v="2016-04-01T00:00:00"/>
    <m/>
  </r>
  <r>
    <n v="3"/>
    <s v="חיפה"/>
    <x v="115"/>
    <s v="יקנעם"/>
    <n v="5290001"/>
    <s v="ע.יקנעם מדור א.ותיק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23870611"/>
    <s v="בן עמי        "/>
    <s v="רות       "/>
    <x v="0"/>
    <n v="0.5"/>
    <n v="0.5"/>
    <n v="64"/>
    <s v="מרכז נושא שיקום     "/>
    <n v="0"/>
    <m/>
    <n v="80"/>
    <s v="עו&quot;ס                "/>
    <n v="29"/>
    <n v="108"/>
    <d v="2002-05-01T00:00:00"/>
    <d v="2020-07-01T00:00:00"/>
    <d v="2030-12-31T00:00:00"/>
    <d v="1994-10-16T00:00:00"/>
    <d v="2030-12-31T00:00:00"/>
    <d v="1975-11-01T00:00:00"/>
    <m/>
  </r>
  <r>
    <n v="3"/>
    <s v="חיפה"/>
    <x v="115"/>
    <s v="יקנעם"/>
    <n v="5290001"/>
    <s v="ע.יקנעם מדור א.ותיק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870611"/>
    <s v="בן עמי        "/>
    <s v="רות       "/>
    <x v="0"/>
    <n v="0.33"/>
    <n v="0.33"/>
    <n v="120"/>
    <s v="עו&quot;ס משפחה (כוללני) "/>
    <n v="0"/>
    <m/>
    <n v="80"/>
    <s v="עו&quot;ס                "/>
    <n v="23"/>
    <n v="108"/>
    <d v="1994-10-16T00:00:00"/>
    <d v="2020-07-01T00:00:00"/>
    <d v="2030-12-31T00:00:00"/>
    <d v="1994-10-16T00:00:00"/>
    <d v="2030-12-31T00:00:00"/>
    <d v="2016-04-01T00:00:00"/>
    <m/>
  </r>
  <r>
    <n v="3"/>
    <s v="חיפה"/>
    <x v="116"/>
    <s v="מגדל-העמק"/>
    <n v="5330000"/>
    <s v="ע. מגדל העמק"/>
    <n v="3100"/>
    <n v="63"/>
    <s v="מרכז נושא מוגבלויות "/>
    <n v="1"/>
    <s v="ע&quot;ח המשרד"/>
    <n v="1"/>
    <s v="שכר עובדי המחלקה לש&quot;ח"/>
    <n v="0"/>
    <m/>
    <s v="ללא הסכם מיוחד      "/>
    <n v="23806946"/>
    <s v="חדד           "/>
    <s v="אילנה     "/>
    <x v="0"/>
    <n v="1"/>
    <n v="1"/>
    <n v="63"/>
    <s v="מרכז נושא מוגבלויות "/>
    <n v="0"/>
    <m/>
    <n v="80"/>
    <s v="עו&quot;ס                "/>
    <n v="27"/>
    <m/>
    <d v="2021-07-01T00:00:00"/>
    <d v="2021-07-01T00:00:00"/>
    <d v="2025-12-01T00:00:00"/>
    <d v="2019-12-01T00:00:00"/>
    <d v="2025-12-01T00:00:00"/>
    <d v="1987-10-01T00:00:00"/>
    <m/>
  </r>
  <r>
    <n v="3"/>
    <s v="חיפה"/>
    <x v="116"/>
    <s v="מגדל-העמק"/>
    <n v="5330000"/>
    <s v="ע. מגדל העמק"/>
    <n v="3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4759559"/>
    <s v="מתתיהו        "/>
    <s v="שרית      "/>
    <x v="0"/>
    <n v="0.33"/>
    <n v="0.33"/>
    <n v="120"/>
    <s v="עו&quot;ס משפחה (כוללני) "/>
    <n v="0"/>
    <m/>
    <n v="80"/>
    <s v="עו&quot;ס                "/>
    <n v="21"/>
    <m/>
    <d v="2018-06-20T00:00:00"/>
    <d v="2018-06-20T00:00:00"/>
    <d v="2025-06-20T00:00:00"/>
    <d v="2018-06-20T00:00:00"/>
    <d v="2025-06-20T00:00:00"/>
    <d v="2016-04-01T00:00:00"/>
    <m/>
  </r>
  <r>
    <n v="3"/>
    <s v="חיפה"/>
    <x v="117"/>
    <s v="נוף-הגליל"/>
    <n v="5350001"/>
    <s v="ע.נוף גליל מוגבלויות"/>
    <n v="84100"/>
    <n v="84"/>
    <s v="מנהל מדור שיקום     "/>
    <n v="1"/>
    <s v="ע&quot;ח המשרד"/>
    <n v="1"/>
    <s v="שכר עובדי המחלקה לש&quot;ח"/>
    <n v="0"/>
    <m/>
    <s v="ללא הסכם מיוחד      "/>
    <n v="27972744"/>
    <s v="יצחק כהן      "/>
    <s v="ערד       "/>
    <x v="0"/>
    <n v="0.72"/>
    <n v="0.72"/>
    <n v="84"/>
    <s v="מנהל מדור שיקום     "/>
    <n v="0"/>
    <m/>
    <n v="80"/>
    <s v="עו&quot;ס                "/>
    <n v="30"/>
    <n v="110"/>
    <d v="2022-08-01T00:00:00"/>
    <d v="2022-08-01T00:00:00"/>
    <d v="2037-01-01T00:00:00"/>
    <d v="1994-08-01T00:00:00"/>
    <d v="2037-01-01T00:00:00"/>
    <d v="1987-10-01T00:00:00"/>
    <m/>
  </r>
  <r>
    <n v="3"/>
    <s v="חיפה"/>
    <x v="117"/>
    <s v="נוף-הגליל"/>
    <n v="5350001"/>
    <s v="ע.נוף גליל מוגבלויות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204598197"/>
    <s v="דניאל         "/>
    <s v="סאנדי     "/>
    <x v="0"/>
    <n v="1"/>
    <n v="1"/>
    <n v="140"/>
    <s v="עו&quot;ס שיקום          "/>
    <n v="0"/>
    <m/>
    <n v="80"/>
    <s v="עו&quot;ס                "/>
    <n v="20"/>
    <m/>
    <d v="2022-08-01T00:00:00"/>
    <d v="2022-08-01T00:00:00"/>
    <d v="2046-12-31T00:00:00"/>
    <d v="2021-08-08T00:00:00"/>
    <d v="2046-12-31T00:00:00"/>
    <d v="1951-01-01T00:00:00"/>
    <m/>
  </r>
  <r>
    <n v="3"/>
    <s v="חיפה"/>
    <x v="117"/>
    <s v="נוף-הגליל"/>
    <n v="5350001"/>
    <s v="ע.נוף גליל מוגבלויות"/>
    <n v="140200"/>
    <n v="140"/>
    <s v="עו&quot;ס שיקום          "/>
    <n v="1"/>
    <s v="ע&quot;ח המשרד"/>
    <n v="1"/>
    <s v="שכר עובדי המחלקה לש&quot;ח"/>
    <n v="0"/>
    <m/>
    <s v="ללא הסכם מיוחד      "/>
    <m/>
    <m/>
    <m/>
    <x v="2"/>
    <n v="1"/>
    <m/>
    <m/>
    <m/>
    <m/>
    <m/>
    <m/>
    <m/>
    <m/>
    <m/>
    <m/>
    <m/>
    <m/>
    <m/>
    <m/>
    <d v="1998-09-01T00:00:00"/>
    <m/>
  </r>
  <r>
    <n v="3"/>
    <s v="חיפה"/>
    <x v="117"/>
    <s v="נוף-הגליל"/>
    <n v="5350001"/>
    <s v="ע.נוף גליל מוגבלויות"/>
    <n v="140300"/>
    <n v="140"/>
    <s v="עו&quot;ס שיקום          "/>
    <n v="1"/>
    <s v="ע&quot;ח המשרד"/>
    <n v="1"/>
    <s v="שכר עובדי המחלקה לש&quot;ח"/>
    <n v="0"/>
    <m/>
    <s v="ללא הסכם מיוחד      "/>
    <n v="27972744"/>
    <s v="יצחק כהן      "/>
    <s v="ערד       "/>
    <x v="0"/>
    <n v="0.81"/>
    <n v="0.28000000000000003"/>
    <n v="140"/>
    <s v="עו&quot;ס שיקום          "/>
    <n v="0"/>
    <m/>
    <n v="80"/>
    <s v="עו&quot;ס                "/>
    <n v="24"/>
    <n v="110"/>
    <d v="2022-12-01T00:00:00"/>
    <d v="2022-12-01T00:00:00"/>
    <d v="2037-01-01T00:00:00"/>
    <d v="1994-08-01T00:00:00"/>
    <d v="2037-01-01T00:00:00"/>
    <d v="1951-01-01T00:00:00"/>
    <m/>
  </r>
  <r>
    <n v="3"/>
    <s v="חיפה"/>
    <x v="118"/>
    <s v="נשר"/>
    <n v="5360000"/>
    <s v="ע. נשר"/>
    <n v="1010"/>
    <n v="63"/>
    <s v="מרכז נושא מוגבלויות "/>
    <n v="1"/>
    <s v="ע&quot;ח המשרד"/>
    <n v="1"/>
    <s v="שכר עובדי המחלקה לש&quot;ח"/>
    <m/>
    <m/>
    <s v="ללא הסכם מיוחד      "/>
    <m/>
    <m/>
    <m/>
    <x v="2"/>
    <n v="0.56000000000000005"/>
    <m/>
    <m/>
    <m/>
    <m/>
    <m/>
    <m/>
    <m/>
    <m/>
    <m/>
    <m/>
    <m/>
    <m/>
    <m/>
    <m/>
    <d v="1985-10-01T00:00:00"/>
    <m/>
  </r>
  <r>
    <n v="3"/>
    <s v="חיפה"/>
    <x v="119"/>
    <s v="פרדס-חנה"/>
    <n v="5390000"/>
    <s v="מ.מ פרדס חנה"/>
    <n v="60700"/>
    <n v="64"/>
    <s v="מרכז נושא שיקום     "/>
    <n v="1"/>
    <s v="ע&quot;ח המשרד"/>
    <n v="1"/>
    <s v="שכר עובדי המחלקה לש&quot;ח"/>
    <n v="0"/>
    <m/>
    <s v="ללא הסכם מיוחד      "/>
    <n v="33962689"/>
    <s v="אבגי          "/>
    <s v="חגית      "/>
    <x v="0"/>
    <n v="0.5"/>
    <n v="0.5"/>
    <n v="64"/>
    <s v="מרכז נושא שיקום     "/>
    <n v="0"/>
    <m/>
    <n v="80"/>
    <s v="עו&quot;ס                "/>
    <n v="27"/>
    <m/>
    <d v="2022-11-01T00:00:00"/>
    <d v="2022-11-01T00:00:00"/>
    <d v="2037-12-31T00:00:00"/>
    <d v="2005-12-10T00:00:00"/>
    <d v="2037-12-31T00:00:00"/>
    <d v="1992-04-01T00:00:00"/>
    <m/>
  </r>
  <r>
    <n v="3"/>
    <s v="חיפה"/>
    <x v="119"/>
    <s v="פרדס-חנה"/>
    <n v="5390000"/>
    <s v="מ.מ פרדס חנה"/>
    <n v="100200"/>
    <n v="63"/>
    <s v="מרכז נושא מוגבלויות "/>
    <n v="1"/>
    <s v="ע&quot;ח המשרד"/>
    <n v="1"/>
    <s v="שכר עובדי המחלקה לש&quot;ח"/>
    <n v="0"/>
    <m/>
    <s v="ללא הסכם מיוחד      "/>
    <n v="58475625"/>
    <s v="קהת           "/>
    <s v="נחמה      "/>
    <x v="0"/>
    <n v="0.5"/>
    <n v="0.5"/>
    <n v="63"/>
    <s v="מרכז נושא מוגבלויות "/>
    <n v="0"/>
    <m/>
    <n v="80"/>
    <s v="עו&quot;ס                "/>
    <n v="28"/>
    <n v="107"/>
    <d v="2022-11-01T00:00:00"/>
    <d v="2022-11-01T00:00:00"/>
    <d v="2033-12-31T00:00:00"/>
    <d v="1992-01-01T00:00:00"/>
    <d v="2033-12-31T00:00:00"/>
    <d v="2019-01-01T00:00:00"/>
    <m/>
  </r>
  <r>
    <n v="3"/>
    <s v="חיפה"/>
    <x v="119"/>
    <s v="פרדס-חנה"/>
    <n v="5390020"/>
    <s v="מ.מ פרדס חנה צוות 2"/>
    <n v="22100"/>
    <n v="140"/>
    <s v="עו&quot;ס שיקום          "/>
    <n v="1"/>
    <s v="ע&quot;ח המשרד"/>
    <n v="1"/>
    <s v="שכר עובדי המחלקה לש&quot;ח"/>
    <n v="0"/>
    <m/>
    <s v="ללא הסכם מיוחד      "/>
    <n v="25707209"/>
    <s v="דיויס         "/>
    <s v="גלי       "/>
    <x v="0"/>
    <n v="0.75"/>
    <n v="0.75"/>
    <n v="140"/>
    <s v="עו&quot;ס שיקום          "/>
    <n v="0"/>
    <m/>
    <n v="80"/>
    <s v="עו&quot;ס                "/>
    <n v="20"/>
    <m/>
    <d v="2022-11-01T00:00:00"/>
    <d v="2022-11-01T00:00:00"/>
    <d v="2035-12-31T00:00:00"/>
    <d v="2021-05-01T00:00:00"/>
    <d v="2035-12-31T00:00:00"/>
    <d v="2016-04-01T00:00:00"/>
    <m/>
  </r>
  <r>
    <n v="3"/>
    <s v="חיפה"/>
    <x v="120"/>
    <s v="קרית-ביאליק"/>
    <n v="5400000"/>
    <s v="ע. קרית ביאליק"/>
    <n v="4100"/>
    <n v="64"/>
    <s v="מרכז נושא שיקום     "/>
    <n v="1"/>
    <s v="ע&quot;ח המשרד"/>
    <n v="1"/>
    <s v="שכר עובדי המחלקה לש&quot;ח"/>
    <n v="0"/>
    <m/>
    <s v="ללא הסכם מיוחד      "/>
    <n v="302512611"/>
    <s v="כהן           "/>
    <s v="גיתית     "/>
    <x v="0"/>
    <n v="0.5"/>
    <n v="0.5"/>
    <n v="64"/>
    <s v="מרכז נושא שיקום     "/>
    <n v="0"/>
    <m/>
    <n v="80"/>
    <s v="עו&quot;ס                "/>
    <n v="26"/>
    <n v="105"/>
    <d v="2022-12-04T00:00:00"/>
    <d v="2022-12-04T00:00:00"/>
    <d v="2050-01-24T00:00:00"/>
    <d v="2022-12-04T00:00:00"/>
    <d v="2050-01-24T00:00:00"/>
    <d v="1973-11-01T00:00:00"/>
    <m/>
  </r>
  <r>
    <n v="3"/>
    <s v="חיפה"/>
    <x v="121"/>
    <s v="קרית-ים"/>
    <n v="5430000"/>
    <s v="ע. קרית ים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306505348"/>
    <s v="אופיר         "/>
    <s v="נטלי      "/>
    <x v="0"/>
    <n v="0.5"/>
    <n v="0.5"/>
    <n v="63"/>
    <s v="מרכז נושא מוגבלויות "/>
    <n v="0"/>
    <m/>
    <n v="80"/>
    <s v="עו&quot;ס                "/>
    <n v="30"/>
    <n v="111"/>
    <d v="2019-09-01T00:00:00"/>
    <d v="2019-09-01T00:00:00"/>
    <d v="2043-11-30T00:00:00"/>
    <d v="2005-09-05T00:00:00"/>
    <d v="2043-11-30T00:00:00"/>
    <d v="1993-01-01T00:00:00"/>
    <m/>
  </r>
  <r>
    <n v="3"/>
    <s v="חיפה"/>
    <x v="121"/>
    <s v="קרית-ים"/>
    <n v="5430000"/>
    <s v="ע. קרית ים"/>
    <n v="30100"/>
    <n v="64"/>
    <s v="מרכז נושא שיקום     "/>
    <n v="1"/>
    <s v="ע&quot;ח המשרד"/>
    <n v="1"/>
    <s v="שכר עובדי המחלקה לש&quot;ח"/>
    <n v="0"/>
    <m/>
    <s v="ללא הסכם מיוחד      "/>
    <n v="66552142"/>
    <s v="גולדווסר      "/>
    <s v="מורן      "/>
    <x v="0"/>
    <n v="0.5"/>
    <n v="0.5"/>
    <n v="64"/>
    <s v="מרכז נושא שיקום     "/>
    <n v="0"/>
    <m/>
    <n v="80"/>
    <s v="עו&quot;ס                "/>
    <n v="27"/>
    <m/>
    <d v="2022-11-01T00:00:00"/>
    <d v="2022-11-01T00:00:00"/>
    <d v="2030-09-30T00:00:00"/>
    <d v="2012-11-11T00:00:00"/>
    <d v="2030-09-30T00:00:00"/>
    <d v="1993-01-01T00:00:00"/>
    <m/>
  </r>
  <r>
    <n v="3"/>
    <s v="חיפה"/>
    <x v="121"/>
    <s v="קרית-ים"/>
    <n v="5430000"/>
    <s v="ע. קרית ים"/>
    <n v="35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6409499"/>
    <s v="שמואל         "/>
    <s v="פרח       "/>
    <x v="0"/>
    <n v="7.0000000000000007E-2"/>
    <n v="7.0000000000000007E-2"/>
    <n v="120"/>
    <s v="עו&quot;ס משפחה (כוללני) "/>
    <n v="0"/>
    <m/>
    <n v="80"/>
    <s v="עו&quot;ס                "/>
    <n v="20"/>
    <n v="101"/>
    <d v="2021-09-01T00:00:00"/>
    <d v="2021-09-01T00:00:00"/>
    <d v="2025-12-31T00:00:00"/>
    <d v="2021-03-13T00:00:00"/>
    <d v="2025-12-31T00:00:00"/>
    <d v="2016-04-01T00:00:00"/>
    <m/>
  </r>
  <r>
    <n v="3"/>
    <s v="חיפה"/>
    <x v="121"/>
    <s v="קרית-ים"/>
    <n v="5430030"/>
    <s v="ע. קרית ים צוות 3"/>
    <n v="1203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6552142"/>
    <s v="גולדווסר      "/>
    <s v="מורן      "/>
    <x v="0"/>
    <n v="0.25"/>
    <n v="0.25"/>
    <n v="120"/>
    <s v="עו&quot;ס משפחה (כוללני) "/>
    <n v="0"/>
    <m/>
    <n v="80"/>
    <s v="עו&quot;ס                "/>
    <n v="21"/>
    <m/>
    <d v="2013-07-01T00:00:00"/>
    <d v="2021-02-01T00:00:00"/>
    <d v="2030-09-30T00:00:00"/>
    <d v="2012-11-11T00:00:00"/>
    <d v="2030-09-30T00:00:00"/>
    <d v="2016-04-01T00:00:00"/>
    <m/>
  </r>
  <r>
    <n v="3"/>
    <s v="חיפה"/>
    <x v="121"/>
    <s v="קרית-ים"/>
    <n v="5430040"/>
    <s v="ע. קרית ים צוות 4"/>
    <n v="3034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577401"/>
    <s v="הרר           "/>
    <s v="בתאל      "/>
    <x v="0"/>
    <n v="0.18"/>
    <n v="0.18"/>
    <n v="120"/>
    <s v="עו&quot;ס משפחה (כוללני) "/>
    <n v="0"/>
    <m/>
    <n v="80"/>
    <s v="עו&quot;ס                "/>
    <n v="20"/>
    <m/>
    <d v="2022-01-24T00:00:00"/>
    <d v="2022-01-24T00:00:00"/>
    <d v="2025-12-31T00:00:00"/>
    <d v="2022-01-24T00:00:00"/>
    <d v="2025-12-31T00:00:00"/>
    <d v="2016-04-01T00:00:00"/>
    <m/>
  </r>
  <r>
    <n v="3"/>
    <s v="חיפה"/>
    <x v="122"/>
    <s v="קרית-מוצקין"/>
    <n v="5440000"/>
    <s v="ע. קרית מוצקין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38234761"/>
    <s v="מי-טל         "/>
    <s v="גל        "/>
    <x v="0"/>
    <n v="0.75"/>
    <n v="0.75"/>
    <n v="63"/>
    <s v="מרכז נושא מוגבלויות "/>
    <n v="0"/>
    <m/>
    <n v="80"/>
    <s v="עו&quot;ס                "/>
    <n v="29"/>
    <n v="106"/>
    <d v="2021-12-12T00:00:00"/>
    <d v="2021-12-12T00:00:00"/>
    <d v="2040-12-31T00:00:00"/>
    <d v="2002-04-01T00:00:00"/>
    <d v="2040-12-31T00:00:00"/>
    <d v="1951-01-01T00:00:00"/>
    <m/>
  </r>
  <r>
    <n v="3"/>
    <s v="חיפה"/>
    <x v="122"/>
    <s v="קרית-מוצקין"/>
    <n v="5440000"/>
    <s v="ע. קרית מוצקין"/>
    <n v="31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8234761"/>
    <s v="מי-טל         "/>
    <s v="גל        "/>
    <x v="0"/>
    <n v="0.5"/>
    <n v="0.25"/>
    <n v="120"/>
    <s v="עו&quot;ס משפחה (כוללני) "/>
    <n v="0"/>
    <m/>
    <n v="80"/>
    <s v="עו&quot;ס                "/>
    <n v="23"/>
    <n v="106"/>
    <d v="2021-12-12T00:00:00"/>
    <d v="2021-12-12T00:00:00"/>
    <d v="2040-12-31T00:00:00"/>
    <d v="2002-04-01T00:00:00"/>
    <d v="2040-12-31T00:00:00"/>
    <d v="2016-04-01T00:00:00"/>
    <m/>
  </r>
  <r>
    <n v="3"/>
    <s v="חיפה"/>
    <x v="122"/>
    <s v="קרית-מוצקין"/>
    <n v="5440000"/>
    <s v="ע. קרית מוצקין"/>
    <n v="31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165148"/>
    <s v="זהרי          "/>
    <s v="מוריה     "/>
    <x v="0"/>
    <n v="0.5"/>
    <n v="0.25"/>
    <n v="120"/>
    <s v="עו&quot;ס משפחה (כוללני) "/>
    <n v="0"/>
    <m/>
    <n v="80"/>
    <s v="עו&quot;ס                "/>
    <n v="20"/>
    <m/>
    <d v="2022-01-10T00:00:00"/>
    <d v="2022-01-10T00:00:00"/>
    <d v="2040-12-31T00:00:00"/>
    <d v="2022-01-10T00:00:00"/>
    <d v="2040-12-31T00:00:00"/>
    <d v="2016-04-01T00:00:00"/>
    <m/>
  </r>
  <r>
    <n v="3"/>
    <s v="חיפה"/>
    <x v="122"/>
    <s v="קרית-מוצקין"/>
    <n v="5440020"/>
    <s v="ע. קרית מוצקין צוות2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56794027"/>
    <s v="שטיינברגר     "/>
    <s v="רחל       "/>
    <x v="0"/>
    <n v="0.9"/>
    <n v="0.9"/>
    <n v="140"/>
    <s v="עו&quot;ס שיקום          "/>
    <n v="0"/>
    <m/>
    <n v="80"/>
    <s v="עו&quot;ס                "/>
    <n v="21"/>
    <n v="104"/>
    <d v="2015-01-01T00:00:00"/>
    <d v="2015-01-01T00:00:00"/>
    <d v="2030-12-31T00:00:00"/>
    <d v="1998-03-01T00:00:00"/>
    <d v="2030-12-31T00:00:00"/>
    <d v="2013-05-01T00:00:00"/>
    <m/>
  </r>
  <r>
    <n v="3"/>
    <s v="חיפה"/>
    <x v="123"/>
    <s v="קרית-שמונה"/>
    <n v="5450000"/>
    <s v="ע. קרית שמונה"/>
    <n v="10100"/>
    <n v="64"/>
    <s v="מרכז נושא שיקום     "/>
    <n v="1"/>
    <s v="ע&quot;ח המשרד"/>
    <n v="1"/>
    <s v="שכר עובדי המחלקה לש&quot;ח"/>
    <n v="0"/>
    <m/>
    <s v="ללא הסכם מיוחד      "/>
    <n v="34875237"/>
    <s v="מלכה          "/>
    <s v="יפית      "/>
    <x v="0"/>
    <n v="0.5"/>
    <n v="0.5"/>
    <n v="64"/>
    <s v="מרכז נושא שיקום     "/>
    <n v="0"/>
    <m/>
    <n v="80"/>
    <s v="עו&quot;ס                "/>
    <n v="29"/>
    <n v="106"/>
    <d v="2019-11-01T00:00:00"/>
    <d v="2019-11-01T00:00:00"/>
    <d v="2030-12-31T00:00:00"/>
    <d v="2003-02-01T00:00:00"/>
    <d v="2030-12-31T00:00:00"/>
    <d v="1992-06-01T00:00:00"/>
    <m/>
  </r>
  <r>
    <n v="3"/>
    <s v="חיפה"/>
    <x v="123"/>
    <s v="קרית-שמונה"/>
    <n v="5450000"/>
    <s v="ע. קרית שמונה"/>
    <n v="11100"/>
    <n v="64"/>
    <s v="מרכז נושא שיקום     "/>
    <n v="1"/>
    <s v="ע&quot;ח המשרד"/>
    <n v="1"/>
    <s v="שכר עובדי המחלקה לש&quot;ח"/>
    <n v="0"/>
    <m/>
    <s v="ללא הסכם מיוחד      "/>
    <n v="59059857"/>
    <s v="בן שבת        "/>
    <s v="חנה       "/>
    <x v="0"/>
    <n v="0.25"/>
    <n v="0.25"/>
    <n v="64"/>
    <s v="מרכז נושא שיקום     "/>
    <n v="0"/>
    <m/>
    <n v="80"/>
    <s v="עו&quot;ס                "/>
    <n v="29"/>
    <n v="105"/>
    <d v="2020-01-01T00:00:00"/>
    <d v="2020-01-01T00:00:00"/>
    <d v="2025-12-31T00:00:00"/>
    <d v="1992-11-01T00:00:00"/>
    <d v="2025-12-31T00:00:00"/>
    <d v="1951-01-01T00:00:00"/>
    <m/>
  </r>
  <r>
    <n v="3"/>
    <s v="חיפה"/>
    <x v="123"/>
    <s v="קרית-שמונה"/>
    <n v="5450030"/>
    <s v="ע. ק.שמונה צוות 3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089084"/>
    <s v="הלוי          "/>
    <s v="מיטל      "/>
    <x v="0"/>
    <n v="0.5"/>
    <n v="0.5"/>
    <n v="120"/>
    <s v="עו&quot;ס משפחה (כוללני) "/>
    <n v="0"/>
    <m/>
    <n v="80"/>
    <s v="עו&quot;ס                "/>
    <n v="21"/>
    <n v="104"/>
    <d v="2012-05-01T00:00:00"/>
    <d v="2020-01-01T00:00:00"/>
    <d v="2045-12-31T00:00:00"/>
    <d v="2016-07-01T00:00:00"/>
    <d v="2045-12-31T00:00:00"/>
    <d v="2016-04-01T00:00:00"/>
    <m/>
  </r>
  <r>
    <n v="3"/>
    <s v="חיפה"/>
    <x v="124"/>
    <s v="מעלות-תרחישא"/>
    <n v="5500010"/>
    <s v="ע. מעלות תרשיחא צ.1"/>
    <n v="10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329368"/>
    <s v="סבית          "/>
    <s v="אינאס     "/>
    <x v="0"/>
    <n v="0.33"/>
    <n v="0.03"/>
    <n v="120"/>
    <s v="עו&quot;ס משפחה (כוללני) "/>
    <n v="0"/>
    <m/>
    <n v="80"/>
    <s v="עו&quot;ס                "/>
    <n v="21"/>
    <n v="101"/>
    <d v="1999-07-08T00:00:00"/>
    <d v="2020-05-01T00:00:00"/>
    <d v="2042-12-31T00:00:00"/>
    <d v="2012-09-10T00:00:00"/>
    <d v="2042-12-31T00:00:00"/>
    <d v="2016-04-01T00:00:00"/>
    <m/>
  </r>
  <r>
    <n v="3"/>
    <s v="חיפה"/>
    <x v="124"/>
    <s v="מעלות-תרחישא"/>
    <n v="5500010"/>
    <s v="ע. מעלות תרשיחא צ.1"/>
    <n v="10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1852443"/>
    <s v="לוריא         "/>
    <s v="רעות      "/>
    <x v="0"/>
    <n v="0.33"/>
    <n v="0.3"/>
    <n v="120"/>
    <s v="עו&quot;ס משפחה (כוללני) "/>
    <n v="0"/>
    <m/>
    <n v="80"/>
    <s v="עו&quot;ס                "/>
    <n v="22"/>
    <m/>
    <d v="2007-04-11T00:00:00"/>
    <d v="2019-05-22T00:00:00"/>
    <d v="2053-03-17T00:00:00"/>
    <d v="2017-01-01T00:00:00"/>
    <d v="2053-03-17T00:00:00"/>
    <d v="2016-04-01T00:00:00"/>
    <m/>
  </r>
  <r>
    <n v="3"/>
    <s v="חיפה"/>
    <x v="125"/>
    <s v="כרמיאל"/>
    <n v="5520000"/>
    <s v="ע. כרמיאל"/>
    <n v="6100"/>
    <n v="63"/>
    <s v="מרכז נושא מוגבלויות "/>
    <n v="1"/>
    <s v="ע&quot;ח המשרד"/>
    <n v="1"/>
    <s v="שכר עובדי המחלקה לש&quot;ח"/>
    <n v="0"/>
    <m/>
    <s v="ללא הסכם מיוחד      "/>
    <n v="24341117"/>
    <s v="גורן          "/>
    <s v="שירלי     "/>
    <x v="0"/>
    <n v="0.6"/>
    <n v="0.6"/>
    <n v="63"/>
    <s v="מרכז נושא מוגבלויות "/>
    <n v="0"/>
    <m/>
    <n v="80"/>
    <s v="עו&quot;ס                "/>
    <n v="30"/>
    <n v="110"/>
    <d v="2015-09-01T00:00:00"/>
    <d v="2015-09-01T00:00:00"/>
    <d v="2031-11-30T00:00:00"/>
    <d v="1993-11-01T00:00:00"/>
    <d v="2031-11-30T00:00:00"/>
    <d v="2001-07-01T00:00:00"/>
    <m/>
  </r>
  <r>
    <n v="3"/>
    <s v="חיפה"/>
    <x v="125"/>
    <s v="כרמיאל"/>
    <n v="5520040"/>
    <s v="ע. כרמיאל צוות 4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75"/>
    <m/>
    <m/>
    <m/>
    <m/>
    <m/>
    <m/>
    <m/>
    <m/>
    <m/>
    <m/>
    <m/>
    <m/>
    <m/>
    <m/>
    <d v="2016-04-01T00:00:00"/>
    <m/>
  </r>
  <r>
    <n v="3"/>
    <s v="חיפה"/>
    <x v="125"/>
    <s v="כרמיאל"/>
    <n v="5520040"/>
    <s v="ע. כרמיאל צוות 4"/>
    <n v="140100"/>
    <n v="140"/>
    <s v="עו&quot;ס שיקום          "/>
    <n v="1"/>
    <s v="ע&quot;ח המשרד"/>
    <n v="1"/>
    <s v="שכר עובדי המחלקה לש&quot;ח"/>
    <m/>
    <m/>
    <s v="ללא הסכם מיוחד      "/>
    <n v="22343230"/>
    <s v="שרם           "/>
    <s v="הדס       "/>
    <x v="0"/>
    <n v="1"/>
    <n v="1"/>
    <n v="140"/>
    <s v="עו&quot;ס שיקום          "/>
    <n v="0"/>
    <m/>
    <n v="80"/>
    <s v="עו&quot;ס                "/>
    <n v="23"/>
    <n v="106"/>
    <d v="2022-12-01T00:00:00"/>
    <d v="2022-12-01T00:00:00"/>
    <d v="2033-04-01T00:00:00"/>
    <d v="1995-02-01T00:00:00"/>
    <d v="2033-04-01T00:00:00"/>
    <d v="2001-07-01T00:00:00"/>
    <m/>
  </r>
  <r>
    <n v="3"/>
    <s v="חיפה"/>
    <x v="126"/>
    <s v="חריש"/>
    <n v="5550010"/>
    <s v="מ.מ חריש צ.רב תחומי1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308380765"/>
    <s v="וינטרוב       "/>
    <s v="זיו       "/>
    <x v="1"/>
    <n v="0.6"/>
    <n v="0.6"/>
    <n v="140"/>
    <s v="עו&quot;ס שיקום          "/>
    <n v="0"/>
    <m/>
    <n v="80"/>
    <s v="עו&quot;ס                "/>
    <n v="20"/>
    <m/>
    <d v="2022-05-01T00:00:00"/>
    <d v="2022-11-01T00:00:00"/>
    <d v="2030-12-31T00:00:00"/>
    <d v="2022-05-01T00:00:00"/>
    <d v="2030-12-31T00:00:00"/>
    <d v="2021-07-01T00:00:00"/>
    <m/>
  </r>
  <r>
    <n v="3"/>
    <s v="חיפה"/>
    <x v="127"/>
    <s v="כפר-ורדים"/>
    <n v="5560000"/>
    <s v="מ.מ כפר ורדים"/>
    <n v="1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6410491"/>
    <s v="אלמוג         "/>
    <s v="אילנה     "/>
    <x v="0"/>
    <n v="0.33"/>
    <n v="0.33"/>
    <n v="120"/>
    <s v="עו&quot;ס משפחה (כוללני) "/>
    <n v="0"/>
    <m/>
    <n v="80"/>
    <s v="עו&quot;ס                "/>
    <n v="23"/>
    <n v="111"/>
    <d v="1996-04-14T00:00:00"/>
    <d v="2019-07-01T00:00:00"/>
    <d v="2025-04-14T00:00:00"/>
    <d v="1996-04-14T00:00:00"/>
    <d v="2025-04-14T00:00:00"/>
    <d v="2016-04-01T00:00:00"/>
    <m/>
  </r>
  <r>
    <n v="3"/>
    <s v="חיפה"/>
    <x v="128"/>
    <s v="עמק המעיינות"/>
    <n v="5610000"/>
    <s v="מ.א עמק המעיינות"/>
    <n v="114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5281635"/>
    <s v="אזולאי אלוש   "/>
    <s v="מירב      "/>
    <x v="0"/>
    <n v="0.33"/>
    <n v="0.33"/>
    <n v="121"/>
    <s v="עו&quot;ס מרחבי          "/>
    <n v="0"/>
    <m/>
    <n v="80"/>
    <s v="עו&quot;ס                "/>
    <n v="24"/>
    <n v="111"/>
    <d v="2000-11-01T00:00:00"/>
    <d v="2016-04-01T00:00:00"/>
    <d v="2033-04-30T00:00:00"/>
    <d v="2000-11-01T00:00:00"/>
    <d v="2033-04-30T00:00:00"/>
    <d v="2016-04-01T00:00:00"/>
    <m/>
  </r>
  <r>
    <n v="3"/>
    <s v="חיפה"/>
    <x v="129"/>
    <s v="מטה-אשר"/>
    <n v="5620000"/>
    <s v="מ.א מטה אשר"/>
    <n v="3000"/>
    <n v="64"/>
    <s v="מרכז נושא שיקום     "/>
    <n v="1"/>
    <s v="ע&quot;ח המשרד"/>
    <n v="1"/>
    <s v="שכר עובדי המחלקה לש&quot;ח"/>
    <n v="0"/>
    <m/>
    <s v="ללא הסכם מיוחד      "/>
    <n v="22735716"/>
    <s v="מלכה          "/>
    <s v="בת שבע    "/>
    <x v="0"/>
    <n v="0.5"/>
    <n v="0.5"/>
    <n v="64"/>
    <s v="מרכז נושא שיקום     "/>
    <n v="0"/>
    <m/>
    <n v="80"/>
    <s v="עו&quot;ס                "/>
    <n v="30"/>
    <n v="111"/>
    <d v="2008-03-01T00:00:00"/>
    <d v="2008-03-01T00:00:00"/>
    <d v="2026-12-31T00:00:00"/>
    <d v="1994-10-30T00:00:00"/>
    <d v="2026-12-31T00:00:00"/>
    <d v="1951-01-01T00:00:00"/>
    <m/>
  </r>
  <r>
    <n v="3"/>
    <s v="חיפה"/>
    <x v="129"/>
    <s v="מטה-אשר"/>
    <n v="5620010"/>
    <s v="מ.א מטה אשר צוות 1"/>
    <n v="45100"/>
    <n v="140"/>
    <s v="עו&quot;ס שיקום          "/>
    <n v="1"/>
    <s v="ע&quot;ח המשרד"/>
    <n v="1"/>
    <s v="שכר עובדי המחלקה לש&quot;ח"/>
    <n v="0"/>
    <m/>
    <s v="ללא הסכם מיוחד      "/>
    <n v="28821049"/>
    <s v="חקון          "/>
    <s v="שרון      "/>
    <x v="0"/>
    <n v="0.75"/>
    <n v="0.25"/>
    <n v="140"/>
    <s v="עו&quot;ס שיקום          "/>
    <n v="0"/>
    <m/>
    <n v="80"/>
    <s v="עו&quot;ס                "/>
    <n v="23"/>
    <n v="110"/>
    <d v="2022-04-01T00:00:00"/>
    <d v="2022-04-01T00:00:00"/>
    <d v="2038-07-25T00:00:00"/>
    <d v="2008-12-01T00:00:00"/>
    <d v="2038-07-25T00:00:00"/>
    <d v="2019-01-01T00:00:00"/>
    <m/>
  </r>
  <r>
    <n v="3"/>
    <s v="חיפה"/>
    <x v="130"/>
    <s v="הגלבוע"/>
    <n v="5630000"/>
    <s v="מ.א גלבוע"/>
    <n v="320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1000394"/>
    <s v="ליבוביץ       "/>
    <s v="חן        "/>
    <x v="0"/>
    <n v="0.33"/>
    <n v="0.33"/>
    <n v="121"/>
    <s v="עו&quot;ס מרחבי          "/>
    <n v="0"/>
    <m/>
    <n v="80"/>
    <s v="עו&quot;ס                "/>
    <n v="21"/>
    <m/>
    <d v="2018-09-01T00:00:00"/>
    <d v="2018-09-01T00:00:00"/>
    <d v="2051-09-30T00:00:00"/>
    <d v="2018-09-01T00:00:00"/>
    <d v="2051-09-30T00:00:00"/>
    <d v="2016-04-01T00:00:00"/>
    <m/>
  </r>
  <r>
    <n v="3"/>
    <s v="חיפה"/>
    <x v="131"/>
    <s v="גליל-העליון"/>
    <n v="5640020"/>
    <s v="מ.א גליל עליון צוות2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28894046"/>
    <s v="ששון          "/>
    <s v="עינת      "/>
    <x v="0"/>
    <n v="0.83"/>
    <n v="0.83"/>
    <n v="140"/>
    <s v="עו&quot;ס שיקום          "/>
    <n v="0"/>
    <m/>
    <n v="80"/>
    <s v="עו&quot;ס                "/>
    <n v="21"/>
    <m/>
    <d v="2019-04-01T00:00:00"/>
    <d v="2022-10-01T00:00:00"/>
    <d v="2039-12-31T00:00:00"/>
    <d v="1999-10-01T00:00:00"/>
    <d v="2039-12-31T00:00:00"/>
    <d v="1993-04-01T00:00:00"/>
    <m/>
  </r>
  <r>
    <n v="3"/>
    <s v="חיפה"/>
    <x v="132"/>
    <s v="חוף-הכרמל-עתלית"/>
    <n v="5670000"/>
    <s v="מ.א חוף כרמל-עתלית"/>
    <n v="12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9283711"/>
    <s v="זמצ'וק        "/>
    <s v="יבגניה    "/>
    <x v="0"/>
    <n v="0.33"/>
    <n v="0.33"/>
    <n v="121"/>
    <s v="עו&quot;ס מרחבי          "/>
    <n v="0"/>
    <m/>
    <n v="80"/>
    <s v="עו&quot;ס                "/>
    <n v="21"/>
    <n v="101"/>
    <d v="2014-07-01T00:00:00"/>
    <d v="2019-10-01T00:00:00"/>
    <d v="2035-02-17T00:00:00"/>
    <d v="2004-11-01T00:00:00"/>
    <d v="2035-02-17T00:00:00"/>
    <d v="2016-04-01T00:00:00"/>
    <m/>
  </r>
  <r>
    <n v="3"/>
    <s v="חיפה"/>
    <x v="133"/>
    <s v="עמק-יזרעאל"/>
    <n v="5680020"/>
    <s v="מ.א עמק יזרעאל"/>
    <n v="1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1214763"/>
    <s v="חרובי         "/>
    <s v="סהר       "/>
    <x v="0"/>
    <n v="0.75"/>
    <n v="0.75"/>
    <n v="121"/>
    <s v="עו&quot;ס מרחבי          "/>
    <n v="0"/>
    <m/>
    <n v="80"/>
    <s v="עו&quot;ס                "/>
    <n v="21"/>
    <m/>
    <d v="2019-01-01T00:00:00"/>
    <d v="2022-12-01T00:00:00"/>
    <d v="2054-09-30T00:00:00"/>
    <d v="2017-09-01T00:00:00"/>
    <d v="2054-09-30T00:00:00"/>
    <d v="2016-04-01T00:00:00"/>
    <m/>
  </r>
  <r>
    <n v="3"/>
    <s v="חיפה"/>
    <x v="134"/>
    <s v="מגידו"/>
    <n v="5690000"/>
    <s v="מ.א מגידו"/>
    <n v="6100"/>
    <n v="63"/>
    <s v="מרכז נושא מוגבלויות "/>
    <n v="1"/>
    <s v="ע&quot;ח המשרד"/>
    <n v="1"/>
    <s v="שכר עובדי המחלקה לש&quot;ח"/>
    <n v="0"/>
    <m/>
    <s v="ללא הסכם מיוחד      "/>
    <n v="32660086"/>
    <s v="ברגר          "/>
    <s v="צביה      "/>
    <x v="0"/>
    <n v="0.5"/>
    <n v="0.5"/>
    <n v="63"/>
    <s v="מרכז נושא מוגבלויות "/>
    <n v="0"/>
    <m/>
    <n v="80"/>
    <s v="עו&quot;ס                "/>
    <n v="28"/>
    <n v="111"/>
    <d v="2022-10-01T00:00:00"/>
    <d v="2022-10-01T00:00:00"/>
    <d v="2050-12-31T00:00:00"/>
    <d v="2012-10-23T00:00:00"/>
    <d v="2050-12-31T00:00:00"/>
    <d v="2007-06-01T00:00:00"/>
    <m/>
  </r>
  <r>
    <n v="3"/>
    <s v="חיפה"/>
    <x v="135"/>
    <s v="מנשה"/>
    <n v="5700000"/>
    <s v="מ.א מנשה"/>
    <n v="21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4456814"/>
    <s v="בבאי          "/>
    <s v="דנית      "/>
    <x v="0"/>
    <n v="0.33"/>
    <n v="0.33"/>
    <n v="121"/>
    <s v="עו&quot;ס מרחבי          "/>
    <n v="0"/>
    <m/>
    <n v="80"/>
    <s v="עו&quot;ס                "/>
    <n v="21"/>
    <n v="102"/>
    <d v="2009-12-01T00:00:00"/>
    <d v="2018-07-01T00:00:00"/>
    <d v="2040-11-01T00:00:00"/>
    <d v="2009-02-22T00:00:00"/>
    <d v="2040-11-01T00:00:00"/>
    <d v="2016-04-01T00:00:00"/>
    <m/>
  </r>
  <r>
    <n v="3"/>
    <s v="חיפה"/>
    <x v="136"/>
    <s v="מעלה-יוסף"/>
    <n v="5710000"/>
    <s v="מ.א מעלה יוסף"/>
    <n v="30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7798378"/>
    <s v="סבג           "/>
    <s v="שירלי-נועה"/>
    <x v="0"/>
    <n v="0.33"/>
    <n v="0.33"/>
    <n v="121"/>
    <s v="עו&quot;ס מרחבי          "/>
    <n v="0"/>
    <m/>
    <n v="80"/>
    <s v="עו&quot;ס                "/>
    <n v="21"/>
    <n v="102"/>
    <d v="2018-06-01T00:00:00"/>
    <d v="2021-01-26T00:00:00"/>
    <d v="2040-10-30T00:00:00"/>
    <d v="2012-03-01T00:00:00"/>
    <d v="2040-10-30T00:00:00"/>
    <d v="2016-04-01T00:00:00"/>
    <m/>
  </r>
  <r>
    <n v="3"/>
    <s v="חיפה"/>
    <x v="137"/>
    <s v="עמק-הירדן"/>
    <n v="5750000"/>
    <s v="מ.א עמק הירדן"/>
    <n v="12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7381472"/>
    <s v="רווח          "/>
    <s v="דנה       "/>
    <x v="0"/>
    <n v="0.33"/>
    <n v="0.33"/>
    <n v="121"/>
    <s v="עו&quot;ס מרחבי          "/>
    <n v="0"/>
    <m/>
    <n v="80"/>
    <s v="עו&quot;ס                "/>
    <n v="21"/>
    <m/>
    <d v="2014-01-01T00:00:00"/>
    <d v="2016-04-01T00:00:00"/>
    <d v="2024-04-01T00:00:00"/>
    <d v="2014-01-01T00:00:00"/>
    <d v="2024-12-31T00:00:00"/>
    <d v="2016-04-01T00:00:00"/>
    <m/>
  </r>
  <r>
    <n v="3"/>
    <s v="חיפה"/>
    <x v="138"/>
    <s v="גולן"/>
    <n v="5780000"/>
    <s v="מ.א גולן"/>
    <n v="21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58499088"/>
    <s v="איזנברג       "/>
    <s v="אהובה     "/>
    <x v="0"/>
    <n v="0.33"/>
    <n v="0.33"/>
    <n v="121"/>
    <s v="עו&quot;ס מרחבי          "/>
    <n v="0"/>
    <m/>
    <n v="80"/>
    <s v="עו&quot;ס                "/>
    <n v="21"/>
    <m/>
    <d v="2011-10-23T00:00:00"/>
    <d v="2016-04-01T00:00:00"/>
    <d v="2028-02-01T00:00:00"/>
    <d v="1993-06-01T00:00:00"/>
    <d v="2028-02-01T00:00:00"/>
    <d v="2016-04-01T00:00:00"/>
    <m/>
  </r>
  <r>
    <n v="3"/>
    <s v="חיפה"/>
    <x v="139"/>
    <s v="משגב"/>
    <n v="5790000"/>
    <s v="מ.א משגב"/>
    <n v="21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6567576"/>
    <s v="אבן שדה       "/>
    <s v="נירית     "/>
    <x v="0"/>
    <n v="0.33"/>
    <n v="0.33"/>
    <n v="121"/>
    <s v="עו&quot;ס מרחבי          "/>
    <n v="0"/>
    <m/>
    <n v="80"/>
    <s v="עו&quot;ס                "/>
    <n v="22"/>
    <n v="102"/>
    <d v="2011-09-01T00:00:00"/>
    <d v="2017-09-01T00:00:00"/>
    <d v="2041-12-31T00:00:00"/>
    <d v="2010-02-01T00:00:00"/>
    <d v="2041-12-31T00:00:00"/>
    <d v="2016-04-01T00:00:00"/>
    <m/>
  </r>
  <r>
    <n v="3"/>
    <s v="חיפה"/>
    <x v="140"/>
    <s v="נצרת"/>
    <n v="6000000"/>
    <s v="ע. נצרת"/>
    <n v="2100"/>
    <n v="63"/>
    <s v="מרכז נושא מוגבלויות "/>
    <n v="1"/>
    <s v="ע&quot;ח המשרד"/>
    <n v="1"/>
    <s v="שכר עובדי המחלקה לש&quot;ח"/>
    <n v="0"/>
    <m/>
    <s v="ללא הסכם מיוחד      "/>
    <n v="43208545"/>
    <s v="אנדריא        "/>
    <s v="מהא       "/>
    <x v="0"/>
    <n v="0.5"/>
    <n v="0.5"/>
    <n v="63"/>
    <s v="מרכז נושא מוגבלויות "/>
    <n v="0"/>
    <m/>
    <n v="80"/>
    <s v="עו&quot;ס                "/>
    <n v="27"/>
    <n v="101"/>
    <d v="2011-10-01T00:00:00"/>
    <d v="2020-11-23T00:00:00"/>
    <d v="2046-05-31T00:00:00"/>
    <d v="2005-02-13T00:00:00"/>
    <d v="2046-05-31T00:00:00"/>
    <d v="1981-10-01T00:00:00"/>
    <m/>
  </r>
  <r>
    <n v="3"/>
    <s v="חיפה"/>
    <x v="140"/>
    <s v="נצרת"/>
    <n v="6000000"/>
    <s v="ע. נצרת"/>
    <n v="3000"/>
    <n v="64"/>
    <s v="מרכז נושא שיקום     "/>
    <n v="1"/>
    <s v="ע&quot;ח המשרד"/>
    <n v="1"/>
    <s v="שכר עובדי המחלקה לש&quot;ח"/>
    <n v="0"/>
    <m/>
    <s v="ללא הסכם מיוחד      "/>
    <n v="28368710"/>
    <s v="אבו עביד      "/>
    <s v="אמל       "/>
    <x v="0"/>
    <n v="0.5"/>
    <n v="0.5"/>
    <n v="64"/>
    <s v="מרכז נושא שיקום     "/>
    <n v="0"/>
    <m/>
    <n v="80"/>
    <s v="עו&quot;ס                "/>
    <n v="28"/>
    <n v="108"/>
    <d v="1999-04-01T00:00:00"/>
    <d v="2007-06-11T00:00:00"/>
    <d v="2036-11-01T00:00:00"/>
    <d v="1994-04-01T00:00:00"/>
    <d v="2036-11-01T00:00:00"/>
    <d v="1991-04-01T00:00:00"/>
    <m/>
  </r>
  <r>
    <n v="3"/>
    <s v="חיפה"/>
    <x v="140"/>
    <s v="נצרת"/>
    <n v="6000010"/>
    <s v="ע. נצרת צוות דרום"/>
    <n v="20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0929445"/>
    <s v="שתיוי         "/>
    <s v="פדא       "/>
    <x v="0"/>
    <n v="0.33"/>
    <n v="0.33"/>
    <n v="120"/>
    <s v="עו&quot;ס משפחה (כוללני) "/>
    <n v="0"/>
    <m/>
    <n v="80"/>
    <s v="עו&quot;ס                "/>
    <n v="21"/>
    <m/>
    <d v="2017-09-01T00:00:00"/>
    <d v="2018-11-01T00:00:00"/>
    <d v="2049-05-23T00:00:00"/>
    <d v="2017-09-01T00:00:00"/>
    <d v="2049-05-23T00:00:00"/>
    <d v="2016-04-01T00:00:00"/>
    <m/>
  </r>
  <r>
    <n v="3"/>
    <s v="חיפה"/>
    <x v="140"/>
    <s v="נצרת"/>
    <n v="6000010"/>
    <s v="ע. נצרת צוות דרום"/>
    <n v="25100"/>
    <n v="140"/>
    <s v="עו&quot;ס שיקום          "/>
    <n v="1"/>
    <s v="ע&quot;ח המשרד"/>
    <n v="1"/>
    <s v="שכר עובדי המחלקה לש&quot;ח"/>
    <n v="0"/>
    <m/>
    <s v="ללא הסכם מיוחד      "/>
    <n v="28368710"/>
    <s v="אבו עביד      "/>
    <s v="אמל       "/>
    <x v="0"/>
    <n v="0.4"/>
    <n v="0.4"/>
    <n v="140"/>
    <s v="עו&quot;ס שיקום          "/>
    <n v="0"/>
    <m/>
    <n v="80"/>
    <s v="עו&quot;ס                "/>
    <n v="22"/>
    <n v="108"/>
    <d v="1999-04-01T00:00:00"/>
    <d v="2007-06-11T00:00:00"/>
    <d v="2036-11-01T00:00:00"/>
    <d v="1994-04-01T00:00:00"/>
    <d v="2036-11-01T00:00:00"/>
    <d v="1951-01-01T00:00:00"/>
    <m/>
  </r>
  <r>
    <n v="3"/>
    <s v="חיפה"/>
    <x v="141"/>
    <s v="שפרעם"/>
    <n v="6010000"/>
    <s v="ע. שפרעם"/>
    <n v="700"/>
    <n v="63"/>
    <s v="מרכז נושא מוגבלויות "/>
    <n v="1"/>
    <s v="ע&quot;ח המשרד"/>
    <n v="1"/>
    <s v="שכר עובדי המחלקה לש&quot;ח"/>
    <n v="0"/>
    <m/>
    <s v="ללא הסכם מיוחד      "/>
    <n v="28271484"/>
    <s v="חורי          "/>
    <s v="גוליאנה   "/>
    <x v="0"/>
    <n v="0.5"/>
    <n v="0.5"/>
    <n v="63"/>
    <s v="מרכז נושא מוגבלויות "/>
    <n v="0"/>
    <m/>
    <n v="80"/>
    <s v="עו&quot;ס                "/>
    <n v="27"/>
    <m/>
    <d v="1995-07-01T00:00:00"/>
    <d v="2021-06-21T00:00:00"/>
    <d v="2030-12-31T00:00:00"/>
    <d v="1995-07-01T00:00:00"/>
    <d v="2034-01-01T00:00:00"/>
    <d v="1995-07-01T00:00:00"/>
    <m/>
  </r>
  <r>
    <n v="3"/>
    <s v="חיפה"/>
    <x v="141"/>
    <s v="שפרעם"/>
    <n v="6010000"/>
    <s v="ע. שפרעם"/>
    <n v="31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5818255"/>
    <s v="חניפס         "/>
    <s v="נואר      "/>
    <x v="0"/>
    <n v="0.33"/>
    <n v="0.33"/>
    <n v="120"/>
    <s v="עו&quot;ס משפחה (כוללני) "/>
    <n v="0"/>
    <m/>
    <n v="80"/>
    <s v="עו&quot;ס                "/>
    <n v="20"/>
    <n v="101"/>
    <d v="2020-03-01T00:00:00"/>
    <d v="2020-03-01T00:00:00"/>
    <d v="2030-04-30T00:00:00"/>
    <d v="2020-01-07T00:00:00"/>
    <d v="2030-04-30T00:00:00"/>
    <d v="2016-04-01T00:00:00"/>
    <m/>
  </r>
  <r>
    <n v="3"/>
    <s v="חיפה"/>
    <x v="142"/>
    <s v="אום-אל-פחם"/>
    <n v="6200000"/>
    <s v="ע. אום אל פחם"/>
    <n v="22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1346848"/>
    <s v="מחאג'נה       "/>
    <s v="נור       "/>
    <x v="0"/>
    <n v="0.33"/>
    <n v="0.33"/>
    <n v="120"/>
    <s v="עו&quot;ס משפחה (כוללני) "/>
    <n v="0"/>
    <m/>
    <n v="80"/>
    <s v="עו&quot;ס                "/>
    <n v="22"/>
    <n v="105"/>
    <d v="2014-12-01T00:00:00"/>
    <d v="2021-08-01T00:00:00"/>
    <d v="2050-12-31T00:00:00"/>
    <d v="2014-12-01T00:00:00"/>
    <d v="2050-12-31T00:00:00"/>
    <d v="2016-04-01T00:00:00"/>
    <m/>
  </r>
  <r>
    <n v="3"/>
    <s v="חיפה"/>
    <x v="142"/>
    <s v="אום-אל-פחם"/>
    <n v="6200040"/>
    <s v="ע. אום אל פחם צוות 4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23256613"/>
    <s v="אגברייה       "/>
    <s v="מאגד      "/>
    <x v="1"/>
    <n v="1"/>
    <n v="1"/>
    <n v="140"/>
    <s v="עו&quot;ס שיקום          "/>
    <n v="0"/>
    <m/>
    <n v="80"/>
    <s v="עו&quot;ס                "/>
    <n v="23"/>
    <n v="111"/>
    <d v="2006-10-01T00:00:00"/>
    <d v="2011-05-01T00:00:00"/>
    <d v="2032-01-01T00:00:00"/>
    <d v="1994-01-01T00:00:00"/>
    <d v="2032-01-01T00:00:00"/>
    <d v="1993-11-01T00:00:00"/>
    <m/>
  </r>
  <r>
    <n v="3"/>
    <s v="חיפה"/>
    <x v="143"/>
    <s v="איכסאל"/>
    <n v="6210000"/>
    <s v="מ.מ איכסאל"/>
    <n v="6300"/>
    <n v="63"/>
    <s v="מרכז נושא מוגבלויות "/>
    <n v="1"/>
    <s v="ע&quot;ח המשרד"/>
    <n v="1"/>
    <s v="שכר עובדי המחלקה לש&quot;ח"/>
    <n v="0"/>
    <m/>
    <s v="ללא הסכם מיוחד      "/>
    <n v="66009994"/>
    <s v="שלבי          "/>
    <s v="מונא      "/>
    <x v="0"/>
    <n v="0.5"/>
    <n v="0.5"/>
    <n v="63"/>
    <s v="מרכז נושא מוגבלויות "/>
    <n v="0"/>
    <m/>
    <n v="80"/>
    <s v="עו&quot;ס                "/>
    <n v="29"/>
    <n v="105"/>
    <d v="2020-10-01T00:00:00"/>
    <d v="2020-10-01T00:00:00"/>
    <d v="2044-09-30T00:00:00"/>
    <d v="2007-03-01T00:00:00"/>
    <d v="2044-09-30T00:00:00"/>
    <d v="1990-01-01T00:00:00"/>
    <m/>
  </r>
  <r>
    <n v="3"/>
    <s v="חיפה"/>
    <x v="144"/>
    <s v="באקה-אל-גרביה"/>
    <n v="6220000"/>
    <s v="ע. ב.אל גרביה"/>
    <n v="1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8304491"/>
    <s v="קעדאן         "/>
    <s v="פתחייה    "/>
    <x v="0"/>
    <n v="0.33"/>
    <n v="0.33"/>
    <n v="120"/>
    <s v="עו&quot;ס משפחה (כוללני) "/>
    <n v="0"/>
    <m/>
    <n v="80"/>
    <s v="עו&quot;ס                "/>
    <n v="22"/>
    <n v="108"/>
    <d v="1995-06-01T00:00:00"/>
    <d v="2016-12-01T00:00:00"/>
    <d v="2030-12-01T00:00:00"/>
    <d v="1995-06-01T00:00:00"/>
    <d v="2030-12-01T00:00:00"/>
    <d v="2016-04-01T00:00:00"/>
    <m/>
  </r>
  <r>
    <n v="3"/>
    <s v="חיפה"/>
    <x v="145"/>
    <s v="ינוח-גת"/>
    <n v="6230000"/>
    <s v="מ.מ ינוח-ג'ת"/>
    <n v="28100"/>
    <n v="140"/>
    <s v="עו&quot;ס שיקום          "/>
    <n v="1"/>
    <s v="ע&quot;ח המשרד"/>
    <n v="1"/>
    <s v="שכר עובדי המחלקה לש&quot;ח"/>
    <n v="0"/>
    <m/>
    <s v="ללא הסכם מיוחד      "/>
    <n v="66535527"/>
    <s v="ביסאן         "/>
    <s v="מונה      "/>
    <x v="0"/>
    <n v="0.47"/>
    <n v="0.47"/>
    <n v="140"/>
    <s v="עו&quot;ס שיקום          "/>
    <n v="0"/>
    <m/>
    <n v="80"/>
    <s v="עו&quot;ס                "/>
    <n v="22"/>
    <m/>
    <d v="2022-07-01T00:00:00"/>
    <d v="2022-07-01T00:00:00"/>
    <d v="2045-06-25T00:00:00"/>
    <d v="2013-12-15T00:00:00"/>
    <d v="2045-06-25T00:00:00"/>
    <d v="2013-05-01T00:00:00"/>
    <m/>
  </r>
  <r>
    <n v="3"/>
    <s v="חיפה"/>
    <x v="146"/>
    <s v="מגאר"/>
    <n v="6290000"/>
    <s v="מ.מ מוגאר"/>
    <n v="5000"/>
    <n v="64"/>
    <s v="מרכז נושא שיקום     "/>
    <n v="1"/>
    <s v="ע&quot;ח המשרד"/>
    <n v="1"/>
    <s v="שכר עובדי המחלקה לש&quot;ח"/>
    <n v="0"/>
    <m/>
    <s v="ללא הסכם מיוחד      "/>
    <n v="26453407"/>
    <s v="נחלה          "/>
    <s v="שירין     "/>
    <x v="0"/>
    <n v="0.5"/>
    <n v="0.5"/>
    <n v="64"/>
    <s v="מרכז נושא שיקום     "/>
    <n v="0"/>
    <m/>
    <n v="80"/>
    <s v="עו&quot;ס                "/>
    <n v="28"/>
    <n v="106"/>
    <d v="2002-03-01T00:00:00"/>
    <d v="2015-08-01T00:00:00"/>
    <d v="2038-06-30T00:00:00"/>
    <d v="1995-09-01T00:00:00"/>
    <d v="2038-06-30T00:00:00"/>
    <d v="1996-07-01T00:00:00"/>
    <m/>
  </r>
  <r>
    <n v="3"/>
    <s v="חיפה"/>
    <x v="147"/>
    <s v="פרדיס"/>
    <n v="6320010"/>
    <s v="מ.מ פרדיס צ.רב תחומי"/>
    <n v="63100"/>
    <n v="63"/>
    <s v="מרכז נושא מוגבלויות "/>
    <n v="1"/>
    <s v="ע&quot;ח המשרד"/>
    <n v="1"/>
    <s v="שכר עובדי המחלקה לש&quot;ח"/>
    <n v="0"/>
    <m/>
    <s v="ללא הסכם מיוחד      "/>
    <n v="23429475"/>
    <s v="סעאבני        "/>
    <s v="עזיז      "/>
    <x v="1"/>
    <n v="0.79"/>
    <n v="0.79"/>
    <n v="63"/>
    <s v="מרכז נושא מוגבלויות "/>
    <n v="0"/>
    <m/>
    <n v="80"/>
    <s v="עו&quot;ס                "/>
    <n v="28"/>
    <n v="108"/>
    <d v="1994-02-01T00:00:00"/>
    <d v="2022-08-01T00:00:00"/>
    <d v="2035-01-15T00:00:00"/>
    <d v="2015-11-05T00:00:00"/>
    <d v="2035-01-15T00:00:00"/>
    <d v="1991-04-01T00:00:00"/>
    <m/>
  </r>
  <r>
    <n v="3"/>
    <s v="חיפה"/>
    <x v="148"/>
    <s v="כפר-קרע"/>
    <n v="6360000"/>
    <s v="מ.מ קרע"/>
    <n v="1085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506258"/>
    <s v="עתאמנה        "/>
    <s v="לובנה     "/>
    <x v="0"/>
    <n v="0.33"/>
    <n v="0.33"/>
    <n v="120"/>
    <s v="עו&quot;ס משפחה (כוללני) "/>
    <n v="0"/>
    <m/>
    <n v="80"/>
    <s v="עו&quot;ס                "/>
    <n v="21"/>
    <n v="102"/>
    <d v="2008-02-01T00:00:00"/>
    <d v="2020-01-20T00:00:00"/>
    <d v="2048-01-01T00:00:00"/>
    <d v="2008-02-01T00:00:00"/>
    <d v="2048-01-01T00:00:00"/>
    <d v="2016-04-01T00:00:00"/>
    <m/>
  </r>
  <r>
    <n v="3"/>
    <s v="חיפה"/>
    <x v="149"/>
    <s v="עין-מאהל"/>
    <n v="6410010"/>
    <s v="מ.מ עין מאהל צוות א"/>
    <n v="63100"/>
    <n v="63"/>
    <s v="מרכז נושא מוגבלויות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2016-04-01T00:00:00"/>
    <m/>
  </r>
  <r>
    <n v="3"/>
    <s v="חיפה"/>
    <x v="150"/>
    <s v="עראבה"/>
    <n v="6440000"/>
    <s v="מ.מ ערבה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36848703"/>
    <s v="סאלח          "/>
    <s v="מרוה      "/>
    <x v="0"/>
    <n v="0.5"/>
    <n v="0.5"/>
    <n v="64"/>
    <s v="מרכז נושא שיקום     "/>
    <n v="0"/>
    <m/>
    <n v="80"/>
    <s v="עו&quot;ס                "/>
    <n v="28"/>
    <n v="111"/>
    <d v="2022-04-01T00:00:00"/>
    <d v="2022-04-01T00:00:00"/>
    <d v="2030-12-31T00:00:00"/>
    <d v="2014-11-01T00:00:00"/>
    <d v="2030-12-31T00:00:00"/>
    <d v="1997-06-01T00:00:00"/>
    <m/>
  </r>
  <r>
    <n v="3"/>
    <s v="חיפה"/>
    <x v="150"/>
    <s v="עראבה"/>
    <n v="6440000"/>
    <s v="מ.מ ערבה"/>
    <n v="18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5312159"/>
    <s v="עואד          "/>
    <s v="סאלי      "/>
    <x v="0"/>
    <n v="0.33"/>
    <n v="0.33"/>
    <n v="120"/>
    <s v="עו&quot;ס משפחה (כוללני) "/>
    <n v="0"/>
    <m/>
    <n v="80"/>
    <s v="עו&quot;ס                "/>
    <n v="21"/>
    <n v="110"/>
    <d v="2021-01-01T00:00:00"/>
    <d v="2021-01-01T00:00:00"/>
    <d v="2030-12-31T00:00:00"/>
    <d v="2019-05-06T00:00:00"/>
    <d v="2030-12-31T00:00:00"/>
    <d v="2016-04-01T00:00:00"/>
    <m/>
  </r>
  <r>
    <n v="3"/>
    <s v="חיפה"/>
    <x v="151"/>
    <s v="מכאר-גדידה"/>
    <n v="6490000"/>
    <s v="מ.מ מכאר ג&quot;דידה"/>
    <n v="1000"/>
    <n v="63"/>
    <s v="מרכז נושא מוגבלויות "/>
    <n v="1"/>
    <s v="ע&quot;ח המשרד"/>
    <n v="1"/>
    <s v="שכר עובדי המחלקה לש&quot;ח"/>
    <n v="0"/>
    <m/>
    <s v="ללא הסכם מיוחד      "/>
    <n v="23485402"/>
    <s v="זידאן         "/>
    <s v="אלהאם     "/>
    <x v="0"/>
    <n v="0.5"/>
    <n v="0.5"/>
    <n v="63"/>
    <s v="מרכז נושא מוגבלויות "/>
    <n v="0"/>
    <m/>
    <n v="80"/>
    <s v="עו&quot;ס                "/>
    <n v="30"/>
    <n v="111"/>
    <d v="2000-10-01T00:00:00"/>
    <d v="2000-10-01T00:00:00"/>
    <d v="2029-01-01T00:00:00"/>
    <d v="1995-01-01T00:00:00"/>
    <d v="2029-01-01T00:00:00"/>
    <d v="1996-07-01T00:00:00"/>
    <m/>
  </r>
  <r>
    <n v="3"/>
    <s v="חיפה"/>
    <x v="152"/>
    <s v="ריינה"/>
    <n v="6510000"/>
    <s v="מ.מ ריינה"/>
    <n v="21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806958"/>
    <s v="עתאמנה        "/>
    <s v="איעתמאד   "/>
    <x v="0"/>
    <n v="0.33"/>
    <n v="0.33"/>
    <n v="120"/>
    <s v="עו&quot;ס משפחה (כוללני) "/>
    <n v="0"/>
    <m/>
    <n v="80"/>
    <s v="עו&quot;ס                "/>
    <n v="21"/>
    <n v="107"/>
    <d v="2018-09-01T00:00:00"/>
    <d v="2018-09-01T00:00:00"/>
    <d v="2054-04-01T00:00:00"/>
    <d v="2018-09-01T00:00:00"/>
    <d v="2054-04-01T00:00:00"/>
    <d v="2016-04-01T00:00:00"/>
    <m/>
  </r>
  <r>
    <n v="3"/>
    <s v="חיפה"/>
    <x v="153"/>
    <s v="כפר-כבול"/>
    <n v="6620000"/>
    <s v="מ.מ כאבול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201366333"/>
    <s v="עלי           "/>
    <s v="חנאן      "/>
    <x v="0"/>
    <n v="0.5"/>
    <n v="0.5"/>
    <n v="64"/>
    <s v="מרכז נושא שיקום     "/>
    <n v="0"/>
    <m/>
    <n v="80"/>
    <s v="עו&quot;ס                "/>
    <n v="28"/>
    <n v="102"/>
    <d v="2021-03-01T00:00:00"/>
    <d v="2021-03-01T00:00:00"/>
    <d v="2046-01-31T00:00:00"/>
    <d v="2014-01-01T00:00:00"/>
    <d v="2046-01-31T00:00:00"/>
    <d v="2016-04-01T00:00:00"/>
    <m/>
  </r>
  <r>
    <n v="3"/>
    <s v="חיפה"/>
    <x v="154"/>
    <s v="ביר-אל-מכסור"/>
    <n v="6660000"/>
    <s v="מ.מ ביר אל מכסור"/>
    <n v="2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8451523"/>
    <s v="גנאדי         "/>
    <s v="אכראם     "/>
    <x v="0"/>
    <n v="0.33"/>
    <n v="0.33"/>
    <n v="120"/>
    <s v="עו&quot;ס משפחה (כוללני) "/>
    <n v="0"/>
    <m/>
    <n v="80"/>
    <s v="עו&quot;ס                "/>
    <n v="20"/>
    <m/>
    <d v="2021-06-01T00:00:00"/>
    <d v="2022-09-01T00:00:00"/>
    <d v="2045-06-01T00:00:00"/>
    <d v="2021-06-01T00:00:00"/>
    <d v="2045-06-01T00:00:00"/>
    <d v="2016-04-01T00:00:00"/>
    <m/>
  </r>
  <r>
    <n v="3"/>
    <s v="חיפה"/>
    <x v="155"/>
    <s v="מעלה-עירון"/>
    <n v="6750010"/>
    <s v="מ.מ מעלה עירון צ.1"/>
    <n v="64100"/>
    <n v="64"/>
    <s v="מרכז נושא שיקום     "/>
    <n v="1"/>
    <s v="ע&quot;ח המשרד"/>
    <n v="1"/>
    <s v="שכר עובדי המחלקה לש&quot;ח"/>
    <n v="0"/>
    <m/>
    <s v="ללא הסכם מיוחד      "/>
    <n v="39629639"/>
    <s v="גבארין        "/>
    <s v="חנאן      "/>
    <x v="0"/>
    <n v="0.73"/>
    <n v="0.73"/>
    <n v="64"/>
    <s v="מרכז נושא שיקום     "/>
    <n v="0"/>
    <m/>
    <n v="80"/>
    <s v="עו&quot;ס                "/>
    <n v="27"/>
    <m/>
    <d v="2022-08-01T00:00:00"/>
    <d v="2022-08-01T00:00:00"/>
    <d v="2036-01-01T00:00:00"/>
    <d v="2010-02-01T00:00:00"/>
    <d v="2036-01-01T00:00:00"/>
    <d v="2009-08-01T00:00:00"/>
    <m/>
  </r>
  <r>
    <n v="3"/>
    <s v="חיפה"/>
    <x v="156"/>
    <s v="אל בטוף"/>
    <n v="6770010"/>
    <s v="מ.א אל בטוף רב תחומי"/>
    <n v="63100"/>
    <n v="63"/>
    <s v="מרכז נושא מוגבלויות "/>
    <n v="1"/>
    <s v="ע&quot;ח המשרד"/>
    <n v="1"/>
    <s v="שכר עובדי המחלקה לש&quot;ח"/>
    <n v="0"/>
    <m/>
    <s v="ללא הסכם מיוחד      "/>
    <n v="37766003"/>
    <s v="עיאדה         "/>
    <s v="תגריד     "/>
    <x v="0"/>
    <n v="0.52"/>
    <n v="0.52"/>
    <n v="63"/>
    <s v="מרכז נושא מוגבלויות "/>
    <n v="0"/>
    <m/>
    <n v="80"/>
    <s v="עו&quot;ס                "/>
    <n v="26"/>
    <m/>
    <d v="2022-08-01T00:00:00"/>
    <d v="2022-08-01T00:00:00"/>
    <d v="2045-04-17T00:00:00"/>
    <d v="2021-05-01T00:00:00"/>
    <d v="2045-04-17T00:00:00"/>
    <d v="1995-07-01T00:00:00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24">
  <r>
    <n v="1"/>
    <s v="ירושלים"/>
    <x v="0"/>
    <s v="אשקלון"/>
    <n v="1010000"/>
    <s v="ע. אשקלון"/>
    <n v="40100"/>
    <n v="63"/>
    <s v="מרכז נושא מוגבלויות "/>
    <n v="1"/>
    <s v="ע&quot;ח המשרד"/>
    <n v="1"/>
    <s v="שכר עובדי המחלקה לש&quot;ח"/>
    <n v="0"/>
    <m/>
    <s v="ללא הסכם מיוחד      "/>
    <n v="62628250"/>
    <s v="כהן           "/>
    <s v="מרים      "/>
    <x v="0"/>
    <n v="1"/>
    <n v="1"/>
    <n v="63"/>
    <s v="מרכז נושא מוגבלויות "/>
    <m/>
    <m/>
    <n v="80"/>
    <s v="עו&quot;ס                "/>
    <n v="6"/>
    <n v="111"/>
    <d v="1970-10-01T00:00:00"/>
    <d v="1970-10-01T00:00:00"/>
    <d v="2017-03-31T00:00:00"/>
    <d v="1970-10-01T00:00:00"/>
    <d v="2013-08-31T00:00:00"/>
    <d v="1951-01-01T00:00:00"/>
    <m/>
    <s v=" "/>
    <s v=" "/>
    <s v=" "/>
    <s v=" "/>
  </r>
  <r>
    <n v="1"/>
    <s v="ירושלים"/>
    <x v="0"/>
    <s v="אשקלון"/>
    <n v="1010000"/>
    <s v="ע. אשקלון"/>
    <n v="50200"/>
    <n v="64"/>
    <s v="מרכז נושא שיקום     "/>
    <n v="1"/>
    <s v="ע&quot;ח המשרד"/>
    <n v="1"/>
    <s v="שכר עובדי המחלקה לש&quot;ח"/>
    <n v="0"/>
    <m/>
    <s v="ללא הסכם מיוחד      "/>
    <n v="309855096"/>
    <s v="יצחק          "/>
    <s v="לאקהברהן  "/>
    <x v="1"/>
    <n v="1"/>
    <n v="1"/>
    <n v="64"/>
    <s v="מרכז נושא שיקום     "/>
    <m/>
    <m/>
    <n v="80"/>
    <s v="עו&quot;ס                "/>
    <n v="5"/>
    <n v="108"/>
    <d v="2010-03-01T00:00:00"/>
    <d v="2010-03-01T00:00:00"/>
    <d v="2021-03-31T00:00:00"/>
    <d v="1998-12-22T00:00:00"/>
    <d v="2027-12-31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50"/>
    <n v="63"/>
    <s v="מרכז נושא מוגבלויות "/>
    <n v="1"/>
    <s v="ע&quot;ח המשרד"/>
    <n v="1"/>
    <s v="שכר עובדי המחלקה לש&quot;ח"/>
    <n v="0"/>
    <m/>
    <s v="ללא הסכם מיוחד      "/>
    <n v="51562239"/>
    <s v="ויגודה        "/>
    <s v="לאה       "/>
    <x v="0"/>
    <n v="0.75"/>
    <n v="0.75"/>
    <n v="63"/>
    <s v="מרכז נושא מוגבלויות "/>
    <m/>
    <m/>
    <n v="80"/>
    <s v="עו&quot;ס                "/>
    <n v="6"/>
    <n v="111"/>
    <d v="2002-05-01T00:00:00"/>
    <d v="2002-05-01T00:00:00"/>
    <d v="2034-02-28T00:00:00"/>
    <d v="1992-10-01T00:00:00"/>
    <d v="2020-05-31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0"/>
    <n v="84"/>
    <s v="מנהל מדור שיקום     "/>
    <n v="1"/>
    <s v="ע&quot;ח המשרד"/>
    <n v="1"/>
    <s v="שכר עובדי המחלקה לש&quot;ח"/>
    <n v="0"/>
    <m/>
    <s v="ללא הסכם מיוחד      "/>
    <n v="30090237"/>
    <s v="הופמן         "/>
    <s v="אירית     "/>
    <x v="0"/>
    <n v="1"/>
    <n v="1"/>
    <n v="84"/>
    <s v="מנהל מדור שיקום     "/>
    <m/>
    <m/>
    <n v="80"/>
    <s v="עו&quot;ס                "/>
    <n v="6"/>
    <n v="130"/>
    <d v="2004-08-01T00:00:00"/>
    <d v="2004-08-01T00:00:00"/>
    <d v="2020-02-28T00:00:00"/>
    <d v="1978-03-01T00:00:00"/>
    <d v="2020-02-28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100"/>
    <n v="140"/>
    <s v="עו&quot;ס שיקום          "/>
    <n v="1"/>
    <s v="ע&quot;ח המשרד"/>
    <n v="1"/>
    <s v="שכר עובדי המחלקה לש&quot;ח"/>
    <n v="0"/>
    <m/>
    <s v="ללא הסכם מיוחד      "/>
    <n v="56381825"/>
    <s v="נוימן         "/>
    <s v="יעל       "/>
    <x v="0"/>
    <n v="1"/>
    <n v="1"/>
    <n v="140"/>
    <s v="עו&quot;ס שיקום          "/>
    <m/>
    <m/>
    <n v="80"/>
    <s v="עו&quot;ס                "/>
    <n v="3"/>
    <n v="107"/>
    <d v="2002-08-19T00:00:00"/>
    <d v="2005-01-01T00:00:00"/>
    <d v="2025-02-28T00:00:00"/>
    <d v="2001-11-01T00:00:00"/>
    <d v="2025-02-28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200"/>
    <n v="140"/>
    <s v="עו&quot;ס שיקום          "/>
    <n v="1"/>
    <s v="ע&quot;ח המשרד"/>
    <n v="1"/>
    <s v="שכר עובדי המחלקה לש&quot;ח"/>
    <n v="0"/>
    <m/>
    <s v="ללא הסכם מיוחד      "/>
    <n v="13896949"/>
    <s v="צבע           "/>
    <s v="שרה       "/>
    <x v="0"/>
    <n v="0.5"/>
    <n v="0.5"/>
    <n v="140"/>
    <s v="עו&quot;ס שיקום          "/>
    <m/>
    <m/>
    <n v="80"/>
    <s v="עו&quot;ס                "/>
    <n v="3"/>
    <n v="105"/>
    <d v="1996-01-01T00:00:00"/>
    <d v="2006-09-01T00:00:00"/>
    <d v="2021-03-24T00:00:00"/>
    <d v="1981-04-06T00:00:00"/>
    <d v="2023-03-31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300"/>
    <n v="140"/>
    <s v="עו&quot;ס שיקום          "/>
    <n v="1"/>
    <s v="ע&quot;ח המשרד"/>
    <n v="1"/>
    <s v="שכר עובדי המחלקה לש&quot;ח"/>
    <n v="0"/>
    <m/>
    <s v="ללא הסכם מיוחד      "/>
    <n v="24531014"/>
    <s v="רחמים         "/>
    <s v="שרית      "/>
    <x v="0"/>
    <n v="1"/>
    <n v="1"/>
    <n v="140"/>
    <s v="עו&quot;ס שיקום          "/>
    <m/>
    <m/>
    <n v="80"/>
    <s v="עו&quot;ס                "/>
    <n v="3"/>
    <n v="101"/>
    <d v="1994-06-01T00:00:00"/>
    <d v="2001-06-01T00:00:00"/>
    <d v="2034-11-07T00:00:00"/>
    <d v="1994-06-01T00:00:00"/>
    <d v="2034-11-30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400"/>
    <n v="140"/>
    <s v="עו&quot;ס שיקום          "/>
    <n v="1"/>
    <s v="ע&quot;ח המשרד"/>
    <n v="1"/>
    <s v="שכר עובדי המחלקה לש&quot;ח"/>
    <n v="0"/>
    <m/>
    <s v="ללא הסכם מיוחד      "/>
    <n v="11161163"/>
    <s v="ברמן          "/>
    <s v="גילה פרמן "/>
    <x v="0"/>
    <n v="0.5"/>
    <n v="0.5"/>
    <n v="140"/>
    <s v="עו&quot;ס שיקום          "/>
    <m/>
    <m/>
    <n v="80"/>
    <s v="עו&quot;ס                "/>
    <n v="3"/>
    <n v="111"/>
    <d v="2004-06-23T00:00:00"/>
    <d v="2004-06-23T00:00:00"/>
    <d v="2013-09-30T00:00:00"/>
    <d v="1992-11-01T00:00:00"/>
    <d v="2018-01-31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500"/>
    <n v="140"/>
    <s v="עו&quot;ס שיקום          "/>
    <n v="1"/>
    <s v="ע&quot;ח המשרד"/>
    <n v="1"/>
    <s v="שכר עובדי המחלקה לש&quot;ח"/>
    <n v="0"/>
    <m/>
    <s v="ללא הסכם מיוחד      "/>
    <n v="59839654"/>
    <s v="אדלר ארזי     "/>
    <s v="אורית     "/>
    <x v="0"/>
    <n v="1"/>
    <n v="0.5"/>
    <n v="140"/>
    <s v="עו&quot;ס שיקום          "/>
    <m/>
    <m/>
    <n v="80"/>
    <s v="עו&quot;ס                "/>
    <n v="3"/>
    <m/>
    <d v="2003-12-01T00:00:00"/>
    <d v="2008-01-01T00:00:00"/>
    <d v="2032-12-31T00:00:00"/>
    <d v="2003-12-01T00:00:00"/>
    <d v="2032-12-31T00:00:00"/>
    <d v="1992-07-01T00:00:00"/>
    <m/>
    <s v=" "/>
    <s v=" "/>
    <s v=" "/>
    <s v=" "/>
  </r>
  <r>
    <n v="1"/>
    <s v="ירושלים"/>
    <x v="1"/>
    <s v="ירושלים"/>
    <n v="1030030"/>
    <s v="ע. י-ם מ.שיקום"/>
    <n v="10500"/>
    <n v="140"/>
    <s v="עו&quot;ס שיקום          "/>
    <n v="1"/>
    <s v="ע&quot;ח המשרד"/>
    <n v="1"/>
    <s v="שכר עובדי המחלקה לש&quot;ח"/>
    <n v="0"/>
    <m/>
    <s v="ללא הסכם מיוחד      "/>
    <n v="305950388"/>
    <s v="בלפר          "/>
    <s v="גלינה     "/>
    <x v="0"/>
    <n v="1"/>
    <n v="0.5"/>
    <n v="140"/>
    <s v="עו&quot;ס שיקום          "/>
    <m/>
    <m/>
    <n v="80"/>
    <s v="עו&quot;ס                "/>
    <n v="5"/>
    <n v="111"/>
    <d v="2009-05-01T00:00:00"/>
    <d v="2009-09-07T00:00:00"/>
    <d v="2025-10-31T00:00:00"/>
    <d v="1996-05-01T00:00:00"/>
    <d v="2027-09-30T00:00:00"/>
    <d v="1992-07-01T00:00:00"/>
    <m/>
    <s v=" "/>
    <s v=" "/>
    <s v=" "/>
    <s v=" "/>
  </r>
  <r>
    <n v="1"/>
    <s v="ירושלים"/>
    <x v="1"/>
    <s v="ירושלים"/>
    <n v="1030030"/>
    <s v="ע. י-ם מ.שיקום"/>
    <n v="10700"/>
    <n v="140"/>
    <s v="עו&quot;ס שיקום          "/>
    <n v="1"/>
    <s v="ע&quot;ח המשרד"/>
    <n v="1"/>
    <s v="שכר עובדי המחלקה לש&quot;ח"/>
    <n v="0"/>
    <m/>
    <s v="ללא הסכם מיוחד      "/>
    <n v="5540893"/>
    <s v="עזריאלי       "/>
    <s v="אהובה     "/>
    <x v="0"/>
    <n v="1"/>
    <n v="1"/>
    <n v="140"/>
    <s v="עו&quot;ס שיקום          "/>
    <m/>
    <m/>
    <n v="80"/>
    <s v="עו&quot;ס                "/>
    <n v="3"/>
    <n v="111"/>
    <d v="2003-03-01T00:00:00"/>
    <d v="2004-12-01T00:00:00"/>
    <d v="2012-02-28T00:00:00"/>
    <d v="1973-11-01T00:00:00"/>
    <d v="2014-02-28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800"/>
    <n v="140"/>
    <s v="עו&quot;ס שיקום          "/>
    <n v="1"/>
    <s v="ע&quot;ח המשרד"/>
    <n v="1"/>
    <s v="שכר עובדי המחלקה לש&quot;ח"/>
    <n v="0"/>
    <m/>
    <s v="ללא הסכם מיוחד      "/>
    <n v="12659033"/>
    <s v="גולדשטיין     "/>
    <s v="ליאת      "/>
    <x v="0"/>
    <n v="0.5"/>
    <n v="0.5"/>
    <n v="140"/>
    <s v="עו&quot;ס שיקום          "/>
    <m/>
    <m/>
    <n v="85"/>
    <s v="עו&quot;ס לא אקדמאי      "/>
    <n v="3"/>
    <n v="101"/>
    <d v="2004-02-01T00:00:00"/>
    <d v="2004-02-01T00:00:00"/>
    <d v="2015-08-31T00:00:00"/>
    <d v="1987-07-01T00:00:00"/>
    <d v="2014-03-31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1000"/>
    <n v="140"/>
    <s v="עו&quot;ס שיקום          "/>
    <n v="1"/>
    <s v="ע&quot;ח המשרד"/>
    <n v="1"/>
    <s v="שכר עובדי המחלקה לש&quot;ח"/>
    <n v="0"/>
    <m/>
    <s v="ללא הסכם מיוחד      "/>
    <n v="58142662"/>
    <s v="רוז'ני        "/>
    <s v="מיכל      "/>
    <x v="0"/>
    <n v="0.75"/>
    <n v="0.75"/>
    <n v="140"/>
    <s v="עו&quot;ס שיקום          "/>
    <m/>
    <m/>
    <n v="80"/>
    <s v="עו&quot;ס                "/>
    <n v="5"/>
    <n v="104"/>
    <d v="1999-04-01T00:00:00"/>
    <d v="2006-03-01T00:00:00"/>
    <d v="2023-08-31T00:00:00"/>
    <d v="1987-09-13T00:00:00"/>
    <d v="2018-09-30T00:00:00"/>
    <d v="1951-01-01T00:00:00"/>
    <m/>
    <s v=" "/>
    <s v=" "/>
    <s v=" "/>
    <s v=" "/>
  </r>
  <r>
    <n v="1"/>
    <s v="ירושלים"/>
    <x v="1"/>
    <s v="ירושלים"/>
    <n v="1030040"/>
    <s v="ע. י-ם לשכה א צפון"/>
    <n v="39100"/>
    <n v="64"/>
    <s v="מרכז נושא שיקום     "/>
    <n v="1"/>
    <s v="ע&quot;ח המשרד"/>
    <n v="1"/>
    <s v="שכר עובדי המחלקה לש&quot;ח"/>
    <n v="0"/>
    <m/>
    <s v="ללא הסכם מיוחד      "/>
    <n v="51935716"/>
    <s v="ערבות         "/>
    <s v="דורית     "/>
    <x v="0"/>
    <n v="1"/>
    <n v="1"/>
    <n v="64"/>
    <s v="מרכז נושא שיקום     "/>
    <m/>
    <m/>
    <n v="80"/>
    <s v="עו&quot;ס                "/>
    <n v="6"/>
    <n v="111"/>
    <d v="2003-03-01T00:00:00"/>
    <d v="2003-03-01T00:00:00"/>
    <d v="2013-12-31T00:00:00"/>
    <d v="1982-03-22T00:00:00"/>
    <d v="2018-06-30T00:00:00"/>
    <d v="1951-01-01T00:00:00"/>
    <m/>
    <s v=" "/>
    <s v=" "/>
    <s v=" "/>
    <s v=" "/>
  </r>
  <r>
    <n v="1"/>
    <s v="ירושלים"/>
    <x v="1"/>
    <s v="ירושלים"/>
    <n v="1030050"/>
    <s v="ע. ירושלים לשכת דרום"/>
    <n v="22100"/>
    <n v="64"/>
    <s v="מרכז נושא שיקום     "/>
    <n v="1"/>
    <s v="ע&quot;ח המשרד"/>
    <n v="1"/>
    <s v="שכר עובדי המחלקה לש&quot;ח"/>
    <n v="0"/>
    <m/>
    <s v="ללא הסכם מיוחד      "/>
    <n v="22076772"/>
    <s v="גרוס          "/>
    <s v="רונית     "/>
    <x v="0"/>
    <n v="0.9"/>
    <n v="0.9"/>
    <n v="64"/>
    <s v="מרכז נושא שיקום     "/>
    <m/>
    <m/>
    <n v="80"/>
    <s v="עו&quot;ס                "/>
    <n v="6"/>
    <n v="105"/>
    <d v="2010-05-01T00:00:00"/>
    <d v="2010-05-01T00:00:00"/>
    <d v="2030-10-31T00:00:00"/>
    <d v="1990-11-27T00:00:00"/>
    <d v="2030-10-31T00:00:00"/>
    <d v="1951-01-01T00:00:00"/>
    <m/>
    <s v=" "/>
    <s v=" "/>
    <s v=" "/>
    <s v=" "/>
  </r>
  <r>
    <n v="1"/>
    <s v="ירושלים"/>
    <x v="1"/>
    <s v="ירושלים"/>
    <n v="1030055"/>
    <s v="ע.י-ם צוות תלפ&quot;ז"/>
    <n v="2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395592"/>
    <s v="כהן (גבאי)    "/>
    <s v="יעל       "/>
    <x v="0"/>
    <n v="0.5"/>
    <n v="0.25"/>
    <n v="120"/>
    <s v="עו&quot;ס משפחה (כוללני) "/>
    <m/>
    <m/>
    <n v="80"/>
    <s v="עו&quot;ס                "/>
    <n v="4"/>
    <n v="111"/>
    <d v="2005-07-01T00:00:00"/>
    <d v="2008-11-01T00:00:00"/>
    <d v="2010-10-31T00:00:00"/>
    <d v="1997-04-01T00:00:00"/>
    <d v="2036-11-30T00:00:00"/>
    <d v="2003-06-01T00:00:00"/>
    <d v="2011-10-31T00:00:00"/>
    <s v=" "/>
    <s v=" "/>
    <s v=" "/>
    <s v=" "/>
  </r>
  <r>
    <n v="1"/>
    <s v="ירושלים"/>
    <x v="1"/>
    <s v="ירושלים"/>
    <n v="1030055"/>
    <s v="ע.י-ם צוות תלפ&quot;ז"/>
    <n v="2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6352149"/>
    <s v="רפואה         "/>
    <s v="עדנה      "/>
    <x v="0"/>
    <n v="0.5"/>
    <n v="0.25"/>
    <n v="120"/>
    <s v="עו&quot;ס משפחה (כוללני) "/>
    <m/>
    <m/>
    <n v="80"/>
    <s v="עו&quot;ס                "/>
    <n v="5"/>
    <n v="105"/>
    <d v="1996-04-01T00:00:00"/>
    <d v="2009-12-01T00:00:00"/>
    <d v="2010-10-31T00:00:00"/>
    <d v="1996-01-14T00:00:00"/>
    <d v="2022-06-30T00:00:00"/>
    <d v="2003-06-01T00:00:00"/>
    <d v="2011-10-31T00:00:00"/>
    <s v=" "/>
    <s v=" "/>
    <s v=" "/>
    <s v=" "/>
  </r>
  <r>
    <n v="1"/>
    <s v="ירושלים"/>
    <x v="1"/>
    <s v="ירושלים"/>
    <n v="1030060"/>
    <s v="ע. י-ם לשכת מערב"/>
    <n v="13100"/>
    <n v="64"/>
    <s v="מרכז נושא שיקום     "/>
    <n v="1"/>
    <s v="ע&quot;ח המשרד"/>
    <n v="1"/>
    <s v="שכר עובדי המחלקה לש&quot;ח"/>
    <n v="0"/>
    <m/>
    <s v="ללא הסכם מיוחד      "/>
    <n v="59789313"/>
    <s v="שרפי          "/>
    <s v="חנה       "/>
    <x v="0"/>
    <n v="1"/>
    <n v="1"/>
    <n v="64"/>
    <s v="מרכז נושא שיקום     "/>
    <m/>
    <m/>
    <n v="80"/>
    <s v="עו&quot;ס                "/>
    <n v="6"/>
    <n v="106"/>
    <d v="2008-05-01T00:00:00"/>
    <d v="2008-05-01T00:00:00"/>
    <d v="2032-01-31T00:00:00"/>
    <d v="1993-09-05T00:00:00"/>
    <d v="2034-01-31T00:00:00"/>
    <d v="2002-08-01T00:00:00"/>
    <m/>
    <s v=" "/>
    <s v=" "/>
    <s v=" "/>
    <s v=" "/>
  </r>
  <r>
    <n v="1"/>
    <s v="ירושלים"/>
    <x v="1"/>
    <s v="ירושלים"/>
    <n v="1030070"/>
    <s v="ע. י-ם לשכת מזרח"/>
    <n v="10200"/>
    <n v="64"/>
    <s v="מרכז נושא שיקום     "/>
    <n v="1"/>
    <s v="ע&quot;ח המשרד"/>
    <n v="1"/>
    <s v="שכר עובדי המחלקה לש&quot;ח"/>
    <n v="0"/>
    <m/>
    <s v="ללא הסכם מיוחד      "/>
    <n v="80135239"/>
    <s v="אבו-סואי      "/>
    <s v="מוחמד     "/>
    <x v="1"/>
    <n v="1"/>
    <n v="1"/>
    <n v="64"/>
    <s v="מרכז נושא שיקום     "/>
    <m/>
    <m/>
    <n v="80"/>
    <s v="עו&quot;ס                "/>
    <n v="6"/>
    <n v="110"/>
    <d v="2004-10-01T00:00:00"/>
    <d v="2004-10-01T00:00:00"/>
    <d v="2023-07-31T00:00:00"/>
    <d v="1985-02-11T00:00:00"/>
    <d v="2016-12-31T00:00:00"/>
    <d v="1951-01-01T00:00:00"/>
    <m/>
    <s v=" "/>
    <s v=" "/>
    <s v=" "/>
    <s v=" "/>
  </r>
  <r>
    <n v="1"/>
    <s v="ירושלים"/>
    <x v="2"/>
    <s v="אשדוד"/>
    <n v="1040000"/>
    <s v="ע. אשדוד הנהלה"/>
    <n v="13100"/>
    <n v="64"/>
    <s v="מרכז נושא שיקום     "/>
    <n v="1"/>
    <s v="ע&quot;ח המשרד"/>
    <n v="1"/>
    <s v="שכר עובדי המחלקה לש&quot;ח"/>
    <n v="0"/>
    <m/>
    <s v="ללא הסכם מיוחד      "/>
    <n v="23071848"/>
    <s v="בן מיכה       "/>
    <s v="אוסנת     "/>
    <x v="0"/>
    <n v="1"/>
    <n v="1"/>
    <n v="64"/>
    <s v="מרכז נושא שיקום     "/>
    <m/>
    <m/>
    <n v="80"/>
    <s v="עו&quot;ס                "/>
    <n v="6"/>
    <n v="108"/>
    <d v="2003-03-01T00:00:00"/>
    <d v="2006-06-01T00:00:00"/>
    <d v="2018-03-01T00:00:00"/>
    <d v="1990-10-01T00:00:00"/>
    <d v="2026-12-31T00:00:00"/>
    <d v="1980-04-01T00:00:00"/>
    <m/>
    <s v=" "/>
    <s v=" "/>
    <s v=" "/>
    <s v=" "/>
  </r>
  <r>
    <n v="1"/>
    <s v="ירושלים"/>
    <x v="2"/>
    <s v="אשדוד"/>
    <n v="1040000"/>
    <s v="ע. אשדוד הנהלה"/>
    <n v="14200"/>
    <n v="64"/>
    <s v="מרכז נושא שיקום     "/>
    <n v="1"/>
    <s v="ע&quot;ח המשרד"/>
    <n v="1"/>
    <s v="שכר עובדי המחלקה לש&quot;ח"/>
    <n v="0"/>
    <m/>
    <s v="ללא הסכם מיוחד      "/>
    <n v="12404943"/>
    <s v="שער           "/>
    <s v="סימה      "/>
    <x v="0"/>
    <n v="1"/>
    <n v="1"/>
    <n v="64"/>
    <s v="מרכז נושא שיקום     "/>
    <m/>
    <m/>
    <n v="80"/>
    <s v="עו&quot;ס                "/>
    <n v="6"/>
    <n v="108"/>
    <d v="2003-03-01T00:00:00"/>
    <d v="2003-03-01T00:00:00"/>
    <d v="2014-04-30T00:00:00"/>
    <d v="1992-12-01T00:00:00"/>
    <d v="2030-12-31T00:00:00"/>
    <d v="1993-04-01T00:00:00"/>
    <m/>
    <s v=" "/>
    <s v=" "/>
    <s v=" "/>
    <s v=" "/>
  </r>
  <r>
    <n v="1"/>
    <s v="ירושלים"/>
    <x v="2"/>
    <s v="אשדוד"/>
    <n v="1040050"/>
    <s v="ע. אשדוד קהילה"/>
    <n v="2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5733940"/>
    <s v="כהן-צמח       "/>
    <s v="קרן       "/>
    <x v="0"/>
    <n v="0.5"/>
    <n v="0.5"/>
    <n v="120"/>
    <s v="עו&quot;ס משפחה (כוללני) "/>
    <m/>
    <m/>
    <n v="80"/>
    <s v="עו&quot;ס                "/>
    <n v="5"/>
    <n v="105"/>
    <d v="2004-11-01T00:00:00"/>
    <d v="2007-11-01T00:00:00"/>
    <d v="2011-10-31T00:00:00"/>
    <d v="2002-10-01T00:00:00"/>
    <d v="2041-12-31T00:00:00"/>
    <d v="2006-03-01T00:00:00"/>
    <d v="2011-10-31T00:00:00"/>
    <s v=" "/>
    <s v=" "/>
    <s v=" "/>
    <s v=" "/>
  </r>
  <r>
    <n v="1"/>
    <s v="ירושלים"/>
    <x v="2"/>
    <s v="אשדוד"/>
    <n v="1040050"/>
    <s v="ע. אשדוד קהילה"/>
    <n v="30100"/>
    <n v="140"/>
    <s v="עו&quot;ס שיקום          "/>
    <n v="1"/>
    <s v="ע&quot;ח המשרד"/>
    <n v="1"/>
    <s v="שכר עובדי המחלקה לש&quot;ח"/>
    <n v="0"/>
    <m/>
    <s v="ללא הסכם מיוחד      "/>
    <n v="22169411"/>
    <s v="טוביאס (דוידי)"/>
    <s v="אורנה     "/>
    <x v="0"/>
    <n v="1"/>
    <n v="1"/>
    <n v="140"/>
    <s v="עו&quot;ס שיקום          "/>
    <m/>
    <m/>
    <n v="80"/>
    <s v="עו&quot;ס                "/>
    <n v="5"/>
    <n v="111"/>
    <d v="2006-06-01T00:00:00"/>
    <d v="2006-06-01T00:00:00"/>
    <d v="2013-04-01T00:00:00"/>
    <d v="1988-10-01T00:00:00"/>
    <d v="2033-12-31T00:00:00"/>
    <d v="1951-01-01T00:00:00"/>
    <m/>
    <s v=" "/>
    <s v=" "/>
    <s v=" "/>
    <s v=" "/>
  </r>
  <r>
    <n v="1"/>
    <s v="ירושלים"/>
    <x v="2"/>
    <s v="אשדוד"/>
    <n v="1040050"/>
    <s v="ע. אשדוד קהילה"/>
    <n v="30900"/>
    <n v="140"/>
    <s v="עו&quot;ס שיקום          "/>
    <n v="1"/>
    <s v="ע&quot;ח המשרד"/>
    <n v="1"/>
    <s v="שכר עובדי המחלקה לש&quot;ח"/>
    <n v="0"/>
    <m/>
    <s v="ללא הסכם מיוחד      "/>
    <n v="31377864"/>
    <s v="זהבי          "/>
    <s v="מירי      "/>
    <x v="0"/>
    <n v="0.75"/>
    <n v="0.75"/>
    <n v="140"/>
    <s v="עו&quot;ס שיקום          "/>
    <m/>
    <m/>
    <n v="80"/>
    <s v="עו&quot;ס                "/>
    <n v="3"/>
    <n v="102"/>
    <d v="2006-10-23T00:00:00"/>
    <d v="2010-08-31T00:00:00"/>
    <d v="2032-12-31T00:00:00"/>
    <d v="2005-05-15T00:00:00"/>
    <d v="2026-12-31T00:00:00"/>
    <d v="2002-08-01T00:00:00"/>
    <m/>
    <s v=" "/>
    <s v=" "/>
    <s v=" "/>
    <s v=" "/>
  </r>
  <r>
    <n v="1"/>
    <s v="ירושלים"/>
    <x v="2"/>
    <s v="אשדוד"/>
    <n v="1040050"/>
    <s v="ע. אשדוד קהילה"/>
    <n v="31000"/>
    <n v="140"/>
    <s v="עו&quot;ס שיקום          "/>
    <n v="1"/>
    <s v="ע&quot;ח המשרד"/>
    <n v="1"/>
    <s v="שכר עובדי המחלקה לש&quot;ח"/>
    <n v="0"/>
    <m/>
    <s v="ללא הסכם מיוחד      "/>
    <n v="29523958"/>
    <s v="היינה         "/>
    <s v="סיגלית    "/>
    <x v="0"/>
    <n v="0.3"/>
    <n v="0.3"/>
    <n v="140"/>
    <s v="עו&quot;ס שיקום          "/>
    <m/>
    <m/>
    <n v="80"/>
    <s v="עו&quot;ס                "/>
    <n v="3"/>
    <m/>
    <d v="2003-04-24T00:00:00"/>
    <d v="2007-02-01T00:00:00"/>
    <d v="2037-12-31T00:00:00"/>
    <d v="2012-01-01T00:00:00"/>
    <d v="2030-12-31T00:00:00"/>
    <d v="2002-08-01T00:00:00"/>
    <m/>
    <s v=" "/>
    <s v=" "/>
    <s v=" "/>
    <s v=" "/>
  </r>
  <r>
    <n v="1"/>
    <s v="ירושלים"/>
    <x v="2"/>
    <s v="אשדוד"/>
    <n v="1040050"/>
    <s v="ע. אשדוד קהילה"/>
    <n v="31100"/>
    <n v="140"/>
    <s v="עו&quot;ס שיקום          "/>
    <n v="1"/>
    <s v="ע&quot;ח המשרד"/>
    <n v="1"/>
    <s v="שכר עובדי המחלקה לש&quot;ח"/>
    <n v="0"/>
    <m/>
    <s v="ללא הסכם מיוחד      "/>
    <n v="27335884"/>
    <s v="פרץ           "/>
    <s v="לילך      "/>
    <x v="0"/>
    <n v="1"/>
    <n v="0.25"/>
    <n v="140"/>
    <s v="עו&quot;ס שיקום          "/>
    <m/>
    <m/>
    <n v="80"/>
    <s v="עו&quot;ס                "/>
    <n v="5"/>
    <n v="102"/>
    <d v="2003-03-01T00:00:00"/>
    <d v="2008-06-23T00:00:00"/>
    <d v="2039-11-01T00:00:00"/>
    <d v="2001-11-06T00:00:00"/>
    <d v="2013-01-06T00:00:00"/>
    <d v="2002-08-01T00:00:00"/>
    <m/>
    <s v=" "/>
    <s v=" "/>
    <s v=" "/>
    <s v=" "/>
  </r>
  <r>
    <n v="1"/>
    <s v="ירושלים"/>
    <x v="2"/>
    <s v="אשדוד"/>
    <n v="1040050"/>
    <s v="ע. אשדוד קהילה"/>
    <n v="31100"/>
    <n v="140"/>
    <s v="עו&quot;ס שיקום          "/>
    <n v="1"/>
    <s v="ע&quot;ח המשרד"/>
    <n v="1"/>
    <s v="שכר עובדי המחלקה לש&quot;ח"/>
    <n v="0"/>
    <m/>
    <s v="ללא הסכם מיוחד      "/>
    <n v="35928241"/>
    <s v="דניאל         "/>
    <s v="לימור     "/>
    <x v="0"/>
    <n v="1"/>
    <n v="0.5"/>
    <n v="140"/>
    <s v="עו&quot;ס שיקום          "/>
    <m/>
    <m/>
    <n v="80"/>
    <s v="עו&quot;ס                "/>
    <n v="3"/>
    <n v="102"/>
    <d v="2006-04-23T00:00:00"/>
    <d v="2006-04-23T00:00:00"/>
    <d v="2010-12-31T00:00:00"/>
    <d v="2004-02-01T00:00:00"/>
    <d v="2030-12-31T00:00:00"/>
    <d v="2002-08-01T00:00:00"/>
    <m/>
    <s v=" "/>
    <s v=" "/>
    <s v=" "/>
    <s v=" "/>
  </r>
  <r>
    <n v="1"/>
    <s v="ירושלים"/>
    <x v="2"/>
    <s v="אשדוד"/>
    <n v="1040050"/>
    <s v="ע. אשדוד קהילה"/>
    <n v="31100"/>
    <n v="140"/>
    <s v="עו&quot;ס שיקום          "/>
    <n v="1"/>
    <s v="ע&quot;ח המשרד"/>
    <n v="1"/>
    <s v="שכר עובדי המחלקה לש&quot;ח"/>
    <n v="0"/>
    <m/>
    <s v="ללא הסכם מיוחד      "/>
    <n v="59058966"/>
    <s v="מלכה          "/>
    <s v="פאני      "/>
    <x v="0"/>
    <n v="1"/>
    <n v="0.25"/>
    <n v="140"/>
    <s v="עו&quot;ס שיקום          "/>
    <m/>
    <m/>
    <n v="80"/>
    <s v="עו&quot;ס                "/>
    <n v="5"/>
    <n v="107"/>
    <d v="2003-07-01T00:00:00"/>
    <d v="2003-07-01T00:00:00"/>
    <d v="2032-12-31T00:00:00"/>
    <d v="1988-07-01T00:00:00"/>
    <d v="2032-12-31T00:00:00"/>
    <d v="2002-08-01T00:00:00"/>
    <m/>
    <s v=" "/>
    <s v=" "/>
    <s v=" "/>
    <s v=" "/>
  </r>
  <r>
    <n v="1"/>
    <s v="ירושלים"/>
    <x v="3"/>
    <s v="קרית-מלאכי"/>
    <n v="1290000"/>
    <s v="ע. ק.מלאכי"/>
    <n v="11100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1993-04-01T00:00:00"/>
    <m/>
    <s v=" "/>
    <s v=" "/>
    <s v=" "/>
    <s v=" "/>
  </r>
  <r>
    <n v="1"/>
    <s v="ירושלים"/>
    <x v="4"/>
    <s v="מודיעין-עלית"/>
    <n v="1470000"/>
    <s v="ע. מודיעין עילית"/>
    <n v="200"/>
    <n v="64"/>
    <s v="מרכז נושא שיקום     "/>
    <n v="1"/>
    <s v="ע&quot;ח המשרד"/>
    <n v="1"/>
    <s v="שכר עובדי המחלקה לש&quot;ח"/>
    <n v="0"/>
    <m/>
    <s v="ללא הסכם מיוחד      "/>
    <n v="33598004"/>
    <s v="ליבנשטיין     "/>
    <s v="ליבנת     "/>
    <x v="0"/>
    <n v="0.5"/>
    <n v="0.5"/>
    <n v="64"/>
    <s v="מרכז נושא שיקום     "/>
    <m/>
    <m/>
    <n v="80"/>
    <s v="עו&quot;ס                "/>
    <n v="6"/>
    <n v="101"/>
    <d v="2006-04-01T00:00:00"/>
    <d v="2009-07-01T00:00:00"/>
    <d v="2012-12-31T00:00:00"/>
    <d v="2017-02-01T00:00:00"/>
    <d v="2050-01-31T00:00:00"/>
    <d v="2004-11-01T00:00:00"/>
    <m/>
    <s v=" "/>
    <s v=" "/>
    <s v=" "/>
    <s v=" "/>
  </r>
  <r>
    <n v="2"/>
    <s v="תל - אביב"/>
    <x v="5"/>
    <s v="בני-ברק"/>
    <n v="3000000"/>
    <s v="ע. בני ברק הנהלה"/>
    <n v="22200"/>
    <n v="63"/>
    <s v="מרכז נושא מוגבלויות "/>
    <n v="1"/>
    <s v="ע&quot;ח המשרד"/>
    <n v="1"/>
    <s v="שכר עובדי המחלקה לש&quot;ח"/>
    <n v="0"/>
    <m/>
    <s v="ללא הסכם מיוחד      "/>
    <n v="3630928"/>
    <s v="פלדמן         "/>
    <s v="אסתר      "/>
    <x v="0"/>
    <n v="0.6"/>
    <n v="0.6"/>
    <n v="63"/>
    <s v="מרכז נושא מוגבלויות "/>
    <m/>
    <m/>
    <n v="80"/>
    <s v="עו&quot;ס                "/>
    <n v="6"/>
    <n v="111"/>
    <d v="2002-05-01T00:00:00"/>
    <d v="2002-05-01T00:00:00"/>
    <d v="2012-06-12T00:00:00"/>
    <d v="1992-01-01T00:00:00"/>
    <d v="2012-07-12T00:00:00"/>
    <d v="1989-04-01T00:00:00"/>
    <m/>
    <s v=" "/>
    <s v=" "/>
    <s v=" "/>
    <s v=" "/>
  </r>
  <r>
    <n v="2"/>
    <s v="תל - אביב"/>
    <x v="5"/>
    <s v="בני-ברק"/>
    <n v="3000000"/>
    <s v="ע. בני ברק הנהלה"/>
    <n v="25000"/>
    <n v="64"/>
    <s v="מרכז נושא שיקום     "/>
    <n v="1"/>
    <s v="ע&quot;ח המשרד"/>
    <n v="1"/>
    <s v="שכר עובדי המחלקה לש&quot;ח"/>
    <n v="0"/>
    <m/>
    <s v="ללא הסכם מיוחד      "/>
    <n v="22801716"/>
    <s v="לוי           "/>
    <s v="סיגל      "/>
    <x v="0"/>
    <n v="0.85"/>
    <n v="0.85"/>
    <n v="64"/>
    <s v="מרכז נושא שיקום     "/>
    <m/>
    <m/>
    <n v="80"/>
    <s v="עו&quot;ס                "/>
    <n v="6"/>
    <n v="108"/>
    <d v="2002-05-01T00:00:00"/>
    <d v="2002-05-01T00:00:00"/>
    <d v="2029-04-14T00:00:00"/>
    <d v="1993-07-01T00:00:00"/>
    <d v="2034-04-30T00:00:00"/>
    <d v="1999-06-01T00:00:00"/>
    <m/>
    <s v=" "/>
    <s v=" "/>
    <s v=" "/>
    <s v=" "/>
  </r>
  <r>
    <n v="2"/>
    <s v="תל - אביב"/>
    <x v="5"/>
    <s v="בני-ברק"/>
    <n v="3000110"/>
    <s v="ע.ב&quot;ב ל.צפון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57390379"/>
    <s v="עיני          "/>
    <s v="גילה      "/>
    <x v="0"/>
    <n v="0.75"/>
    <n v="0.75"/>
    <n v="140"/>
    <s v="עו&quot;ס שיקום          "/>
    <m/>
    <m/>
    <n v="80"/>
    <s v="עו&quot;ס                "/>
    <n v="4"/>
    <n v="111"/>
    <d v="2002-05-01T00:00:00"/>
    <d v="2002-05-01T00:00:00"/>
    <d v="2022-02-18T00:00:00"/>
    <d v="2000-09-06T00:00:00"/>
    <d v="2029-02-28T00:00:00"/>
    <d v="1993-04-01T00:00:00"/>
    <m/>
    <s v=" "/>
    <s v=" "/>
    <s v=" "/>
    <s v=" "/>
  </r>
  <r>
    <n v="2"/>
    <s v="תל - אביב"/>
    <x v="5"/>
    <s v="בני-ברק"/>
    <n v="3000210"/>
    <s v="ע.ב&quot;ב ל.מערב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13620869"/>
    <s v="בלונדר        "/>
    <s v="צימקה     "/>
    <x v="0"/>
    <n v="0.75"/>
    <n v="0.05"/>
    <n v="140"/>
    <s v="עו&quot;ס שיקום          "/>
    <m/>
    <m/>
    <n v="80"/>
    <s v="עו&quot;ס                "/>
    <n v="3"/>
    <m/>
    <d v="2009-05-01T00:00:00"/>
    <d v="2009-05-01T00:00:00"/>
    <d v="2018-07-13T00:00:00"/>
    <d v="1997-03-01T00:00:00"/>
    <d v="2025-07-13T00:00:00"/>
    <d v="1992-01-01T00:00:00"/>
    <m/>
    <s v=" "/>
    <s v=" "/>
    <s v=" "/>
    <s v=" "/>
  </r>
  <r>
    <n v="2"/>
    <s v="תל - אביב"/>
    <x v="5"/>
    <s v="בני-ברק"/>
    <n v="3000210"/>
    <s v="ע.ב&quot;ב ל.מערב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23977804"/>
    <s v="בירנבאום      "/>
    <s v="דינה      "/>
    <x v="0"/>
    <n v="0.75"/>
    <n v="0.3"/>
    <n v="140"/>
    <s v="עו&quot;ס שיקום          "/>
    <m/>
    <m/>
    <n v="80"/>
    <s v="עו&quot;ס                "/>
    <n v="4"/>
    <n v="107"/>
    <d v="2009-08-01T00:00:00"/>
    <d v="2009-08-01T00:00:00"/>
    <d v="2028-09-30T00:00:00"/>
    <d v="1991-09-01T00:00:00"/>
    <d v="2028-09-30T00:00:00"/>
    <d v="1992-01-01T00:00:00"/>
    <m/>
    <s v=" "/>
    <s v=" "/>
    <s v=" "/>
    <s v=" "/>
  </r>
  <r>
    <n v="2"/>
    <s v="תל - אביב"/>
    <x v="5"/>
    <s v="בני-ברק"/>
    <n v="3000210"/>
    <s v="ע.ב&quot;ב ל.מערב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58249715"/>
    <s v="סמואל         "/>
    <s v="שרון      "/>
    <x v="0"/>
    <n v="0.75"/>
    <n v="0.4"/>
    <n v="140"/>
    <s v="עו&quot;ס שיקום          "/>
    <m/>
    <m/>
    <n v="80"/>
    <s v="עו&quot;ס                "/>
    <n v="5"/>
    <n v="111"/>
    <d v="2009-04-01T00:00:00"/>
    <d v="2009-04-01T00:00:00"/>
    <d v="2025-07-04T00:00:00"/>
    <d v="1993-03-01T00:00:00"/>
    <d v="2025-07-04T00:00:00"/>
    <d v="1992-01-01T00:00:00"/>
    <m/>
    <s v=" "/>
    <s v=" "/>
    <s v=" "/>
    <s v=" "/>
  </r>
  <r>
    <n v="2"/>
    <s v="תל - אביב"/>
    <x v="5"/>
    <s v="בני-ברק"/>
    <n v="3000220"/>
    <s v="ע.ב&quot;ב ל.מערב צוות ב"/>
    <n v="50100"/>
    <n v="140"/>
    <s v="עו&quot;ס שיקום          "/>
    <n v="1"/>
    <s v="ע&quot;ח המשרד"/>
    <n v="1"/>
    <s v="שכר עובדי המחלקה לש&quot;ח"/>
    <n v="0"/>
    <m/>
    <s v="ללא הסכם מיוחד      "/>
    <n v="58810334"/>
    <s v="חפץ           "/>
    <s v="בלה       "/>
    <x v="0"/>
    <n v="0.75"/>
    <n v="0.75"/>
    <n v="140"/>
    <s v="עו&quot;ס שיקום          "/>
    <m/>
    <m/>
    <n v="80"/>
    <s v="עו&quot;ס                "/>
    <n v="3"/>
    <n v="111"/>
    <d v="1999-09-01T00:00:00"/>
    <d v="2002-05-01T00:00:00"/>
    <d v="2017-12-31T00:00:00"/>
    <d v="1993-03-01T00:00:00"/>
    <d v="2031-07-07T00:00:00"/>
    <d v="1993-04-01T00:00:00"/>
    <m/>
    <s v=" "/>
    <s v=" "/>
    <s v=" "/>
    <s v=" "/>
  </r>
  <r>
    <n v="2"/>
    <s v="תל - אביב"/>
    <x v="5"/>
    <s v="בני-ברק"/>
    <n v="3000310"/>
    <s v="ע.ב&quot;ב ל.דרום צוות א"/>
    <n v="50100"/>
    <n v="140"/>
    <s v="עו&quot;ס שיקום          "/>
    <n v="1"/>
    <s v="ע&quot;ח המשרד"/>
    <n v="1"/>
    <s v="שכר עובדי המחלקה לש&quot;ח"/>
    <n v="0"/>
    <m/>
    <s v="ללא הסכם מיוחד      "/>
    <n v="62541016"/>
    <s v="סבטון         "/>
    <s v="בלהה      "/>
    <x v="0"/>
    <n v="0.25"/>
    <n v="0.25"/>
    <n v="140"/>
    <s v="עו&quot;ס שיקום          "/>
    <m/>
    <m/>
    <n v="80"/>
    <s v="עו&quot;ס                "/>
    <n v="3"/>
    <m/>
    <d v="2007-09-23T00:00:00"/>
    <d v="2010-04-01T00:00:00"/>
    <d v="2032-06-19T00:00:00"/>
    <d v="2006-06-20T00:00:00"/>
    <d v="2049-10-31T00:00:00"/>
    <d v="1951-01-01T00:00:00"/>
    <m/>
    <s v=" "/>
    <s v=" "/>
    <s v=" "/>
    <s v=" "/>
  </r>
  <r>
    <n v="2"/>
    <s v="תל - אביב"/>
    <x v="5"/>
    <s v="בני-ברק"/>
    <n v="3000320"/>
    <s v="ע.ב&quot;ב ל.דרום צוות ב"/>
    <n v="70100"/>
    <n v="140"/>
    <s v="עו&quot;ס שיקום          "/>
    <n v="1"/>
    <s v="ע&quot;ח המשרד"/>
    <n v="1"/>
    <s v="שכר עובדי המחלקה לש&quot;ח"/>
    <n v="0"/>
    <m/>
    <s v="ללא הסכם מיוחד      "/>
    <n v="39840517"/>
    <s v="וינוקור       "/>
    <s v="מיכל      "/>
    <x v="0"/>
    <n v="0.26"/>
    <n v="0.09"/>
    <n v="140"/>
    <s v="עו&quot;ס שיקום          "/>
    <m/>
    <m/>
    <n v="80"/>
    <s v="עו&quot;ס                "/>
    <n v="2"/>
    <m/>
    <d v="2010-09-01T00:00:00"/>
    <d v="2010-09-01T00:00:00"/>
    <d v="2043-05-25T00:00:00"/>
    <d v="2008-12-02T00:00:00"/>
    <d v="2010-11-22T00:00:00"/>
    <d v="1951-01-01T00:00:00"/>
    <m/>
    <s v=" "/>
    <s v=" "/>
    <s v=" "/>
    <s v=" "/>
  </r>
  <r>
    <n v="2"/>
    <s v="תל - אביב"/>
    <x v="6"/>
    <s v="בת-ים"/>
    <n v="3010000"/>
    <s v="ע. בת ים"/>
    <n v="20900"/>
    <n v="63"/>
    <s v="מרכז נושא מוגבלויות "/>
    <n v="1"/>
    <s v="ע&quot;ח המשרד"/>
    <n v="1"/>
    <s v="שכר עובדי המחלקה לש&quot;ח"/>
    <n v="0"/>
    <m/>
    <s v="ללא הסכם מיוחד      "/>
    <n v="26686360"/>
    <s v="קניגל         "/>
    <s v="פאני      "/>
    <x v="0"/>
    <n v="0.5"/>
    <n v="0.5"/>
    <n v="63"/>
    <s v="מרכז נושא מוגבלויות "/>
    <m/>
    <m/>
    <n v="80"/>
    <s v="עו&quot;ס                "/>
    <n v="6"/>
    <n v="101"/>
    <d v="2004-04-01T00:00:00"/>
    <d v="2004-04-01T00:00:00"/>
    <d v="2020-07-31T00:00:00"/>
    <d v="1978-11-01T00:00:00"/>
    <d v="2014-08-31T00:00:00"/>
    <d v="1951-01-01T00:00:00"/>
    <m/>
    <s v=" "/>
    <s v=" "/>
    <s v=" "/>
    <s v=" "/>
  </r>
  <r>
    <n v="2"/>
    <s v="תל - אביב"/>
    <x v="6"/>
    <s v="בת-ים"/>
    <n v="3010000"/>
    <s v="ע. בת ים"/>
    <n v="21300"/>
    <n v="64"/>
    <s v="מרכז נושא שיקום     "/>
    <n v="1"/>
    <s v="ע&quot;ח המשרד"/>
    <n v="1"/>
    <s v="שכר עובדי המחלקה לש&quot;ח"/>
    <n v="0"/>
    <m/>
    <s v="ללא הסכם מיוחד      "/>
    <n v="26686360"/>
    <s v="קניגל         "/>
    <s v="פאני      "/>
    <x v="0"/>
    <n v="0.5"/>
    <n v="0.5"/>
    <n v="64"/>
    <s v="מרכז נושא שיקום     "/>
    <m/>
    <m/>
    <n v="80"/>
    <s v="עו&quot;ס                "/>
    <n v="6"/>
    <n v="101"/>
    <d v="2004-04-01T00:00:00"/>
    <d v="2004-04-01T00:00:00"/>
    <d v="2020-07-31T00:00:00"/>
    <d v="1978-11-01T00:00:00"/>
    <d v="2014-08-31T00:00:00"/>
    <d v="1951-01-01T00:00:00"/>
    <m/>
    <s v=" "/>
    <s v=" "/>
    <s v=" "/>
    <s v=" "/>
  </r>
  <r>
    <n v="2"/>
    <s v="תל - אביב"/>
    <x v="6"/>
    <s v="בת-ים"/>
    <n v="3010050"/>
    <s v="ע. בת ים נכויות"/>
    <n v="1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014739"/>
    <s v="עמית          "/>
    <s v="עדי       "/>
    <x v="0"/>
    <n v="0.5"/>
    <n v="0.5"/>
    <n v="120"/>
    <s v="עו&quot;ס משפחה (כוללני) "/>
    <m/>
    <m/>
    <n v="80"/>
    <s v="עו&quot;ס                "/>
    <n v="2"/>
    <m/>
    <d v="2009-02-08T00:00:00"/>
    <d v="2010-02-01T00:00:00"/>
    <d v="2010-10-31T00:00:00"/>
    <d v="2008-02-10T00:00:00"/>
    <d v="2043-07-31T00:00:00"/>
    <d v="2006-03-01T00:00:00"/>
    <d v="2011-10-31T00:00:00"/>
    <s v=" "/>
    <s v=" "/>
    <s v=" "/>
    <s v=" "/>
  </r>
  <r>
    <n v="2"/>
    <s v="תל - אביב"/>
    <x v="7"/>
    <s v="גבעתיים"/>
    <n v="3020000"/>
    <s v="ע. גבעתיים"/>
    <n v="20100"/>
    <n v="64"/>
    <s v="מרכז נושא שיקום     "/>
    <n v="1"/>
    <s v="ע&quot;ח המשרד"/>
    <n v="1"/>
    <s v="שכר עובדי המחלקה לש&quot;ח"/>
    <n v="0"/>
    <m/>
    <s v="ללא הסכם מיוחד      "/>
    <n v="57242273"/>
    <s v="לביא          "/>
    <s v="אורלי     "/>
    <x v="0"/>
    <n v="0.5"/>
    <n v="0.5"/>
    <n v="64"/>
    <s v="מרכז נושא שיקום     "/>
    <m/>
    <m/>
    <n v="80"/>
    <s v="עו&quot;ס                "/>
    <n v="6"/>
    <n v="111"/>
    <d v="1990-02-01T00:00:00"/>
    <d v="1990-02-01T00:00:00"/>
    <d v="2021-02-28T00:00:00"/>
    <d v="1990-02-01T00:00:00"/>
    <d v="2028-01-31T00:00:00"/>
    <d v="1993-04-01T00:00:00"/>
    <m/>
    <s v=" "/>
    <s v=" "/>
    <s v=" "/>
    <s v=" "/>
  </r>
  <r>
    <n v="2"/>
    <s v="תל - אביב"/>
    <x v="8"/>
    <s v="הרצליה"/>
    <n v="3030000"/>
    <s v="ע. הרצליה"/>
    <n v="35100"/>
    <n v="63"/>
    <s v="מרכז נושא מוגבלויות "/>
    <n v="1"/>
    <s v="ע&quot;ח המשרד"/>
    <n v="1"/>
    <s v="שכר עובדי המחלקה לש&quot;ח"/>
    <n v="0"/>
    <m/>
    <s v="ללא הסכם מיוחד      "/>
    <n v="58811803"/>
    <s v="ריזל          "/>
    <s v="תמר       "/>
    <x v="0"/>
    <n v="0.75"/>
    <n v="0.75"/>
    <n v="63"/>
    <s v="מרכז נושא מוגבלויות "/>
    <m/>
    <m/>
    <n v="80"/>
    <s v="עו&quot;ס                "/>
    <n v="6"/>
    <n v="104"/>
    <d v="1989-05-01T00:00:00"/>
    <d v="1998-08-01T00:00:00"/>
    <d v="2024-05-01T00:00:00"/>
    <d v="1989-05-01T00:00:00"/>
    <d v="2024-05-31T00:00:00"/>
    <d v="1993-01-01T00:00:00"/>
    <m/>
    <s v=" "/>
    <s v=" "/>
    <s v=" "/>
    <s v=" "/>
  </r>
  <r>
    <n v="2"/>
    <s v="תל - אביב"/>
    <x v="8"/>
    <s v="הרצליה"/>
    <n v="3030000"/>
    <s v="ע. הרצליה"/>
    <n v="40100"/>
    <n v="64"/>
    <s v="מרכז נושא שיקום     "/>
    <n v="1"/>
    <s v="ע&quot;ח המשרד"/>
    <n v="1"/>
    <s v="שכר עובדי המחלקה לש&quot;ח"/>
    <n v="0"/>
    <m/>
    <s v="ללא הסכם מיוחד      "/>
    <n v="22718050"/>
    <s v="סלמן          "/>
    <s v="אלה       "/>
    <x v="0"/>
    <n v="0.5"/>
    <n v="0.5"/>
    <n v="64"/>
    <s v="מרכז נושא שיקום     "/>
    <m/>
    <m/>
    <n v="80"/>
    <s v="עו&quot;ס                "/>
    <n v="5"/>
    <m/>
    <d v="2007-12-01T00:00:00"/>
    <d v="2007-12-01T00:00:00"/>
    <d v="2017-11-30T00:00:00"/>
    <d v="1997-07-01T00:00:00"/>
    <d v="2017-12-31T00:00:00"/>
    <d v="1951-01-01T00:00:00"/>
    <m/>
    <s v=" "/>
    <s v=" "/>
    <s v=" "/>
    <s v=" "/>
  </r>
  <r>
    <n v="2"/>
    <s v="תל - אביב"/>
    <x v="9"/>
    <s v="חולון"/>
    <n v="3040000"/>
    <s v="ע. חולון"/>
    <n v="40100"/>
    <n v="64"/>
    <s v="מרכז נושא שיקום     "/>
    <n v="1"/>
    <s v="ע&quot;ח המשרד"/>
    <n v="1"/>
    <s v="שכר עובדי המחלקה לש&quot;ח"/>
    <n v="0"/>
    <m/>
    <s v="ללא הסכם מיוחד      "/>
    <n v="55585210"/>
    <s v="פישגורד-שורץ  "/>
    <s v="חיה       "/>
    <x v="0"/>
    <n v="0.9"/>
    <n v="0.9"/>
    <n v="64"/>
    <s v="מרכז נושא שיקום     "/>
    <m/>
    <m/>
    <n v="80"/>
    <s v="עו&quot;ס                "/>
    <n v="5"/>
    <m/>
    <d v="2008-04-01T00:00:00"/>
    <d v="2008-04-01T00:00:00"/>
    <d v="2028-10-01T00:00:00"/>
    <d v="2008-04-01T00:00:00"/>
    <d v="2012-02-29T00:00:00"/>
    <d v="1973-01-01T00:00:00"/>
    <m/>
    <s v=" "/>
    <s v=" "/>
    <s v=" "/>
    <s v=" "/>
  </r>
  <r>
    <n v="2"/>
    <s v="תל - אביב"/>
    <x v="9"/>
    <s v="חולון"/>
    <n v="3040000"/>
    <s v="ע. חולון"/>
    <n v="92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8624482"/>
    <s v="משיח-דדוש     "/>
    <s v="טל        "/>
    <x v="0"/>
    <n v="0.5"/>
    <n v="0.5"/>
    <n v="120"/>
    <s v="עו&quot;ס משפחה (כוללני) "/>
    <m/>
    <m/>
    <n v="80"/>
    <s v="עו&quot;ס                "/>
    <n v="1"/>
    <m/>
    <d v="2010-06-01T00:00:00"/>
    <d v="2010-06-01T00:00:00"/>
    <d v="2010-10-31T00:00:00"/>
    <d v="2020-07-26T00:00:00"/>
    <d v="2021-09-30T00:00:00"/>
    <d v="2006-03-01T00:00:00"/>
    <d v="2011-10-31T00:00:00"/>
    <s v=" "/>
    <s v=" "/>
    <s v=" "/>
    <s v=" "/>
  </r>
  <r>
    <n v="2"/>
    <s v="תל - אביב"/>
    <x v="10"/>
    <s v="כפר-סבא"/>
    <n v="3050000"/>
    <s v="ע. כפר סבא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28069367"/>
    <s v="המר           "/>
    <s v="יפעת      "/>
    <x v="0"/>
    <n v="0.7"/>
    <n v="0.34"/>
    <n v="63"/>
    <s v="מרכז נושא מוגבלויות "/>
    <m/>
    <m/>
    <n v="80"/>
    <s v="עו&quot;ס                "/>
    <n v="6"/>
    <n v="108"/>
    <d v="2009-04-01T00:00:00"/>
    <d v="2009-04-01T00:00:00"/>
    <d v="2010-12-31T00:00:00"/>
    <d v="1996-09-01T00:00:00"/>
    <d v="2038-01-31T00:00:00"/>
    <d v="1993-01-01T00:00:00"/>
    <m/>
    <s v=" "/>
    <s v=" "/>
    <s v=" "/>
    <s v=" "/>
  </r>
  <r>
    <n v="2"/>
    <s v="תל - אביב"/>
    <x v="10"/>
    <s v="כפר-סבא"/>
    <n v="3050000"/>
    <s v="ע. כפר סבא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30371132"/>
    <s v="גונן          "/>
    <s v="אהובה     "/>
    <x v="0"/>
    <n v="0.7"/>
    <n v="0.36"/>
    <n v="63"/>
    <s v="מרכז נושא מוגבלויות "/>
    <m/>
    <m/>
    <n v="80"/>
    <s v="עו&quot;ס                "/>
    <n v="6"/>
    <n v="111"/>
    <d v="2003-07-01T00:00:00"/>
    <d v="2003-07-01T00:00:00"/>
    <d v="2011-12-31T00:00:00"/>
    <d v="1972-11-01T00:00:00"/>
    <d v="2015-10-31T00:00:00"/>
    <d v="1993-01-01T00:00:00"/>
    <m/>
    <s v=" "/>
    <s v=" "/>
    <s v=" "/>
    <s v=" "/>
  </r>
  <r>
    <n v="2"/>
    <s v="תל - אביב"/>
    <x v="10"/>
    <s v="כפר-סבא"/>
    <n v="3050000"/>
    <s v="ע. כפר סבא"/>
    <n v="30100"/>
    <n v="64"/>
    <s v="מרכז נושא שיקום     "/>
    <n v="1"/>
    <s v="ע&quot;ח המשרד"/>
    <n v="1"/>
    <s v="שכר עובדי המחלקה לש&quot;ח"/>
    <n v="0"/>
    <m/>
    <s v="ללא הסכם מיוחד      "/>
    <n v="56472590"/>
    <s v="שטרנברג שוחט  "/>
    <s v="רינת      "/>
    <x v="0"/>
    <n v="0.75"/>
    <n v="0.75"/>
    <n v="64"/>
    <s v="מרכז נושא שיקום     "/>
    <m/>
    <m/>
    <n v="80"/>
    <s v="עו&quot;ס                "/>
    <n v="6"/>
    <n v="101"/>
    <d v="1987-11-01T00:00:00"/>
    <d v="1987-11-01T00:00:00"/>
    <d v="2020-06-30T00:00:00"/>
    <d v="1987-11-01T00:00:00"/>
    <d v="2029-12-31T00:00:00"/>
    <d v="1951-01-01T00:00:00"/>
    <m/>
    <s v=" "/>
    <s v=" "/>
    <s v=" "/>
    <s v=" "/>
  </r>
  <r>
    <n v="2"/>
    <s v="תל - אביב"/>
    <x v="11"/>
    <s v="לוד"/>
    <n v="3060000"/>
    <s v="ע. לוד"/>
    <n v="30100"/>
    <n v="63"/>
    <s v="מרכז נושא מוגבלויות "/>
    <n v="1"/>
    <s v="ע&quot;ח המשרד"/>
    <n v="1"/>
    <s v="שכר עובדי המחלקה לש&quot;ח"/>
    <n v="0"/>
    <m/>
    <s v="ללא הסכם מיוחד      "/>
    <n v="29052040"/>
    <s v="קרנצלר        "/>
    <s v="עירית     "/>
    <x v="0"/>
    <n v="0.5"/>
    <n v="0.5"/>
    <n v="63"/>
    <s v="מרכז נושא מוגבלויות "/>
    <m/>
    <m/>
    <n v="80"/>
    <s v="עו&quot;ס                "/>
    <n v="5"/>
    <m/>
    <d v="2007-11-01T00:00:00"/>
    <d v="2007-11-01T00:00:00"/>
    <d v="2015-12-31T00:00:00"/>
    <d v="2000-10-23T00:00:00"/>
    <d v="2017-05-24T00:00:00"/>
    <d v="1951-01-01T00:00:00"/>
    <m/>
    <s v=" "/>
    <s v=" "/>
    <s v=" "/>
    <s v=" "/>
  </r>
  <r>
    <n v="2"/>
    <s v="תל - אביב"/>
    <x v="11"/>
    <s v="לוד"/>
    <n v="3060000"/>
    <s v="ע. לוד"/>
    <n v="32100"/>
    <n v="64"/>
    <s v="מרכז נושא שיקום     "/>
    <n v="1"/>
    <s v="ע&quot;ח המשרד"/>
    <n v="1"/>
    <s v="שכר עובדי המחלקה לש&quot;ח"/>
    <n v="0"/>
    <m/>
    <s v="ללא הסכם מיוחד      "/>
    <n v="23758923"/>
    <s v="בורג סמו      "/>
    <s v="נירה      "/>
    <x v="0"/>
    <n v="0.5"/>
    <n v="0.5"/>
    <n v="64"/>
    <s v="מרכז נושא שיקום     "/>
    <m/>
    <m/>
    <n v="80"/>
    <s v="עו&quot;ס                "/>
    <n v="6"/>
    <m/>
    <d v="2008-03-01T00:00:00"/>
    <d v="2008-03-01T00:00:00"/>
    <d v="2015-12-31T00:00:00"/>
    <d v="1995-07-01T00:00:00"/>
    <d v="2018-02-28T00:00:00"/>
    <d v="1985-04-01T00:00:00"/>
    <m/>
    <s v=" "/>
    <s v=" "/>
    <s v=" "/>
    <s v=" "/>
  </r>
  <r>
    <n v="2"/>
    <s v="תל - אביב"/>
    <x v="12"/>
    <s v="נתניה"/>
    <n v="3070050"/>
    <s v="ע.נתניה מוגבל+נושמים"/>
    <n v="7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109394"/>
    <s v="אודסר         "/>
    <s v="אפרת      "/>
    <x v="0"/>
    <n v="0.5"/>
    <n v="0.5"/>
    <n v="120"/>
    <s v="עו&quot;ס משפחה (כוללני) "/>
    <m/>
    <m/>
    <n v="80"/>
    <s v="עו&quot;ס                "/>
    <n v="2"/>
    <m/>
    <d v="2010-07-01T00:00:00"/>
    <d v="2010-08-01T00:00:00"/>
    <d v="2011-10-31T00:00:00"/>
    <d v="2009-10-25T00:00:00"/>
    <d v="2053-10-31T00:00:00"/>
    <d v="2006-03-01T00:00:00"/>
    <d v="2011-10-31T00:00:00"/>
    <s v=" "/>
    <s v=" "/>
    <s v=" "/>
    <s v=" "/>
  </r>
  <r>
    <n v="2"/>
    <s v="תל - אביב"/>
    <x v="13"/>
    <s v="פתח-תקוה"/>
    <n v="3080000"/>
    <s v="ע. פתח תקוה"/>
    <n v="25100"/>
    <n v="63"/>
    <s v="מרכז נושא מוגבלויות "/>
    <n v="1"/>
    <s v="ע&quot;ח המשרד"/>
    <n v="1"/>
    <s v="שכר עובדי המחלקה לש&quot;ח"/>
    <n v="0"/>
    <m/>
    <s v="ללא הסכם מיוחד      "/>
    <n v="56114770"/>
    <s v="זומר          "/>
    <s v="יפה       "/>
    <x v="0"/>
    <n v="0.75"/>
    <n v="0.75"/>
    <n v="63"/>
    <s v="מרכז נושא מוגבלויות "/>
    <m/>
    <m/>
    <n v="80"/>
    <s v="עו&quot;ס                "/>
    <n v="6"/>
    <n v="108"/>
    <d v="2008-08-01T00:00:00"/>
    <d v="2008-08-01T00:00:00"/>
    <d v="2019-01-31T00:00:00"/>
    <d v="1987-12-01T00:00:00"/>
    <d v="2026-11-15T00:00:00"/>
    <d v="1988-01-01T00:00:00"/>
    <m/>
    <s v=" "/>
    <s v=" "/>
    <s v=" "/>
    <s v=" "/>
  </r>
  <r>
    <n v="2"/>
    <s v="תל - אביב"/>
    <x v="13"/>
    <s v="פתח-תקוה"/>
    <n v="3080080"/>
    <s v="ע. פתח תקוה ירקון"/>
    <n v="30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6612788"/>
    <s v="קלפר          "/>
    <s v="אפרת      "/>
    <x v="0"/>
    <n v="0.5"/>
    <n v="0.5"/>
    <n v="120"/>
    <s v="עו&quot;ס משפחה (כוללני) "/>
    <m/>
    <m/>
    <n v="80"/>
    <s v="עו&quot;ס                "/>
    <n v="2"/>
    <m/>
    <d v="2005-01-16T00:00:00"/>
    <d v="2009-12-01T00:00:00"/>
    <d v="2010-10-31T00:00:00"/>
    <d v="2005-01-16T00:00:00"/>
    <d v="2037-12-31T00:00:00"/>
    <d v="2003-06-01T00:00:00"/>
    <d v="2011-10-31T00:00:00"/>
    <s v=" "/>
    <s v=" "/>
    <s v=" "/>
    <s v=" "/>
  </r>
  <r>
    <n v="2"/>
    <s v="תל - אביב"/>
    <x v="14"/>
    <s v="ראשון-לציון"/>
    <n v="3090000"/>
    <s v="ע. ראשל&quot;צ"/>
    <n v="43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1192762"/>
    <s v="אריאל         "/>
    <s v="ג'נט      "/>
    <x v="0"/>
    <n v="0.5"/>
    <n v="0.2"/>
    <n v="120"/>
    <s v="עו&quot;ס משפחה (כוללני) "/>
    <m/>
    <m/>
    <n v="80"/>
    <s v="עו&quot;ס                "/>
    <n v="3"/>
    <m/>
    <d v="2010-06-20T00:00:00"/>
    <d v="2010-06-20T00:00:00"/>
    <d v="2010-10-31T00:00:00"/>
    <d v="2002-01-01T00:00:00"/>
    <d v="2040-10-31T00:00:00"/>
    <d v="2003-06-01T00:00:00"/>
    <d v="2011-10-31T00:00:00"/>
    <s v=" "/>
    <s v=" "/>
    <s v=" "/>
    <s v=" "/>
  </r>
  <r>
    <n v="2"/>
    <s v="תל - אביב"/>
    <x v="14"/>
    <s v="ראשון-לציון"/>
    <n v="3090000"/>
    <s v="ע. ראשל&quot;צ"/>
    <n v="43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8445615"/>
    <s v="זהרון         "/>
    <s v="אורנית    "/>
    <x v="0"/>
    <n v="0.5"/>
    <n v="0.2"/>
    <n v="120"/>
    <s v="עו&quot;ס משפחה (כוללני) "/>
    <m/>
    <m/>
    <n v="80"/>
    <s v="עו&quot;ס                "/>
    <n v="3"/>
    <n v="101"/>
    <d v="2009-03-06T00:00:00"/>
    <d v="2009-03-06T00:00:00"/>
    <d v="2010-10-31T00:00:00"/>
    <d v="2003-12-01T00:00:00"/>
    <d v="2036-04-02T00:00:00"/>
    <d v="2003-06-01T00:00:00"/>
    <d v="2011-10-31T00:00:00"/>
    <s v=" "/>
    <s v=" "/>
    <s v=" "/>
    <s v=" "/>
  </r>
  <r>
    <n v="2"/>
    <s v="תל - אביב"/>
    <x v="14"/>
    <s v="ראשון-לציון"/>
    <n v="3090000"/>
    <s v="ע. ראשל&quot;צ"/>
    <n v="43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0281453"/>
    <s v="מאיר          "/>
    <s v="הדס       "/>
    <x v="0"/>
    <n v="0.5"/>
    <n v="0.1"/>
    <n v="120"/>
    <s v="עו&quot;ס משפחה (כוללני) "/>
    <m/>
    <m/>
    <n v="80"/>
    <s v="עו&quot;ס                "/>
    <n v="3"/>
    <m/>
    <d v="2010-09-06T00:00:00"/>
    <d v="2010-09-06T00:00:00"/>
    <d v="2010-10-31T00:00:00"/>
    <d v="2008-10-01T00:00:00"/>
    <d v="2013-01-07T00:00:00"/>
    <d v="2003-06-01T00:00:00"/>
    <d v="2011-10-31T00:00:00"/>
    <s v=" "/>
    <s v=" "/>
    <s v=" "/>
    <s v=" "/>
  </r>
  <r>
    <n v="2"/>
    <s v="תל - אביב"/>
    <x v="14"/>
    <s v="ראשון-לציון"/>
    <n v="3090020"/>
    <s v="ע. ראשל&quot;צ מרכז העיר"/>
    <n v="27100"/>
    <n v="140"/>
    <s v="עו&quot;ס שיקום          "/>
    <n v="1"/>
    <s v="ע&quot;ח המשרד"/>
    <n v="1"/>
    <s v="שכר עובדי המחלקה לש&quot;ח"/>
    <n v="0"/>
    <m/>
    <s v="ללא הסכם מיוחד      "/>
    <n v="27479658"/>
    <s v="גרניט         "/>
    <s v="עדי       "/>
    <x v="0"/>
    <n v="0.75"/>
    <n v="0.7"/>
    <n v="140"/>
    <s v="עו&quot;ס שיקום          "/>
    <m/>
    <m/>
    <n v="80"/>
    <s v="עו&quot;ס                "/>
    <n v="3"/>
    <m/>
    <d v="2010-08-26T00:00:00"/>
    <d v="2010-08-26T00:00:00"/>
    <d v="2035-03-24T00:00:00"/>
    <d v="2006-06-05T00:00:00"/>
    <d v="2057-11-30T00:00:00"/>
    <d v="2002-08-01T00:00:00"/>
    <m/>
    <s v=" "/>
    <s v=" "/>
    <s v=" "/>
    <s v=" "/>
  </r>
  <r>
    <n v="2"/>
    <s v="תל - אביב"/>
    <x v="14"/>
    <s v="ראשון-לציון"/>
    <n v="3090020"/>
    <s v="ע. ראשל&quot;צ מרכז העיר"/>
    <n v="27100"/>
    <n v="140"/>
    <s v="עו&quot;ס שיקום          "/>
    <n v="1"/>
    <s v="ע&quot;ח המשרד"/>
    <n v="1"/>
    <s v="שכר עובדי המחלקה לש&quot;ח"/>
    <n v="0"/>
    <m/>
    <s v="ללא הסכם מיוחד      "/>
    <n v="35871292"/>
    <s v="רודן-ירון     "/>
    <s v="מיכל      "/>
    <x v="0"/>
    <n v="0.75"/>
    <n v="0.05"/>
    <n v="140"/>
    <s v="עו&quot;ס שיקום          "/>
    <m/>
    <m/>
    <n v="80"/>
    <s v="עו&quot;ס                "/>
    <n v="3"/>
    <m/>
    <d v="2009-08-01T00:00:00"/>
    <d v="2009-08-01T00:00:00"/>
    <d v="2020-12-30T00:00:00"/>
    <d v="2003-12-01T00:00:00"/>
    <d v="2021-01-31T00:00:00"/>
    <d v="2002-08-01T00:00:00"/>
    <m/>
    <s v=" "/>
    <s v=" "/>
    <s v=" "/>
    <s v=" "/>
  </r>
  <r>
    <n v="2"/>
    <s v="תל - אביב"/>
    <x v="15"/>
    <s v="רחובות"/>
    <n v="3100000"/>
    <s v="ע. רחובות"/>
    <n v="30300"/>
    <n v="64"/>
    <s v="מרכז נושא שיקום     "/>
    <n v="1"/>
    <s v="ע&quot;ח המשרד"/>
    <n v="1"/>
    <s v="שכר עובדי המחלקה לש&quot;ח"/>
    <n v="0"/>
    <m/>
    <s v="ללא הסכם מיוחד      "/>
    <n v="57847626"/>
    <s v="שטאובר        "/>
    <s v="רבקה      "/>
    <x v="0"/>
    <n v="1"/>
    <n v="1"/>
    <n v="64"/>
    <s v="מרכז נושא שיקום     "/>
    <m/>
    <m/>
    <n v="80"/>
    <s v="עו&quot;ס                "/>
    <n v="6"/>
    <n v="110"/>
    <d v="2006-05-01T00:00:00"/>
    <d v="2006-05-01T00:00:00"/>
    <d v="2022-11-30T00:00:00"/>
    <d v="1984-10-01T00:00:00"/>
    <d v="2022-11-30T00:00:00"/>
    <d v="1951-01-01T00:00:00"/>
    <m/>
    <s v=" "/>
    <s v=" "/>
    <s v=" "/>
    <s v=" "/>
  </r>
  <r>
    <n v="2"/>
    <s v="תל - אביב"/>
    <x v="16"/>
    <s v="רמלה"/>
    <n v="3110000"/>
    <s v="ע. רמלה הנהלה"/>
    <n v="850"/>
    <n v="63"/>
    <s v="מרכז נושא מוגבלויות "/>
    <n v="1"/>
    <s v="ע&quot;ח המשרד"/>
    <n v="1"/>
    <s v="שכר עובדי המחלקה לש&quot;ח"/>
    <n v="0"/>
    <m/>
    <s v="ללא הסכם מיוחד      "/>
    <n v="15722572"/>
    <s v="סלומינסקי     "/>
    <s v="אסתר      "/>
    <x v="0"/>
    <n v="0.75"/>
    <n v="0.75"/>
    <n v="63"/>
    <s v="מרכז נושא מוגבלויות "/>
    <m/>
    <m/>
    <n v="80"/>
    <s v="עו&quot;ס                "/>
    <n v="4"/>
    <m/>
    <d v="2010-05-01T00:00:00"/>
    <d v="2010-05-01T00:00:00"/>
    <d v="2015-02-28T00:00:00"/>
    <d v="2002-09-02T00:00:00"/>
    <d v="2046-04-11T00:00:00"/>
    <d v="1989-07-01T00:00:00"/>
    <m/>
    <s v=" "/>
    <s v=" "/>
    <s v=" "/>
    <s v=" "/>
  </r>
  <r>
    <n v="2"/>
    <s v="תל - אביב"/>
    <x v="16"/>
    <s v="רמלה"/>
    <n v="3110000"/>
    <s v="ע. רמלה הנהלה"/>
    <n v="865"/>
    <n v="64"/>
    <s v="מרכז נושא שיקום     "/>
    <n v="1"/>
    <s v="ע&quot;ח המשרד"/>
    <n v="1"/>
    <s v="שכר עובדי המחלקה לש&quot;ח"/>
    <n v="0"/>
    <m/>
    <s v="ללא הסכם מיוחד      "/>
    <n v="63671960"/>
    <s v="לוי           "/>
    <s v="מזל       "/>
    <x v="0"/>
    <n v="0.75"/>
    <n v="0.75"/>
    <n v="64"/>
    <s v="מרכז נושא שיקום     "/>
    <m/>
    <m/>
    <n v="80"/>
    <s v="עו&quot;ס                "/>
    <n v="6"/>
    <n v="125"/>
    <d v="2004-01-01T00:00:00"/>
    <d v="2004-01-01T00:00:00"/>
    <d v="2013-05-05T00:00:00"/>
    <d v="1989-05-05T00:00:00"/>
    <d v="2012-08-31T00:00:00"/>
    <d v="1951-01-01T00:00:00"/>
    <m/>
    <s v=" "/>
    <s v=" "/>
    <s v=" "/>
    <s v=" "/>
  </r>
  <r>
    <n v="2"/>
    <s v="תל - אביב"/>
    <x v="17"/>
    <s v="רמת-גן"/>
    <n v="3120000"/>
    <s v="ע. רמת גן"/>
    <n v="40100"/>
    <n v="63"/>
    <s v="מרכז נושא מוגבלויות "/>
    <n v="1"/>
    <s v="ע&quot;ח המשרד"/>
    <n v="1"/>
    <s v="שכר עובדי המחלקה לש&quot;ח"/>
    <n v="0"/>
    <m/>
    <s v="ללא הסכם מיוחד      "/>
    <n v="22961726"/>
    <s v="טאושטיין      "/>
    <s v="גילה      "/>
    <x v="0"/>
    <n v="0.5"/>
    <n v="0.5"/>
    <n v="63"/>
    <s v="מרכז נושא מוגבלויות "/>
    <m/>
    <m/>
    <n v="80"/>
    <s v="עו&quot;ס                "/>
    <n v="5"/>
    <m/>
    <d v="2007-01-01T00:00:00"/>
    <d v="2007-01-01T00:00:00"/>
    <d v="2040-12-31T00:00:00"/>
    <d v="2002-01-01T00:00:00"/>
    <d v="2040-12-31T00:00:00"/>
    <d v="1971-08-01T00:00:00"/>
    <m/>
    <s v=" "/>
    <s v=" "/>
    <s v=" "/>
    <s v=" "/>
  </r>
  <r>
    <n v="2"/>
    <s v="תל - אביב"/>
    <x v="17"/>
    <s v="רמת-גן"/>
    <n v="3120000"/>
    <s v="ע. רמת גן"/>
    <n v="70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4120535"/>
    <s v="ליבנה         "/>
    <s v="יונית     "/>
    <x v="0"/>
    <n v="0.5"/>
    <n v="0.5"/>
    <n v="120"/>
    <s v="עו&quot;ס משפחה (כוללני) "/>
    <m/>
    <m/>
    <n v="80"/>
    <s v="עו&quot;ס                "/>
    <n v="3"/>
    <m/>
    <d v="2008-08-01T00:00:00"/>
    <d v="2008-12-01T00:00:00"/>
    <d v="2010-10-31T00:00:00"/>
    <d v="2002-09-01T00:00:00"/>
    <d v="2042-06-30T00:00:00"/>
    <d v="2006-03-01T00:00:00"/>
    <d v="2011-10-31T00:00:00"/>
    <s v=" "/>
    <s v=" "/>
    <s v=" "/>
    <s v=" "/>
  </r>
  <r>
    <n v="2"/>
    <s v="תל - אביב"/>
    <x v="18"/>
    <s v="תל-אביב"/>
    <n v="3130000"/>
    <s v="ע. תל אביב הנהלה"/>
    <n v="72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5443474"/>
    <s v="חמל           "/>
    <s v="גלית      "/>
    <x v="0"/>
    <n v="0.5"/>
    <n v="0.5"/>
    <n v="120"/>
    <s v="עו&quot;ס משפחה (כוללני) "/>
    <m/>
    <m/>
    <n v="80"/>
    <s v="עו&quot;ס                "/>
    <n v="3"/>
    <m/>
    <d v="2007-08-01T00:00:00"/>
    <d v="2010-04-01T00:00:00"/>
    <d v="2010-10-31T00:00:00"/>
    <d v="2007-08-01T00:00:00"/>
    <d v="2018-01-31T00:00:00"/>
    <d v="2003-06-01T00:00:00"/>
    <d v="2011-10-31T00:00:00"/>
    <s v=" "/>
    <s v=" "/>
    <s v=" "/>
    <s v=" "/>
  </r>
  <r>
    <n v="2"/>
    <s v="תל - אביב"/>
    <x v="18"/>
    <s v="תל-אביב"/>
    <n v="3130121"/>
    <s v="לשכת אחווה צוות-1"/>
    <n v="40100"/>
    <n v="140"/>
    <s v="עו&quot;ס שיקום          "/>
    <n v="1"/>
    <s v="ע&quot;ח המשרד"/>
    <n v="1"/>
    <s v="שכר עובדי המחלקה לש&quot;ח"/>
    <n v="0"/>
    <m/>
    <s v="ללא הסכם מיוחד      "/>
    <n v="57214926"/>
    <s v="פאר           "/>
    <s v="רונית     "/>
    <x v="0"/>
    <n v="1"/>
    <n v="1"/>
    <n v="140"/>
    <s v="עו&quot;ס שיקום          "/>
    <m/>
    <m/>
    <n v="80"/>
    <s v="עו&quot;ס                "/>
    <n v="3"/>
    <n v="111"/>
    <d v="1991-08-01T00:00:00"/>
    <d v="1999-12-01T00:00:00"/>
    <d v="2021-03-31T00:00:00"/>
    <d v="1991-08-01T00:00:00"/>
    <d v="2028-07-31T00:00:00"/>
    <d v="1951-01-01T00:00:00"/>
    <m/>
    <s v=" "/>
    <s v=" "/>
    <s v=" "/>
    <s v=" "/>
  </r>
  <r>
    <n v="2"/>
    <s v="תל - אביב"/>
    <x v="18"/>
    <s v="תל-אביב"/>
    <n v="3130210"/>
    <s v="חוצות יפו הנהלה"/>
    <n v="10100"/>
    <n v="64"/>
    <s v="מרכז נושא שיקום     "/>
    <n v="1"/>
    <s v="ע&quot;ח המשרד"/>
    <n v="1"/>
    <s v="שכר עובדי המחלקה לש&quot;ח"/>
    <n v="0"/>
    <m/>
    <s v="ללא הסכם מיוחד      "/>
    <n v="3206794"/>
    <s v="ברקת          "/>
    <s v="שרה       "/>
    <x v="0"/>
    <n v="0.75"/>
    <n v="0.75"/>
    <n v="64"/>
    <s v="מרכז נושא שיקום     "/>
    <m/>
    <m/>
    <n v="80"/>
    <s v="עו&quot;ס                "/>
    <n v="6"/>
    <n v="111"/>
    <d v="1977-09-01T00:00:00"/>
    <d v="1977-09-01T00:00:00"/>
    <d v="2012-09-30T00:00:00"/>
    <d v="1977-09-01T00:00:00"/>
    <d v="2011-05-31T00:00:00"/>
    <d v="1987-10-01T00:00:00"/>
    <m/>
    <s v=" "/>
    <s v=" "/>
    <s v=" "/>
    <s v=" "/>
  </r>
  <r>
    <n v="2"/>
    <s v="תל - אביב"/>
    <x v="19"/>
    <s v="הוד-השרון"/>
    <n v="3280000"/>
    <s v="ע. הוד שרון"/>
    <n v="1100"/>
    <n v="63"/>
    <s v="מרכז נושא מוגבלויות "/>
    <n v="1"/>
    <s v="ע&quot;ח המשרד"/>
    <n v="1"/>
    <s v="שכר עובדי המחלקה לש&quot;ח"/>
    <n v="0"/>
    <m/>
    <s v="ללא הסכם מיוחד      "/>
    <n v="10281178"/>
    <s v="דבי           "/>
    <s v="אדית      "/>
    <x v="0"/>
    <n v="0.5"/>
    <n v="0.5"/>
    <n v="63"/>
    <s v="מרכז נושא מוגבלויות "/>
    <m/>
    <m/>
    <n v="80"/>
    <s v="עו&quot;ס                "/>
    <n v="6"/>
    <n v="111"/>
    <d v="1999-12-01T00:00:00"/>
    <d v="1999-12-01T00:00:00"/>
    <d v="2017-09-30T00:00:00"/>
    <d v="1986-07-01T00:00:00"/>
    <d v="2012-02-29T00:00:00"/>
    <d v="1977-01-01T00:00:00"/>
    <m/>
    <s v=" "/>
    <s v=" "/>
    <s v=" "/>
    <s v=" "/>
  </r>
  <r>
    <n v="2"/>
    <s v="תל - אביב"/>
    <x v="20"/>
    <s v="נס-ציונה"/>
    <n v="3370000"/>
    <s v="ע. נס ציונה"/>
    <n v="23100"/>
    <n v="63"/>
    <s v="מרכז נושא מוגבלויות "/>
    <n v="1"/>
    <s v="ע&quot;ח המשרד"/>
    <n v="1"/>
    <s v="שכר עובדי המחלקה לש&quot;ח"/>
    <n v="0"/>
    <m/>
    <s v="ללא הסכם מיוחד      "/>
    <n v="54301361"/>
    <s v="גרופי         "/>
    <s v="ברכה      "/>
    <x v="0"/>
    <n v="0.5"/>
    <n v="0.5"/>
    <n v="63"/>
    <s v="מרכז נושא מוגבלויות "/>
    <m/>
    <m/>
    <n v="80"/>
    <s v="עו&quot;ס                "/>
    <n v="6"/>
    <n v="110"/>
    <d v="2001-08-01T00:00:00"/>
    <d v="2001-08-01T00:00:00"/>
    <d v="2015-12-31T00:00:00"/>
    <d v="1989-06-01T00:00:00"/>
    <d v="2020-09-30T00:00:00"/>
    <d v="1998-09-01T00:00:00"/>
    <m/>
    <s v=" "/>
    <s v=" "/>
    <s v=" "/>
    <s v=" "/>
  </r>
  <r>
    <n v="2"/>
    <s v="תל - אביב"/>
    <x v="21"/>
    <s v="קדימה - צורן"/>
    <n v="3390000"/>
    <s v="מ.מ קדימה-צורן"/>
    <n v="10100"/>
    <n v="63"/>
    <s v="מרכז נושא מוגבלויות "/>
    <n v="1"/>
    <s v="ע&quot;ח המשרד"/>
    <n v="1"/>
    <s v="שכר עובדי המחלקה לש&quot;ח"/>
    <n v="0"/>
    <m/>
    <s v="ללא הסכם מיוחד      "/>
    <n v="56098429"/>
    <s v="להט קרטר      "/>
    <s v="שושנה     "/>
    <x v="0"/>
    <n v="0.5"/>
    <n v="0.5"/>
    <n v="63"/>
    <s v="מרכז נושא מוגבלויות "/>
    <m/>
    <m/>
    <n v="80"/>
    <s v="עו&quot;ס                "/>
    <n v="6"/>
    <n v="106"/>
    <d v="1998-11-01T00:00:00"/>
    <d v="1998-11-01T00:00:00"/>
    <d v="2019-12-31T00:00:00"/>
    <d v="1996-12-01T00:00:00"/>
    <d v="2010-12-31T00:00:00"/>
    <d v="1951-01-01T00:00:00"/>
    <m/>
    <s v=" "/>
    <s v=" "/>
    <s v=" "/>
    <s v=" "/>
  </r>
  <r>
    <n v="2"/>
    <s v="תל - אביב"/>
    <x v="22"/>
    <s v="רמת-השרון"/>
    <n v="3410000"/>
    <s v="ע. רמת השרון"/>
    <n v="10100"/>
    <n v="63"/>
    <s v="מרכז נושא מוגבלויות "/>
    <n v="1"/>
    <s v="ע&quot;ח המשרד"/>
    <n v="1"/>
    <s v="שכר עובדי המחלקה לש&quot;ח"/>
    <n v="0"/>
    <m/>
    <s v="ללא הסכם מיוחד      "/>
    <n v="6851307"/>
    <s v="אפלבוים       "/>
    <s v="נילי      "/>
    <x v="0"/>
    <n v="0.5"/>
    <n v="0.5"/>
    <n v="63"/>
    <s v="מרכז נושא מוגבלויות "/>
    <m/>
    <m/>
    <n v="80"/>
    <s v="עו&quot;ס                "/>
    <n v="6"/>
    <n v="111"/>
    <d v="1996-10-01T00:00:00"/>
    <d v="1996-10-01T00:00:00"/>
    <d v="2010-12-31T00:00:00"/>
    <d v="1979-03-01T00:00:00"/>
    <d v="2011-08-31T00:00:00"/>
    <d v="1992-10-01T00:00:00"/>
    <m/>
    <s v=" "/>
    <s v=" "/>
    <s v=" "/>
    <s v=" "/>
  </r>
  <r>
    <n v="2"/>
    <s v="תל - אביב"/>
    <x v="23"/>
    <s v="מודיעין - מכבים-רעות"/>
    <n v="3420000"/>
    <s v="ע. מודיעין-מ.רעות"/>
    <n v="5000"/>
    <n v="64"/>
    <s v="מרכז נושא שיקום     "/>
    <n v="1"/>
    <s v="ע&quot;ח המשרד"/>
    <n v="1"/>
    <s v="שכר עובדי המחלקה לש&quot;ח"/>
    <m/>
    <m/>
    <s v="ללא הסכם מיוחד      "/>
    <n v="24418378"/>
    <s v="קורן          "/>
    <s v="עינת      "/>
    <x v="0"/>
    <n v="0.5"/>
    <n v="0.5"/>
    <n v="64"/>
    <s v="מרכז נושא שיקום     "/>
    <m/>
    <m/>
    <n v="80"/>
    <s v="עו&quot;ס                "/>
    <n v="4"/>
    <n v="102"/>
    <d v="2008-07-01T00:00:00"/>
    <d v="2008-07-01T00:00:00"/>
    <d v="2023-12-31T00:00:00"/>
    <d v="1995-08-01T00:00:00"/>
    <d v="2011-06-15T00:00:00"/>
    <d v="1996-05-01T00:00:00"/>
    <m/>
    <s v=" "/>
    <s v=" "/>
    <s v=" "/>
    <s v=" "/>
  </r>
  <r>
    <n v="2"/>
    <s v="תל - אביב"/>
    <x v="24"/>
    <s v="רעננה"/>
    <n v="3430000"/>
    <s v="ע. רעננה"/>
    <n v="10100"/>
    <n v="63"/>
    <s v="מרכז נושא מוגבלויות "/>
    <n v="1"/>
    <s v="ע&quot;ח המשרד"/>
    <n v="1"/>
    <s v="שכר עובדי המחלקה לש&quot;ח"/>
    <n v="0"/>
    <m/>
    <s v="ללא הסכם מיוחד      "/>
    <n v="15254733"/>
    <s v="בבצ'יק        "/>
    <s v="ליליאנה   "/>
    <x v="0"/>
    <n v="0.5"/>
    <n v="0.5"/>
    <n v="63"/>
    <s v="מרכז נושא מוגבלויות "/>
    <m/>
    <m/>
    <n v="80"/>
    <s v="עו&quot;ס                "/>
    <n v="6"/>
    <n v="105"/>
    <d v="1999-04-01T00:00:00"/>
    <d v="1999-04-01T00:00:00"/>
    <d v="2025-12-31T00:00:00"/>
    <d v="1994-04-18T00:00:00"/>
    <d v="2025-12-31T00:00:00"/>
    <d v="1951-01-01T00:00:00"/>
    <m/>
    <s v=" "/>
    <s v=" "/>
    <s v=" "/>
    <s v=" "/>
  </r>
  <r>
    <n v="2"/>
    <s v="תל - אביב"/>
    <x v="24"/>
    <s v="רעננה"/>
    <n v="3430000"/>
    <s v="ע. רעננה"/>
    <n v="20100"/>
    <n v="64"/>
    <s v="מרכז נושא שיקום     "/>
    <n v="1"/>
    <s v="ע&quot;ח המשרד"/>
    <n v="1"/>
    <s v="שכר עובדי המחלקה לש&quot;ח"/>
    <n v="0"/>
    <m/>
    <s v="ללא הסכם מיוחד      "/>
    <n v="24621740"/>
    <s v="ישראלי        "/>
    <s v="יסכה      "/>
    <x v="0"/>
    <n v="0.5"/>
    <n v="0.5"/>
    <n v="64"/>
    <s v="מרכז נושא שיקום     "/>
    <m/>
    <m/>
    <n v="80"/>
    <s v="עו&quot;ס                "/>
    <n v="4"/>
    <n v="106"/>
    <d v="2010-02-01T00:00:00"/>
    <d v="2010-02-01T00:00:00"/>
    <d v="2020-12-31T00:00:00"/>
    <d v="1993-04-01T00:00:00"/>
    <d v="2029-01-31T00:00:00"/>
    <d v="1993-04-01T00:00:00"/>
    <m/>
    <s v=" "/>
    <s v=" "/>
    <s v=" "/>
    <s v=" "/>
  </r>
  <r>
    <n v="2"/>
    <s v="תל - אביב"/>
    <x v="25"/>
    <s v="אור-יהודה"/>
    <n v="3470000"/>
    <s v="ע. אור יהודה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307588541"/>
    <s v="מרזליאקוב     "/>
    <s v="אינה      "/>
    <x v="0"/>
    <n v="0.5"/>
    <n v="0.5"/>
    <n v="63"/>
    <s v="מרכז נושא מוגבלויות "/>
    <m/>
    <m/>
    <n v="80"/>
    <s v="עו&quot;ס                "/>
    <n v="6"/>
    <n v="111"/>
    <d v="1997-07-01T00:00:00"/>
    <d v="1997-07-01T00:00:00"/>
    <d v="2015-12-31T00:00:00"/>
    <d v="1996-04-01T00:00:00"/>
    <d v="2013-01-31T00:00:00"/>
    <d v="1951-01-01T00:00:00"/>
    <m/>
    <s v=" "/>
    <s v=" "/>
    <s v=" "/>
    <s v=" "/>
  </r>
  <r>
    <n v="2"/>
    <s v="תל - אביב"/>
    <x v="25"/>
    <s v="אור-יהודה"/>
    <n v="3470000"/>
    <s v="ע. אור יהודה"/>
    <n v="30100"/>
    <n v="63"/>
    <s v="מרכז נושא מוגבלויות "/>
    <n v="1"/>
    <s v="ע&quot;ח המשרד"/>
    <n v="1"/>
    <s v="שכר עובדי המחלקה לש&quot;ח"/>
    <n v="0"/>
    <m/>
    <s v="ללא הסכם מיוחד      "/>
    <n v="50145986"/>
    <s v="וולפסון       "/>
    <s v="צופי      "/>
    <x v="0"/>
    <n v="0.5"/>
    <n v="0.5"/>
    <n v="63"/>
    <s v="מרכז נושא מוגבלויות "/>
    <m/>
    <m/>
    <n v="80"/>
    <s v="עו&quot;ס                "/>
    <n v="6"/>
    <n v="111"/>
    <d v="1988-11-01T00:00:00"/>
    <d v="1988-11-01T00:00:00"/>
    <d v="2010-12-31T00:00:00"/>
    <d v="1979-09-01T00:00:00"/>
    <d v="2012-05-30T00:00:00"/>
    <d v="1951-01-01T00:00:00"/>
    <m/>
    <s v=" "/>
    <s v=" "/>
    <s v=" "/>
    <s v=" "/>
  </r>
  <r>
    <n v="2"/>
    <s v="תל - אביב"/>
    <x v="25"/>
    <s v="אור-יהודה"/>
    <n v="3470010"/>
    <s v="ע. אור יהודה צ.גיור"/>
    <n v="17100"/>
    <n v="140"/>
    <s v="עו&quot;ס שיקום          "/>
    <n v="1"/>
    <s v="ע&quot;ח המשרד"/>
    <n v="1"/>
    <s v="שכר עובדי המחלקה לש&quot;ח"/>
    <n v="0"/>
    <m/>
    <s v="ללא הסכם מיוחד      "/>
    <n v="33575697"/>
    <s v="אליאס-עטר     "/>
    <s v="שגית      "/>
    <x v="0"/>
    <n v="0.5"/>
    <n v="0.5"/>
    <n v="140"/>
    <s v="עו&quot;ס שיקום          "/>
    <m/>
    <m/>
    <n v="80"/>
    <s v="עו&quot;ס                "/>
    <n v="3"/>
    <n v="104"/>
    <d v="2009-09-13T00:00:00"/>
    <d v="2009-09-13T00:00:00"/>
    <d v="2019-12-31T00:00:00"/>
    <d v="2000-10-23T00:00:00"/>
    <d v="2036-11-26T00:00:00"/>
    <d v="1951-01-01T00:00:00"/>
    <m/>
    <s v=" "/>
    <s v=" "/>
    <s v=" "/>
    <s v=" "/>
  </r>
  <r>
    <n v="2"/>
    <s v="תל - אביב"/>
    <x v="26"/>
    <s v="ראש-העין"/>
    <n v="3590000"/>
    <s v="ע. ראש העין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59859173"/>
    <s v="שרון          "/>
    <s v="איריס     "/>
    <x v="0"/>
    <n v="0.5"/>
    <n v="0.5"/>
    <n v="63"/>
    <s v="מרכז נושא מוגבלויות "/>
    <m/>
    <m/>
    <n v="80"/>
    <s v="עו&quot;ס                "/>
    <n v="6"/>
    <n v="101"/>
    <d v="2009-04-01T00:00:00"/>
    <d v="2009-04-01T00:00:00"/>
    <d v="2027-05-31T00:00:00"/>
    <d v="1991-09-01T00:00:00"/>
    <d v="2017-09-30T00:00:00"/>
    <d v="1994-10-01T00:00:00"/>
    <m/>
    <s v=" "/>
    <s v=" "/>
    <s v=" "/>
    <s v=" "/>
  </r>
  <r>
    <n v="2"/>
    <s v="תל - אביב"/>
    <x v="26"/>
    <s v="ראש-העין"/>
    <n v="3590000"/>
    <s v="ע. ראש העין"/>
    <n v="30100"/>
    <n v="64"/>
    <s v="מרכז נושא שיקום     "/>
    <n v="1"/>
    <s v="ע&quot;ח המשרד"/>
    <n v="1"/>
    <s v="שכר עובדי המחלקה לש&quot;ח"/>
    <n v="0"/>
    <m/>
    <s v="ללא הסכם מיוחד      "/>
    <n v="31584196"/>
    <s v="לוי           "/>
    <s v="רינת      "/>
    <x v="0"/>
    <n v="0.75"/>
    <n v="0.75"/>
    <n v="64"/>
    <s v="מרכז נושא שיקום     "/>
    <m/>
    <m/>
    <n v="80"/>
    <s v="עו&quot;ס                "/>
    <n v="5"/>
    <n v="101"/>
    <d v="2007-11-05T00:00:00"/>
    <d v="2007-11-05T00:00:00"/>
    <d v="2038-11-30T00:00:00"/>
    <d v="2006-08-15T00:00:00"/>
    <d v="2038-11-30T00:00:00"/>
    <d v="1951-01-01T00:00:00"/>
    <m/>
    <s v=" "/>
    <s v=" "/>
    <s v=" "/>
    <s v=" "/>
  </r>
  <r>
    <n v="2"/>
    <s v="תל - אביב"/>
    <x v="27"/>
    <s v="עמק-חפר"/>
    <n v="3740000"/>
    <s v="מ.א עמק חפר"/>
    <n v="11100"/>
    <n v="140"/>
    <s v="עו&quot;ס שיקום          "/>
    <n v="1"/>
    <s v="ע&quot;ח המשרד"/>
    <n v="1"/>
    <s v="שכר עובדי המחלקה לש&quot;ח"/>
    <n v="0"/>
    <m/>
    <s v="ללא הסכם מיוחד      "/>
    <n v="32207870"/>
    <s v="וייס          "/>
    <s v="מרדכי     "/>
    <x v="1"/>
    <n v="0.5"/>
    <n v="0.5"/>
    <n v="140"/>
    <s v="עו&quot;ס שיקום          "/>
    <m/>
    <m/>
    <n v="80"/>
    <s v="עו&quot;ס                "/>
    <n v="3"/>
    <n v="105"/>
    <d v="2006-10-01T00:00:00"/>
    <d v="2006-10-01T00:00:00"/>
    <d v="2010-12-31T00:00:00"/>
    <d v="2003-04-01T00:00:00"/>
    <d v="2042-12-31T00:00:00"/>
    <d v="1992-01-01T00:00:00"/>
    <m/>
    <s v=" "/>
    <s v=" "/>
    <s v=" "/>
    <s v=" "/>
  </r>
  <r>
    <n v="2"/>
    <s v="תל - אביב"/>
    <x v="28"/>
    <s v="זמר"/>
    <n v="4260000"/>
    <s v="מ.מ זמר"/>
    <n v="23100"/>
    <n v="140"/>
    <s v="עו&quot;ס שיקום          "/>
    <n v="1"/>
    <s v="ע&quot;ח המשרד"/>
    <n v="1"/>
    <s v="שכר עובדי המחלקה לש&quot;ח"/>
    <n v="0"/>
    <m/>
    <s v="ללא הסכם מיוחד      "/>
    <n v="29785979"/>
    <s v="אבופול        "/>
    <s v="גיהאן     "/>
    <x v="0"/>
    <n v="0.4"/>
    <n v="0.25"/>
    <n v="120"/>
    <s v="עו&quot;ס משפחה (כוללני) "/>
    <m/>
    <m/>
    <n v="80"/>
    <s v="עו&quot;ס                "/>
    <n v="3"/>
    <m/>
    <d v="1997-06-01T00:00:00"/>
    <d v="2009-12-01T00:00:00"/>
    <d v="2025-07-07T00:00:00"/>
    <d v="2002-04-01T00:00:00"/>
    <d v="2025-07-07T00:00:00"/>
    <d v="1991-04-01T00:00:00"/>
    <m/>
    <s v=" "/>
    <s v=" "/>
    <s v=" "/>
    <s v=" "/>
  </r>
  <r>
    <n v="2"/>
    <s v="תל - אביב"/>
    <x v="28"/>
    <s v="זמר"/>
    <n v="4260000"/>
    <s v="מ.מ זמר"/>
    <n v="23100"/>
    <n v="140"/>
    <s v="עו&quot;ס שיקום          "/>
    <n v="1"/>
    <s v="ע&quot;ח המשרד"/>
    <n v="1"/>
    <s v="שכר עובדי המחלקה לש&quot;ח"/>
    <n v="0"/>
    <m/>
    <s v="ללא הסכם מיוחד      "/>
    <n v="59456384"/>
    <s v="וותד          "/>
    <s v="ח'אולה    "/>
    <x v="0"/>
    <n v="0.4"/>
    <n v="0.15"/>
    <n v="120"/>
    <s v="עו&quot;ס משפחה (כוללני) "/>
    <m/>
    <m/>
    <n v="80"/>
    <s v="עו&quot;ס                "/>
    <n v="3"/>
    <m/>
    <d v="2006-09-01T00:00:00"/>
    <d v="2009-06-01T00:00:00"/>
    <d v="2010-12-31T00:00:00"/>
    <d v="2003-06-01T00:00:00"/>
    <d v="2019-12-31T00:00:00"/>
    <d v="1991-04-01T00:00:00"/>
    <m/>
    <s v=" "/>
    <s v=" "/>
    <s v=" "/>
    <s v=" "/>
  </r>
  <r>
    <n v="3"/>
    <s v="חיפה"/>
    <x v="29"/>
    <s v="חדרה"/>
    <n v="5000000"/>
    <s v="ע. חדרה"/>
    <n v="30100"/>
    <n v="63"/>
    <s v="מרכז נושא מוגבלויות "/>
    <n v="1"/>
    <s v="ע&quot;ח המשרד"/>
    <n v="1"/>
    <s v="שכר עובדי המחלקה לש&quot;ח"/>
    <n v="0"/>
    <m/>
    <s v="ללא הסכם מיוחד      "/>
    <n v="51610079"/>
    <s v="ברק           "/>
    <s v="עופרה     "/>
    <x v="0"/>
    <n v="0.5"/>
    <n v="0.5"/>
    <n v="63"/>
    <s v="מרכז נושא מוגבלויות "/>
    <m/>
    <m/>
    <n v="80"/>
    <s v="עו&quot;ס                "/>
    <n v="6"/>
    <n v="105"/>
    <d v="1989-09-01T00:00:00"/>
    <d v="1999-05-01T00:00:00"/>
    <d v="2012-12-31T00:00:00"/>
    <d v="1989-09-01T00:00:00"/>
    <d v="2021-02-28T00:00:00"/>
    <d v="1993-01-01T00:00:00"/>
    <m/>
    <s v=" "/>
    <s v=" "/>
    <s v=" "/>
    <s v=" "/>
  </r>
  <r>
    <n v="3"/>
    <s v="חיפה"/>
    <x v="29"/>
    <s v="חדרה"/>
    <n v="5000000"/>
    <s v="ע. חדרה"/>
    <n v="37100"/>
    <n v="64"/>
    <s v="מרכז נושא שיקום     "/>
    <n v="1"/>
    <s v="ע&quot;ח המשרד"/>
    <n v="1"/>
    <s v="שכר עובדי המחלקה לש&quot;ח"/>
    <n v="0"/>
    <m/>
    <s v="ללא הסכם מיוחד      "/>
    <n v="33445727"/>
    <s v="שליבובסקי     "/>
    <s v="דלית      "/>
    <x v="0"/>
    <n v="0.75"/>
    <n v="0.75"/>
    <n v="64"/>
    <s v="מרכז נושא שיקום     "/>
    <m/>
    <m/>
    <n v="80"/>
    <s v="עו&quot;ס                "/>
    <n v="6"/>
    <n v="101"/>
    <d v="2007-03-14T00:00:00"/>
    <d v="2010-02-01T00:00:00"/>
    <d v="2036-11-30T00:00:00"/>
    <d v="2001-01-26T00:00:00"/>
    <d v="2036-11-30T00:00:00"/>
    <d v="1987-10-01T00:00:00"/>
    <m/>
    <s v=" "/>
    <s v=" "/>
    <s v=" "/>
    <s v=" "/>
  </r>
  <r>
    <n v="3"/>
    <s v="חיפה"/>
    <x v="30"/>
    <s v="חיפה"/>
    <n v="5010004"/>
    <s v="ע.חיפה מח' שיקום"/>
    <n v="90"/>
    <n v="63"/>
    <s v="מרכז נושא מוגבלויות "/>
    <n v="1"/>
    <s v="ע&quot;ח המשרד"/>
    <n v="1"/>
    <s v="שכר עובדי המחלקה לש&quot;ח"/>
    <n v="0"/>
    <m/>
    <s v="ללא הסכם מיוחד      "/>
    <n v="52863719"/>
    <s v="גרינטל        "/>
    <s v="נעמי      "/>
    <x v="0"/>
    <n v="1"/>
    <n v="1"/>
    <n v="63"/>
    <s v="מרכז נושא מוגבלויות "/>
    <m/>
    <m/>
    <n v="80"/>
    <s v="עו&quot;ס                "/>
    <n v="6"/>
    <n v="106"/>
    <d v="1997-01-01T00:00:00"/>
    <d v="1998-12-01T00:00:00"/>
    <d v="2019-10-01T00:00:00"/>
    <d v="1997-01-01T00:00:00"/>
    <d v="2017-12-31T00:00:00"/>
    <d v="1951-01-01T00:00:00"/>
    <m/>
    <s v=" "/>
    <s v=" "/>
    <s v=" "/>
    <s v=" "/>
  </r>
  <r>
    <n v="3"/>
    <s v="חיפה"/>
    <x v="30"/>
    <s v="חיפה"/>
    <n v="5010004"/>
    <s v="ע.חיפה מח' שיקום"/>
    <n v="100"/>
    <n v="64"/>
    <s v="מרכז נושא שיקום     "/>
    <n v="1"/>
    <s v="ע&quot;ח המשרד"/>
    <n v="1"/>
    <s v="שכר עובדי המחלקה לש&quot;ח"/>
    <n v="0"/>
    <m/>
    <s v="ללא הסכם מיוחד      "/>
    <n v="3065208"/>
    <s v="רוזנר         "/>
    <s v="יצחק      "/>
    <x v="1"/>
    <n v="1"/>
    <n v="1"/>
    <n v="64"/>
    <s v="מרכז נושא שיקום     "/>
    <m/>
    <m/>
    <n v="80"/>
    <s v="עו&quot;ס                "/>
    <n v="6"/>
    <n v="111"/>
    <d v="1981-04-01T00:00:00"/>
    <d v="1981-04-01T00:00:00"/>
    <d v="2011-11-01T00:00:00"/>
    <d v="1981-04-01T00:00:00"/>
    <d v="2013-07-31T00:00:00"/>
    <d v="1976-08-01T00:00:00"/>
    <m/>
    <s v=" "/>
    <s v=" "/>
    <s v=" "/>
    <s v=" "/>
  </r>
  <r>
    <n v="3"/>
    <s v="חיפה"/>
    <x v="30"/>
    <s v="חיפה"/>
    <n v="5010004"/>
    <s v="ע.חיפה מח' שיקום"/>
    <n v="10100"/>
    <n v="140"/>
    <s v="עו&quot;ס שיקום          "/>
    <n v="1"/>
    <s v="ע&quot;ח המשרד"/>
    <n v="1"/>
    <s v="שכר עובדי המחלקה לש&quot;ח"/>
    <n v="0"/>
    <m/>
    <s v="ללא הסכם מיוחד      "/>
    <n v="67238667"/>
    <s v="בורגר         "/>
    <s v="שושנה     "/>
    <x v="0"/>
    <n v="1"/>
    <n v="1"/>
    <n v="140"/>
    <s v="עו&quot;ס שיקום          "/>
    <m/>
    <m/>
    <n v="80"/>
    <s v="עו&quot;ס                "/>
    <n v="3"/>
    <n v="111"/>
    <d v="1982-04-01T00:00:00"/>
    <d v="2008-09-02T00:00:00"/>
    <d v="2015-02-28T00:00:00"/>
    <d v="1982-04-01T00:00:00"/>
    <d v="2011-09-30T00:00:00"/>
    <d v="1951-01-01T00:00:00"/>
    <m/>
    <s v=" "/>
    <s v=" "/>
    <s v=" "/>
    <s v=" "/>
  </r>
  <r>
    <n v="3"/>
    <s v="חיפה"/>
    <x v="30"/>
    <s v="חיפה"/>
    <n v="5010004"/>
    <s v="ע.חיפה מח' שיקום"/>
    <n v="10200"/>
    <n v="140"/>
    <s v="עו&quot;ס שיקום          "/>
    <n v="1"/>
    <s v="ע&quot;ח המשרד"/>
    <n v="1"/>
    <s v="שכר עובדי המחלקה לש&quot;ח"/>
    <n v="0"/>
    <m/>
    <s v="ללא הסכם מיוחד      "/>
    <n v="55323349"/>
    <s v="איגרא         "/>
    <s v="פנינה     "/>
    <x v="0"/>
    <n v="0.65"/>
    <n v="0.65"/>
    <n v="140"/>
    <s v="עו&quot;ס שיקום          "/>
    <m/>
    <m/>
    <n v="80"/>
    <s v="עו&quot;ס                "/>
    <n v="3"/>
    <n v="110"/>
    <d v="1989-04-01T00:00:00"/>
    <d v="1989-04-01T00:00:00"/>
    <d v="2012-08-01T00:00:00"/>
    <d v="1989-04-01T00:00:00"/>
    <d v="2017-12-31T00:00:00"/>
    <d v="1976-04-01T00:00:00"/>
    <m/>
    <s v=" "/>
    <s v=" "/>
    <s v=" "/>
    <s v=" "/>
  </r>
  <r>
    <n v="3"/>
    <s v="חיפה"/>
    <x v="30"/>
    <s v="חיפה"/>
    <n v="5010031"/>
    <s v="ע.חיפה מזרח1 נתיב חן"/>
    <n v="11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197047"/>
    <s v="עוגן בורנשטיין"/>
    <s v="כנרת      "/>
    <x v="0"/>
    <n v="0.5"/>
    <n v="0.5"/>
    <n v="120"/>
    <s v="עו&quot;ס משפחה (כוללני) "/>
    <m/>
    <m/>
    <n v="80"/>
    <s v="עו&quot;ס                "/>
    <n v="2"/>
    <n v="111"/>
    <d v="2005-04-01T00:00:00"/>
    <d v="2008-11-01T00:00:00"/>
    <d v="2010-10-30T00:00:00"/>
    <d v="2005-04-01T00:00:00"/>
    <d v="2052-04-30T00:00:00"/>
    <d v="2003-06-01T00:00:00"/>
    <d v="2011-10-31T00:00:00"/>
    <s v=" "/>
    <s v=" "/>
    <s v=" "/>
    <s v=" "/>
  </r>
  <r>
    <n v="3"/>
    <s v="חיפה"/>
    <x v="30"/>
    <s v="חיפה"/>
    <n v="5010041"/>
    <s v="ע.חיפה ק.חיים צוות 1"/>
    <n v="23100"/>
    <n v="140"/>
    <s v="עו&quot;ס שיקום          "/>
    <n v="1"/>
    <s v="ע&quot;ח המשרד"/>
    <n v="1"/>
    <s v="שכר עובדי המחלקה לש&quot;ח"/>
    <n v="0"/>
    <m/>
    <s v="ללא הסכם מיוחד      "/>
    <n v="31731672"/>
    <s v="נוימן         "/>
    <s v="חני       "/>
    <x v="0"/>
    <n v="0.35"/>
    <n v="0.35"/>
    <n v="140"/>
    <s v="עו&quot;ס שיקום          "/>
    <m/>
    <m/>
    <n v="80"/>
    <s v="עו&quot;ס                "/>
    <n v="3"/>
    <n v="105"/>
    <d v="2000-08-01T00:00:00"/>
    <d v="2002-02-01T00:00:00"/>
    <d v="2039-12-31T00:00:00"/>
    <d v="2000-01-27T00:00:00"/>
    <d v="2010-09-30T00:00:00"/>
    <d v="1951-01-01T00:00:00"/>
    <m/>
    <s v=" "/>
    <s v=" "/>
    <s v=" "/>
    <s v=" "/>
  </r>
  <r>
    <n v="3"/>
    <s v="חיפה"/>
    <x v="31"/>
    <s v="טבריה"/>
    <n v="5020000"/>
    <s v="ע. טבריה"/>
    <n v="10200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1951-01-01T00:00:00"/>
    <m/>
    <s v=" "/>
    <s v=" "/>
    <s v=" "/>
    <s v=" "/>
  </r>
  <r>
    <n v="3"/>
    <s v="חיפה"/>
    <x v="32"/>
    <s v="עכו"/>
    <n v="5040000"/>
    <s v="ע. עכו"/>
    <n v="13100"/>
    <n v="63"/>
    <s v="מרכז נושא מוגבלויות "/>
    <n v="1"/>
    <s v="ע&quot;ח המשרד"/>
    <n v="1"/>
    <s v="שכר עובדי המחלקה לש&quot;ח"/>
    <m/>
    <m/>
    <s v="ללא הסכם מיוחד      "/>
    <n v="24220220"/>
    <s v="שר            "/>
    <s v="סיגל      "/>
    <x v="0"/>
    <n v="0.5"/>
    <n v="0.5"/>
    <n v="63"/>
    <s v="מרכז נושא מוגבלויות "/>
    <m/>
    <m/>
    <n v="80"/>
    <s v="עו&quot;ס                "/>
    <n v="6"/>
    <n v="108"/>
    <d v="2007-07-01T00:00:00"/>
    <d v="2007-07-01T00:00:00"/>
    <d v="2020-12-31T00:00:00"/>
    <d v="1993-08-01T00:00:00"/>
    <d v="2025-12-30T00:00:00"/>
    <d v="2007-06-01T00:00:00"/>
    <m/>
    <s v=" "/>
    <s v=" "/>
    <s v=" "/>
    <s v=" "/>
  </r>
  <r>
    <n v="3"/>
    <s v="חיפה"/>
    <x v="32"/>
    <s v="עכו"/>
    <n v="5040000"/>
    <s v="ע. עכו"/>
    <n v="14100"/>
    <n v="64"/>
    <s v="מרכז נושא שיקום     "/>
    <n v="1"/>
    <s v="ע&quot;ח המשרד"/>
    <n v="1"/>
    <s v="שכר עובדי המחלקה לש&quot;ח"/>
    <n v="0"/>
    <m/>
    <s v="ללא הסכם מיוחד      "/>
    <n v="22093272"/>
    <s v="שרון          "/>
    <s v="מיכל      "/>
    <x v="0"/>
    <n v="0.5"/>
    <n v="0.5"/>
    <n v="64"/>
    <s v="מרכז נושא שיקום     "/>
    <m/>
    <m/>
    <n v="80"/>
    <s v="עו&quot;ס                "/>
    <n v="6"/>
    <n v="111"/>
    <d v="2006-10-01T00:00:00"/>
    <d v="2006-10-01T00:00:00"/>
    <d v="2020-08-31T00:00:00"/>
    <d v="1996-06-01T00:00:00"/>
    <d v="2025-08-31T00:00:00"/>
    <d v="1951-01-01T00:00:00"/>
    <m/>
    <s v=" "/>
    <s v=" "/>
    <s v=" "/>
    <s v=" "/>
  </r>
  <r>
    <n v="3"/>
    <s v="חיפה"/>
    <x v="32"/>
    <s v="עכו"/>
    <n v="5040040"/>
    <s v="ע. עכו צוות 4"/>
    <n v="40100"/>
    <n v="140"/>
    <s v="עו&quot;ס שיקום          "/>
    <n v="1"/>
    <s v="ע&quot;ח המשרד"/>
    <n v="1"/>
    <s v="שכר עובדי המחלקה לש&quot;ח"/>
    <n v="0"/>
    <m/>
    <s v="ללא הסכם מיוחד      "/>
    <n v="22093272"/>
    <s v="שרון          "/>
    <s v="מיכל      "/>
    <x v="0"/>
    <n v="0.5"/>
    <n v="0.5"/>
    <n v="140"/>
    <s v="עו&quot;ס שיקום          "/>
    <m/>
    <m/>
    <n v="80"/>
    <s v="עו&quot;ס                "/>
    <n v="5"/>
    <n v="111"/>
    <d v="2003-08-01T00:00:00"/>
    <d v="2006-10-01T00:00:00"/>
    <d v="2020-08-31T00:00:00"/>
    <d v="1996-06-01T00:00:00"/>
    <d v="2025-08-31T00:00:00"/>
    <d v="1951-01-01T00:00:00"/>
    <m/>
    <s v=" "/>
    <s v=" "/>
    <s v=" "/>
    <s v=" "/>
  </r>
  <r>
    <n v="3"/>
    <s v="חיפה"/>
    <x v="33"/>
    <s v="קרית-אתא"/>
    <n v="5060000"/>
    <s v="ע. ק.אתא"/>
    <n v="500"/>
    <n v="63"/>
    <s v="מרכז נושא מוגבלויות "/>
    <n v="1"/>
    <s v="ע&quot;ח המשרד"/>
    <n v="1"/>
    <s v="שכר עובדי המחלקה לש&quot;ח"/>
    <n v="0"/>
    <m/>
    <s v="ללא הסכם מיוחד      "/>
    <n v="24448227"/>
    <s v="גל אתרוג      "/>
    <s v="רונית     "/>
    <x v="0"/>
    <n v="0.5"/>
    <n v="0.5"/>
    <n v="63"/>
    <s v="מרכז נושא מוגבלויות "/>
    <m/>
    <m/>
    <n v="80"/>
    <s v="עו&quot;ס                "/>
    <n v="6"/>
    <n v="102"/>
    <d v="2003-10-01T00:00:00"/>
    <d v="2009-09-01T00:00:00"/>
    <d v="2034-09-14T00:00:00"/>
    <d v="1999-10-01T00:00:00"/>
    <d v="2034-09-14T00:00:00"/>
    <d v="1951-01-01T00:00:00"/>
    <m/>
    <s v=" "/>
    <s v=" "/>
    <s v=" "/>
    <s v=" "/>
  </r>
  <r>
    <n v="3"/>
    <s v="חיפה"/>
    <x v="34"/>
    <s v="עפולה"/>
    <n v="5070000"/>
    <s v="ע. עפולה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58665217"/>
    <s v="איתן          "/>
    <s v="שרית      "/>
    <x v="0"/>
    <n v="0.5"/>
    <n v="0.5"/>
    <n v="63"/>
    <s v="מרכז נושא מוגבלויות "/>
    <m/>
    <m/>
    <n v="80"/>
    <s v="עו&quot;ס                "/>
    <n v="6"/>
    <n v="111"/>
    <d v="2000-01-02T00:00:00"/>
    <d v="2000-01-02T00:00:00"/>
    <d v="2020-01-01T00:00:00"/>
    <d v="2013-11-01T00:00:00"/>
    <d v="2034-06-06T00:00:00"/>
    <d v="1993-01-01T00:00:00"/>
    <m/>
    <s v=" "/>
    <s v=" "/>
    <s v=" "/>
    <s v=" "/>
  </r>
  <r>
    <n v="3"/>
    <s v="חיפה"/>
    <x v="35"/>
    <s v="יקנעם"/>
    <n v="5290000"/>
    <s v="ע. יקנעם"/>
    <n v="5000"/>
    <n v="64"/>
    <s v="מרכז נושא שיקום     "/>
    <n v="1"/>
    <s v="ע&quot;ח המשרד"/>
    <n v="1"/>
    <s v="שכר עובדי המחלקה לש&quot;ח"/>
    <n v="0"/>
    <m/>
    <s v="ללא הסכם מיוחד      "/>
    <n v="23870611"/>
    <s v="בן עמי        "/>
    <s v="רות       "/>
    <x v="0"/>
    <n v="0.5"/>
    <n v="0.5"/>
    <n v="64"/>
    <s v="מרכז נושא שיקום     "/>
    <m/>
    <m/>
    <n v="80"/>
    <s v="עו&quot;ס                "/>
    <n v="6"/>
    <n v="107"/>
    <d v="2002-05-01T00:00:00"/>
    <d v="2002-05-01T00:00:00"/>
    <d v="2028-10-16T00:00:00"/>
    <d v="1994-10-16T00:00:00"/>
    <d v="2030-12-31T00:00:00"/>
    <d v="1975-11-01T00:00:00"/>
    <m/>
    <s v=" "/>
    <s v=" "/>
    <s v=" "/>
    <s v=" "/>
  </r>
  <r>
    <n v="3"/>
    <s v="חיפה"/>
    <x v="36"/>
    <s v="קרית-ים"/>
    <n v="5430000"/>
    <s v="ע. קרית ים"/>
    <n v="25100"/>
    <n v="63"/>
    <s v="מרכז נושא מוגבלויות "/>
    <n v="1"/>
    <s v="ע&quot;ח המשרד"/>
    <n v="1"/>
    <s v="שכר עובדי המחלקה לש&quot;ח"/>
    <n v="0"/>
    <m/>
    <s v="ללא הסכם מיוחד      "/>
    <n v="306207937"/>
    <s v="דרוביצקי      "/>
    <s v="אלנה      "/>
    <x v="0"/>
    <n v="0.5"/>
    <n v="0.5"/>
    <n v="63"/>
    <s v="מרכז נושא מוגבלויות "/>
    <m/>
    <m/>
    <n v="80"/>
    <s v="עו&quot;ס                "/>
    <n v="6"/>
    <n v="111"/>
    <d v="1997-08-01T00:00:00"/>
    <d v="2000-06-01T00:00:00"/>
    <d v="2022-09-01T00:00:00"/>
    <d v="1993-03-01T00:00:00"/>
    <d v="2019-08-31T00:00:00"/>
    <d v="1951-01-01T00:00:00"/>
    <m/>
    <s v=" "/>
    <s v=" "/>
    <s v=" "/>
    <s v=" "/>
  </r>
  <r>
    <n v="3"/>
    <s v="חיפה"/>
    <x v="36"/>
    <s v="קרית-ים"/>
    <n v="5430000"/>
    <s v="ע. קרית ים"/>
    <n v="30100"/>
    <n v="64"/>
    <s v="מרכז נושא שיקום     "/>
    <n v="1"/>
    <s v="ע&quot;ח המשרד"/>
    <n v="1"/>
    <s v="שכר עובדי המחלקה לש&quot;ח"/>
    <n v="0"/>
    <m/>
    <s v="ללא הסכם מיוחד      "/>
    <n v="305967630"/>
    <s v="טרסוב         "/>
    <s v="גלינה     "/>
    <x v="0"/>
    <n v="0.5"/>
    <n v="0.5"/>
    <n v="64"/>
    <s v="מרכז נושא שיקום     "/>
    <m/>
    <m/>
    <n v="80"/>
    <s v="עו&quot;ס                "/>
    <n v="6"/>
    <n v="111"/>
    <d v="2003-10-01T00:00:00"/>
    <d v="2003-10-01T00:00:00"/>
    <d v="2012-05-20T00:00:00"/>
    <d v="1992-10-01T00:00:00"/>
    <d v="2031-12-31T00:00:00"/>
    <d v="1993-01-01T00:00:00"/>
    <m/>
    <s v=" "/>
    <s v=" "/>
    <s v=" "/>
    <s v=" "/>
  </r>
  <r>
    <n v="3"/>
    <s v="חיפה"/>
    <x v="37"/>
    <s v="קרית-מוצקין"/>
    <n v="5440000"/>
    <s v="ע. קרית מוצקין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57143190"/>
    <s v="בולר          "/>
    <s v="חנה       "/>
    <x v="0"/>
    <n v="0.75"/>
    <n v="0.75"/>
    <n v="63"/>
    <s v="מרכז נושא מוגבלויות "/>
    <m/>
    <m/>
    <n v="80"/>
    <s v="עו&quot;ס                "/>
    <n v="5"/>
    <n v="101"/>
    <d v="2010-04-01T00:00:00"/>
    <d v="2010-04-01T00:00:00"/>
    <d v="2021-01-01T00:00:00"/>
    <d v="1995-01-01T00:00:00"/>
    <d v="2021-01-01T00:00:00"/>
    <d v="1951-01-01T00:00:00"/>
    <m/>
    <s v=" "/>
    <s v=" "/>
    <s v=" "/>
    <s v=" "/>
  </r>
  <r>
    <n v="3"/>
    <s v="חיפה"/>
    <x v="38"/>
    <s v="קרית-שמונה"/>
    <n v="5450000"/>
    <s v="ע. קרית שמונה"/>
    <n v="10100"/>
    <n v="63"/>
    <s v="מרכז נושא מוגבלויות "/>
    <n v="1"/>
    <s v="ע&quot;ח המשרד"/>
    <n v="1"/>
    <s v="שכר עובדי המחלקה לש&quot;ח"/>
    <n v="0"/>
    <m/>
    <s v="ללא הסכם מיוחד      "/>
    <n v="67600254"/>
    <s v="בסטקר         "/>
    <s v="בת שבע    "/>
    <x v="0"/>
    <n v="0.5"/>
    <n v="0.5"/>
    <n v="63"/>
    <s v="מרכז נושא מוגבלויות "/>
    <m/>
    <m/>
    <n v="80"/>
    <s v="עו&quot;ס                "/>
    <n v="5"/>
    <n v="111"/>
    <d v="2010-07-01T00:00:00"/>
    <d v="2010-07-01T00:00:00"/>
    <d v="2015-01-31T00:00:00"/>
    <d v="1990-12-01T00:00:00"/>
    <d v="2023-06-30T00:00:00"/>
    <d v="1992-06-01T00:00:00"/>
    <m/>
    <s v=" "/>
    <s v=" "/>
    <s v=" "/>
    <s v=" "/>
  </r>
  <r>
    <n v="3"/>
    <s v="חיפה"/>
    <x v="38"/>
    <s v="קרית-שמונה"/>
    <n v="5450000"/>
    <s v="ע. קרית שמונה"/>
    <n v="11100"/>
    <n v="64"/>
    <s v="מרכז נושא שיקום     "/>
    <n v="1"/>
    <s v="ע&quot;ח המשרד"/>
    <n v="1"/>
    <s v="שכר עובדי המחלקה לש&quot;ח"/>
    <n v="0"/>
    <m/>
    <s v="ללא הסכם מיוחד      "/>
    <n v="54518782"/>
    <s v="שכטר          "/>
    <s v="רותי      "/>
    <x v="0"/>
    <n v="0.5"/>
    <n v="0.5"/>
    <n v="64"/>
    <s v="מרכז נושא שיקום     "/>
    <m/>
    <m/>
    <n v="80"/>
    <s v="עו&quot;ס                "/>
    <n v="6"/>
    <n v="108"/>
    <d v="2006-05-01T00:00:00"/>
    <d v="2006-05-01T00:00:00"/>
    <d v="2016-06-30T00:00:00"/>
    <d v="1980-09-01T00:00:00"/>
    <d v="2017-10-31T00:00:00"/>
    <d v="1951-01-01T00:00:00"/>
    <m/>
    <s v=" "/>
    <s v=" "/>
    <s v=" "/>
    <s v=" "/>
  </r>
  <r>
    <n v="3"/>
    <s v="חיפה"/>
    <x v="39"/>
    <s v="כרמיאל"/>
    <n v="5520000"/>
    <s v="ע. כרמיאל"/>
    <n v="6100"/>
    <n v="63"/>
    <s v="מרכז נושא מוגבלויות "/>
    <n v="1"/>
    <s v="ע&quot;ח המשרד"/>
    <n v="1"/>
    <s v="שכר עובדי המחלקה לש&quot;ח"/>
    <m/>
    <m/>
    <s v="ללא הסכם מיוחד      "/>
    <n v="304151293"/>
    <s v="בלפולסקי      "/>
    <s v="ריטה      "/>
    <x v="0"/>
    <n v="0.6"/>
    <n v="0.6"/>
    <n v="63"/>
    <s v="מרכז נושא מוגבלויות "/>
    <m/>
    <m/>
    <n v="80"/>
    <s v="עו&quot;ס                "/>
    <n v="6"/>
    <n v="111"/>
    <d v="2009-05-01T00:00:00"/>
    <d v="2009-05-01T00:00:00"/>
    <d v="2013-01-01T00:00:00"/>
    <d v="1995-07-01T00:00:00"/>
    <d v="2015-08-30T00:00:00"/>
    <d v="2001-07-01T00:00:00"/>
    <m/>
    <s v=" "/>
    <s v=" "/>
    <s v=" "/>
    <s v=" "/>
  </r>
  <r>
    <n v="3"/>
    <s v="חיפה"/>
    <x v="40"/>
    <s v="מטה-אשר"/>
    <n v="5620000"/>
    <s v="מ.א מטה אשר"/>
    <n v="3000"/>
    <n v="64"/>
    <s v="מרכז נושא שיקום     "/>
    <n v="1"/>
    <s v="ע&quot;ח המשרד"/>
    <n v="1"/>
    <s v="שכר עובדי המחלקה לש&quot;ח"/>
    <n v="0"/>
    <m/>
    <s v="ללא הסכם מיוחד      "/>
    <n v="22735716"/>
    <s v="מלכה          "/>
    <s v="בת שבע    "/>
    <x v="0"/>
    <n v="0.5"/>
    <n v="0.5"/>
    <n v="64"/>
    <s v="מרכז נושא שיקום     "/>
    <m/>
    <m/>
    <n v="80"/>
    <s v="עו&quot;ס                "/>
    <n v="5"/>
    <n v="101"/>
    <d v="2008-03-01T00:00:00"/>
    <d v="2008-03-01T00:00:00"/>
    <d v="2026-12-31T00:00:00"/>
    <d v="1994-10-30T00:00:00"/>
    <d v="2026-12-31T00:00:00"/>
    <d v="1951-01-01T00:00:00"/>
    <m/>
    <s v=" "/>
    <s v=" "/>
    <s v=" "/>
    <s v=" "/>
  </r>
  <r>
    <n v="3"/>
    <s v="חיפה"/>
    <x v="41"/>
    <s v="גליל-העליון"/>
    <n v="5640010"/>
    <s v="מ.א גליל עליון צוות1"/>
    <n v="80100"/>
    <n v="140"/>
    <s v="עו&quot;ס שיקום          "/>
    <n v="1"/>
    <s v="ע&quot;ח המשרד"/>
    <n v="1"/>
    <s v="שכר עובדי המחלקה לש&quot;ח"/>
    <n v="0"/>
    <m/>
    <s v="ללא הסכם מיוחד      "/>
    <n v="27157916"/>
    <s v="דרומי         "/>
    <s v="זאבית     "/>
    <x v="0"/>
    <n v="0.5"/>
    <n v="0.5"/>
    <n v="140"/>
    <s v="עו&quot;ס שיקום          "/>
    <m/>
    <m/>
    <n v="80"/>
    <s v="עו&quot;ס                "/>
    <n v="4"/>
    <m/>
    <d v="2006-12-01T00:00:00"/>
    <d v="2009-12-01T00:00:00"/>
    <d v="2041-10-01T00:00:00"/>
    <d v="2005-03-01T00:00:00"/>
    <d v="2017-01-15T00:00:00"/>
    <d v="1993-04-01T00:00:00"/>
    <m/>
    <s v=" "/>
    <s v=" "/>
    <s v=" "/>
    <s v=" "/>
  </r>
  <r>
    <n v="3"/>
    <s v="חיפה"/>
    <x v="42"/>
    <s v="נצרת"/>
    <n v="6000000"/>
    <s v="ע. נצרת"/>
    <n v="2100"/>
    <n v="63"/>
    <s v="מרכז נושא מוגבלויות "/>
    <n v="1"/>
    <s v="ע&quot;ח המשרד"/>
    <n v="1"/>
    <s v="שכר עובדי המחלקה לש&quot;ח"/>
    <m/>
    <m/>
    <s v="ללא הסכם מיוחד      "/>
    <n v="37302262"/>
    <s v="מבגיש         "/>
    <s v="אחלאם     "/>
    <x v="0"/>
    <n v="0.5"/>
    <n v="0.5"/>
    <n v="63"/>
    <s v="מרכז נושא מוגבלויות "/>
    <m/>
    <m/>
    <n v="80"/>
    <s v="עו&quot;ס                "/>
    <n v="4"/>
    <m/>
    <d v="2009-04-01T00:00:00"/>
    <d v="2009-04-01T00:00:00"/>
    <d v="2010-12-31T00:00:00"/>
    <d v="2003-02-01T00:00:00"/>
    <d v="2047-03-27T00:00:00"/>
    <d v="1981-10-01T00:00:00"/>
    <m/>
    <s v=" "/>
    <s v=" "/>
    <s v=" "/>
    <s v=" "/>
  </r>
  <r>
    <n v="3"/>
    <s v="חיפה"/>
    <x v="42"/>
    <s v="נצרת"/>
    <n v="6000000"/>
    <s v="ע. נצרת"/>
    <n v="3000"/>
    <n v="64"/>
    <s v="מרכז נושא שיקום     "/>
    <n v="1"/>
    <s v="ע&quot;ח המשרד"/>
    <n v="1"/>
    <s v="שכר עובדי המחלקה לש&quot;ח"/>
    <n v="0"/>
    <m/>
    <s v="ללא הסכם מיוחד      "/>
    <n v="28368710"/>
    <s v="אבו עביד      "/>
    <s v="אמל       "/>
    <x v="0"/>
    <n v="0.5"/>
    <n v="0.5"/>
    <n v="64"/>
    <s v="מרכז נושא שיקום     "/>
    <m/>
    <m/>
    <n v="80"/>
    <s v="עו&quot;ס                "/>
    <n v="6"/>
    <n v="106"/>
    <d v="2003-08-01T00:00:00"/>
    <d v="2007-06-11T00:00:00"/>
    <d v="2010-12-31T00:00:00"/>
    <d v="1994-04-01T00:00:00"/>
    <d v="2036-11-01T00:00:00"/>
    <d v="1991-04-01T00:00:00"/>
    <m/>
    <s v=" "/>
    <s v=" "/>
    <s v=" "/>
    <s v=" "/>
  </r>
  <r>
    <n v="3"/>
    <s v="חיפה"/>
    <x v="42"/>
    <s v="נצרת"/>
    <n v="6000010"/>
    <s v="ע. נצרת צוות דרום"/>
    <n v="25100"/>
    <n v="140"/>
    <s v="עו&quot;ס שיקום          "/>
    <n v="1"/>
    <s v="ע&quot;ח המשרד"/>
    <n v="1"/>
    <s v="שכר עובדי המחלקה לש&quot;ח"/>
    <n v="0"/>
    <m/>
    <s v="ללא הסכם מיוחד      "/>
    <n v="28368710"/>
    <s v="אבו עביד      "/>
    <s v="אמל       "/>
    <x v="0"/>
    <n v="0.4"/>
    <n v="0.4"/>
    <n v="140"/>
    <s v="עו&quot;ס שיקום          "/>
    <m/>
    <m/>
    <n v="80"/>
    <s v="עו&quot;ס                "/>
    <n v="4"/>
    <n v="106"/>
    <d v="2003-08-01T00:00:00"/>
    <d v="2007-06-11T00:00:00"/>
    <d v="2010-12-31T00:00:00"/>
    <d v="1994-04-01T00:00:00"/>
    <d v="2036-11-01T00:00:00"/>
    <d v="1951-01-01T00:00:00"/>
    <m/>
    <s v=" "/>
    <s v=" "/>
    <s v=" "/>
    <s v=" "/>
  </r>
  <r>
    <n v="3"/>
    <s v="חיפה"/>
    <x v="43"/>
    <s v="שפרעם"/>
    <n v="6010000"/>
    <s v="ע. שפרעם"/>
    <n v="700"/>
    <n v="63"/>
    <s v="מרכז נושא מוגבלויות "/>
    <n v="1"/>
    <s v="ע&quot;ח המשרד"/>
    <n v="1"/>
    <s v="שכר עובדי המחלקה לש&quot;ח"/>
    <n v="0"/>
    <m/>
    <s v="ללא הסכם מיוחד      "/>
    <n v="28271484"/>
    <s v="חורי          "/>
    <s v="גוליאנה   "/>
    <x v="0"/>
    <n v="0.5"/>
    <n v="0.5"/>
    <n v="63"/>
    <s v="מרכז נושא מוגבלויות "/>
    <m/>
    <m/>
    <n v="80"/>
    <s v="עו&quot;ס                "/>
    <n v="6"/>
    <m/>
    <d v="1995-07-01T00:00:00"/>
    <d v="1995-07-01T00:00:00"/>
    <d v="2032-04-11T00:00:00"/>
    <d v="1995-07-01T00:00:00"/>
    <d v="2034-01-01T00:00:00"/>
    <d v="1995-07-01T00:00:00"/>
    <m/>
    <s v=" "/>
    <s v=" "/>
    <s v=" "/>
    <s v=" "/>
  </r>
  <r>
    <n v="3"/>
    <s v="חיפה"/>
    <x v="44"/>
    <s v="אום-אל-פחם"/>
    <n v="6200000"/>
    <s v="ע. אום אל פחם"/>
    <n v="12100"/>
    <n v="63"/>
    <s v="מרכז נושא מוגבלויות "/>
    <n v="1"/>
    <s v="ע&quot;ח המשרד"/>
    <n v="1"/>
    <s v="שכר עובדי המחלקה לש&quot;ח"/>
    <n v="0"/>
    <m/>
    <s v="ללא הסכם מיוחד      "/>
    <m/>
    <m/>
    <m/>
    <x v="2"/>
    <n v="0.77"/>
    <m/>
    <m/>
    <m/>
    <m/>
    <m/>
    <m/>
    <m/>
    <m/>
    <m/>
    <m/>
    <m/>
    <m/>
    <m/>
    <m/>
    <d v="1993-11-01T00:00:00"/>
    <m/>
    <s v=" "/>
    <s v=" "/>
    <s v=" "/>
    <s v=" "/>
  </r>
  <r>
    <n v="3"/>
    <s v="חיפה"/>
    <x v="44"/>
    <s v="אום-אל-פחם"/>
    <n v="6200000"/>
    <s v="ע. אום אל פחם"/>
    <n v="30200"/>
    <n v="140"/>
    <s v="עו&quot;ס שיקום          "/>
    <n v="1"/>
    <s v="ע&quot;ח המשרד"/>
    <n v="1"/>
    <s v="שכר עובדי המחלקה לש&quot;ח"/>
    <n v="0"/>
    <m/>
    <s v="ללא הסכם מיוחד      "/>
    <n v="23256613"/>
    <s v="אגברייה       "/>
    <s v="מאגד      "/>
    <x v="1"/>
    <n v="1"/>
    <n v="1"/>
    <n v="140"/>
    <s v="עו&quot;ס שיקום          "/>
    <m/>
    <m/>
    <n v="80"/>
    <s v="עו&quot;ס                "/>
    <n v="4"/>
    <n v="109"/>
    <d v="2006-10-01T00:00:00"/>
    <d v="2006-10-01T00:00:00"/>
    <d v="2032-01-01T00:00:00"/>
    <d v="1994-01-01T00:00:00"/>
    <d v="2032-01-01T00:00:00"/>
    <d v="1993-11-01T00:00:00"/>
    <m/>
    <s v=" "/>
    <s v=" "/>
    <s v=" "/>
    <s v=" "/>
  </r>
  <r>
    <n v="3"/>
    <s v="חיפה"/>
    <x v="45"/>
    <s v="מגאר"/>
    <n v="6290000"/>
    <s v="מ.מ מוגאר"/>
    <n v="5000"/>
    <n v="64"/>
    <s v="מרכז נושא שיקום     "/>
    <n v="1"/>
    <s v="ע&quot;ח המשרד"/>
    <n v="1"/>
    <s v="שכר עובדי המחלקה לש&quot;ח"/>
    <n v="0"/>
    <m/>
    <s v="ללא הסכם מיוחד      "/>
    <n v="26453407"/>
    <s v="נחלה          "/>
    <s v="שירין     "/>
    <x v="0"/>
    <n v="0.5"/>
    <n v="0.5"/>
    <n v="64"/>
    <s v="מרכז נושא שיקום     "/>
    <m/>
    <m/>
    <n v="80"/>
    <s v="עו&quot;ס                "/>
    <n v="6"/>
    <n v="105"/>
    <d v="2002-03-01T00:00:00"/>
    <d v="2002-03-01T00:00:00"/>
    <d v="2033-01-01T00:00:00"/>
    <d v="1995-09-01T00:00:00"/>
    <d v="2038-06-30T00:00:00"/>
    <d v="1996-07-01T00:00:00"/>
    <m/>
    <s v=" "/>
    <s v=" "/>
    <s v=" "/>
    <s v=" "/>
  </r>
  <r>
    <n v="3"/>
    <s v="חיפה"/>
    <x v="46"/>
    <s v="סחנין"/>
    <n v="6430000"/>
    <s v="ע. סכנין"/>
    <n v="2000"/>
    <n v="63"/>
    <s v="מרכז נושא מוגבלויות "/>
    <n v="1"/>
    <s v="ע&quot;ח המשרד"/>
    <n v="1"/>
    <s v="שכר עובדי המחלקה לש&quot;ח"/>
    <n v="0"/>
    <m/>
    <s v="ללא הסכם מיוחד      "/>
    <n v="23409394"/>
    <s v="סיד אחמד      "/>
    <s v="חלאל      "/>
    <x v="0"/>
    <n v="0.5"/>
    <n v="0.5"/>
    <n v="63"/>
    <s v="מרכז נושא מוגבלויות "/>
    <m/>
    <m/>
    <n v="80"/>
    <s v="עו&quot;ס                "/>
    <n v="6"/>
    <n v="102"/>
    <d v="2000-04-01T00:00:00"/>
    <d v="2000-04-01T00:00:00"/>
    <d v="2028-11-01T00:00:00"/>
    <d v="1994-12-01T00:00:00"/>
    <d v="2028-11-01T00:00:00"/>
    <d v="1991-04-01T00:00:00"/>
    <m/>
    <s v=" "/>
    <s v=" "/>
    <s v=" "/>
    <s v=" "/>
  </r>
  <r>
    <n v="3"/>
    <s v="חיפה"/>
    <x v="47"/>
    <s v="מכאר-גדידה"/>
    <n v="6490000"/>
    <s v="מ.מ מכאר ג&quot;דידה"/>
    <n v="1000"/>
    <n v="63"/>
    <s v="מרכז נושא מוגבלויות "/>
    <n v="1"/>
    <s v="ע&quot;ח המשרד"/>
    <n v="1"/>
    <s v="שכר עובדי המחלקה לש&quot;ח"/>
    <n v="0"/>
    <m/>
    <s v="ללא הסכם מיוחד      "/>
    <n v="23485402"/>
    <s v="זידאן         "/>
    <s v="אלהאם     "/>
    <x v="0"/>
    <n v="0.5"/>
    <n v="0.5"/>
    <n v="63"/>
    <s v="מרכז נושא מוגבלויות "/>
    <m/>
    <m/>
    <n v="80"/>
    <s v="עו&quot;ס                "/>
    <n v="6"/>
    <n v="102"/>
    <d v="2000-10-01T00:00:00"/>
    <d v="2000-10-01T00:00:00"/>
    <d v="2029-01-01T00:00:00"/>
    <d v="1995-01-01T00:00:00"/>
    <d v="2029-01-01T00:00:00"/>
    <d v="1996-07-01T00:00:00"/>
    <m/>
    <s v=" "/>
    <s v=" "/>
    <s v=" "/>
    <s v=" "/>
  </r>
  <r>
    <n v="4"/>
    <s v="דרום"/>
    <x v="48"/>
    <s v="אילת"/>
    <n v="1000000"/>
    <s v="ע. אילת"/>
    <n v="2000"/>
    <n v="63"/>
    <s v="מרכז נושא מוגבלויות "/>
    <n v="1"/>
    <s v="ע&quot;ח המשרד"/>
    <n v="1"/>
    <s v="שכר עובדי המחלקה לש&quot;ח"/>
    <m/>
    <m/>
    <s v="ללא הסכם מיוחד      "/>
    <n v="38271037"/>
    <s v="לב            "/>
    <s v="תמר       "/>
    <x v="0"/>
    <n v="0.5"/>
    <n v="0.5"/>
    <n v="63"/>
    <s v="מרכז נושא מוגבלויות "/>
    <m/>
    <m/>
    <n v="80"/>
    <s v="עו&quot;ס                "/>
    <n v="4"/>
    <n v="102"/>
    <d v="2010-03-01T00:00:00"/>
    <d v="2010-03-01T00:00:00"/>
    <d v="2015-12-31T00:00:00"/>
    <d v="2007-02-03T00:00:00"/>
    <d v="2014-05-31T00:00:00"/>
    <d v="1993-04-01T00:00:00"/>
    <m/>
    <s v=" "/>
    <s v=" "/>
    <s v=" "/>
    <s v=" "/>
  </r>
  <r>
    <n v="4"/>
    <s v="דרום"/>
    <x v="48"/>
    <s v="אילת"/>
    <n v="1000000"/>
    <s v="ע. אילת"/>
    <n v="3000"/>
    <n v="64"/>
    <s v="מרכז נושא שיקום     "/>
    <n v="1"/>
    <s v="ע&quot;ח המשרד"/>
    <n v="1"/>
    <s v="שכר עובדי המחלקה לש&quot;ח"/>
    <m/>
    <m/>
    <s v="ללא הסכם מיוחד      "/>
    <n v="309221067"/>
    <s v="אוסטרובסקי    "/>
    <s v="אלכסנדרה  "/>
    <x v="0"/>
    <n v="0.5"/>
    <n v="0.5"/>
    <n v="64"/>
    <s v="מרכז נושא שיקום     "/>
    <m/>
    <m/>
    <n v="80"/>
    <s v="עו&quot;ס                "/>
    <n v="5"/>
    <n v="109"/>
    <d v="2010-03-01T00:00:00"/>
    <d v="2010-03-01T00:00:00"/>
    <d v="2015-12-31T00:00:00"/>
    <d v="2004-09-05T00:00:00"/>
    <d v="2030-12-31T00:00:00"/>
    <d v="1972-04-01T00:00:00"/>
    <m/>
    <s v=" "/>
    <s v=" "/>
    <s v=" "/>
    <s v=" "/>
  </r>
  <r>
    <n v="4"/>
    <s v="דרום"/>
    <x v="49"/>
    <s v="באר-שבע"/>
    <n v="1020000"/>
    <s v="ע.באר שבע הנהלה"/>
    <n v="14100"/>
    <n v="63"/>
    <s v="מרכז נושא מוגבלויות "/>
    <n v="1"/>
    <s v="ע&quot;ח המשרד"/>
    <n v="1"/>
    <s v="שכר עובדי המחלקה לש&quot;ח"/>
    <n v="0"/>
    <m/>
    <s v="ללא הסכם מיוחד      "/>
    <n v="58828609"/>
    <s v="בן זקרי לוי   "/>
    <s v="מרים מירי "/>
    <x v="0"/>
    <n v="1"/>
    <n v="1"/>
    <n v="63"/>
    <s v="מרכז נושא מוגבלויות "/>
    <m/>
    <m/>
    <n v="80"/>
    <s v="עו&quot;ס                "/>
    <n v="6"/>
    <n v="111"/>
    <d v="2003-11-01T00:00:00"/>
    <d v="2007-11-01T00:00:00"/>
    <d v="2024-08-31T00:00:00"/>
    <d v="1988-09-01T00:00:00"/>
    <d v="2024-08-31T00:00:00"/>
    <d v="2001-07-01T00:00:00"/>
    <m/>
    <s v=" "/>
    <s v=" "/>
    <s v=" "/>
    <s v=" "/>
  </r>
  <r>
    <n v="4"/>
    <s v="דרום"/>
    <x v="50"/>
    <s v="דימונה"/>
    <n v="1050020"/>
    <s v="ע. דימונה צוות צפון"/>
    <n v="19200"/>
    <n v="140"/>
    <s v="עו&quot;ס שיקום          "/>
    <n v="1"/>
    <s v="ע&quot;ח המשרד"/>
    <n v="1"/>
    <s v="שכר עובדי המחלקה לש&quot;ח"/>
    <m/>
    <m/>
    <s v="ללא הסכם מיוחד      "/>
    <n v="28838787"/>
    <s v="בושושה        "/>
    <s v="מרב       "/>
    <x v="0"/>
    <n v="0.76"/>
    <n v="0.76"/>
    <n v="140"/>
    <s v="עו&quot;ס שיקום          "/>
    <m/>
    <m/>
    <n v="80"/>
    <s v="עו&quot;ס                "/>
    <n v="5"/>
    <n v="103"/>
    <d v="2006-11-01T00:00:00"/>
    <d v="2008-05-01T00:00:00"/>
    <d v="2034-11-11T00:00:00"/>
    <d v="1996-09-01T00:00:00"/>
    <d v="2017-10-16T00:00:00"/>
    <d v="1976-01-01T00:00:00"/>
    <m/>
    <s v=" "/>
    <s v=" "/>
    <s v=" "/>
    <s v=" "/>
  </r>
  <r>
    <n v="4"/>
    <s v="דרום"/>
    <x v="51"/>
    <s v="קרית-גת"/>
    <n v="1060000"/>
    <s v="ע. קרית גת"/>
    <n v="15100"/>
    <n v="63"/>
    <s v="מרכז נושא מוגבלויות "/>
    <n v="1"/>
    <s v="ע&quot;ח המשרד"/>
    <n v="1"/>
    <s v="שכר עובדי המחלקה לש&quot;ח"/>
    <n v="0"/>
    <m/>
    <s v="ללא הסכם מיוחד      "/>
    <n v="31898554"/>
    <s v="שוקר          "/>
    <s v="יעל       "/>
    <x v="0"/>
    <n v="1"/>
    <n v="1"/>
    <n v="63"/>
    <s v="מרכז נושא מוגבלויות "/>
    <m/>
    <m/>
    <n v="80"/>
    <s v="עו&quot;ס                "/>
    <n v="6"/>
    <n v="102"/>
    <d v="2002-02-03T00:00:00"/>
    <d v="2009-05-01T00:00:00"/>
    <d v="2020-12-31T00:00:00"/>
    <d v="1998-12-06T00:00:00"/>
    <d v="2030-12-31T00:00:00"/>
    <d v="1998-09-01T00:00:00"/>
    <m/>
    <s v=" "/>
    <s v=" "/>
    <s v=" "/>
    <s v=" "/>
  </r>
  <r>
    <n v="4"/>
    <s v="דרום"/>
    <x v="52"/>
    <s v="אופקים"/>
    <n v="1200020"/>
    <s v="ע. אופקים צוות ב"/>
    <n v="20100"/>
    <n v="140"/>
    <s v="עו&quot;ס שיקום          "/>
    <n v="1"/>
    <s v="ע&quot;ח המשרד"/>
    <n v="1"/>
    <s v="שכר עובדי המחלקה לש&quot;ח"/>
    <n v="0"/>
    <m/>
    <s v="ללא הסכם מיוחד      "/>
    <n v="314366360"/>
    <s v="פיינקוטשן     "/>
    <s v="אנה       "/>
    <x v="0"/>
    <n v="0.5"/>
    <n v="0.5"/>
    <n v="140"/>
    <s v="עו&quot;ס שיקום          "/>
    <m/>
    <m/>
    <n v="80"/>
    <s v="עו&quot;ס                "/>
    <n v="3"/>
    <m/>
    <d v="1998-02-01T00:00:00"/>
    <d v="1998-02-01T00:00:00"/>
    <d v="2021-09-05T00:00:00"/>
    <d v="1996-10-20T00:00:00"/>
    <d v="2035-12-30T00:00:00"/>
    <d v="1972-03-01T00:00:00"/>
    <m/>
    <s v=" "/>
    <s v=" "/>
    <s v=" "/>
    <s v=" "/>
  </r>
  <r>
    <n v="4"/>
    <s v="דרום"/>
    <x v="53"/>
    <s v="ירוחם"/>
    <n v="1230000"/>
    <s v="מ.מ ירוחם"/>
    <n v="5000"/>
    <n v="63"/>
    <s v="מרכז נושא מוגבלויות "/>
    <n v="1"/>
    <s v="ע&quot;ח המשרד"/>
    <n v="1"/>
    <s v="שכר עובדי המחלקה לש&quot;ח"/>
    <n v="0"/>
    <m/>
    <s v="ללא הסכם מיוחד      "/>
    <n v="37528064"/>
    <s v="פרץ - אזולאי  "/>
    <s v="חופית     "/>
    <x v="0"/>
    <n v="1"/>
    <n v="1"/>
    <n v="63"/>
    <s v="מרכז נושא מוגבלויות "/>
    <m/>
    <m/>
    <n v="80"/>
    <s v="עו&quot;ס                "/>
    <n v="5"/>
    <n v="102"/>
    <d v="2006-09-25T00:00:00"/>
    <d v="2006-09-25T00:00:00"/>
    <d v="2035-12-01T00:00:00"/>
    <d v="1999-12-15T00:00:00"/>
    <d v="2011-12-26T00:00:00"/>
    <d v="1951-01-01T00:00:00"/>
    <m/>
    <s v=" "/>
    <s v=" "/>
    <s v=" "/>
    <s v=" "/>
  </r>
  <r>
    <n v="4"/>
    <s v="דרום"/>
    <x v="54"/>
    <s v="נתיבות"/>
    <n v="1250000"/>
    <s v="ע. נתיבות"/>
    <n v="6400"/>
    <n v="64"/>
    <s v="מרכז נושא שיקום     "/>
    <n v="1"/>
    <s v="ע&quot;ח המשרד"/>
    <n v="1"/>
    <s v="שכר עובדי המחלקה לש&quot;ח"/>
    <m/>
    <m/>
    <s v="ללא הסכם מיוחד      "/>
    <m/>
    <m/>
    <m/>
    <x v="2"/>
    <n v="0.5"/>
    <m/>
    <m/>
    <m/>
    <m/>
    <m/>
    <m/>
    <m/>
    <m/>
    <m/>
    <m/>
    <m/>
    <m/>
    <m/>
    <m/>
    <d v="1972-07-01T00:00:00"/>
    <m/>
    <s v=" "/>
    <s v=" "/>
    <s v=" "/>
    <s v=" "/>
  </r>
  <r>
    <n v="4"/>
    <s v="דרום"/>
    <x v="55"/>
    <s v="אל-קאסום"/>
    <n v="2450000"/>
    <s v="מ.א אל קאסום"/>
    <n v="2100"/>
    <n v="64"/>
    <s v="מרכז נושא שיקום     "/>
    <n v="1"/>
    <s v="ע&quot;ח המשרד"/>
    <n v="1"/>
    <s v="שכר עובדי המחלקה לש&quot;ח"/>
    <m/>
    <m/>
    <s v="ללא הסכם מיוחד      "/>
    <n v="16755316"/>
    <s v="ירמיהו        "/>
    <s v="נטע       "/>
    <x v="0"/>
    <n v="0.5"/>
    <n v="0.5"/>
    <n v="64"/>
    <s v="מרכז נושא שיקום     "/>
    <m/>
    <m/>
    <n v="80"/>
    <s v="עו&quot;ס                "/>
    <n v="5"/>
    <m/>
    <d v="2009-01-25T00:00:00"/>
    <d v="2009-01-25T00:00:00"/>
    <d v="2019-01-25T00:00:00"/>
    <d v="2019-08-21T00:00:00"/>
    <d v="2040-07-05T00:00:00"/>
    <d v="2007-08-01T00:00:00"/>
    <m/>
    <s v=" "/>
    <s v=" "/>
    <s v=" "/>
    <s v=" 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443">
  <r>
    <n v="1"/>
    <s v="ירושלים"/>
    <x v="0"/>
    <s v="אשקלון"/>
    <n v="1010000"/>
    <s v="ע. אשקלון"/>
    <n v="40100"/>
    <n v="63"/>
    <s v="מרכז נושא מוגבלויות "/>
    <n v="1"/>
    <s v="ע&quot;ח המשרד"/>
    <n v="1"/>
    <s v="שכר עובדי המחלקה לש&quot;ח"/>
    <n v="0"/>
    <m/>
    <s v="ללא הסכם מיוחד      "/>
    <n v="15857873"/>
    <s v="סרדם          "/>
    <s v="אנדריאה   "/>
    <x v="0"/>
    <n v="1"/>
    <n v="1"/>
    <n v="63"/>
    <s v="מרכז נושא מוגבלויות "/>
    <n v="0"/>
    <m/>
    <n v="80"/>
    <s v="עו&quot;ס                "/>
    <n v="6"/>
    <n v="105"/>
    <d v="2013-10-01T00:00:00"/>
    <d v="2013-10-01T00:00:00"/>
    <d v="2028-03-31T00:00:00"/>
    <d v="1992-12-01T00:00:00"/>
    <d v="2028-03-31T00:00:00"/>
    <d v="1951-01-01T00:00:00"/>
    <m/>
    <s v=" "/>
    <s v=" "/>
    <s v=" "/>
    <s v=" "/>
  </r>
  <r>
    <n v="1"/>
    <s v="ירושלים"/>
    <x v="0"/>
    <s v="אשקלון"/>
    <n v="1010000"/>
    <s v="ע. אשקלון"/>
    <n v="50200"/>
    <n v="64"/>
    <s v="מרכז נושא שיקום     "/>
    <n v="1"/>
    <s v="ע&quot;ח המשרד"/>
    <n v="1"/>
    <s v="שכר עובדי המחלקה לש&quot;ח"/>
    <n v="0"/>
    <m/>
    <s v="ללא הסכם מיוחד      "/>
    <n v="309855096"/>
    <s v="יצחק          "/>
    <s v="לאקהברהן  "/>
    <x v="1"/>
    <n v="1"/>
    <n v="1"/>
    <n v="64"/>
    <s v="מרכז נושא שיקום     "/>
    <n v="0"/>
    <m/>
    <n v="80"/>
    <s v="עו&quot;ס                "/>
    <n v="6"/>
    <n v="111"/>
    <d v="2010-03-01T00:00:00"/>
    <d v="2010-03-01T00:00:00"/>
    <d v="2027-12-31T00:00:00"/>
    <d v="1998-12-22T00:00:00"/>
    <d v="2027-12-31T00:00:00"/>
    <d v="1951-01-01T00:00:00"/>
    <m/>
    <s v=" "/>
    <s v=" "/>
    <s v=" "/>
    <s v=" "/>
  </r>
  <r>
    <n v="1"/>
    <s v="ירושלים"/>
    <x v="0"/>
    <s v="אשקלון"/>
    <n v="1010110"/>
    <s v="ע.אשקלון צרכים מיוחד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9359346"/>
    <s v="כהן           "/>
    <s v="ליז       "/>
    <x v="0"/>
    <n v="0.5"/>
    <n v="0.5"/>
    <n v="120"/>
    <s v="עו&quot;ס משפחה (כוללני) "/>
    <n v="0"/>
    <m/>
    <n v="80"/>
    <s v="עו&quot;ס                "/>
    <n v="1"/>
    <m/>
    <d v="2019-11-17T00:00:00"/>
    <d v="2019-11-17T00:00:00"/>
    <d v="2022-12-31T00:00:00"/>
    <d v="2019-11-17T00:00:00"/>
    <d v="2035-12-31T00:00:00"/>
    <d v="2016-04-01T00:00:00"/>
    <m/>
    <s v=" "/>
    <s v=" "/>
    <s v=" "/>
    <s v=" "/>
  </r>
  <r>
    <n v="1"/>
    <s v="ירושלים"/>
    <x v="0"/>
    <s v="אשקלון"/>
    <n v="1010110"/>
    <s v="ע.אשקלון צרכים מיוחד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9787885"/>
    <s v="ווסה          "/>
    <s v="אנייש     "/>
    <x v="0"/>
    <n v="1"/>
    <n v="1"/>
    <n v="120"/>
    <s v="עו&quot;ס משפחה (כוללני) "/>
    <n v="0"/>
    <m/>
    <n v="80"/>
    <s v="עו&quot;ס                "/>
    <n v="3"/>
    <n v="102"/>
    <d v="2016-06-01T00:00:00"/>
    <d v="2019-08-01T00:00:00"/>
    <d v="2040-12-31T00:00:00"/>
    <d v="2009-12-16T00:00:00"/>
    <d v="2047-12-31T00:00:00"/>
    <d v="2016-04-01T00:00:00"/>
    <m/>
    <s v=" "/>
    <s v=" "/>
    <s v=" "/>
    <s v=" "/>
  </r>
  <r>
    <n v="1"/>
    <s v="ירושלים"/>
    <x v="1"/>
    <s v="ירושלים"/>
    <n v="1030000"/>
    <s v="ע. י-ם הנהלה"/>
    <n v="392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395592"/>
    <s v="כהן (גבאי)    "/>
    <s v="יעל       "/>
    <x v="0"/>
    <n v="0.25"/>
    <n v="0.25"/>
    <n v="120"/>
    <s v="עו&quot;ס משפחה (כוללני) "/>
    <n v="0"/>
    <m/>
    <n v="80"/>
    <s v="עו&quot;ס                "/>
    <n v="3"/>
    <n v="111"/>
    <d v="2010-11-01T00:00:00"/>
    <d v="2020-01-01T00:00:00"/>
    <d v="2036-11-30T00:00:00"/>
    <d v="1997-04-01T00:00:00"/>
    <d v="2036-11-30T00:00:00"/>
    <d v="2016-04-01T00:00:00"/>
    <m/>
    <s v=" "/>
    <s v=" "/>
    <s v=" "/>
    <s v=" "/>
  </r>
  <r>
    <n v="1"/>
    <s v="ירושלים"/>
    <x v="1"/>
    <s v="ירושלים"/>
    <n v="1030030"/>
    <s v="ע. י-ם מ.שיקום"/>
    <n v="50"/>
    <n v="63"/>
    <s v="מרכז נושא מוגבלויות "/>
    <n v="1"/>
    <s v="ע&quot;ח המשרד"/>
    <n v="1"/>
    <s v="שכר עובדי המחלקה לש&quot;ח"/>
    <n v="0"/>
    <m/>
    <s v="ללא הסכם מיוחד      "/>
    <n v="22076772"/>
    <s v="גרוס          "/>
    <s v="רונית     "/>
    <x v="0"/>
    <n v="0.75"/>
    <n v="0.75"/>
    <n v="63"/>
    <s v="מרכז נושא מוגבלויות "/>
    <n v="0"/>
    <m/>
    <n v="80"/>
    <s v="עו&quot;ס                "/>
    <n v="6"/>
    <n v="111"/>
    <d v="2020-06-01T00:00:00"/>
    <d v="2020-06-01T00:00:00"/>
    <d v="2030-10-31T00:00:00"/>
    <d v="1990-11-27T00:00:00"/>
    <d v="2030-10-31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0"/>
    <n v="84"/>
    <s v="מנהל מדור שיקום     "/>
    <n v="1"/>
    <s v="ע&quot;ח המשרד"/>
    <n v="1"/>
    <s v="שכר עובדי המחלקה לש&quot;ח"/>
    <n v="0"/>
    <m/>
    <s v="ללא הסכם מיוחד      "/>
    <n v="24531014"/>
    <s v="רחמים         "/>
    <s v="שרית      "/>
    <x v="0"/>
    <n v="1"/>
    <n v="1"/>
    <n v="84"/>
    <s v="מנהל מדור שיקום     "/>
    <n v="0"/>
    <m/>
    <n v="80"/>
    <s v="עו&quot;ס                "/>
    <n v="6"/>
    <n v="105"/>
    <d v="2017-03-01T00:00:00"/>
    <d v="2017-03-01T00:00:00"/>
    <d v="2034-11-30T00:00:00"/>
    <d v="1994-06-01T00:00:00"/>
    <d v="2034-11-30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7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6002254"/>
    <s v="אברהם         "/>
    <s v="שרון      "/>
    <x v="0"/>
    <n v="1"/>
    <n v="0.2"/>
    <n v="120"/>
    <s v="עו&quot;ס משפחה (כוללני) "/>
    <n v="0"/>
    <m/>
    <n v="80"/>
    <s v="עו&quot;ס                "/>
    <n v="3"/>
    <n v="102"/>
    <d v="2010-03-01T00:00:00"/>
    <d v="2020-06-01T00:00:00"/>
    <d v="2049-09-30T00:00:00"/>
    <d v="2008-10-23T00:00:00"/>
    <d v="2022-09-05T00:00:00"/>
    <d v="2016-04-01T00:00:00"/>
    <m/>
    <s v=" "/>
    <s v=" "/>
    <s v=" "/>
    <s v=" "/>
  </r>
  <r>
    <n v="1"/>
    <s v="ירושלים"/>
    <x v="1"/>
    <s v="ירושלים"/>
    <n v="1030030"/>
    <s v="ע. י-ם מ.שיקום"/>
    <n v="7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2547989"/>
    <s v="סויונוב       "/>
    <s v="מורן      "/>
    <x v="0"/>
    <n v="1"/>
    <n v="0.8"/>
    <n v="120"/>
    <s v="עו&quot;ס משפחה (כוללני) "/>
    <n v="0"/>
    <m/>
    <n v="80"/>
    <s v="עו&quot;ס                "/>
    <n v="3"/>
    <n v="136"/>
    <d v="2020-06-10T00:00:00"/>
    <d v="2020-06-10T00:00:00"/>
    <d v="2057-05-31T00:00:00"/>
    <d v="2017-01-29T00:00:00"/>
    <d v="2057-05-31T00:00:00"/>
    <d v="2016-04-01T00:00:00"/>
    <m/>
    <s v=" "/>
    <s v=" "/>
    <s v=" "/>
    <s v=" "/>
  </r>
  <r>
    <n v="1"/>
    <s v="ירושלים"/>
    <x v="1"/>
    <s v="ירושלים"/>
    <n v="1030030"/>
    <s v="ע. י-ם מ.שיקום"/>
    <n v="10100"/>
    <n v="140"/>
    <s v="עו&quot;ס שיקום          "/>
    <n v="1"/>
    <s v="ע&quot;ח המשרד"/>
    <n v="1"/>
    <s v="שכר עובדי המחלקה לש&quot;ח"/>
    <n v="0"/>
    <m/>
    <s v="ללא הסכם מיוחד      "/>
    <n v="56381825"/>
    <s v="נוימן         "/>
    <s v="יעל       "/>
    <x v="0"/>
    <n v="1"/>
    <n v="1"/>
    <n v="140"/>
    <s v="עו&quot;ס שיקום          "/>
    <n v="0"/>
    <m/>
    <n v="80"/>
    <s v="עו&quot;ס                "/>
    <n v="3"/>
    <n v="110"/>
    <d v="2002-08-19T00:00:00"/>
    <d v="2005-01-01T00:00:00"/>
    <d v="2025-02-28T00:00:00"/>
    <d v="2001-11-01T00:00:00"/>
    <d v="2025-02-28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200"/>
    <n v="140"/>
    <s v="עו&quot;ס שיקום          "/>
    <n v="1"/>
    <s v="ע&quot;ח המשרד"/>
    <n v="1"/>
    <s v="שכר עובדי המחלקה לש&quot;ח"/>
    <n v="0"/>
    <m/>
    <s v="ללא הסכם מיוחד      "/>
    <n v="13896949"/>
    <s v="צבע           "/>
    <s v="שרה       "/>
    <x v="0"/>
    <n v="0.5"/>
    <n v="0.5"/>
    <n v="140"/>
    <s v="עו&quot;ס שיקום          "/>
    <n v="0"/>
    <m/>
    <n v="80"/>
    <s v="עו&quot;ס                "/>
    <n v="3"/>
    <n v="105"/>
    <d v="1996-01-01T00:00:00"/>
    <d v="2006-09-01T00:00:00"/>
    <d v="2021-03-24T00:00:00"/>
    <d v="1981-04-06T00:00:00"/>
    <d v="2023-03-31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300"/>
    <n v="140"/>
    <s v="עו&quot;ס שיקום          "/>
    <n v="1"/>
    <s v="ע&quot;ח המשרד"/>
    <n v="1"/>
    <s v="שכר עובדי המחלקה לש&quot;ח"/>
    <n v="0"/>
    <m/>
    <s v="ללא הסכם מיוחד      "/>
    <n v="24395592"/>
    <s v="כהן (גבאי)    "/>
    <s v="יעל       "/>
    <x v="0"/>
    <n v="0.5"/>
    <n v="0.25"/>
    <n v="140"/>
    <s v="עו&quot;ס שיקום          "/>
    <n v="0"/>
    <m/>
    <n v="80"/>
    <s v="עו&quot;ס                "/>
    <n v="3"/>
    <n v="111"/>
    <d v="2020-04-01T00:00:00"/>
    <d v="2020-04-01T00:00:00"/>
    <d v="2036-11-30T00:00:00"/>
    <d v="1997-04-01T00:00:00"/>
    <d v="2036-11-30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300"/>
    <n v="140"/>
    <s v="עו&quot;ס שיקום          "/>
    <n v="1"/>
    <s v="ע&quot;ח המשרד"/>
    <n v="1"/>
    <s v="שכר עובדי המחלקה לש&quot;ח"/>
    <n v="0"/>
    <m/>
    <s v="ללא הסכם מיוחד      "/>
    <n v="305950388"/>
    <s v="בלפר          "/>
    <s v="גלינה     "/>
    <x v="0"/>
    <n v="0.5"/>
    <n v="0.25"/>
    <n v="120"/>
    <s v="עו&quot;ס משפחה (כוללני) "/>
    <n v="0"/>
    <m/>
    <n v="80"/>
    <s v="עו&quot;ס                "/>
    <n v="5"/>
    <n v="111"/>
    <d v="2014-03-01T00:00:00"/>
    <d v="2018-07-16T00:00:00"/>
    <d v="2025-10-31T00:00:00"/>
    <d v="1996-05-01T00:00:00"/>
    <d v="2027-09-30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400"/>
    <n v="140"/>
    <s v="עו&quot;ס שיקום          "/>
    <n v="1"/>
    <s v="ע&quot;ח המשרד"/>
    <n v="1"/>
    <s v="שכר עובדי המחלקה לש&quot;ח"/>
    <n v="0"/>
    <m/>
    <s v="ללא הסכם מיוחד      "/>
    <n v="57154619"/>
    <s v="שרמן          "/>
    <s v="רונית     "/>
    <x v="0"/>
    <n v="0.25"/>
    <n v="0.25"/>
    <n v="120"/>
    <s v="עו&quot;ס משפחה (כוללני) "/>
    <n v="0"/>
    <m/>
    <n v="80"/>
    <s v="עו&quot;ס                "/>
    <n v="5"/>
    <n v="111"/>
    <d v="1986-07-01T00:00:00"/>
    <d v="2018-01-26T00:00:00"/>
    <d v="2026-08-31T00:00:00"/>
    <d v="1986-06-01T00:00:00"/>
    <d v="2028-08-31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500"/>
    <n v="140"/>
    <s v="עו&quot;ס שיקום          "/>
    <n v="1"/>
    <s v="ע&quot;ח המשרד"/>
    <n v="1"/>
    <s v="שכר עובדי המחלקה לש&quot;ח"/>
    <n v="0"/>
    <m/>
    <s v="ללא הסכם מיוחד      "/>
    <n v="59839654"/>
    <s v="אדלר ארזי     "/>
    <s v="אורית     "/>
    <x v="0"/>
    <n v="1"/>
    <n v="0.5"/>
    <n v="140"/>
    <s v="עו&quot;ס שיקום          "/>
    <n v="0"/>
    <m/>
    <n v="80"/>
    <s v="עו&quot;ס                "/>
    <n v="3"/>
    <n v="102"/>
    <d v="2003-12-01T00:00:00"/>
    <d v="2008-01-01T00:00:00"/>
    <d v="2032-12-31T00:00:00"/>
    <d v="2003-12-01T00:00:00"/>
    <d v="2032-12-31T00:00:00"/>
    <d v="1992-07-01T00:00:00"/>
    <m/>
    <s v=" "/>
    <s v=" "/>
    <s v=" "/>
    <s v=" "/>
  </r>
  <r>
    <n v="1"/>
    <s v="ירושלים"/>
    <x v="1"/>
    <s v="ירושלים"/>
    <n v="1030030"/>
    <s v="ע. י-ם מ.שיקום"/>
    <n v="10500"/>
    <n v="140"/>
    <s v="עו&quot;ס שיקום          "/>
    <n v="1"/>
    <s v="ע&quot;ח המשרד"/>
    <n v="1"/>
    <s v="שכר עובדי המחלקה לש&quot;ח"/>
    <n v="0"/>
    <m/>
    <s v="ללא הסכם מיוחד      "/>
    <n v="305950388"/>
    <s v="בלפר          "/>
    <s v="גלינה     "/>
    <x v="0"/>
    <n v="1"/>
    <n v="0.5"/>
    <n v="140"/>
    <s v="עו&quot;ס שיקום          "/>
    <n v="0"/>
    <m/>
    <n v="80"/>
    <s v="עו&quot;ס                "/>
    <n v="5"/>
    <n v="111"/>
    <d v="2009-05-01T00:00:00"/>
    <d v="2009-09-07T00:00:00"/>
    <d v="2025-10-31T00:00:00"/>
    <d v="1996-05-01T00:00:00"/>
    <d v="2027-09-30T00:00:00"/>
    <d v="1992-07-01T00:00:00"/>
    <m/>
    <s v=" "/>
    <s v=" "/>
    <s v=" "/>
    <s v=" "/>
  </r>
  <r>
    <n v="1"/>
    <s v="ירושלים"/>
    <x v="1"/>
    <s v="ירושלים"/>
    <n v="1030030"/>
    <s v="ע. י-ם מ.שיקום"/>
    <n v="10700"/>
    <n v="140"/>
    <s v="עו&quot;ס שיקום          "/>
    <n v="1"/>
    <s v="ע&quot;ח המשרד"/>
    <n v="1"/>
    <s v="שכר עובדי המחלקה לש&quot;ח"/>
    <n v="0"/>
    <m/>
    <s v="ללא הסכם מיוחד      "/>
    <n v="33229915"/>
    <s v="סרי לוי       "/>
    <s v="יסכה      "/>
    <x v="0"/>
    <n v="1"/>
    <n v="1"/>
    <n v="140"/>
    <s v="עו&quot;ס שיקום          "/>
    <n v="0"/>
    <m/>
    <n v="80"/>
    <s v="עו&quot;ס                "/>
    <n v="3"/>
    <m/>
    <d v="2009-04-01T00:00:00"/>
    <d v="2014-03-01T00:00:00"/>
    <d v="2041-09-30T00:00:00"/>
    <d v="2009-04-01T00:00:00"/>
    <d v="2041-09-30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0800"/>
    <n v="140"/>
    <s v="עו&quot;ס שיקום          "/>
    <n v="1"/>
    <s v="ע&quot;ח המשרד"/>
    <n v="1"/>
    <s v="שכר עובדי המחלקה לש&quot;ח"/>
    <n v="0"/>
    <m/>
    <s v="ללא הסכם מיוחד      "/>
    <n v="66002254"/>
    <s v="אברהם         "/>
    <s v="שרון      "/>
    <x v="0"/>
    <n v="0.5"/>
    <n v="0.5"/>
    <n v="140"/>
    <s v="עו&quot;ס שיקום          "/>
    <n v="0"/>
    <m/>
    <n v="80"/>
    <s v="עו&quot;ס                "/>
    <n v="3"/>
    <n v="102"/>
    <d v="2017-03-01T00:00:00"/>
    <d v="2019-11-01T00:00:00"/>
    <d v="2049-09-30T00:00:00"/>
    <d v="2008-10-23T00:00:00"/>
    <d v="2022-09-05T00:00:00"/>
    <d v="1951-01-01T00:00:00"/>
    <m/>
    <s v=" "/>
    <s v=" "/>
    <s v=" "/>
    <s v=" "/>
  </r>
  <r>
    <n v="1"/>
    <s v="ירושלים"/>
    <x v="1"/>
    <s v="ירושלים"/>
    <n v="1030030"/>
    <s v="ע. י-ם מ.שיקום"/>
    <n v="11000"/>
    <n v="140"/>
    <s v="עו&quot;ס שיקום          "/>
    <n v="1"/>
    <s v="ע&quot;ח המשרד"/>
    <n v="1"/>
    <s v="שכר עובדי המחלקה לש&quot;ח"/>
    <n v="0"/>
    <m/>
    <s v="ללא הסכם מיוחד      "/>
    <n v="22218614"/>
    <s v="ידגר זייד     "/>
    <s v="אתי       "/>
    <x v="0"/>
    <n v="0.5"/>
    <n v="0.5"/>
    <n v="140"/>
    <s v="עו&quot;ס שיקום          "/>
    <n v="0"/>
    <m/>
    <n v="80"/>
    <s v="עו&quot;ס                "/>
    <n v="3"/>
    <n v="104"/>
    <d v="2006-07-01T00:00:00"/>
    <d v="2018-10-01T00:00:00"/>
    <d v="2031-01-31T00:00:00"/>
    <d v="1992-01-01T00:00:00"/>
    <d v="2031-01-31T00:00:00"/>
    <d v="1951-01-01T00:00:00"/>
    <m/>
    <s v=" "/>
    <s v=" "/>
    <s v=" "/>
    <s v=" "/>
  </r>
  <r>
    <n v="1"/>
    <s v="ירושלים"/>
    <x v="1"/>
    <s v="ירושלים"/>
    <n v="1030049"/>
    <s v="ע.לשכה שכונתית פ.זאב"/>
    <n v="17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5189581"/>
    <s v="גזונד הייט    "/>
    <s v="נועה      "/>
    <x v="0"/>
    <n v="0.75"/>
    <n v="0.75"/>
    <n v="120"/>
    <s v="עו&quot;ס משפחה (כוללני) "/>
    <n v="0"/>
    <m/>
    <n v="80"/>
    <s v="עו&quot;ס                "/>
    <n v="1"/>
    <m/>
    <d v="2020-09-01T00:00:00"/>
    <d v="2020-09-01T00:00:00"/>
    <d v="2021-12-31T00:00:00"/>
    <d v="2020-09-01T00:00:00"/>
    <d v="2022-04-03T00:00:00"/>
    <d v="2016-04-01T00:00:00"/>
    <m/>
    <s v=" "/>
    <s v=" "/>
    <s v=" "/>
    <s v=" "/>
  </r>
  <r>
    <n v="1"/>
    <s v="ירושלים"/>
    <x v="1"/>
    <s v="ירושלים"/>
    <n v="1030050"/>
    <s v="ע. ירושלים לשכת דרום"/>
    <n v="22100"/>
    <n v="64"/>
    <s v="מרכז נושא שיקום     "/>
    <n v="1"/>
    <s v="ע&quot;ח המשרד"/>
    <n v="1"/>
    <s v="שכר עובדי המחלקה לש&quot;ח"/>
    <n v="0"/>
    <m/>
    <s v="ללא הסכם מיוחד      "/>
    <n v="24828865"/>
    <s v="פלדמן (בן יהוד"/>
    <s v="ענת       "/>
    <x v="0"/>
    <n v="0.9"/>
    <n v="0.9"/>
    <n v="64"/>
    <s v="מרכז נושא שיקום     "/>
    <n v="0"/>
    <m/>
    <n v="80"/>
    <s v="עו&quot;ס                "/>
    <n v="4"/>
    <n v="101"/>
    <d v="2020-06-28T00:00:00"/>
    <d v="2020-06-28T00:00:00"/>
    <d v="2046-07-31T00:00:00"/>
    <d v="2017-01-22T00:00:00"/>
    <d v="2046-07-31T00:00:00"/>
    <d v="1951-01-01T00:00:00"/>
    <m/>
    <s v=" "/>
    <s v=" "/>
    <s v=" "/>
    <s v=" "/>
  </r>
  <r>
    <n v="1"/>
    <s v="ירושלים"/>
    <x v="1"/>
    <s v="ירושלים"/>
    <n v="1030050"/>
    <s v="ע. ירושלים לשכת דרום"/>
    <n v="3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713894"/>
    <s v="בנלולו        "/>
    <s v="דבורה     "/>
    <x v="0"/>
    <n v="0.5"/>
    <n v="0.5"/>
    <n v="120"/>
    <s v="עו&quot;ס משפחה (כוללני) "/>
    <n v="0"/>
    <m/>
    <n v="80"/>
    <s v="עו&quot;ס                "/>
    <n v="5"/>
    <m/>
    <d v="2000-05-01T00:00:00"/>
    <d v="2020-04-01T00:00:00"/>
    <d v="2033-06-30T00:00:00"/>
    <d v="2000-05-01T00:00:00"/>
    <d v="2020-12-31T00:00:00"/>
    <d v="2016-04-01T00:00:00"/>
    <m/>
    <s v=" "/>
    <s v=" "/>
    <s v=" "/>
    <s v=" "/>
  </r>
  <r>
    <n v="1"/>
    <s v="ירושלים"/>
    <x v="1"/>
    <s v="ירושלים"/>
    <n v="1030050"/>
    <s v="ע. ירושלים לשכת דרום"/>
    <n v="60000"/>
    <n v="140"/>
    <s v="עו&quot;ס שיקום          "/>
    <n v="1"/>
    <s v="ע&quot;ח המשרד"/>
    <n v="1"/>
    <s v="שכר עובדי המחלקה לש&quot;ח"/>
    <n v="0"/>
    <m/>
    <s v="ללא הסכם מיוחד      "/>
    <n v="300850971"/>
    <s v="לוי           "/>
    <s v="צילה      "/>
    <x v="0"/>
    <n v="0.25"/>
    <n v="0.25"/>
    <n v="140"/>
    <s v="עו&quot;ס שיקום          "/>
    <n v="0"/>
    <m/>
    <n v="80"/>
    <s v="עו&quot;ס                "/>
    <n v="2"/>
    <n v="106"/>
    <d v="2017-11-22T00:00:00"/>
    <d v="2019-11-01T00:00:00"/>
    <d v="2054-07-31T00:00:00"/>
    <d v="2017-11-22T00:00:00"/>
    <d v="2054-07-31T00:00:00"/>
    <d v="1951-01-01T00:00:00"/>
    <m/>
    <s v=" "/>
    <s v=" "/>
    <s v=" "/>
    <s v=" "/>
  </r>
  <r>
    <n v="1"/>
    <s v="ירושלים"/>
    <x v="1"/>
    <s v="ירושלים"/>
    <n v="1030050"/>
    <s v="ע. ירושלים לשכת דרום"/>
    <n v="60400"/>
    <n v="140"/>
    <s v="עו&quot;ס שיקום          "/>
    <n v="1"/>
    <s v="ע&quot;ח המשרד"/>
    <n v="1"/>
    <s v="שכר עובדי המחלקה לש&quot;ח"/>
    <n v="0"/>
    <m/>
    <s v="ללא הסכם מיוחד      "/>
    <n v="13773841"/>
    <s v="ור            "/>
    <s v="אמי       "/>
    <x v="0"/>
    <n v="0.5"/>
    <n v="0.5"/>
    <n v="140"/>
    <s v="עו&quot;ס שיקום          "/>
    <n v="0"/>
    <m/>
    <n v="80"/>
    <s v="עו&quot;ס                "/>
    <n v="5"/>
    <n v="106"/>
    <d v="2020-06-01T00:00:00"/>
    <d v="2020-06-01T00:00:00"/>
    <d v="2029-05-31T00:00:00"/>
    <d v="1990-04-03T00:00:00"/>
    <d v="2031-05-31T00:00:00"/>
    <d v="2017-01-01T00:00:00"/>
    <m/>
    <s v=" "/>
    <s v=" "/>
    <s v=" "/>
    <s v=" "/>
  </r>
  <r>
    <n v="1"/>
    <s v="ירושלים"/>
    <x v="1"/>
    <s v="ירושלים"/>
    <n v="1030055"/>
    <s v="ע.י-ם צוות תלפ&quot;ז"/>
    <n v="2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1612592"/>
    <s v="עוזר          "/>
    <s v="דבורה     "/>
    <x v="0"/>
    <n v="0.5"/>
    <n v="0.5"/>
    <n v="120"/>
    <s v="עו&quot;ס משפחה (כוללני) "/>
    <n v="0"/>
    <m/>
    <n v="80"/>
    <s v="עו&quot;ס                "/>
    <n v="3"/>
    <m/>
    <d v="2016-12-19T00:00:00"/>
    <d v="2017-04-01T00:00:00"/>
    <d v="2045-11-30T00:00:00"/>
    <d v="2016-12-19T00:00:00"/>
    <d v="2060-12-31T00:00:00"/>
    <d v="2003-06-01T00:00:00"/>
    <m/>
    <s v=" "/>
    <s v=" "/>
    <s v=" "/>
    <s v=" "/>
  </r>
  <r>
    <n v="1"/>
    <s v="ירושלים"/>
    <x v="1"/>
    <s v="ירושלים"/>
    <n v="1030056"/>
    <s v="ע. י-ם ל ד ש'גילה"/>
    <n v="23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188092"/>
    <s v="קוטלר         "/>
    <s v="נעמה      "/>
    <x v="0"/>
    <n v="0.5"/>
    <n v="0.25"/>
    <n v="120"/>
    <s v="עו&quot;ס משפחה (כוללני) "/>
    <n v="0"/>
    <m/>
    <n v="80"/>
    <s v="עו&quot;ס                "/>
    <n v="1"/>
    <m/>
    <d v="2020-01-12T00:00:00"/>
    <d v="2020-04-07T00:00:00"/>
    <d v="2054-05-31T00:00:00"/>
    <d v="2020-01-12T00:00:00"/>
    <d v="2022-12-07T00:00:00"/>
    <d v="2016-04-01T00:00:00"/>
    <m/>
    <s v=" "/>
    <s v=" "/>
    <s v=" "/>
    <s v=" "/>
  </r>
  <r>
    <n v="1"/>
    <s v="ירושלים"/>
    <x v="1"/>
    <s v="ירושלים"/>
    <n v="1030056"/>
    <s v="ע. י-ם ל ד ש'גילה"/>
    <n v="23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772372"/>
    <s v="סבטיצקי       "/>
    <s v="זילפה     "/>
    <x v="0"/>
    <n v="0.5"/>
    <n v="0.25"/>
    <n v="120"/>
    <s v="עו&quot;ס משפחה (כוללני) "/>
    <n v="0"/>
    <m/>
    <n v="80"/>
    <s v="עו&quot;ס                "/>
    <n v="4"/>
    <m/>
    <d v="2016-08-21T00:00:00"/>
    <d v="2018-01-01T00:00:00"/>
    <d v="2055-11-30T00:00:00"/>
    <d v="2016-08-21T00:00:00"/>
    <d v="2055-11-30T00:00:00"/>
    <d v="2016-04-01T00:00:00"/>
    <m/>
    <s v=" "/>
    <s v=" "/>
    <s v=" "/>
    <s v=" "/>
  </r>
  <r>
    <n v="1"/>
    <s v="ירושלים"/>
    <x v="1"/>
    <s v="ירושלים"/>
    <n v="1030060"/>
    <s v="ע. י-ם לשכת מערב"/>
    <n v="13100"/>
    <n v="64"/>
    <s v="מרכז נושא שיקום     "/>
    <n v="1"/>
    <s v="ע&quot;ח המשרד"/>
    <n v="1"/>
    <s v="שכר עובדי המחלקה לש&quot;ח"/>
    <n v="0"/>
    <m/>
    <s v="ללא הסכם מיוחד      "/>
    <n v="300970621"/>
    <s v="קלין לזוביך   "/>
    <s v="עדי הילה  "/>
    <x v="0"/>
    <n v="1"/>
    <n v="1"/>
    <n v="64"/>
    <s v="מרכז נושא שיקום     "/>
    <n v="0"/>
    <m/>
    <n v="80"/>
    <s v="עו&quot;ס                "/>
    <n v="4"/>
    <n v="101"/>
    <d v="2020-08-16T00:00:00"/>
    <d v="2020-08-16T00:00:00"/>
    <d v="2054-07-31T00:00:00"/>
    <d v="2017-08-01T00:00:00"/>
    <d v="2049-07-31T00:00:00"/>
    <d v="2002-08-01T00:00:00"/>
    <m/>
    <s v=" "/>
    <s v=" "/>
    <s v=" "/>
    <s v=" "/>
  </r>
  <r>
    <n v="1"/>
    <s v="ירושלים"/>
    <x v="1"/>
    <s v="ירושלים"/>
    <n v="1030060"/>
    <s v="ע. י-ם לשכת מערב"/>
    <n v="40400"/>
    <n v="140"/>
    <s v="עו&quot;ס שיקום          "/>
    <n v="1"/>
    <s v="ע&quot;ח המשרד"/>
    <n v="1"/>
    <s v="שכר עובדי המחלקה לש&quot;ח"/>
    <n v="0"/>
    <m/>
    <s v="ללא הסכם מיוחד      "/>
    <n v="17136227"/>
    <s v="טמיר          "/>
    <s v="נעמי      "/>
    <x v="0"/>
    <n v="0.25"/>
    <n v="0.25"/>
    <n v="140"/>
    <s v="עו&quot;ס שיקום          "/>
    <n v="0"/>
    <m/>
    <n v="80"/>
    <s v="עו&quot;ס                "/>
    <n v="5"/>
    <n v="110"/>
    <d v="2020-03-01T00:00:00"/>
    <d v="2020-03-01T00:00:00"/>
    <d v="2048-10-31T00:00:00"/>
    <d v="2005-09-08T00:00:00"/>
    <d v="2048-10-31T00:00:00"/>
    <d v="2017-01-01T00:00:00"/>
    <m/>
    <s v=" "/>
    <s v=" "/>
    <s v=" "/>
    <s v=" "/>
  </r>
  <r>
    <n v="1"/>
    <s v="ירושלים"/>
    <x v="1"/>
    <s v="ירושלים"/>
    <n v="1030065"/>
    <s v="ע.י-ם מע&quot; ה.נוף ג.ש"/>
    <n v="14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1600456"/>
    <s v="ליפשיץ        "/>
    <s v="רבקה      "/>
    <x v="0"/>
    <n v="0.75"/>
    <n v="0.75"/>
    <n v="120"/>
    <s v="עו&quot;ס משפחה (כוללני) "/>
    <n v="0"/>
    <m/>
    <n v="80"/>
    <s v="עו&quot;ס                "/>
    <n v="3"/>
    <m/>
    <d v="2017-10-15T00:00:00"/>
    <d v="2020-04-01T00:00:00"/>
    <d v="2060-09-30T00:00:00"/>
    <d v="2017-10-15T00:00:00"/>
    <d v="2022-03-13T00:00:00"/>
    <d v="2016-04-01T00:00:00"/>
    <m/>
    <s v=" "/>
    <s v=" "/>
    <s v=" "/>
    <s v=" "/>
  </r>
  <r>
    <n v="1"/>
    <s v="ירושלים"/>
    <x v="1"/>
    <s v="ירושלים"/>
    <n v="1030070"/>
    <s v="ע. י-ם לשכת מזרח"/>
    <n v="10200"/>
    <n v="64"/>
    <s v="מרכז נושא שיקום     "/>
    <n v="1"/>
    <s v="ע&quot;ח המשרד"/>
    <n v="1"/>
    <s v="שכר עובדי המחלקה לש&quot;ח"/>
    <n v="0"/>
    <m/>
    <s v="ללא הסכם מיוחד      "/>
    <n v="27658103"/>
    <s v="דאודי רביע    "/>
    <s v="גדיר      "/>
    <x v="0"/>
    <n v="1"/>
    <n v="1"/>
    <n v="64"/>
    <s v="מרכז נושא שיקום     "/>
    <n v="0"/>
    <m/>
    <n v="80"/>
    <s v="עו&quot;ס                "/>
    <n v="5"/>
    <n v="106"/>
    <d v="2019-05-01T00:00:00"/>
    <d v="2019-05-01T00:00:00"/>
    <d v="2048-10-31T00:00:00"/>
    <d v="1992-10-28T00:00:00"/>
    <d v="2048-10-31T00:00:00"/>
    <d v="1951-01-01T00:00:00"/>
    <m/>
    <s v=" "/>
    <s v=" "/>
    <s v=" "/>
    <s v=" "/>
  </r>
  <r>
    <n v="1"/>
    <s v="ירושלים"/>
    <x v="1"/>
    <s v="ירושלים"/>
    <n v="1030070"/>
    <s v="ע. י-ם לשכת מזרח"/>
    <n v="25050"/>
    <n v="140"/>
    <s v="עו&quot;ס שיקום          "/>
    <n v="1"/>
    <s v="ע&quot;ח המשרד"/>
    <n v="1"/>
    <s v="שכר עובדי המחלקה לש&quot;ח"/>
    <n v="0"/>
    <m/>
    <s v="ללא הסכם מיוחד      "/>
    <n v="301157327"/>
    <s v="מיסק תמימי    "/>
    <s v="מינאס     "/>
    <x v="0"/>
    <n v="0.25"/>
    <n v="0.25"/>
    <n v="140"/>
    <s v="עו&quot;ס שיקום          "/>
    <n v="0"/>
    <m/>
    <n v="80"/>
    <s v="עו&quot;ס                "/>
    <n v="2"/>
    <m/>
    <d v="2020-03-16T00:00:00"/>
    <d v="2020-03-16T00:00:00"/>
    <d v="2055-01-31T00:00:00"/>
    <d v="2018-03-05T00:00:00"/>
    <d v="2055-01-31T00:00:00"/>
    <d v="2017-01-01T00:00:00"/>
    <m/>
    <s v=" "/>
    <s v=" "/>
    <s v=" "/>
    <s v=" "/>
  </r>
  <r>
    <n v="1"/>
    <s v="ירושלים"/>
    <x v="1"/>
    <s v="ירושלים"/>
    <n v="1030072"/>
    <s v="ע. י-ם לשכת שועפט"/>
    <n v="16100"/>
    <n v="140"/>
    <s v="עו&quot;ס שיקום          "/>
    <n v="1"/>
    <s v="ע&quot;ח המשרד"/>
    <n v="1"/>
    <s v="שכר עובדי המחלקה לש&quot;ח"/>
    <m/>
    <m/>
    <s v="ללא הסכם מיוחד      "/>
    <n v="25927419"/>
    <s v="אבו גזאלה     "/>
    <s v="דאליה     "/>
    <x v="0"/>
    <n v="0.75"/>
    <n v="0.75"/>
    <n v="140"/>
    <s v="עו&quot;ס שיקום          "/>
    <n v="0"/>
    <m/>
    <n v="80"/>
    <s v="עו&quot;ס                "/>
    <n v="5"/>
    <n v="102"/>
    <d v="2020-06-01T00:00:00"/>
    <d v="2020-06-01T00:00:00"/>
    <d v="2039-08-31T00:00:00"/>
    <d v="2006-02-07T00:00:00"/>
    <d v="2041-08-31T00:00:00"/>
    <d v="2017-01-01T00:00:00"/>
    <m/>
    <s v=" "/>
    <s v=" "/>
    <s v=" "/>
    <s v=" "/>
  </r>
  <r>
    <n v="1"/>
    <s v="ירושלים"/>
    <x v="1"/>
    <s v="ירושלים"/>
    <n v="1030073"/>
    <s v="ע. י-ם סילואן"/>
    <n v="8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5927419"/>
    <s v="אבו גזאלה     "/>
    <s v="דאליה     "/>
    <x v="0"/>
    <n v="0.5"/>
    <n v="0.25"/>
    <n v="120"/>
    <s v="עו&quot;ס משפחה (כוללני) "/>
    <n v="0"/>
    <m/>
    <n v="80"/>
    <s v="עו&quot;ס                "/>
    <n v="5"/>
    <n v="102"/>
    <d v="2006-02-07T00:00:00"/>
    <d v="2020-06-01T00:00:00"/>
    <d v="2039-08-31T00:00:00"/>
    <d v="2006-02-07T00:00:00"/>
    <d v="2041-08-31T00:00:00"/>
    <d v="2016-04-01T00:00:00"/>
    <m/>
    <s v=" "/>
    <s v=" "/>
    <s v=" "/>
    <s v=" "/>
  </r>
  <r>
    <n v="1"/>
    <s v="ירושלים"/>
    <x v="1"/>
    <s v="ירושלים"/>
    <n v="1030073"/>
    <s v="ע. י-ם סילואן"/>
    <n v="8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6365147"/>
    <s v="מנצור         "/>
    <s v="קריסטין   "/>
    <x v="0"/>
    <n v="0.5"/>
    <n v="0.25"/>
    <n v="120"/>
    <s v="עו&quot;ס משפחה (כוללני) "/>
    <n v="0"/>
    <m/>
    <n v="80"/>
    <s v="עו&quot;ס                "/>
    <n v="3"/>
    <m/>
    <d v="2017-08-06T00:00:00"/>
    <d v="2020-04-01T00:00:00"/>
    <d v="2062-04-30T00:00:00"/>
    <d v="2017-08-06T00:00:00"/>
    <d v="2062-04-30T00:00:00"/>
    <d v="2016-04-01T00:00:00"/>
    <m/>
    <s v=" "/>
    <s v=" "/>
    <s v=" "/>
    <s v=" "/>
  </r>
  <r>
    <n v="1"/>
    <s v="ירושלים"/>
    <x v="1"/>
    <s v="ירושלים"/>
    <n v="1030075"/>
    <s v="ע. י-ם ב.צפפה צ.באהר"/>
    <n v="120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2449739"/>
    <s v="אבו אלהא      "/>
    <s v="פאטמה     "/>
    <x v="0"/>
    <n v="0.5"/>
    <n v="0.5"/>
    <n v="120"/>
    <s v="עו&quot;ס משפחה (כוללני) "/>
    <n v="0"/>
    <m/>
    <n v="80"/>
    <s v="עו&quot;ס                "/>
    <n v="2"/>
    <n v="101"/>
    <d v="2016-08-01T00:00:00"/>
    <d v="2019-05-01T00:00:00"/>
    <d v="2060-12-31T00:00:00"/>
    <d v="2016-05-08T00:00:00"/>
    <d v="2060-12-31T00:00:00"/>
    <d v="2016-04-01T00:00:00"/>
    <m/>
    <s v=" "/>
    <s v=" "/>
    <s v=" "/>
    <s v=" "/>
  </r>
  <r>
    <n v="1"/>
    <s v="ירושלים"/>
    <x v="1"/>
    <s v="ירושלים"/>
    <n v="1030110"/>
    <s v="ע. י-ם צפון מוגבל'צ1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069829"/>
    <s v="אוחנה         "/>
    <s v="אורטל     "/>
    <x v="0"/>
    <n v="0.75"/>
    <n v="0.75"/>
    <n v="120"/>
    <s v="עו&quot;ס משפחה (כוללני) "/>
    <n v="0"/>
    <m/>
    <n v="80"/>
    <s v="עו&quot;ס                "/>
    <n v="4"/>
    <m/>
    <d v="2015-09-17T00:00:00"/>
    <d v="2020-10-19T00:00:00"/>
    <d v="2054-08-31T00:00:00"/>
    <d v="2015-09-17T00:00:00"/>
    <d v="2022-11-30T00:00:00"/>
    <d v="2016-04-01T00:00:00"/>
    <m/>
    <s v=" "/>
    <s v=" "/>
    <s v=" "/>
    <s v=" "/>
  </r>
  <r>
    <n v="1"/>
    <s v="ירושלים"/>
    <x v="1"/>
    <s v="ירושלים"/>
    <n v="1030110"/>
    <s v="ע. י-ם צפון מוגבל'צ1"/>
    <n v="12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365479"/>
    <s v="פרנקל         "/>
    <s v="חגית      "/>
    <x v="0"/>
    <n v="0.5"/>
    <n v="0.25"/>
    <n v="120"/>
    <s v="עו&quot;ס משפחה (כוללני) "/>
    <n v="0"/>
    <m/>
    <n v="80"/>
    <s v="עו&quot;ס                "/>
    <n v="3"/>
    <n v="136"/>
    <d v="2014-10-19T00:00:00"/>
    <d v="2020-08-01T00:00:00"/>
    <d v="2044-02-28T00:00:00"/>
    <d v="2014-10-19T00:00:00"/>
    <d v="2044-02-28T00:00:00"/>
    <d v="2016-04-01T00:00:00"/>
    <m/>
    <s v=" "/>
    <s v=" "/>
    <s v=" "/>
    <s v=" "/>
  </r>
  <r>
    <n v="1"/>
    <s v="ירושלים"/>
    <x v="1"/>
    <s v="ירושלים"/>
    <n v="1030110"/>
    <s v="ע. י-ם צפון מוגבל'צ1"/>
    <n v="12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561766"/>
    <s v="לופוביץ       "/>
    <s v="מיכל      "/>
    <x v="0"/>
    <n v="0.5"/>
    <n v="0.25"/>
    <n v="120"/>
    <s v="עו&quot;ס משפחה (כוללני) "/>
    <n v="0"/>
    <m/>
    <n v="80"/>
    <s v="עו&quot;ס                "/>
    <n v="1"/>
    <m/>
    <d v="2020-06-08T00:00:00"/>
    <d v="2020-08-01T00:00:00"/>
    <d v="2059-09-30T00:00:00"/>
    <d v="2020-04-28T00:00:00"/>
    <d v="2059-09-30T00:00:00"/>
    <d v="2016-04-01T00:00:00"/>
    <m/>
    <s v=" "/>
    <s v=" "/>
    <s v=" "/>
    <s v=" "/>
  </r>
  <r>
    <n v="1"/>
    <s v="ירושלים"/>
    <x v="1"/>
    <s v="ירושלים"/>
    <n v="1030110"/>
    <s v="ע. י-ם צפון מוגבל'צ1"/>
    <n v="140100"/>
    <n v="140"/>
    <s v="עו&quot;ס שיקום          "/>
    <n v="1"/>
    <s v="ע&quot;ח המשרד"/>
    <n v="1"/>
    <s v="שכר עובדי המחלקה לש&quot;ח"/>
    <m/>
    <m/>
    <s v="ללא הסכם מיוחד      "/>
    <n v="301488490"/>
    <s v="וילק          "/>
    <s v="ליאורה    "/>
    <x v="0"/>
    <n v="1"/>
    <n v="1"/>
    <n v="140"/>
    <s v="עו&quot;ס שיקום          "/>
    <n v="0"/>
    <m/>
    <n v="80"/>
    <s v="עו&quot;ס                "/>
    <n v="3"/>
    <n v="101"/>
    <d v="2016-01-01T00:00:00"/>
    <d v="2020-06-01T00:00:00"/>
    <d v="2055-06-30T00:00:00"/>
    <d v="2016-01-01T00:00:00"/>
    <d v="2022-06-30T00:00:00"/>
    <d v="2017-01-01T00:00:00"/>
    <m/>
    <s v=" "/>
    <s v=" "/>
    <s v=" "/>
    <s v=" "/>
  </r>
  <r>
    <n v="1"/>
    <s v="ירושלים"/>
    <x v="1"/>
    <s v="ירושלים"/>
    <n v="1030110"/>
    <s v="ע. י-ם צפון מוגבל'צ1"/>
    <n v="140300"/>
    <n v="140"/>
    <s v="עו&quot;ס שיקום          "/>
    <n v="1"/>
    <s v="ע&quot;ח המשרד"/>
    <n v="1"/>
    <s v="שכר עובדי המחלקה לש&quot;ח"/>
    <m/>
    <m/>
    <s v="ללא הסכם מיוחד      "/>
    <n v="33365479"/>
    <s v="פרנקל         "/>
    <s v="חגית      "/>
    <x v="0"/>
    <n v="0.75"/>
    <n v="0.75"/>
    <n v="140"/>
    <s v="עו&quot;ס שיקום          "/>
    <n v="0"/>
    <m/>
    <n v="80"/>
    <s v="עו&quot;ס                "/>
    <n v="3"/>
    <n v="136"/>
    <d v="2020-05-01T00:00:00"/>
    <d v="2020-06-01T00:00:00"/>
    <d v="2044-02-28T00:00:00"/>
    <d v="2014-10-19T00:00:00"/>
    <d v="2044-02-28T00:00:00"/>
    <d v="2017-01-01T00:00:00"/>
    <m/>
    <s v=" "/>
    <s v=" "/>
    <s v=" "/>
    <s v=" "/>
  </r>
  <r>
    <n v="1"/>
    <s v="ירושלים"/>
    <x v="1"/>
    <s v="ירושלים"/>
    <n v="1030120"/>
    <s v="ע. י-ם צפון מוגבל'צ2"/>
    <n v="140100"/>
    <n v="140"/>
    <s v="עו&quot;ס שיקום          "/>
    <n v="1"/>
    <s v="ע&quot;ח המשרד"/>
    <n v="1"/>
    <s v="שכר עובדי המחלקה לש&quot;ח"/>
    <m/>
    <m/>
    <s v="ללא הסכם מיוחד      "/>
    <n v="15714736"/>
    <s v="זקהיים        "/>
    <s v="חנה       "/>
    <x v="0"/>
    <n v="0.75"/>
    <n v="0.75"/>
    <n v="140"/>
    <s v="עו&quot;ס שיקום          "/>
    <n v="0"/>
    <m/>
    <n v="80"/>
    <s v="עו&quot;ס                "/>
    <n v="5"/>
    <m/>
    <d v="2019-02-01T00:00:00"/>
    <d v="2020-06-01T00:00:00"/>
    <d v="2021-12-31T00:00:00"/>
    <d v="1992-10-01T00:00:00"/>
    <d v="2063-06-30T00:00:00"/>
    <d v="1951-01-01T00:00:00"/>
    <m/>
    <s v=" "/>
    <s v=" "/>
    <s v=" "/>
    <s v=" "/>
  </r>
  <r>
    <n v="1"/>
    <s v="ירושלים"/>
    <x v="1"/>
    <s v="ירושלים"/>
    <n v="1030120"/>
    <s v="ע. י-ם צפון מוגבל'צ2"/>
    <n v="140200"/>
    <n v="140"/>
    <s v="עו&quot;ס שיקום          "/>
    <n v="1"/>
    <s v="ע&quot;ח המשרד"/>
    <n v="1"/>
    <s v="שכר עובדי המחלקה לש&quot;ח"/>
    <m/>
    <m/>
    <s v="ללא הסכם מיוחד      "/>
    <n v="205834765"/>
    <s v="שמש           "/>
    <s v="הדסה      "/>
    <x v="0"/>
    <n v="0.5"/>
    <n v="0.5"/>
    <n v="120"/>
    <s v="עו&quot;ס משפחה (כוללני) "/>
    <n v="0"/>
    <m/>
    <n v="80"/>
    <s v="עו&quot;ס                "/>
    <n v="2"/>
    <m/>
    <d v="2019-05-20T00:00:00"/>
    <d v="2020-06-01T00:00:00"/>
    <d v="2063-06-30T00:00:00"/>
    <d v="2019-05-20T00:00:00"/>
    <d v="2063-06-30T00:00:00"/>
    <d v="1951-01-01T00:00:00"/>
    <m/>
    <s v=" "/>
    <s v=" "/>
    <s v=" "/>
    <s v=" "/>
  </r>
  <r>
    <n v="1"/>
    <s v="ירושלים"/>
    <x v="1"/>
    <s v="ירושלים"/>
    <n v="1030120"/>
    <s v="ע. י-ם צפון מוגבל'צ2"/>
    <n v="140400"/>
    <n v="140"/>
    <s v="עו&quot;ס שיקום          "/>
    <n v="1"/>
    <s v="ע&quot;ח המשרד"/>
    <n v="1"/>
    <s v="שכר עובדי המחלקה לש&quot;ח"/>
    <m/>
    <m/>
    <s v="ללא הסכם מיוחד      "/>
    <n v="302095633"/>
    <s v="פרנק          "/>
    <s v="מרים ברכה "/>
    <x v="0"/>
    <n v="0.5"/>
    <n v="0.5"/>
    <n v="140"/>
    <s v="עו&quot;ס שיקום          "/>
    <n v="0"/>
    <m/>
    <n v="80"/>
    <s v="עו&quot;ס                "/>
    <n v="3"/>
    <m/>
    <d v="2020-03-01T00:00:00"/>
    <d v="2020-06-01T00:00:00"/>
    <d v="2055-09-30T00:00:00"/>
    <d v="2017-05-16T00:00:00"/>
    <d v="2055-09-30T00:00:00"/>
    <d v="1951-01-01T00:00:00"/>
    <m/>
    <s v=" "/>
    <s v=" "/>
    <s v=" "/>
    <s v=" "/>
  </r>
  <r>
    <n v="1"/>
    <s v="ירושלים"/>
    <x v="1"/>
    <s v="ירושלים"/>
    <n v="1030120"/>
    <s v="ע. י-ם צפון מוגבל'צ2"/>
    <n v="140500"/>
    <n v="140"/>
    <s v="עו&quot;ס שיקום          "/>
    <n v="1"/>
    <s v="ע&quot;ח המשרד"/>
    <n v="1"/>
    <s v="שכר עובדי המחלקה לש&quot;ח"/>
    <m/>
    <m/>
    <s v="ללא הסכם מיוחד      "/>
    <n v="333854339"/>
    <s v="צרצ'ס         "/>
    <s v="יוליה     "/>
    <x v="0"/>
    <n v="0.75"/>
    <n v="0.75"/>
    <n v="140"/>
    <s v="עו&quot;ס שיקום          "/>
    <n v="0"/>
    <m/>
    <n v="80"/>
    <s v="עו&quot;ס                "/>
    <n v="2"/>
    <m/>
    <d v="2020-06-01T00:00:00"/>
    <d v="2020-06-01T00:00:00"/>
    <d v="2059-12-31T00:00:00"/>
    <d v="2018-12-16T00:00:00"/>
    <d v="2059-12-31T00:00:00"/>
    <d v="2013-02-01T00:00:00"/>
    <m/>
    <s v=" "/>
    <s v=" "/>
    <s v=" "/>
    <s v=" "/>
  </r>
  <r>
    <n v="1"/>
    <s v="ירושלים"/>
    <x v="1"/>
    <s v="ירושלים"/>
    <n v="1030120"/>
    <s v="ע. י-ם צפון מוגבל'צ2"/>
    <n v="140600"/>
    <n v="140"/>
    <s v="עו&quot;ס שיקום          "/>
    <n v="1"/>
    <s v="ע&quot;ח המשרד"/>
    <n v="1"/>
    <s v="שכר עובדי המחלקה לש&quot;ח"/>
    <m/>
    <m/>
    <s v="ללא הסכם מיוחד      "/>
    <n v="31790694"/>
    <s v="זכריה-ג'בלי   "/>
    <s v="אסתר      "/>
    <x v="0"/>
    <n v="0.55000000000000004"/>
    <n v="0.55000000000000004"/>
    <n v="140"/>
    <s v="עו&quot;ס שיקום          "/>
    <n v="0"/>
    <m/>
    <n v="80"/>
    <s v="עו&quot;ס                "/>
    <n v="3"/>
    <n v="108"/>
    <d v="2012-07-01T00:00:00"/>
    <d v="2020-06-01T00:00:00"/>
    <d v="2041-07-31T00:00:00"/>
    <d v="2006-07-07T00:00:00"/>
    <d v="2041-07-31T00:00:00"/>
    <d v="1951-01-01T00:00:00"/>
    <m/>
    <s v=" "/>
    <s v=" "/>
    <s v=" "/>
    <s v=" "/>
  </r>
  <r>
    <n v="1"/>
    <s v="ירושלים"/>
    <x v="1"/>
    <s v="ירושלים"/>
    <n v="1030120"/>
    <s v="ע. י-ם צפון מוגבל'צ2"/>
    <n v="140800"/>
    <n v="140"/>
    <s v="עו&quot;ס שיקום          "/>
    <n v="1"/>
    <s v="ע&quot;ח המשרד"/>
    <n v="1"/>
    <s v="שכר עובדי המחלקה לש&quot;ח"/>
    <m/>
    <m/>
    <s v="ללא הסכם מיוחד      "/>
    <n v="31286867"/>
    <s v="זעפראני       "/>
    <s v="רחל       "/>
    <x v="0"/>
    <n v="0.5"/>
    <n v="0.5"/>
    <n v="140"/>
    <s v="עו&quot;ס שיקום          "/>
    <n v="0"/>
    <m/>
    <n v="80"/>
    <s v="עו&quot;ס                "/>
    <n v="3"/>
    <n v="107"/>
    <d v="2020-06-01T00:00:00"/>
    <d v="2020-06-01T00:00:00"/>
    <d v="2021-05-31T00:00:00"/>
    <d v="2009-01-26T00:00:00"/>
    <d v="2021-05-31T00:00:00"/>
    <d v="1951-01-01T00:00:00"/>
    <m/>
    <s v=" "/>
    <s v=" "/>
    <s v=" "/>
    <s v=" "/>
  </r>
  <r>
    <n v="1"/>
    <s v="ירושלים"/>
    <x v="1"/>
    <s v="ירושלים"/>
    <n v="1030120"/>
    <s v="ע. י-ם צפון מוגבל'צ2"/>
    <n v="140900"/>
    <n v="140"/>
    <s v="עו&quot;ס שיקום          "/>
    <n v="1"/>
    <s v="ע&quot;ח המשרד"/>
    <n v="1"/>
    <s v="שכר עובדי המחלקה לש&quot;ח"/>
    <m/>
    <m/>
    <s v="ללא הסכם מיוחד      "/>
    <n v="203223649"/>
    <s v="הכהן          "/>
    <s v="חנה       "/>
    <x v="0"/>
    <n v="0.65"/>
    <n v="0.65"/>
    <n v="140"/>
    <s v="עו&quot;ס שיקום          "/>
    <n v="0"/>
    <m/>
    <n v="80"/>
    <s v="עו&quot;ס                "/>
    <n v="2"/>
    <m/>
    <d v="2017-11-08T00:00:00"/>
    <d v="2020-09-01T00:00:00"/>
    <d v="2058-11-30T00:00:00"/>
    <d v="2017-11-08T00:00:00"/>
    <d v="2021-12-27T00:00:00"/>
    <d v="2017-01-01T00:00:00"/>
    <m/>
    <s v=" "/>
    <s v=" "/>
    <s v=" "/>
    <s v=" "/>
  </r>
  <r>
    <n v="1"/>
    <s v="ירושלים"/>
    <x v="1"/>
    <s v="ירושלים"/>
    <n v="1030210"/>
    <s v="ע. י-ם מערב מוגבל'צ1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733185"/>
    <s v="קורן          "/>
    <s v="ענבל      "/>
    <x v="0"/>
    <n v="0.25"/>
    <n v="0.25"/>
    <n v="120"/>
    <s v="עו&quot;ס משפחה (כוללני) "/>
    <n v="0"/>
    <m/>
    <n v="80"/>
    <s v="עו&quot;ס                "/>
    <n v="3"/>
    <n v="102"/>
    <d v="2013-01-14T00:00:00"/>
    <d v="2020-10-01T00:00:00"/>
    <d v="2054-02-28T00:00:00"/>
    <d v="2013-01-14T00:00:00"/>
    <d v="2054-02-28T00:00:00"/>
    <d v="2016-04-01T00:00:00"/>
    <m/>
    <s v=" "/>
    <s v=" "/>
    <s v=" "/>
    <s v=" "/>
  </r>
  <r>
    <n v="1"/>
    <s v="ירושלים"/>
    <x v="1"/>
    <s v="ירושלים"/>
    <n v="1030210"/>
    <s v="ע. י-ם מערב מוגבל'צ1"/>
    <n v="140200"/>
    <n v="140"/>
    <s v="עו&quot;ס שיקום          "/>
    <n v="1"/>
    <s v="ע&quot;ח המשרד"/>
    <n v="1"/>
    <s v="שכר עובדי המחלקה לש&quot;ח"/>
    <m/>
    <m/>
    <s v="ללא הסכם מיוחד      "/>
    <n v="203392493"/>
    <s v="הלה גולדברג   "/>
    <s v="ענת       "/>
    <x v="0"/>
    <n v="0.75"/>
    <n v="0.75"/>
    <n v="140"/>
    <s v="עו&quot;ס שיקום          "/>
    <n v="0"/>
    <m/>
    <n v="80"/>
    <s v="עו&quot;ס                "/>
    <n v="2"/>
    <m/>
    <d v="2020-08-16T00:00:00"/>
    <d v="2020-10-01T00:00:00"/>
    <d v="2059-01-31T00:00:00"/>
    <d v="2019-10-19T00:00:00"/>
    <d v="2059-01-31T00:00:00"/>
    <d v="2017-01-01T00:00:00"/>
    <m/>
    <s v=" "/>
    <s v=" "/>
    <s v=" "/>
    <s v=" "/>
  </r>
  <r>
    <n v="1"/>
    <s v="ירושלים"/>
    <x v="1"/>
    <s v="ירושלים"/>
    <n v="1030210"/>
    <s v="ע. י-ם מערב מוגבל'צ1"/>
    <n v="140400"/>
    <n v="140"/>
    <s v="עו&quot;ס שיקום          "/>
    <n v="1"/>
    <s v="ע&quot;ח המשרד"/>
    <n v="1"/>
    <s v="שכר עובדי המחלקה לש&quot;ח"/>
    <m/>
    <m/>
    <s v="ללא הסכם מיוחד      "/>
    <n v="61109559"/>
    <s v="מרכוס         "/>
    <s v="הילה      "/>
    <x v="0"/>
    <n v="0.5"/>
    <n v="0.5"/>
    <n v="140"/>
    <s v="עו&quot;ס שיקום          "/>
    <n v="0"/>
    <m/>
    <n v="80"/>
    <s v="עו&quot;ס                "/>
    <n v="2"/>
    <m/>
    <d v="2020-10-01T00:00:00"/>
    <d v="2020-10-01T00:00:00"/>
    <d v="2049-07-31T00:00:00"/>
    <d v="2020-08-02T00:00:00"/>
    <d v="2022-11-15T00:00:00"/>
    <d v="2012-09-01T00:00:00"/>
    <m/>
    <s v=" "/>
    <s v=" "/>
    <s v=" "/>
    <s v=" "/>
  </r>
  <r>
    <n v="1"/>
    <s v="ירושלים"/>
    <x v="1"/>
    <s v="ירושלים"/>
    <n v="1030210"/>
    <s v="ע. י-ם מערב מוגבל'צ1"/>
    <n v="140600"/>
    <n v="140"/>
    <s v="עו&quot;ס שיקום          "/>
    <n v="1"/>
    <s v="ע&quot;ח המשרד"/>
    <n v="1"/>
    <s v="שכר עובדי המחלקה לש&quot;ח"/>
    <m/>
    <m/>
    <s v="ללא הסכם מיוחד      "/>
    <n v="300733185"/>
    <s v="קורן          "/>
    <s v="ענבל      "/>
    <x v="0"/>
    <n v="0.75"/>
    <n v="0.75"/>
    <n v="140"/>
    <s v="עו&quot;ס שיקום          "/>
    <n v="0"/>
    <m/>
    <n v="80"/>
    <s v="עו&quot;ס                "/>
    <n v="3"/>
    <n v="102"/>
    <d v="2020-10-01T00:00:00"/>
    <d v="2020-10-01T00:00:00"/>
    <d v="2054-02-28T00:00:00"/>
    <d v="2013-01-14T00:00:00"/>
    <d v="2054-02-28T00:00:00"/>
    <d v="2002-08-01T00:00:00"/>
    <m/>
    <s v=" "/>
    <s v=" "/>
    <s v=" "/>
    <s v=" "/>
  </r>
  <r>
    <n v="1"/>
    <s v="ירושלים"/>
    <x v="1"/>
    <s v="ירושלים"/>
    <n v="1030210"/>
    <s v="ע. י-ם מערב מוגבל'צ1"/>
    <n v="140700"/>
    <n v="140"/>
    <s v="עו&quot;ס שיקום          "/>
    <n v="1"/>
    <s v="ע&quot;ח המשרד"/>
    <n v="1"/>
    <s v="שכר עובדי המחלקה לש&quot;ח"/>
    <m/>
    <m/>
    <s v="ללא הסכם מיוחד      "/>
    <n v="37181054"/>
    <s v="ריש           "/>
    <s v="שירה      "/>
    <x v="0"/>
    <n v="0.5"/>
    <n v="0.5"/>
    <n v="140"/>
    <s v="עו&quot;ס שיקום          "/>
    <n v="0"/>
    <m/>
    <n v="80"/>
    <s v="עו&quot;ס                "/>
    <n v="3"/>
    <m/>
    <d v="2020-10-01T00:00:00"/>
    <d v="2020-10-01T00:00:00"/>
    <d v="2046-02-28T00:00:00"/>
    <d v="2016-11-01T00:00:00"/>
    <d v="2046-02-28T00:00:00"/>
    <d v="1951-01-01T00:00:00"/>
    <m/>
    <s v=" "/>
    <s v=" "/>
    <s v=" "/>
    <s v=" "/>
  </r>
  <r>
    <n v="1"/>
    <s v="ירושלים"/>
    <x v="1"/>
    <s v="ירושלים"/>
    <n v="1030220"/>
    <s v="ע. י-ם מערב מוגבל'צ2"/>
    <n v="12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1125747"/>
    <s v="פרידמן-רוזנברג"/>
    <s v="רחל       "/>
    <x v="0"/>
    <n v="0.25"/>
    <n v="0.25"/>
    <n v="120"/>
    <s v="עו&quot;ס משפחה (כוללני) "/>
    <n v="0"/>
    <m/>
    <n v="80"/>
    <s v="עו&quot;ס                "/>
    <n v="5"/>
    <n v="136"/>
    <d v="2003-07-24T00:00:00"/>
    <d v="2020-10-01T00:00:00"/>
    <d v="2040-05-31T00:00:00"/>
    <d v="2003-07-24T00:00:00"/>
    <d v="2040-05-31T00:00:00"/>
    <d v="2016-04-01T00:00:00"/>
    <m/>
    <s v=" "/>
    <s v=" "/>
    <s v=" "/>
    <s v=" "/>
  </r>
  <r>
    <n v="1"/>
    <s v="ירושלים"/>
    <x v="1"/>
    <s v="ירושלים"/>
    <n v="1030220"/>
    <s v="ע. י-ם מערב מוגבל'צ2"/>
    <n v="140100"/>
    <n v="140"/>
    <s v="עו&quot;ס שיקום          "/>
    <n v="1"/>
    <s v="ע&quot;ח המשרד"/>
    <n v="1"/>
    <s v="שכר עובדי המחלקה לש&quot;ח"/>
    <m/>
    <m/>
    <s v="ללא הסכם מיוחד      "/>
    <n v="39990130"/>
    <s v="משלי מור      "/>
    <s v="פנינה     "/>
    <x v="0"/>
    <n v="1"/>
    <n v="1"/>
    <n v="140"/>
    <s v="עו&quot;ס שיקום          "/>
    <n v="0"/>
    <m/>
    <n v="80"/>
    <s v="עו&quot;ס                "/>
    <n v="4"/>
    <m/>
    <d v="2020-10-01T00:00:00"/>
    <d v="2020-10-01T00:00:00"/>
    <d v="2053-09-30T00:00:00"/>
    <d v="2014-08-11T00:00:00"/>
    <d v="2022-07-23T00:00:00"/>
    <d v="1951-01-01T00:00:00"/>
    <m/>
    <s v=" "/>
    <s v=" "/>
    <s v=" "/>
    <s v=" "/>
  </r>
  <r>
    <n v="1"/>
    <s v="ירושלים"/>
    <x v="1"/>
    <s v="ירושלים"/>
    <n v="1030220"/>
    <s v="ע. י-ם מערב מוגבל'צ2"/>
    <n v="140200"/>
    <n v="140"/>
    <s v="עו&quot;ס שיקום          "/>
    <n v="1"/>
    <s v="ע&quot;ח המשרד"/>
    <n v="1"/>
    <s v="שכר עובדי המחלקה לש&quot;ח"/>
    <m/>
    <m/>
    <s v="ללא הסכם מיוחד      "/>
    <n v="15722457"/>
    <s v="בן-דור        "/>
    <s v="קרול      "/>
    <x v="0"/>
    <n v="1"/>
    <n v="1"/>
    <n v="140"/>
    <s v="עו&quot;ס שיקום          "/>
    <n v="0"/>
    <m/>
    <n v="80"/>
    <s v="עו&quot;ס                "/>
    <n v="3"/>
    <n v="106"/>
    <d v="2020-05-01T00:00:00"/>
    <d v="2020-10-01T00:00:00"/>
    <d v="2022-12-31T00:00:00"/>
    <d v="2003-12-01T00:00:00"/>
    <d v="2022-12-31T00:00:00"/>
    <d v="2017-01-01T00:00:00"/>
    <m/>
    <s v=" "/>
    <s v=" "/>
    <s v=" "/>
    <s v=" "/>
  </r>
  <r>
    <n v="1"/>
    <s v="ירושלים"/>
    <x v="1"/>
    <s v="ירושלים"/>
    <n v="1030220"/>
    <s v="ע. י-ם מערב מוגבל'צ2"/>
    <n v="140300"/>
    <n v="140"/>
    <s v="עו&quot;ס שיקום          "/>
    <n v="1"/>
    <s v="ע&quot;ח המשרד"/>
    <n v="1"/>
    <s v="שכר עובדי המחלקה לש&quot;ח"/>
    <m/>
    <m/>
    <s v="ללא הסכם מיוחד      "/>
    <n v="11125747"/>
    <s v="פרידמן-רוזנברג"/>
    <s v="רחל       "/>
    <x v="0"/>
    <n v="0.5"/>
    <n v="0.5"/>
    <n v="140"/>
    <s v="עו&quot;ס שיקום          "/>
    <n v="0"/>
    <m/>
    <n v="80"/>
    <s v="עו&quot;ס                "/>
    <n v="5"/>
    <n v="136"/>
    <d v="2020-03-01T00:00:00"/>
    <d v="2020-10-01T00:00:00"/>
    <d v="2040-05-31T00:00:00"/>
    <d v="2003-07-24T00:00:00"/>
    <d v="2040-05-31T00:00:00"/>
    <d v="1951-01-01T00:00:00"/>
    <m/>
    <s v=" "/>
    <s v=" "/>
    <s v=" "/>
    <s v=" "/>
  </r>
  <r>
    <n v="1"/>
    <s v="ירושלים"/>
    <x v="2"/>
    <s v="אשדוד"/>
    <n v="1040020"/>
    <s v="ע. אשדוד ב,ג הנהלה"/>
    <n v="4100"/>
    <n v="64"/>
    <s v="מרכז נושא שיקום     "/>
    <n v="1"/>
    <s v="ע&quot;ח המשרד"/>
    <n v="1"/>
    <s v="שכר עובדי המחלקה לש&quot;ח"/>
    <n v="0"/>
    <m/>
    <s v="ללא הסכם מיוחד      "/>
    <n v="23092380"/>
    <s v="בלן אלפון     "/>
    <s v="לאה       "/>
    <x v="0"/>
    <n v="1"/>
    <n v="1"/>
    <n v="65"/>
    <s v="מרכז מש. במשבר וסכון"/>
    <n v="0"/>
    <m/>
    <n v="80"/>
    <s v="עו&quot;ס                "/>
    <n v="5"/>
    <n v="136"/>
    <d v="2019-08-01T00:00:00"/>
    <d v="2019-08-01T00:00:00"/>
    <d v="2026-12-31T00:00:00"/>
    <d v="1994-12-18T00:00:00"/>
    <d v="2032-12-31T00:00:00"/>
    <d v="2009-08-01T00:00:00"/>
    <m/>
    <s v=" "/>
    <s v=" "/>
    <s v=" "/>
    <s v=" "/>
  </r>
  <r>
    <n v="1"/>
    <s v="ירושלים"/>
    <x v="2"/>
    <s v="אשדוד"/>
    <n v="1040020"/>
    <s v="ע. אשדוד ב,ג הנהלה"/>
    <n v="5200"/>
    <n v="64"/>
    <s v="מרכז נושא שיקום     "/>
    <n v="1"/>
    <s v="ע&quot;ח המשרד"/>
    <n v="1"/>
    <s v="שכר עובדי המחלקה לש&quot;ח"/>
    <n v="0"/>
    <m/>
    <s v="ללא הסכם מיוחד      "/>
    <n v="320469513"/>
    <s v="אלייב         "/>
    <s v="ניקול     "/>
    <x v="0"/>
    <n v="1"/>
    <n v="1"/>
    <n v="64"/>
    <s v="מרכז נושא שיקום     "/>
    <n v="0"/>
    <m/>
    <n v="80"/>
    <s v="עו&quot;ס                "/>
    <n v="6"/>
    <m/>
    <d v="2012-04-01T00:00:00"/>
    <d v="2012-04-01T00:00:00"/>
    <d v="2041-12-31T00:00:00"/>
    <d v="2010-10-03T00:00:00"/>
    <d v="2041-12-31T00:00:00"/>
    <d v="1993-04-01T00:00:00"/>
    <m/>
    <s v=" "/>
    <s v=" "/>
    <s v=" "/>
    <s v=" "/>
  </r>
  <r>
    <n v="1"/>
    <s v="ירושלים"/>
    <x v="2"/>
    <s v="אשדוד"/>
    <n v="1040032"/>
    <s v="ע.אשדוד ו,ז מוגבלות"/>
    <n v="120800"/>
    <n v="140"/>
    <s v="עו&quot;ס שיקום         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2009-08-01T00:00:00"/>
    <m/>
    <s v=" "/>
    <s v=" "/>
    <s v=" "/>
    <s v=" "/>
  </r>
  <r>
    <n v="1"/>
    <s v="ירושלים"/>
    <x v="2"/>
    <s v="אשדוד"/>
    <n v="1040040"/>
    <s v="ע. אשדוד י-יג הנהלה"/>
    <n v="10300"/>
    <n v="140"/>
    <s v="עו&quot;ס שיקום          "/>
    <n v="1"/>
    <s v="ע&quot;ח המשרד"/>
    <n v="1"/>
    <s v="שכר עובדי המחלקה לש&quot;ח"/>
    <n v="0"/>
    <m/>
    <s v="ללא הסכם מיוחד      "/>
    <n v="32176869"/>
    <s v="שייניק        "/>
    <s v="מיכל      "/>
    <x v="0"/>
    <n v="0.8"/>
    <n v="0.8"/>
    <n v="140"/>
    <s v="עו&quot;ס שיקום          "/>
    <n v="0"/>
    <m/>
    <n v="80"/>
    <s v="עו&quot;ס                "/>
    <n v="3"/>
    <n v="106"/>
    <d v="2016-06-19T00:00:00"/>
    <d v="2017-09-01T00:00:00"/>
    <d v="2027-12-31T00:00:00"/>
    <d v="2015-10-19T00:00:00"/>
    <d v="2030-12-31T00:00:00"/>
    <d v="2008-08-01T00:00:00"/>
    <m/>
    <s v=" "/>
    <s v=" "/>
    <s v=" "/>
    <s v=" "/>
  </r>
  <r>
    <n v="1"/>
    <s v="ירושלים"/>
    <x v="2"/>
    <s v="אשדוד"/>
    <n v="1040041"/>
    <s v="ע.אשדוד י-יג מוגבלות"/>
    <n v="120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25"/>
    <m/>
    <m/>
    <m/>
    <m/>
    <m/>
    <m/>
    <m/>
    <m/>
    <m/>
    <m/>
    <m/>
    <m/>
    <m/>
    <m/>
    <d v="2006-03-01T00:00:00"/>
    <m/>
    <s v=" "/>
    <s v=" "/>
    <s v=" "/>
    <s v=" "/>
  </r>
  <r>
    <n v="1"/>
    <s v="ירושלים"/>
    <x v="2"/>
    <s v="אשדוד"/>
    <n v="1040100"/>
    <s v="ע.אשדוד שיקום הנהלה"/>
    <n v="64100"/>
    <n v="64"/>
    <s v="מרכז נושא שיקום     "/>
    <n v="1"/>
    <s v="ע&quot;ח המשרד"/>
    <n v="1"/>
    <s v="שכר עובדי המחלקה לש&quot;ח"/>
    <m/>
    <m/>
    <s v="ללא הסכם מיוחד      "/>
    <n v="23071848"/>
    <s v="בן מיכה       "/>
    <s v="אוסנת     "/>
    <x v="0"/>
    <n v="1"/>
    <n v="1"/>
    <n v="64"/>
    <s v="מרכז נושא שיקום     "/>
    <n v="0"/>
    <m/>
    <n v="80"/>
    <s v="עו&quot;ס                "/>
    <n v="6"/>
    <n v="111"/>
    <d v="2003-03-01T00:00:00"/>
    <d v="2020-05-01T00:00:00"/>
    <d v="2026-12-31T00:00:00"/>
    <d v="1990-10-01T00:00:00"/>
    <d v="2026-12-31T00:00:00"/>
    <d v="1980-04-01T00:00:00"/>
    <m/>
    <s v=" "/>
    <s v=" "/>
    <s v=" "/>
    <s v=" "/>
  </r>
  <r>
    <n v="1"/>
    <s v="ירושלים"/>
    <x v="2"/>
    <s v="אשדוד"/>
    <n v="1040100"/>
    <s v="ע.אשדוד שיקום הנהלה"/>
    <n v="64200"/>
    <n v="64"/>
    <s v="מרכז נושא שיקום     "/>
    <n v="1"/>
    <s v="ע&quot;ח המשרד"/>
    <n v="1"/>
    <s v="שכר עובדי המחלקה לש&quot;ח"/>
    <m/>
    <m/>
    <s v="ללא הסכם מיוחד      "/>
    <n v="37398161"/>
    <s v="מלכה          "/>
    <s v="מירית     "/>
    <x v="0"/>
    <n v="0.8"/>
    <n v="0.8"/>
    <n v="64"/>
    <s v="מרכז נושא שיקום     "/>
    <n v="0"/>
    <m/>
    <n v="80"/>
    <s v="עו&quot;ס                "/>
    <n v="6"/>
    <n v="102"/>
    <d v="2020-05-01T00:00:00"/>
    <d v="2020-05-01T00:00:00"/>
    <d v="2029-12-31T00:00:00"/>
    <d v="2010-04-15T00:00:00"/>
    <d v="2029-12-31T00:00:00"/>
    <d v="2001-07-01T00:00:00"/>
    <m/>
    <s v=" "/>
    <s v=" "/>
    <s v=" "/>
    <s v=" "/>
  </r>
  <r>
    <n v="1"/>
    <s v="ירושלים"/>
    <x v="2"/>
    <s v="אשדוד"/>
    <n v="1040100"/>
    <s v="ע.אשדוד שיקום הנהלה"/>
    <n v="64300"/>
    <n v="64"/>
    <s v="מרכז נושא שיקום     "/>
    <n v="1"/>
    <s v="ע&quot;ח המשרד"/>
    <n v="1"/>
    <s v="שכר עובדי המחלקה לש&quot;ח"/>
    <m/>
    <m/>
    <s v="ללא הסכם מיוחד      "/>
    <n v="22903496"/>
    <s v="סופר          "/>
    <s v="יעל       "/>
    <x v="0"/>
    <n v="1"/>
    <n v="1"/>
    <n v="64"/>
    <s v="מרכז נושא שיקום     "/>
    <n v="0"/>
    <m/>
    <n v="80"/>
    <s v="עו&quot;ס                "/>
    <n v="6"/>
    <n v="110"/>
    <d v="2020-05-01T00:00:00"/>
    <d v="2020-05-01T00:00:00"/>
    <d v="2033-12-31T00:00:00"/>
    <d v="1992-05-01T00:00:00"/>
    <d v="2033-12-31T00:00:00"/>
    <d v="1972-03-01T00:00:00"/>
    <m/>
    <s v=" "/>
    <s v=" "/>
    <s v=" "/>
    <s v=" "/>
  </r>
  <r>
    <n v="1"/>
    <s v="ירושלים"/>
    <x v="2"/>
    <s v="אשדוד"/>
    <n v="1040110"/>
    <s v="ע.אשדוד שיקום צ.צפון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5899115"/>
    <s v="אוקלרס        "/>
    <s v="מריאל     "/>
    <x v="0"/>
    <n v="1"/>
    <n v="1"/>
    <n v="120"/>
    <s v="עו&quot;ס משפחה (כוללני) "/>
    <n v="0"/>
    <m/>
    <n v="80"/>
    <s v="עו&quot;ס                "/>
    <n v="5"/>
    <n v="105"/>
    <d v="2009-01-01T00:00:00"/>
    <d v="2020-05-01T00:00:00"/>
    <d v="2034-12-31T00:00:00"/>
    <d v="2000-08-01T00:00:00"/>
    <d v="2034-12-31T00:00:00"/>
    <d v="2016-04-01T00:00:00"/>
    <m/>
    <s v=" "/>
    <s v=" "/>
    <s v=" "/>
    <s v=" "/>
  </r>
  <r>
    <n v="1"/>
    <s v="ירושלים"/>
    <x v="2"/>
    <s v="אשדוד"/>
    <n v="1040110"/>
    <s v="ע.אשדוד שיקום צ.צפון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399688"/>
    <s v="דהן           "/>
    <s v="רביד      "/>
    <x v="0"/>
    <n v="1"/>
    <n v="1"/>
    <n v="120"/>
    <s v="עו&quot;ס משפחה (כוללני) "/>
    <n v="0"/>
    <m/>
    <n v="80"/>
    <s v="עו&quot;ס                "/>
    <n v="2"/>
    <m/>
    <d v="2019-06-23T00:00:00"/>
    <d v="2020-05-01T00:00:00"/>
    <d v="2029-12-31T00:00:00"/>
    <d v="2019-06-23T00:00:00"/>
    <d v="2030-12-31T00:00:00"/>
    <d v="2016-04-01T00:00:00"/>
    <m/>
    <s v=" "/>
    <s v=" "/>
    <s v=" "/>
    <s v=" "/>
  </r>
  <r>
    <n v="1"/>
    <s v="ירושלים"/>
    <x v="2"/>
    <s v="אשדוד"/>
    <n v="1040110"/>
    <s v="ע.אשדוד שיקום צ.צפון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6460262"/>
    <s v="נקש           "/>
    <s v="הודיה     "/>
    <x v="0"/>
    <n v="0.25"/>
    <n v="0.25"/>
    <n v="120"/>
    <s v="עו&quot;ס משפחה (כוללני) "/>
    <n v="0"/>
    <m/>
    <n v="80"/>
    <s v="עו&quot;ס                "/>
    <n v="3"/>
    <m/>
    <d v="2017-02-02T00:00:00"/>
    <d v="2020-05-01T00:00:00"/>
    <d v="2029-12-31T00:00:00"/>
    <d v="2017-09-10T00:00:00"/>
    <d v="2029-12-31T00:00:00"/>
    <d v="2016-04-01T00:00:00"/>
    <m/>
    <s v=" "/>
    <s v=" "/>
    <s v=" "/>
    <s v=" "/>
  </r>
  <r>
    <n v="1"/>
    <s v="ירושלים"/>
    <x v="2"/>
    <s v="אשדוד"/>
    <n v="1040110"/>
    <s v="ע.אשדוד שיקום צ.צפון"/>
    <n v="140100"/>
    <n v="140"/>
    <s v="עו&quot;ס שיקום          "/>
    <n v="1"/>
    <s v="ע&quot;ח המשרד"/>
    <n v="1"/>
    <s v="שכר עובדי המחלקה לש&quot;ח"/>
    <m/>
    <m/>
    <s v="ללא הסכם מיוחד      "/>
    <n v="59058966"/>
    <s v="מלכה          "/>
    <s v="פאני      "/>
    <x v="0"/>
    <n v="1"/>
    <n v="1"/>
    <n v="140"/>
    <s v="עו&quot;ס שיקום          "/>
    <n v="0"/>
    <m/>
    <n v="80"/>
    <s v="עו&quot;ס                "/>
    <n v="5"/>
    <n v="108"/>
    <d v="2003-07-01T00:00:00"/>
    <d v="2020-05-01T00:00:00"/>
    <d v="2032-12-31T00:00:00"/>
    <d v="1988-07-01T00:00:00"/>
    <d v="2032-12-31T00:00:00"/>
    <d v="1951-01-01T00:00:00"/>
    <m/>
    <s v=" "/>
    <s v=" "/>
    <s v=" "/>
    <s v=" "/>
  </r>
  <r>
    <n v="1"/>
    <s v="ירושלים"/>
    <x v="2"/>
    <s v="אשדוד"/>
    <n v="1040110"/>
    <s v="ע.אשדוד שיקום צ.צפון"/>
    <n v="140200"/>
    <n v="140"/>
    <s v="עו&quot;ס שיקום          "/>
    <n v="1"/>
    <s v="ע&quot;ח המשרד"/>
    <n v="1"/>
    <s v="שכר עובדי המחלקה לש&quot;ח"/>
    <m/>
    <m/>
    <s v="ללא הסכם מיוחד      "/>
    <n v="61674834"/>
    <s v="אזולאי        "/>
    <s v="מיטל      "/>
    <x v="0"/>
    <n v="0.3"/>
    <n v="0.3"/>
    <n v="140"/>
    <s v="עו&quot;ס שיקום          "/>
    <n v="0"/>
    <m/>
    <n v="80"/>
    <s v="עו&quot;ס                "/>
    <n v="3"/>
    <n v="102"/>
    <d v="2014-02-03T00:00:00"/>
    <d v="2020-05-01T00:00:00"/>
    <d v="2046-12-31T00:00:00"/>
    <d v="2014-02-03T00:00:00"/>
    <d v="2030-12-31T00:00:00"/>
    <d v="2002-08-01T00:00:00"/>
    <m/>
    <s v=" "/>
    <s v=" "/>
    <s v=" "/>
    <s v=" "/>
  </r>
  <r>
    <n v="1"/>
    <s v="ירושלים"/>
    <x v="2"/>
    <s v="אשדוד"/>
    <n v="1040110"/>
    <s v="ע.אשדוד שיקום צ.צפון"/>
    <n v="140300"/>
    <n v="140"/>
    <s v="עו&quot;ס שיקום          "/>
    <n v="1"/>
    <s v="ע&quot;ח המשרד"/>
    <n v="1"/>
    <s v="שכר עובדי המחלקה לש&quot;ח"/>
    <m/>
    <m/>
    <s v="ללא הסכם מיוחד      "/>
    <n v="66460262"/>
    <s v="נקש           "/>
    <s v="הודיה     "/>
    <x v="0"/>
    <n v="0.25"/>
    <n v="0.25"/>
    <n v="140"/>
    <s v="עו&quot;ס שיקום          "/>
    <n v="0"/>
    <m/>
    <n v="80"/>
    <s v="עו&quot;ס                "/>
    <n v="3"/>
    <m/>
    <d v="2017-02-02T00:00:00"/>
    <d v="2020-05-01T00:00:00"/>
    <d v="2029-12-31T00:00:00"/>
    <d v="2017-09-10T00:00:00"/>
    <d v="2029-12-31T00:00:00"/>
    <d v="2004-11-01T00:00:00"/>
    <m/>
    <s v=" "/>
    <s v=" "/>
    <s v=" "/>
    <s v=" "/>
  </r>
  <r>
    <n v="1"/>
    <s v="ירושלים"/>
    <x v="2"/>
    <s v="אשדוד"/>
    <n v="1040110"/>
    <s v="ע.אשדוד שיקום צ.צפון"/>
    <n v="140400"/>
    <n v="140"/>
    <s v="עו&quot;ס שיקום          "/>
    <n v="1"/>
    <s v="ע&quot;ח המשרד"/>
    <n v="1"/>
    <s v="שכר עובדי המחלקה לש&quot;ח"/>
    <m/>
    <m/>
    <s v="ללא הסכם מיוחד      "/>
    <m/>
    <m/>
    <m/>
    <x v="2"/>
    <n v="0.39"/>
    <m/>
    <m/>
    <m/>
    <m/>
    <m/>
    <m/>
    <m/>
    <m/>
    <m/>
    <m/>
    <m/>
    <m/>
    <m/>
    <m/>
    <d v="2008-08-01T00:00:00"/>
    <m/>
    <s v=" "/>
    <s v=" "/>
    <s v=" "/>
    <s v=" "/>
  </r>
  <r>
    <n v="1"/>
    <s v="ירושלים"/>
    <x v="2"/>
    <s v="אשדוד"/>
    <n v="1040120"/>
    <s v="ע.אשדוד שיקום צ.דרום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062963"/>
    <s v="אלבז          "/>
    <s v="שיר       "/>
    <x v="0"/>
    <n v="0.25"/>
    <n v="0.25"/>
    <n v="120"/>
    <s v="עו&quot;ס משפחה (כוללני) "/>
    <n v="0"/>
    <m/>
    <n v="80"/>
    <s v="עו&quot;ס                "/>
    <n v="2"/>
    <m/>
    <d v="2018-04-16T00:00:00"/>
    <d v="2020-05-01T00:00:00"/>
    <d v="2028-12-31T00:00:00"/>
    <d v="2018-04-16T00:00:00"/>
    <d v="2028-12-31T00:00:00"/>
    <d v="2006-03-01T00:00:00"/>
    <m/>
    <s v=" "/>
    <s v=" "/>
    <s v=" "/>
    <s v=" "/>
  </r>
  <r>
    <n v="1"/>
    <s v="ירושלים"/>
    <x v="2"/>
    <s v="אשדוד"/>
    <n v="1040120"/>
    <s v="ע.אשדוד שיקום צ.דרום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904800"/>
    <s v="חגי           "/>
    <s v="הילה      "/>
    <x v="0"/>
    <n v="0.5"/>
    <n v="0.5"/>
    <n v="120"/>
    <s v="עו&quot;ס משפחה (כוללני) "/>
    <n v="0"/>
    <m/>
    <n v="80"/>
    <s v="עו&quot;ס                "/>
    <n v="4"/>
    <m/>
    <d v="2013-03-01T00:00:00"/>
    <d v="2020-05-01T00:00:00"/>
    <d v="2034-12-31T00:00:00"/>
    <d v="2012-06-18T00:00:00"/>
    <d v="2034-12-31T00:00:00"/>
    <d v="2016-04-01T00:00:00"/>
    <m/>
    <s v=" "/>
    <s v=" "/>
    <s v=" "/>
    <s v=" "/>
  </r>
  <r>
    <n v="1"/>
    <s v="ירושלים"/>
    <x v="2"/>
    <s v="אשדוד"/>
    <n v="1040120"/>
    <s v="ע.אשדוד שיקום צ.דרום"/>
    <n v="140100"/>
    <n v="140"/>
    <s v="עו&quot;ס שיקום          "/>
    <n v="1"/>
    <s v="ע&quot;ח המשרד"/>
    <n v="1"/>
    <s v="שכר עובדי המחלקה לש&quot;ח"/>
    <m/>
    <m/>
    <s v="ללא הסכם מיוחד      "/>
    <n v="35928241"/>
    <s v="דניאל         "/>
    <s v="לימור     "/>
    <x v="0"/>
    <n v="1"/>
    <n v="1"/>
    <n v="140"/>
    <s v="עו&quot;ס שיקום          "/>
    <n v="0"/>
    <m/>
    <n v="80"/>
    <s v="עו&quot;ס                "/>
    <n v="5"/>
    <n v="105"/>
    <d v="2006-04-23T00:00:00"/>
    <d v="2020-05-01T00:00:00"/>
    <d v="2026-12-31T00:00:00"/>
    <d v="2004-02-01T00:00:00"/>
    <d v="2030-12-31T00:00:00"/>
    <d v="2002-08-01T00:00:00"/>
    <m/>
    <s v=" "/>
    <s v=" "/>
    <s v=" "/>
    <s v=" "/>
  </r>
  <r>
    <n v="1"/>
    <s v="ירושלים"/>
    <x v="2"/>
    <s v="אשדוד"/>
    <n v="1040120"/>
    <s v="ע.אשדוד שיקום צ.דרום"/>
    <n v="140200"/>
    <n v="140"/>
    <s v="עו&quot;ס שיקום          "/>
    <n v="1"/>
    <s v="ע&quot;ח המשרד"/>
    <n v="1"/>
    <s v="שכר עובדי המחלקה לש&quot;ח"/>
    <m/>
    <m/>
    <s v="ללא הסכם מיוחד      "/>
    <n v="316580257"/>
    <s v="דמארי         "/>
    <s v="הילה      "/>
    <x v="0"/>
    <n v="1"/>
    <n v="1"/>
    <n v="140"/>
    <s v="עו&quot;ס שיקום          "/>
    <n v="0"/>
    <m/>
    <n v="80"/>
    <s v="עו&quot;ס                "/>
    <n v="1"/>
    <m/>
    <d v="2020-01-05T00:00:00"/>
    <d v="2020-05-01T00:00:00"/>
    <d v="2020-12-31T00:00:00"/>
    <d v="2020-01-05T00:00:00"/>
    <d v="2030-12-31T00:00:00"/>
    <d v="2001-07-01T00:00:00"/>
    <m/>
    <s v=" "/>
    <s v=" "/>
    <s v=" "/>
    <s v=" "/>
  </r>
  <r>
    <n v="1"/>
    <s v="ירושלים"/>
    <x v="2"/>
    <s v="אשדוד"/>
    <n v="1040120"/>
    <s v="ע.אשדוד שיקום צ.דרום"/>
    <n v="140300"/>
    <n v="140"/>
    <s v="עו&quot;ס שיקום          "/>
    <n v="1"/>
    <s v="ע&quot;ח המשרד"/>
    <n v="1"/>
    <s v="שכר עובדי המחלקה לש&quot;ח"/>
    <m/>
    <m/>
    <s v="ללא הסכם מיוחד      "/>
    <n v="15623150"/>
    <s v="גרפינקל       "/>
    <s v="אסתר      "/>
    <x v="0"/>
    <n v="0.3"/>
    <n v="0.3"/>
    <n v="140"/>
    <s v="עו&quot;ס שיקום          "/>
    <n v="0"/>
    <m/>
    <n v="80"/>
    <s v="עו&quot;ס                "/>
    <n v="3"/>
    <m/>
    <d v="2020-05-01T00:00:00"/>
    <d v="2020-05-01T00:00:00"/>
    <d v="2029-12-31T00:00:00"/>
    <d v="2018-06-20T00:00:00"/>
    <d v="2030-12-31T00:00:00"/>
    <d v="2004-11-01T00:00:00"/>
    <m/>
    <s v=" "/>
    <s v=" "/>
    <s v=" "/>
    <s v=" "/>
  </r>
  <r>
    <n v="1"/>
    <s v="ירושלים"/>
    <x v="2"/>
    <s v="אשדוד"/>
    <n v="1040120"/>
    <s v="ע.אשדוד שיקום צ.דרום"/>
    <n v="140400"/>
    <n v="140"/>
    <s v="עו&quot;ס שיקום          "/>
    <n v="1"/>
    <s v="ע&quot;ח המשרד"/>
    <n v="1"/>
    <s v="שכר עובדי המחלקה לש&quot;ח"/>
    <m/>
    <m/>
    <s v="ללא הסכם מיוחד      "/>
    <n v="39904800"/>
    <s v="חגי           "/>
    <s v="הילה      "/>
    <x v="0"/>
    <n v="0.3"/>
    <n v="0.3"/>
    <n v="140"/>
    <s v="עו&quot;ס שיקום          "/>
    <n v="0"/>
    <m/>
    <n v="80"/>
    <s v="עו&quot;ס                "/>
    <n v="4"/>
    <m/>
    <d v="2016-04-08T00:00:00"/>
    <d v="2020-05-01T00:00:00"/>
    <d v="2034-12-31T00:00:00"/>
    <d v="2012-06-18T00:00:00"/>
    <d v="2034-12-31T00:00:00"/>
    <d v="2004-11-01T00:00:00"/>
    <m/>
    <s v=" "/>
    <s v=" "/>
    <s v=" "/>
    <s v=" "/>
  </r>
  <r>
    <n v="1"/>
    <s v="ירושלים"/>
    <x v="3"/>
    <s v="בית-שמש"/>
    <n v="1210000"/>
    <s v="ע. בית שמש"/>
    <n v="3000"/>
    <n v="64"/>
    <s v="מרכז נושא שיקום     "/>
    <n v="1"/>
    <s v="ע&quot;ח המשרד"/>
    <n v="1"/>
    <s v="שכר עובדי המחלקה לש&quot;ח"/>
    <n v="0"/>
    <m/>
    <s v="ללא הסכם מיוחד      "/>
    <n v="39796180"/>
    <s v="סהר           "/>
    <s v="יעל-מרגלית"/>
    <x v="0"/>
    <n v="0.75"/>
    <n v="0.75"/>
    <n v="64"/>
    <s v="מרכז נושא שיקום     "/>
    <n v="0"/>
    <m/>
    <n v="80"/>
    <s v="עו&quot;ס                "/>
    <n v="5"/>
    <m/>
    <d v="2019-04-14T00:00:00"/>
    <d v="2019-04-14T00:00:00"/>
    <d v="2021-12-31T00:00:00"/>
    <d v="2012-01-22T00:00:00"/>
    <d v="2025-12-31T00:00:00"/>
    <d v="1951-01-01T00:00:00"/>
    <m/>
    <s v=" "/>
    <s v=" "/>
    <s v=" "/>
    <s v=" "/>
  </r>
  <r>
    <n v="1"/>
    <s v="ירושלים"/>
    <x v="3"/>
    <s v="בית-שמש"/>
    <n v="1210010"/>
    <s v="ע. בית שמש צ.דרום"/>
    <n v="12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406614"/>
    <s v="רוזנפלד       "/>
    <s v="שמרית     "/>
    <x v="0"/>
    <n v="0.75"/>
    <n v="0.75"/>
    <n v="120"/>
    <s v="עו&quot;ס משפחה (כוללני) "/>
    <n v="0"/>
    <m/>
    <n v="80"/>
    <s v="עו&quot;ס                "/>
    <n v="5"/>
    <m/>
    <d v="2011-11-27T00:00:00"/>
    <d v="2017-11-01T00:00:00"/>
    <d v="2043-10-12T00:00:00"/>
    <d v="2011-11-27T00:00:00"/>
    <d v="2043-10-12T00:00:00"/>
    <d v="2016-04-01T00:00:00"/>
    <m/>
    <s v=" "/>
    <s v=" "/>
    <s v=" "/>
    <s v=" "/>
  </r>
  <r>
    <n v="1"/>
    <s v="ירושלים"/>
    <x v="3"/>
    <s v="בית-שמש"/>
    <n v="1210020"/>
    <s v="ע. בית שמש ג.ב.ש"/>
    <n v="3075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2842697"/>
    <s v="גרוס          "/>
    <s v="נוגה      "/>
    <x v="0"/>
    <n v="0.25"/>
    <n v="0.25"/>
    <n v="120"/>
    <s v="עו&quot;ס משפחה (כוללני) "/>
    <n v="0"/>
    <m/>
    <n v="80"/>
    <s v="עו&quot;ס                "/>
    <n v="5"/>
    <n v="102"/>
    <d v="2005-05-01T00:00:00"/>
    <d v="2017-07-01T00:00:00"/>
    <d v="2030-01-01T00:00:00"/>
    <d v="1990-09-01T00:00:00"/>
    <d v="2023-12-31T00:00:00"/>
    <d v="2016-04-01T00:00:00"/>
    <m/>
    <s v=" "/>
    <s v=" "/>
    <s v=" "/>
    <s v=" "/>
  </r>
  <r>
    <n v="1"/>
    <s v="ירושלים"/>
    <x v="3"/>
    <s v="בית-שמש"/>
    <n v="1210020"/>
    <s v="ע. בית שמש ג.ב.ש"/>
    <n v="32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2842697"/>
    <s v="גרוס          "/>
    <s v="נוגה      "/>
    <x v="0"/>
    <n v="0.5"/>
    <n v="0.5"/>
    <n v="120"/>
    <s v="עו&quot;ס משפחה (כוללני) "/>
    <n v="0"/>
    <m/>
    <n v="80"/>
    <s v="עו&quot;ס                "/>
    <n v="5"/>
    <n v="102"/>
    <d v="2005-05-01T00:00:00"/>
    <d v="2017-11-01T00:00:00"/>
    <d v="2022-12-31T00:00:00"/>
    <d v="1990-09-01T00:00:00"/>
    <d v="2023-12-31T00:00:00"/>
    <d v="2016-04-01T00:00:00"/>
    <m/>
    <s v=" "/>
    <s v=" "/>
    <s v=" "/>
    <s v=" "/>
  </r>
  <r>
    <n v="1"/>
    <s v="ירושלים"/>
    <x v="4"/>
    <s v="מבשרת-ציון"/>
    <n v="1240000"/>
    <s v="מ.מ מבשרת ציון"/>
    <n v="15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4463307"/>
    <s v="רגב           "/>
    <s v="אורית     "/>
    <x v="0"/>
    <n v="0.33"/>
    <n v="0.33"/>
    <n v="120"/>
    <s v="עו&quot;ס משפחה (כוללני) "/>
    <n v="0"/>
    <m/>
    <n v="80"/>
    <s v="עו&quot;ס                "/>
    <n v="5"/>
    <n v="105"/>
    <d v="2001-12-16T00:00:00"/>
    <d v="2017-01-01T00:00:00"/>
    <d v="2020-12-31T00:00:00"/>
    <d v="2001-12-16T00:00:00"/>
    <d v="2022-05-31T00:00:00"/>
    <d v="2016-04-01T00:00:00"/>
    <m/>
    <s v=" "/>
    <s v=" "/>
    <s v=" "/>
    <s v=" "/>
  </r>
  <r>
    <n v="1"/>
    <s v="ירושלים"/>
    <x v="5"/>
    <s v="קרית-מלאכי"/>
    <n v="1290000"/>
    <s v="ע. ק.מלאכי"/>
    <n v="11100"/>
    <n v="64"/>
    <s v="מרכז נושא שיקום     "/>
    <n v="1"/>
    <s v="ע&quot;ח המשרד"/>
    <n v="1"/>
    <s v="שכר עובדי המחלקה לש&quot;ח"/>
    <n v="0"/>
    <m/>
    <s v="ללא הסכם מיוחד      "/>
    <n v="33225756"/>
    <s v="מרשל          "/>
    <s v="דבורה     "/>
    <x v="0"/>
    <n v="0.5"/>
    <n v="0.5"/>
    <n v="64"/>
    <s v="מרכז נושא שיקום     "/>
    <n v="0"/>
    <m/>
    <n v="80"/>
    <s v="עו&quot;ס                "/>
    <n v="5"/>
    <m/>
    <d v="2019-12-01T00:00:00"/>
    <d v="2019-12-01T00:00:00"/>
    <d v="2028-12-01T00:00:00"/>
    <d v="2017-06-01T00:00:00"/>
    <d v="2021-11-25T00:00:00"/>
    <d v="1993-04-01T00:00:00"/>
    <m/>
    <s v=" "/>
    <s v=" "/>
    <s v=" "/>
    <s v=" "/>
  </r>
  <r>
    <n v="1"/>
    <s v="ירושלים"/>
    <x v="5"/>
    <s v="קרית-מלאכי"/>
    <n v="1290000"/>
    <s v="ע. ק.מלאכי"/>
    <n v="11110"/>
    <n v="64"/>
    <s v="מרכז נושא שיקום     "/>
    <n v="1"/>
    <s v="ע&quot;ח המשרד"/>
    <n v="1"/>
    <s v="שכר עובדי המחלקה לש&quot;ח"/>
    <m/>
    <m/>
    <s v="ללא הסכם מיוחד      "/>
    <n v="24440968"/>
    <s v="קלצהנדלר      "/>
    <s v="שלומית    "/>
    <x v="0"/>
    <n v="0.5"/>
    <n v="0.5"/>
    <n v="64"/>
    <s v="מרכז נושא שיקום     "/>
    <n v="0"/>
    <m/>
    <n v="80"/>
    <s v="עו&quot;ס                "/>
    <n v="6"/>
    <n v="102"/>
    <d v="2007-07-01T00:00:00"/>
    <d v="2020-08-01T00:00:00"/>
    <d v="2030-12-31T00:00:00"/>
    <d v="1994-07-01T00:00:00"/>
    <d v="2035-11-01T00:00:00"/>
    <d v="1971-09-01T00:00:00"/>
    <m/>
    <s v=" "/>
    <s v=" "/>
    <s v=" "/>
    <s v=" "/>
  </r>
  <r>
    <n v="1"/>
    <s v="ירושלים"/>
    <x v="5"/>
    <s v="קרית-מלאכי"/>
    <n v="1290000"/>
    <s v="ע. ק.מלאכי"/>
    <n v="3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225756"/>
    <s v="מרשל          "/>
    <s v="דבורה     "/>
    <x v="0"/>
    <n v="0.5"/>
    <n v="0.5"/>
    <n v="120"/>
    <s v="עו&quot;ס משפחה (כוללני) "/>
    <n v="0"/>
    <m/>
    <n v="80"/>
    <s v="עו&quot;ס                "/>
    <n v="3"/>
    <m/>
    <d v="2017-06-01T00:00:00"/>
    <d v="2017-06-01T00:00:00"/>
    <d v="2020-12-31T00:00:00"/>
    <d v="2017-06-01T00:00:00"/>
    <d v="2021-11-25T00:00:00"/>
    <d v="2016-04-01T00:00:00"/>
    <m/>
    <s v=" "/>
    <s v=" "/>
    <s v=" "/>
    <s v=" "/>
  </r>
  <r>
    <n v="1"/>
    <s v="ירושלים"/>
    <x v="6"/>
    <s v="בית-א-ל"/>
    <n v="1340000"/>
    <s v="מ.מ בית אל"/>
    <n v="1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5345710"/>
    <s v="לוי           "/>
    <s v="טליה      "/>
    <x v="0"/>
    <n v="0.33"/>
    <n v="0.33"/>
    <n v="120"/>
    <s v="עו&quot;ס משפחה (כוללני) "/>
    <n v="0"/>
    <m/>
    <n v="80"/>
    <s v="עו&quot;ס                "/>
    <n v="1"/>
    <m/>
    <d v="2020-09-08T00:00:00"/>
    <d v="2020-09-08T00:00:00"/>
    <d v="2021-12-31T00:00:00"/>
    <d v="2020-09-08T00:00:00"/>
    <d v="2035-12-31T00:00:00"/>
    <d v="2016-04-01T00:00:00"/>
    <m/>
    <s v=" "/>
    <s v=" "/>
    <s v=" "/>
    <s v=" "/>
  </r>
  <r>
    <n v="1"/>
    <s v="ירושלים"/>
    <x v="7"/>
    <s v="מעלה-אדומים"/>
    <n v="1400020"/>
    <s v="ע. מעלה אדומים צוות2"/>
    <n v="22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1520910"/>
    <s v="דביר          "/>
    <s v="תמר       "/>
    <x v="0"/>
    <n v="0.5"/>
    <n v="0.5"/>
    <n v="200"/>
    <s v="עו&quot;ס קהילה          "/>
    <n v="0"/>
    <m/>
    <n v="80"/>
    <s v="עו&quot;ס                "/>
    <n v="4"/>
    <m/>
    <d v="2019-06-01T00:00:00"/>
    <d v="2020-10-01T00:00:00"/>
    <d v="2030-12-31T00:00:00"/>
    <d v="2017-10-19T00:00:00"/>
    <d v="2030-12-31T00:00:00"/>
    <d v="2016-04-01T00:00:00"/>
    <m/>
    <s v=" "/>
    <s v=" "/>
    <s v=" "/>
    <s v=" "/>
  </r>
  <r>
    <n v="1"/>
    <s v="ירושלים"/>
    <x v="8"/>
    <s v="אפרת"/>
    <n v="1410000"/>
    <s v="מ.מ אפרת"/>
    <n v="11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4440298"/>
    <s v="בלנק          "/>
    <s v="שרונה     "/>
    <x v="0"/>
    <n v="0.33"/>
    <n v="0.33"/>
    <n v="120"/>
    <s v="עו&quot;ס משפחה (כוללני) "/>
    <n v="0"/>
    <m/>
    <n v="80"/>
    <s v="עו&quot;ס                "/>
    <n v="4"/>
    <n v="104"/>
    <d v="1996-07-01T00:00:00"/>
    <d v="2016-04-01T00:00:00"/>
    <d v="2020-12-31T00:00:00"/>
    <d v="2008-07-01T00:00:00"/>
    <d v="2030-12-31T00:00:00"/>
    <d v="2016-04-01T00:00:00"/>
    <m/>
    <s v=" "/>
    <s v=" "/>
    <s v=" "/>
    <s v=" "/>
  </r>
  <r>
    <n v="1"/>
    <s v="ירושלים"/>
    <x v="9"/>
    <s v="גבעת-זאב"/>
    <n v="1420000"/>
    <s v="מ.מ גבעת זאב"/>
    <n v="11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631066"/>
    <s v="בשן           "/>
    <s v="הודיה     "/>
    <x v="0"/>
    <n v="0.33"/>
    <n v="0.33"/>
    <n v="120"/>
    <s v="עו&quot;ס משפחה (כוללני) "/>
    <n v="0"/>
    <m/>
    <n v="80"/>
    <s v="עו&quot;ס                "/>
    <n v="4"/>
    <n v="105"/>
    <d v="2015-03-01T00:00:00"/>
    <d v="2016-11-01T00:00:00"/>
    <d v="2030-12-31T00:00:00"/>
    <d v="2015-03-01T00:00:00"/>
    <d v="2030-12-31T00:00:00"/>
    <d v="2016-04-01T00:00:00"/>
    <m/>
    <s v=" "/>
    <s v=" "/>
    <s v=" "/>
    <s v=" "/>
  </r>
  <r>
    <n v="1"/>
    <s v="ירושלים"/>
    <x v="10"/>
    <s v="ביתר-עלית"/>
    <n v="1460000"/>
    <s v="ע. ביתר עילית"/>
    <n v="2100"/>
    <n v="63"/>
    <s v="מרכז נושא מוגבלויות "/>
    <n v="1"/>
    <s v="ע&quot;ח המשרד"/>
    <n v="1"/>
    <s v="שכר עובדי המחלקה לש&quot;ח"/>
    <n v="0"/>
    <m/>
    <s v="ללא הסכם מיוחד      "/>
    <n v="58313867"/>
    <s v="אסודרי        "/>
    <s v="רחל       "/>
    <x v="0"/>
    <n v="0.5"/>
    <n v="0.5"/>
    <n v="63"/>
    <s v="מרכז נושא מוגבלויות "/>
    <n v="0"/>
    <m/>
    <n v="80"/>
    <s v="עו&quot;ס                "/>
    <n v="6"/>
    <n v="104"/>
    <d v="2013-11-01T00:00:00"/>
    <d v="2013-11-01T00:00:00"/>
    <d v="2030-09-30T00:00:00"/>
    <d v="1995-10-16T00:00:00"/>
    <d v="2030-09-30T00:00:00"/>
    <d v="1998-09-01T00:00:00"/>
    <m/>
    <s v=" "/>
    <s v=" "/>
    <s v=" "/>
    <s v=" "/>
  </r>
  <r>
    <n v="1"/>
    <s v="ירושלים"/>
    <x v="10"/>
    <s v="ביתר-עלית"/>
    <n v="1460030"/>
    <s v="ע. ביתר עלית צוות 3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3561225"/>
    <s v="נולמן         "/>
    <s v="לאה       "/>
    <x v="0"/>
    <n v="0.75"/>
    <n v="0.75"/>
    <n v="120"/>
    <s v="עו&quot;ס משפחה (כוללני) "/>
    <n v="0"/>
    <m/>
    <n v="80"/>
    <s v="עו&quot;ס                "/>
    <n v="3"/>
    <m/>
    <d v="2016-04-04T00:00:00"/>
    <d v="2018-11-02T00:00:00"/>
    <d v="2045-12-31T00:00:00"/>
    <d v="2016-04-04T00:00:00"/>
    <d v="2022-07-01T00:00:00"/>
    <d v="2016-04-01T00:00:00"/>
    <m/>
    <s v=" "/>
    <s v=" "/>
    <s v=" "/>
    <s v=" "/>
  </r>
  <r>
    <n v="1"/>
    <s v="ירושלים"/>
    <x v="11"/>
    <s v="מודיעין-עלית"/>
    <n v="1470000"/>
    <s v="ע. מודיעין עילית"/>
    <n v="200"/>
    <n v="64"/>
    <s v="מרכז נושא שיקום     "/>
    <n v="1"/>
    <s v="ע&quot;ח המשרד"/>
    <n v="1"/>
    <s v="שכר עובדי המחלקה לש&quot;ח"/>
    <n v="0"/>
    <m/>
    <s v="ללא הסכם מיוחד      "/>
    <n v="43028018"/>
    <s v="שחור          "/>
    <s v="אפרת      "/>
    <x v="0"/>
    <n v="0.5"/>
    <n v="0.5"/>
    <n v="64"/>
    <s v="מרכז נושא שיקום     "/>
    <n v="0"/>
    <m/>
    <n v="80"/>
    <s v="עו&quot;ס                "/>
    <n v="4"/>
    <m/>
    <d v="2020-05-01T00:00:00"/>
    <d v="2020-05-01T00:00:00"/>
    <d v="2030-12-31T00:00:00"/>
    <d v="2015-09-01T00:00:00"/>
    <d v="2032-09-30T00:00:00"/>
    <d v="2004-11-01T00:00:00"/>
    <m/>
    <s v=" "/>
    <s v=" "/>
    <s v=" "/>
    <s v=" "/>
  </r>
  <r>
    <n v="1"/>
    <s v="ירושלים"/>
    <x v="11"/>
    <s v="מודיעין-עלית"/>
    <n v="1470020"/>
    <s v="ע.ממודיעין ע' צוות ב"/>
    <n v="22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9522158"/>
    <s v="סילון         "/>
    <s v="ורד       "/>
    <x v="0"/>
    <n v="0.75"/>
    <n v="0.3"/>
    <n v="120"/>
    <s v="עו&quot;ס משפחה (כוללני) "/>
    <n v="0"/>
    <m/>
    <n v="80"/>
    <s v="עו&quot;ס                "/>
    <n v="3"/>
    <n v="111"/>
    <d v="2015-04-01T00:00:00"/>
    <d v="2019-06-01T00:00:00"/>
    <d v="2030-12-31T00:00:00"/>
    <d v="2014-08-26T00:00:00"/>
    <d v="2030-12-31T00:00:00"/>
    <d v="2016-04-01T00:00:00"/>
    <m/>
    <s v=" "/>
    <s v=" "/>
    <s v=" "/>
    <s v=" "/>
  </r>
  <r>
    <n v="1"/>
    <s v="ירושלים"/>
    <x v="11"/>
    <s v="מודיעין-עלית"/>
    <n v="1470020"/>
    <s v="ע.ממודיעין ע' צוות ב"/>
    <n v="22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820576"/>
    <s v="לנדאו         "/>
    <s v="מיכל      "/>
    <x v="0"/>
    <n v="0.75"/>
    <n v="0.4"/>
    <n v="120"/>
    <s v="עו&quot;ס משפחה (כוללני) "/>
    <n v="0"/>
    <m/>
    <n v="80"/>
    <s v="עו&quot;ס                "/>
    <n v="3"/>
    <m/>
    <d v="2017-09-01T00:00:00"/>
    <d v="2020-07-01T00:00:00"/>
    <d v="2030-12-31T00:00:00"/>
    <d v="2017-09-01T00:00:00"/>
    <d v="2030-12-31T00:00:00"/>
    <d v="2016-04-01T00:00:00"/>
    <m/>
    <s v=" "/>
    <s v=" "/>
    <s v=" "/>
    <s v=" "/>
  </r>
  <r>
    <n v="1"/>
    <s v="ירושלים"/>
    <x v="12"/>
    <s v="הר-חברון"/>
    <n v="1620000"/>
    <s v="מ.א הר חברון"/>
    <n v="112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58707688"/>
    <s v="פרץ           "/>
    <s v="נעמי      "/>
    <x v="0"/>
    <n v="0.33"/>
    <n v="0.33"/>
    <n v="121"/>
    <s v="עו&quot;ס מרחבי          "/>
    <n v="0"/>
    <m/>
    <n v="80"/>
    <s v="עו&quot;ס                "/>
    <n v="4"/>
    <n v="132"/>
    <d v="2018-08-01T00:00:00"/>
    <d v="2019-07-02T00:00:00"/>
    <d v="2020-12-31T00:00:00"/>
    <d v="1995-07-16T00:00:00"/>
    <d v="2045-12-31T00:00:00"/>
    <d v="2016-04-01T00:00:00"/>
    <m/>
    <s v=" "/>
    <s v=" "/>
    <s v=" "/>
    <s v=" "/>
  </r>
  <r>
    <n v="1"/>
    <s v="ירושלים"/>
    <x v="13"/>
    <s v="מטה-יהודה"/>
    <n v="1640000"/>
    <s v="מ.א מטה יהודה"/>
    <n v="29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1388302"/>
    <s v="נקי           "/>
    <s v="לירז      "/>
    <x v="0"/>
    <n v="0.25"/>
    <n v="0.25"/>
    <n v="121"/>
    <s v="עו&quot;ס מרחבי          "/>
    <n v="0"/>
    <m/>
    <n v="80"/>
    <s v="עו&quot;ס                "/>
    <n v="5"/>
    <m/>
    <d v="2014-05-01T00:00:00"/>
    <d v="2018-09-02T00:00:00"/>
    <d v="2025-12-31T00:00:00"/>
    <d v="2014-01-14T00:00:00"/>
    <d v="2030-12-31T00:00:00"/>
    <d v="2016-04-01T00:00:00"/>
    <m/>
    <s v=" "/>
    <s v=" "/>
    <s v=" "/>
    <s v=" "/>
  </r>
  <r>
    <n v="1"/>
    <s v="ירושלים"/>
    <x v="13"/>
    <s v="מטה-יהודה"/>
    <n v="1640010"/>
    <s v="מ.א מטה יהודה צוות 1"/>
    <n v="226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50316694"/>
    <s v="איברהים       "/>
    <s v="זהייה     "/>
    <x v="0"/>
    <n v="0.25"/>
    <n v="0.25"/>
    <n v="121"/>
    <s v="עו&quot;ס מרחבי          "/>
    <n v="0"/>
    <m/>
    <n v="80"/>
    <s v="עו&quot;ס                "/>
    <n v="4"/>
    <m/>
    <d v="1997-04-01T00:00:00"/>
    <d v="2018-09-01T00:00:00"/>
    <d v="2025-12-31T00:00:00"/>
    <d v="1989-06-01T00:00:00"/>
    <d v="2030-12-31T00:00:00"/>
    <d v="2016-04-01T00:00:00"/>
    <m/>
    <s v=" "/>
    <s v=" "/>
    <s v=" "/>
    <s v=" "/>
  </r>
  <r>
    <n v="1"/>
    <s v="ירושלים"/>
    <x v="14"/>
    <s v="יואב"/>
    <n v="1670000"/>
    <s v="מ.א יואב"/>
    <n v="11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60128667"/>
    <s v="ארבל          "/>
    <s v="מירב      "/>
    <x v="0"/>
    <n v="0.33"/>
    <n v="0.33"/>
    <n v="121"/>
    <s v="עו&quot;ס מרחבי          "/>
    <n v="0"/>
    <m/>
    <n v="80"/>
    <s v="עו&quot;ס                "/>
    <n v="5"/>
    <n v="101"/>
    <d v="2011-10-01T00:00:00"/>
    <d v="2018-04-01T00:00:00"/>
    <d v="2030-12-31T00:00:00"/>
    <d v="2013-07-07T00:00:00"/>
    <d v="2022-11-10T00:00:00"/>
    <d v="2016-04-01T00:00:00"/>
    <m/>
    <s v=" "/>
    <s v=" "/>
    <s v=" "/>
    <s v=" "/>
  </r>
  <r>
    <n v="1"/>
    <s v="ירושלים"/>
    <x v="15"/>
    <s v="לכיש"/>
    <n v="1680010"/>
    <s v="מ.א לכיש צוות 1"/>
    <n v="1204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66019696"/>
    <s v="כהן           "/>
    <s v="מירב      "/>
    <x v="0"/>
    <n v="0.33"/>
    <n v="0.33"/>
    <n v="121"/>
    <s v="עו&quot;ס מרחבי          "/>
    <n v="0"/>
    <m/>
    <n v="80"/>
    <s v="עו&quot;ס                "/>
    <n v="4"/>
    <n v="101"/>
    <d v="2009-08-03T00:00:00"/>
    <d v="2020-05-01T00:00:00"/>
    <d v="2030-12-31T00:00:00"/>
    <d v="2008-02-24T00:00:00"/>
    <d v="2030-12-31T00:00:00"/>
    <d v="2016-04-01T00:00:00"/>
    <m/>
    <s v=" "/>
    <s v=" "/>
    <s v=" "/>
    <s v=" "/>
  </r>
  <r>
    <n v="1"/>
    <s v="ירושלים"/>
    <x v="16"/>
    <s v="באר-טוביה"/>
    <n v="1730000"/>
    <s v="מ.א באר טוביה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201237633"/>
    <s v="יהודה-מלכא    "/>
    <s v="הילה      "/>
    <x v="0"/>
    <n v="0.5"/>
    <n v="0.5"/>
    <n v="64"/>
    <s v="מרכז נושא שיקום     "/>
    <n v="0"/>
    <m/>
    <n v="80"/>
    <s v="עו&quot;ס                "/>
    <n v="4"/>
    <m/>
    <d v="2019-09-08T00:00:00"/>
    <d v="2019-09-08T00:00:00"/>
    <d v="2030-12-31T00:00:00"/>
    <d v="2018-05-06T00:00:00"/>
    <d v="2030-12-31T00:00:00"/>
    <d v="1973-04-01T00:00:00"/>
    <m/>
    <s v=" "/>
    <s v=" "/>
    <s v=" "/>
    <s v=" "/>
  </r>
  <r>
    <n v="1"/>
    <s v="ירושלים"/>
    <x v="16"/>
    <s v="באר-טוביה"/>
    <n v="1730010"/>
    <s v="מ.א באר טוביה צוות1"/>
    <n v="1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8811503"/>
    <s v="אסולין        "/>
    <s v="רויטל     "/>
    <x v="0"/>
    <n v="0.5"/>
    <n v="0.5"/>
    <n v="121"/>
    <s v="עו&quot;ס מרחבי          "/>
    <n v="0"/>
    <m/>
    <n v="80"/>
    <s v="עו&quot;ס                "/>
    <n v="5"/>
    <m/>
    <d v="2015-06-21T00:00:00"/>
    <d v="2017-03-01T00:00:00"/>
    <d v="2030-12-30T00:00:00"/>
    <d v="2015-06-21T00:00:00"/>
    <d v="2030-12-30T00:00:00"/>
    <d v="2016-04-01T00:00:00"/>
    <m/>
    <s v=" "/>
    <s v=" "/>
    <s v=" "/>
    <s v=" "/>
  </r>
  <r>
    <n v="1"/>
    <s v="ירושלים"/>
    <x v="17"/>
    <s v="שפיר"/>
    <n v="1740010"/>
    <s v="מ.א שפיר צוות א'"/>
    <n v="1207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33"/>
    <m/>
    <m/>
    <m/>
    <m/>
    <m/>
    <m/>
    <m/>
    <m/>
    <m/>
    <m/>
    <m/>
    <m/>
    <m/>
    <m/>
    <d v="2016-04-01T00:00:00"/>
    <m/>
    <s v=" "/>
    <s v=" "/>
    <s v=" "/>
    <s v=" "/>
  </r>
  <r>
    <n v="1"/>
    <s v="ירושלים"/>
    <x v="18"/>
    <s v="מטה-בנימין"/>
    <n v="1780000"/>
    <s v="מ.א מטה בנימין"/>
    <n v="4000"/>
    <n v="64"/>
    <s v="מרכז נושא שיקום     "/>
    <n v="1"/>
    <s v="ע&quot;ח המשרד"/>
    <n v="1"/>
    <s v="שכר עובדי המחלקה לש&quot;ח"/>
    <n v="0"/>
    <m/>
    <s v="ללא הסכם מיוחד      "/>
    <n v="11828688"/>
    <s v="גוזלנד        "/>
    <s v="שרה       "/>
    <x v="0"/>
    <n v="0.5"/>
    <n v="0.5"/>
    <n v="64"/>
    <s v="מרכז נושא שיקום     "/>
    <n v="0"/>
    <m/>
    <n v="80"/>
    <s v="עו&quot;ס                "/>
    <n v="6"/>
    <n v="106"/>
    <d v="2019-10-01T00:00:00"/>
    <d v="2019-10-01T00:00:00"/>
    <d v="2040-10-01T00:00:00"/>
    <d v="1993-04-01T00:00:00"/>
    <d v="2040-12-31T00:00:00"/>
    <d v="2016-04-01T00:00:00"/>
    <m/>
    <s v=" "/>
    <s v=" "/>
    <s v=" "/>
    <s v=" "/>
  </r>
  <r>
    <n v="1"/>
    <s v="ירושלים"/>
    <x v="18"/>
    <s v="מטה-בנימין"/>
    <n v="1780010"/>
    <s v="מ.א מטה בנימין מערב"/>
    <n v="121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3139718"/>
    <s v="גמליאל        "/>
    <s v="אפרת      "/>
    <x v="0"/>
    <n v="0.75"/>
    <n v="0.75"/>
    <n v="121"/>
    <s v="עו&quot;ס מרחבי          "/>
    <n v="0"/>
    <m/>
    <n v="80"/>
    <s v="עו&quot;ס                "/>
    <n v="5"/>
    <m/>
    <d v="2009-09-01T00:00:00"/>
    <d v="2020-04-01T00:00:00"/>
    <d v="2043-04-01T00:00:00"/>
    <d v="2000-10-22T00:00:00"/>
    <d v="2043-04-01T00:00:00"/>
    <d v="2016-04-01T00:00:00"/>
    <m/>
    <s v=" "/>
    <s v=" "/>
    <s v=" "/>
    <s v=" "/>
  </r>
  <r>
    <n v="1"/>
    <s v="ירושלים"/>
    <x v="19"/>
    <s v="גוש-עציון"/>
    <n v="1840010"/>
    <s v="מ.א גוש עציון מערב"/>
    <n v="1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40197485"/>
    <s v="גרשון         "/>
    <s v="אלה       "/>
    <x v="0"/>
    <n v="0.5"/>
    <n v="0.5"/>
    <n v="121"/>
    <s v="עו&quot;ס מרחבי          "/>
    <n v="0"/>
    <m/>
    <n v="80"/>
    <s v="עו&quot;ס                "/>
    <n v="5"/>
    <m/>
    <d v="2014-01-06T00:00:00"/>
    <d v="2017-06-01T00:00:00"/>
    <d v="2026-12-31T00:00:00"/>
    <d v="2011-12-01T00:00:00"/>
    <d v="2032-12-31T00:00:00"/>
    <d v="2016-04-01T00:00:00"/>
    <m/>
    <s v=" "/>
    <s v=" "/>
    <s v=" "/>
    <s v=" "/>
  </r>
  <r>
    <n v="1"/>
    <s v="ירושלים"/>
    <x v="20"/>
    <s v="ערבות-הירדן"/>
    <n v="1860000"/>
    <s v="מ.א ערבות הירדן"/>
    <n v="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40552648"/>
    <s v="ארבל          "/>
    <s v="אפרת      "/>
    <x v="0"/>
    <n v="0.33"/>
    <n v="0.33"/>
    <n v="121"/>
    <s v="עו&quot;ס מרחבי          "/>
    <n v="0"/>
    <m/>
    <n v="80"/>
    <s v="עו&quot;ס                "/>
    <n v="3"/>
    <m/>
    <d v="2017-12-05T00:00:00"/>
    <d v="2017-12-05T00:00:00"/>
    <d v="2042-10-06T00:00:00"/>
    <d v="2017-12-05T00:00:00"/>
    <d v="2021-06-30T00:00:00"/>
    <d v="2016-04-01T00:00:00"/>
    <m/>
    <s v=" "/>
    <s v=" "/>
    <s v=" "/>
    <s v=" "/>
  </r>
  <r>
    <n v="2"/>
    <s v="תל - אביב"/>
    <x v="21"/>
    <s v="בני-ברק"/>
    <n v="3000000"/>
    <s v="ע. בני ברק הנהלה"/>
    <n v="22200"/>
    <n v="63"/>
    <s v="מרכז נושא מוגבלויות "/>
    <n v="1"/>
    <s v="ע&quot;ח המשרד"/>
    <n v="1"/>
    <s v="שכר עובדי המחלקה לש&quot;ח"/>
    <n v="0"/>
    <m/>
    <s v="ללא הסכם מיוחד      "/>
    <n v="32764870"/>
    <s v="סולר          "/>
    <s v="שלומית    "/>
    <x v="0"/>
    <n v="0.6"/>
    <n v="0.6"/>
    <n v="63"/>
    <s v="מרכז נושא מוגבלויות "/>
    <n v="0"/>
    <m/>
    <n v="80"/>
    <s v="עו&quot;ס                "/>
    <n v="6"/>
    <n v="102"/>
    <d v="2018-01-01T00:00:00"/>
    <d v="2018-01-01T00:00:00"/>
    <d v="2048-02-16T00:00:00"/>
    <d v="2001-07-22T00:00:00"/>
    <d v="2048-02-16T00:00:00"/>
    <d v="1989-04-01T00:00:00"/>
    <m/>
    <s v=" "/>
    <s v=" "/>
    <s v=" "/>
    <s v=" "/>
  </r>
  <r>
    <n v="2"/>
    <s v="תל - אביב"/>
    <x v="21"/>
    <s v="בני-ברק"/>
    <n v="3000000"/>
    <s v="ע. בני ברק הנהלה"/>
    <n v="25000"/>
    <n v="64"/>
    <s v="מרכז נושא שיקום     "/>
    <n v="1"/>
    <s v="ע&quot;ח המשרד"/>
    <n v="1"/>
    <s v="שכר עובדי המחלקה לש&quot;ח"/>
    <n v="0"/>
    <m/>
    <s v="ללא הסכם מיוחד      "/>
    <n v="32764870"/>
    <s v="סולר          "/>
    <s v="שלומית    "/>
    <x v="0"/>
    <n v="0.85"/>
    <n v="0.05"/>
    <n v="64"/>
    <s v="מרכז נושא שיקום     "/>
    <n v="0"/>
    <m/>
    <n v="80"/>
    <s v="עו&quot;ס                "/>
    <n v="6"/>
    <n v="102"/>
    <d v="2018-01-01T00:00:00"/>
    <d v="2018-01-01T00:00:00"/>
    <d v="2048-02-16T00:00:00"/>
    <d v="2001-07-22T00:00:00"/>
    <d v="2048-02-16T00:00:00"/>
    <d v="1999-06-01T00:00:00"/>
    <m/>
    <s v=" "/>
    <s v=" "/>
    <s v=" "/>
    <s v=" "/>
  </r>
  <r>
    <n v="2"/>
    <s v="תל - אביב"/>
    <x v="21"/>
    <s v="בני-ברק"/>
    <n v="3000000"/>
    <s v="ע. בני ברק הנהלה"/>
    <n v="25000"/>
    <n v="64"/>
    <s v="מרכז נושא שיקום     "/>
    <n v="1"/>
    <s v="ע&quot;ח המשרד"/>
    <n v="1"/>
    <s v="שכר עובדי המחלקה לש&quot;ח"/>
    <n v="0"/>
    <m/>
    <s v="ללא הסכם מיוחד      "/>
    <n v="62541016"/>
    <s v="סבטון         "/>
    <s v="בלהה      "/>
    <x v="0"/>
    <n v="0.85"/>
    <n v="0.8"/>
    <n v="64"/>
    <s v="מרכז נושא שיקום     "/>
    <n v="0"/>
    <m/>
    <n v="80"/>
    <s v="עו&quot;ס                "/>
    <n v="6"/>
    <n v="104"/>
    <d v="2018-05-22T00:00:00"/>
    <d v="2018-05-22T00:00:00"/>
    <d v="2042-10-30T00:00:00"/>
    <d v="2006-06-20T00:00:00"/>
    <d v="2049-10-31T00:00:00"/>
    <d v="1999-06-01T00:00:00"/>
    <m/>
    <s v=" "/>
    <s v=" "/>
    <s v=" "/>
    <s v=" "/>
  </r>
  <r>
    <n v="2"/>
    <s v="תל - אביב"/>
    <x v="21"/>
    <s v="בני-ברק"/>
    <n v="3000000"/>
    <s v="ע. בני ברק הנהלה"/>
    <n v="55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8810334"/>
    <s v="חפץ           "/>
    <s v="בלה       "/>
    <x v="0"/>
    <n v="1"/>
    <n v="1"/>
    <n v="120"/>
    <s v="עו&quot;ס משפחה (כוללני) "/>
    <n v="0"/>
    <m/>
    <n v="80"/>
    <s v="עו&quot;ס                "/>
    <n v="3"/>
    <n v="136"/>
    <d v="1993-03-01T00:00:00"/>
    <d v="2020-10-01T00:00:00"/>
    <d v="2031-07-07T00:00:00"/>
    <d v="1993-03-01T00:00:00"/>
    <d v="2031-07-07T00:00:00"/>
    <d v="2016-04-01T00:00:00"/>
    <m/>
    <s v=" "/>
    <s v=" "/>
    <s v=" "/>
    <s v=" "/>
  </r>
  <r>
    <n v="2"/>
    <s v="תל - אביב"/>
    <x v="21"/>
    <s v="בני-ברק"/>
    <n v="3000000"/>
    <s v="ע. בני ברק הנהלה"/>
    <n v="55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634207"/>
    <s v="קנורוביץ      "/>
    <s v="מלכה      "/>
    <x v="0"/>
    <n v="1"/>
    <n v="1"/>
    <n v="120"/>
    <s v="עו&quot;ס משפחה (כוללני) "/>
    <n v="0"/>
    <m/>
    <n v="80"/>
    <s v="עו&quot;ס                "/>
    <n v="5"/>
    <n v="136"/>
    <d v="1992-03-01T00:00:00"/>
    <d v="2020-10-01T00:00:00"/>
    <d v="2028-03-18T00:00:00"/>
    <d v="1992-03-01T00:00:00"/>
    <d v="2028-03-18T00:00:00"/>
    <d v="2016-04-01T00:00:00"/>
    <m/>
    <s v=" "/>
    <s v=" "/>
    <s v=" "/>
    <s v=" "/>
  </r>
  <r>
    <n v="2"/>
    <s v="תל - אביב"/>
    <x v="21"/>
    <s v="בני-ברק"/>
    <n v="3000110"/>
    <s v="ע.ב&quot;ב ל.צפון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57330169"/>
    <s v="נאור          "/>
    <s v="גולדה     "/>
    <x v="0"/>
    <n v="0.75"/>
    <n v="0.65"/>
    <n v="140"/>
    <s v="עו&quot;ס שיקום          "/>
    <n v="0"/>
    <m/>
    <n v="80"/>
    <s v="עו&quot;ס                "/>
    <n v="3"/>
    <n v="111"/>
    <d v="2020-05-01T00:00:00"/>
    <d v="2020-05-01T00:00:00"/>
    <d v="2026-10-27T00:00:00"/>
    <d v="2016-01-11T00:00:00"/>
    <d v="2026-10-27T00:00:00"/>
    <d v="1993-04-01T00:00:00"/>
    <m/>
    <s v=" "/>
    <s v=" "/>
    <s v=" "/>
    <s v=" "/>
  </r>
  <r>
    <n v="2"/>
    <s v="תל - אביב"/>
    <x v="21"/>
    <s v="בני-ברק"/>
    <n v="3000110"/>
    <s v="ע.ב&quot;ב ל.צפון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00240793"/>
    <s v="גילרנטר       "/>
    <s v="נחמה      "/>
    <x v="0"/>
    <n v="0.75"/>
    <n v="0.05"/>
    <n v="140"/>
    <s v="עו&quot;ס שיקום          "/>
    <n v="0"/>
    <m/>
    <n v="80"/>
    <s v="עו&quot;ס                "/>
    <n v="3"/>
    <m/>
    <d v="2020-05-01T00:00:00"/>
    <d v="2020-05-01T00:00:00"/>
    <d v="2046-09-25T00:00:00"/>
    <d v="2012-05-14T00:00:00"/>
    <d v="2022-10-31T00:00:00"/>
    <d v="1993-04-01T00:00:00"/>
    <m/>
    <s v=" "/>
    <s v=" "/>
    <s v=" "/>
    <s v=" "/>
  </r>
  <r>
    <n v="2"/>
    <s v="תל - אביב"/>
    <x v="21"/>
    <s v="בני-ברק"/>
    <n v="3000110"/>
    <s v="ע.ב&quot;ב ל.צפון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11458533"/>
    <s v="שפלונסקי      "/>
    <s v="רעיה      "/>
    <x v="0"/>
    <n v="0.75"/>
    <n v="0.05"/>
    <n v="140"/>
    <s v="עו&quot;ס שיקום          "/>
    <n v="0"/>
    <m/>
    <n v="80"/>
    <s v="עו&quot;ס                "/>
    <n v="1"/>
    <m/>
    <d v="2020-10-01T00:00:00"/>
    <d v="2020-10-01T00:00:00"/>
    <d v="2060-01-31T00:00:00"/>
    <d v="2020-09-01T00:00:00"/>
    <d v="2060-01-31T00:00:00"/>
    <d v="1993-04-01T00:00:00"/>
    <m/>
    <s v=" "/>
    <s v=" "/>
    <s v=" "/>
    <s v=" "/>
  </r>
  <r>
    <n v="2"/>
    <s v="תל - אביב"/>
    <x v="21"/>
    <s v="בני-ברק"/>
    <n v="3000120"/>
    <s v="ע.ב&quot;ב ל.צפון צוות ב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2764870"/>
    <s v="סולר          "/>
    <s v="שלומית    "/>
    <x v="0"/>
    <n v="0.76"/>
    <n v="0.01"/>
    <n v="140"/>
    <s v="עו&quot;ס שיקום          "/>
    <n v="0"/>
    <m/>
    <n v="80"/>
    <s v="עו&quot;ס                "/>
    <n v="5"/>
    <n v="102"/>
    <d v="2018-01-01T00:00:00"/>
    <d v="2018-01-01T00:00:00"/>
    <d v="2048-02-16T00:00:00"/>
    <d v="2001-07-22T00:00:00"/>
    <d v="2048-02-16T00:00:00"/>
    <d v="2013-03-01T00:00:00"/>
    <m/>
    <s v=" "/>
    <s v=" "/>
    <s v=" "/>
    <s v=" "/>
  </r>
  <r>
    <n v="2"/>
    <s v="תל - אביב"/>
    <x v="21"/>
    <s v="בני-ברק"/>
    <n v="3000120"/>
    <s v="ע.ב&quot;ב ל.צפון צוות ב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09908069"/>
    <s v="גלבוע         "/>
    <s v="אלישבע    "/>
    <x v="0"/>
    <n v="0.76"/>
    <n v="0.75"/>
    <n v="140"/>
    <s v="עו&quot;ס שיקום          "/>
    <n v="0"/>
    <m/>
    <n v="80"/>
    <s v="עו&quot;ס                "/>
    <n v="5"/>
    <m/>
    <d v="2017-09-01T00:00:00"/>
    <d v="2017-09-01T00:00:00"/>
    <d v="2035-05-01T00:00:00"/>
    <d v="2002-10-20T00:00:00"/>
    <d v="2035-05-01T00:00:00"/>
    <d v="2013-03-01T00:00:00"/>
    <m/>
    <s v=" "/>
    <s v=" "/>
    <s v=" "/>
    <s v=" "/>
  </r>
  <r>
    <n v="2"/>
    <s v="תל - אביב"/>
    <x v="21"/>
    <s v="בני-ברק"/>
    <n v="3000210"/>
    <s v="ע.ב&quot;ב ל.מערב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7092475"/>
    <s v="כהן           "/>
    <s v="יהודה     "/>
    <x v="1"/>
    <n v="0.75"/>
    <n v="0.25"/>
    <n v="140"/>
    <s v="עו&quot;ס שיקום          "/>
    <n v="0"/>
    <m/>
    <n v="80"/>
    <s v="עו&quot;ס                "/>
    <n v="3"/>
    <n v="101"/>
    <d v="2015-09-01T00:00:00"/>
    <d v="2016-07-01T00:00:00"/>
    <d v="2053-02-03T00:00:00"/>
    <d v="2015-09-01T00:00:00"/>
    <d v="2053-02-03T00:00:00"/>
    <d v="1992-01-01T00:00:00"/>
    <m/>
    <s v=" "/>
    <s v=" "/>
    <s v=" "/>
    <s v=" "/>
  </r>
  <r>
    <n v="2"/>
    <s v="תל - אביב"/>
    <x v="21"/>
    <s v="בני-ברק"/>
    <n v="3000210"/>
    <s v="ע.ב&quot;ב ל.מערב צוות א"/>
    <n v="60100"/>
    <n v="140"/>
    <s v="עו&quot;ס שיקום          "/>
    <n v="1"/>
    <s v="ע&quot;ח המשרד"/>
    <n v="1"/>
    <s v="שכר עובדי המחלקה לש&quot;ח"/>
    <n v="0"/>
    <m/>
    <s v="ללא הסכם מיוחד      "/>
    <n v="305111296"/>
    <s v="כתיב          "/>
    <s v="בת-שבע    "/>
    <x v="0"/>
    <n v="0.75"/>
    <n v="0.5"/>
    <n v="140"/>
    <s v="עו&quot;ס שיקום          "/>
    <n v="0"/>
    <m/>
    <n v="80"/>
    <s v="עו&quot;ס                "/>
    <n v="2"/>
    <m/>
    <d v="2019-09-01T00:00:00"/>
    <d v="2019-09-01T00:00:00"/>
    <d v="2057-12-31T00:00:00"/>
    <d v="2018-02-01T00:00:00"/>
    <d v="2057-12-31T00:00:00"/>
    <d v="1992-01-01T00:00:00"/>
    <m/>
    <s v=" "/>
    <s v=" "/>
    <s v=" "/>
    <s v=" "/>
  </r>
  <r>
    <n v="2"/>
    <s v="תל - אביב"/>
    <x v="21"/>
    <s v="בני-ברק"/>
    <n v="3000210"/>
    <s v="ע.ב&quot;ב ל.מערב צוות א"/>
    <n v="60200"/>
    <n v="140"/>
    <s v="עו&quot;ס שיקום          "/>
    <n v="1"/>
    <s v="ע&quot;ח המשרד"/>
    <n v="1"/>
    <s v="שכר עובדי המחלקה לש&quot;ח"/>
    <n v="0"/>
    <m/>
    <s v="ללא הסכם מיוחד      "/>
    <n v="39694930"/>
    <s v="אונגר         "/>
    <s v="חוה       "/>
    <x v="0"/>
    <n v="0.5"/>
    <n v="0.2"/>
    <n v="140"/>
    <s v="עו&quot;ס שיקום          "/>
    <n v="0"/>
    <m/>
    <n v="80"/>
    <s v="עו&quot;ס                "/>
    <n v="1"/>
    <m/>
    <d v="2020-06-01T00:00:00"/>
    <d v="2020-06-01T00:00:00"/>
    <d v="2050-11-30T00:00:00"/>
    <d v="2020-06-01T00:00:00"/>
    <d v="2050-11-30T00:00:00"/>
    <d v="2013-03-01T00:00:00"/>
    <m/>
    <s v=" "/>
    <s v=" "/>
    <s v=" "/>
    <s v=" "/>
  </r>
  <r>
    <n v="2"/>
    <s v="תל - אביב"/>
    <x v="21"/>
    <s v="בני-ברק"/>
    <n v="3000210"/>
    <s v="ע.ב&quot;ב ל.מערב צוות א"/>
    <n v="60200"/>
    <n v="140"/>
    <s v="עו&quot;ס שיקום          "/>
    <n v="1"/>
    <s v="ע&quot;ח המשרד"/>
    <n v="1"/>
    <s v="שכר עובדי המחלקה לש&quot;ח"/>
    <n v="0"/>
    <m/>
    <s v="ללא הסכם מיוחד      "/>
    <n v="200638070"/>
    <s v="סמוחה         "/>
    <s v="חיים      "/>
    <x v="1"/>
    <n v="0.5"/>
    <n v="0.05"/>
    <n v="140"/>
    <s v="עו&quot;ס שיקום          "/>
    <n v="0"/>
    <m/>
    <n v="80"/>
    <s v="עו&quot;ס                "/>
    <n v="2"/>
    <m/>
    <d v="2019-09-01T00:00:00"/>
    <d v="2019-09-01T00:00:00"/>
    <d v="2055-04-30T00:00:00"/>
    <d v="2019-09-01T00:00:00"/>
    <d v="2055-04-30T00:00:00"/>
    <d v="2013-03-01T00:00:00"/>
    <m/>
    <s v=" "/>
    <s v=" "/>
    <s v=" "/>
    <s v=" "/>
  </r>
  <r>
    <n v="2"/>
    <s v="תל - אביב"/>
    <x v="21"/>
    <s v="בני-ברק"/>
    <n v="3000210"/>
    <s v="ע.ב&quot;ב ל.מערב צוות א"/>
    <n v="60200"/>
    <n v="140"/>
    <s v="עו&quot;ס שיקום          "/>
    <n v="1"/>
    <s v="ע&quot;ח המשרד"/>
    <n v="1"/>
    <s v="שכר עובדי המחלקה לש&quot;ח"/>
    <n v="0"/>
    <m/>
    <s v="ללא הסכם מיוחד      "/>
    <n v="305111296"/>
    <s v="כתיב          "/>
    <s v="בת-שבע    "/>
    <x v="0"/>
    <n v="0.5"/>
    <n v="0.2"/>
    <n v="140"/>
    <s v="עו&quot;ס שיקום          "/>
    <n v="0"/>
    <m/>
    <n v="80"/>
    <s v="עו&quot;ס                "/>
    <n v="2"/>
    <m/>
    <d v="2019-09-01T00:00:00"/>
    <d v="2019-09-01T00:00:00"/>
    <d v="2057-12-31T00:00:00"/>
    <d v="2018-02-01T00:00:00"/>
    <d v="2057-12-31T00:00:00"/>
    <d v="2013-03-01T00:00:00"/>
    <m/>
    <s v=" "/>
    <s v=" "/>
    <s v=" "/>
    <s v=" "/>
  </r>
  <r>
    <n v="2"/>
    <s v="תל - אביב"/>
    <x v="21"/>
    <s v="בני-ברק"/>
    <n v="3000220"/>
    <s v="ע.ב&quot;ב ל.מערב צוות ב"/>
    <n v="50100"/>
    <n v="140"/>
    <s v="עו&quot;ס שיקום          "/>
    <n v="1"/>
    <s v="ע&quot;ח המשרד"/>
    <n v="1"/>
    <s v="שכר עובדי המחלקה לש&quot;ח"/>
    <n v="0"/>
    <m/>
    <s v="ללא הסכם מיוחד      "/>
    <n v="301556809"/>
    <s v="פרל           "/>
    <s v="ריקי      "/>
    <x v="0"/>
    <n v="0.75"/>
    <n v="0.15"/>
    <n v="140"/>
    <s v="עו&quot;ס שיקום          "/>
    <n v="0"/>
    <m/>
    <n v="80"/>
    <s v="עו&quot;ס                "/>
    <n v="1"/>
    <m/>
    <d v="2020-10-01T00:00:00"/>
    <d v="2020-10-01T00:00:00"/>
    <d v="2055-02-28T00:00:00"/>
    <d v="2019-12-11T00:00:00"/>
    <d v="2055-02-28T00:00:00"/>
    <d v="1993-04-01T00:00:00"/>
    <m/>
    <s v=" "/>
    <s v=" "/>
    <s v=" "/>
    <s v=" "/>
  </r>
  <r>
    <n v="2"/>
    <s v="תל - אביב"/>
    <x v="21"/>
    <s v="בני-ברק"/>
    <n v="3000220"/>
    <s v="ע.ב&quot;ב ל.מערב צוות ב"/>
    <n v="50200"/>
    <n v="140"/>
    <s v="עו&quot;ס שיקום          "/>
    <n v="1"/>
    <s v="ע&quot;ח המשרד"/>
    <n v="1"/>
    <s v="שכר עובדי המחלקה לש&quot;ח"/>
    <n v="0"/>
    <m/>
    <s v="ללא הסכם מיוחד      "/>
    <n v="37649217"/>
    <s v="וינר          "/>
    <s v="עדי       "/>
    <x v="0"/>
    <n v="0.75"/>
    <n v="0.04"/>
    <n v="140"/>
    <s v="עו&quot;ס שיקום          "/>
    <n v="0"/>
    <m/>
    <n v="80"/>
    <s v="עו&quot;ס                "/>
    <n v="3"/>
    <m/>
    <d v="2018-10-01T00:00:00"/>
    <d v="2018-10-01T00:00:00"/>
    <d v="2042-10-09T00:00:00"/>
    <d v="2017-09-01T00:00:00"/>
    <d v="2042-10-09T00:00:00"/>
    <d v="2013-03-01T00:00:00"/>
    <m/>
    <s v=" "/>
    <s v=" "/>
    <s v=" "/>
    <s v=" "/>
  </r>
  <r>
    <n v="2"/>
    <s v="תל - אביב"/>
    <x v="21"/>
    <s v="בני-ברק"/>
    <n v="3000220"/>
    <s v="ע.ב&quot;ב ל.מערב צוות ב"/>
    <n v="50200"/>
    <n v="140"/>
    <s v="עו&quot;ס שיקום          "/>
    <n v="1"/>
    <s v="ע&quot;ח המשרד"/>
    <n v="1"/>
    <s v="שכר עובדי המחלקה לש&quot;ח"/>
    <n v="0"/>
    <m/>
    <s v="ללא הסכם מיוחד      "/>
    <n v="57186223"/>
    <s v="נתנזון        "/>
    <s v="סימה      "/>
    <x v="0"/>
    <n v="0.75"/>
    <n v="0.01"/>
    <n v="140"/>
    <s v="עו&quot;ס שיקום          "/>
    <n v="0"/>
    <m/>
    <n v="80"/>
    <s v="עו&quot;ס                "/>
    <n v="5"/>
    <n v="102"/>
    <d v="2015-06-15T00:00:00"/>
    <d v="2015-06-15T00:00:00"/>
    <d v="2021-03-07T00:00:00"/>
    <d v="2009-02-05T00:00:00"/>
    <d v="2028-03-31T00:00:00"/>
    <d v="2013-03-01T00:00:00"/>
    <m/>
    <s v=" "/>
    <s v=" "/>
    <s v=" "/>
    <s v=" "/>
  </r>
  <r>
    <n v="2"/>
    <s v="תל - אביב"/>
    <x v="21"/>
    <s v="בני-ברק"/>
    <n v="3000220"/>
    <s v="ע.ב&quot;ב ל.מערב צוות ב"/>
    <n v="50200"/>
    <n v="140"/>
    <s v="עו&quot;ס שיקום          "/>
    <n v="1"/>
    <s v="ע&quot;ח המשרד"/>
    <n v="1"/>
    <s v="שכר עובדי המחלקה לש&quot;ח"/>
    <n v="0"/>
    <m/>
    <s v="ללא הסכם מיוחד      "/>
    <n v="313155905"/>
    <s v="ביכלר         "/>
    <s v="לאה       "/>
    <x v="0"/>
    <n v="0.75"/>
    <n v="0.7"/>
    <n v="140"/>
    <s v="עו&quot;ס שיקום          "/>
    <n v="0"/>
    <m/>
    <n v="80"/>
    <s v="עו&quot;ס                "/>
    <n v="1"/>
    <m/>
    <d v="2020-10-25T00:00:00"/>
    <d v="2020-10-25T00:00:00"/>
    <d v="2062-08-31T00:00:00"/>
    <d v="2020-10-25T00:00:00"/>
    <d v="2062-08-31T00:00:00"/>
    <d v="2013-03-01T00:00:00"/>
    <m/>
    <s v=" "/>
    <s v=" "/>
    <s v=" "/>
    <s v=" "/>
  </r>
  <r>
    <n v="2"/>
    <s v="תל - אביב"/>
    <x v="21"/>
    <s v="בני-ברק"/>
    <n v="3000310"/>
    <s v="ע.ב&quot;ב ל.דרום צוות א"/>
    <n v="50100"/>
    <n v="140"/>
    <s v="עו&quot;ס שיקום          "/>
    <n v="1"/>
    <s v="ע&quot;ח המשרד"/>
    <n v="1"/>
    <s v="שכר עובדי המחלקה לש&quot;ח"/>
    <n v="0"/>
    <m/>
    <s v="ללא הסכם מיוחד      "/>
    <n v="204654289"/>
    <s v="אודרמן        "/>
    <s v="נחמה      "/>
    <x v="0"/>
    <n v="0.25"/>
    <n v="0.25"/>
    <n v="140"/>
    <s v="עו&quot;ס שיקום          "/>
    <n v="0"/>
    <m/>
    <n v="80"/>
    <s v="עו&quot;ס                "/>
    <n v="1"/>
    <m/>
    <d v="2020-08-23T00:00:00"/>
    <d v="2020-08-23T00:00:00"/>
    <d v="2059-08-31T00:00:00"/>
    <d v="2020-08-23T00:00:00"/>
    <d v="2059-08-31T00:00:00"/>
    <d v="1951-01-01T00:00:00"/>
    <m/>
    <s v=" "/>
    <s v=" "/>
    <s v=" "/>
    <s v=" "/>
  </r>
  <r>
    <n v="2"/>
    <s v="תל - אביב"/>
    <x v="21"/>
    <s v="בני-ברק"/>
    <n v="3000310"/>
    <s v="ע.ב&quot;ב ל.דרום צוות א"/>
    <n v="50200"/>
    <n v="140"/>
    <s v="עו&quot;ס שיקום          "/>
    <n v="1"/>
    <s v="ע&quot;ח המשרד"/>
    <n v="1"/>
    <s v="שכר עובדי המחלקה לש&quot;ח"/>
    <n v="0"/>
    <m/>
    <s v="ללא הסכם מיוחד      "/>
    <n v="21805767"/>
    <s v="פרגי          "/>
    <s v="תמר       "/>
    <x v="0"/>
    <n v="0.5"/>
    <n v="0.5"/>
    <n v="140"/>
    <s v="עו&quot;ס שיקום          "/>
    <n v="0"/>
    <m/>
    <n v="80"/>
    <s v="עו&quot;ס                "/>
    <n v="5"/>
    <n v="101"/>
    <d v="2007-07-01T00:00:00"/>
    <d v="2016-04-17T00:00:00"/>
    <d v="2043-09-12T00:00:00"/>
    <d v="2007-07-01T00:00:00"/>
    <d v="2050-09-30T00:00:00"/>
    <d v="2013-03-01T00:00:00"/>
    <m/>
    <s v=" "/>
    <s v=" "/>
    <s v=" "/>
    <s v=" "/>
  </r>
  <r>
    <n v="2"/>
    <s v="תל - אביב"/>
    <x v="21"/>
    <s v="בני-ברק"/>
    <n v="3000320"/>
    <s v="ע.ב&quot;ב ל.דרום צוות ב"/>
    <n v="70100"/>
    <n v="140"/>
    <s v="עו&quot;ס שיקום          "/>
    <n v="1"/>
    <s v="ע&quot;ח המשרד"/>
    <n v="1"/>
    <s v="שכר עובדי המחלקה לש&quot;ח"/>
    <n v="0"/>
    <m/>
    <s v="ללא הסכם מיוחד      "/>
    <n v="55942189"/>
    <s v="רדליק         "/>
    <s v="אביבה     "/>
    <x v="0"/>
    <n v="0.26"/>
    <n v="0.1"/>
    <n v="140"/>
    <s v="עו&quot;ס שיקום          "/>
    <n v="0"/>
    <m/>
    <n v="80"/>
    <s v="עו&quot;ס                "/>
    <n v="3"/>
    <n v="106"/>
    <d v="2010-12-01T00:00:00"/>
    <d v="2010-12-01T00:00:00"/>
    <d v="2026-07-01T00:00:00"/>
    <d v="2003-11-02T00:00:00"/>
    <d v="2026-07-01T00:00:00"/>
    <d v="1951-01-01T00:00:00"/>
    <m/>
    <s v=" "/>
    <s v=" "/>
    <s v=" "/>
    <s v=" "/>
  </r>
  <r>
    <n v="2"/>
    <s v="תל - אביב"/>
    <x v="21"/>
    <s v="בני-ברק"/>
    <n v="3000320"/>
    <s v="ע.ב&quot;ב ל.דרום צוות ב"/>
    <n v="70100"/>
    <n v="140"/>
    <s v="עו&quot;ס שיקום          "/>
    <n v="1"/>
    <s v="ע&quot;ח המשרד"/>
    <n v="1"/>
    <s v="שכר עובדי המחלקה לש&quot;ח"/>
    <n v="0"/>
    <m/>
    <s v="ללא הסכם מיוחד      "/>
    <n v="301563151"/>
    <s v="יוגב          "/>
    <s v="מיכל      "/>
    <x v="0"/>
    <n v="0.26"/>
    <n v="0.15"/>
    <n v="140"/>
    <s v="עו&quot;ס שיקום          "/>
    <n v="0"/>
    <m/>
    <n v="80"/>
    <s v="עו&quot;ס                "/>
    <n v="3"/>
    <m/>
    <d v="2019-05-19T00:00:00"/>
    <d v="2019-05-19T00:00:00"/>
    <d v="2055-09-30T00:00:00"/>
    <d v="2013-01-13T00:00:00"/>
    <d v="2055-09-30T00:00:00"/>
    <d v="1951-01-01T00:00:00"/>
    <m/>
    <s v=" "/>
    <s v=" "/>
    <s v=" "/>
    <s v=" "/>
  </r>
  <r>
    <n v="2"/>
    <s v="תל - אביב"/>
    <x v="21"/>
    <s v="בני-ברק"/>
    <n v="3000320"/>
    <s v="ע.ב&quot;ב ל.דרום צוות ב"/>
    <n v="70200"/>
    <n v="140"/>
    <s v="עו&quot;ס שיקום          "/>
    <n v="1"/>
    <s v="ע&quot;ח המשרד"/>
    <n v="1"/>
    <s v="שכר עובדי המחלקה לש&quot;ח"/>
    <n v="0"/>
    <m/>
    <s v="ללא הסכם מיוחד      "/>
    <n v="37092475"/>
    <s v="כהן           "/>
    <s v="יהודה     "/>
    <x v="1"/>
    <n v="0.75"/>
    <n v="0.75"/>
    <n v="140"/>
    <s v="עו&quot;ס שיקום          "/>
    <n v="0"/>
    <m/>
    <n v="80"/>
    <s v="עו&quot;ס                "/>
    <n v="3"/>
    <n v="101"/>
    <d v="2015-09-01T00:00:00"/>
    <d v="2015-09-01T00:00:00"/>
    <d v="2053-02-03T00:00:00"/>
    <d v="2015-09-01T00:00:00"/>
    <d v="2053-02-03T00:00:00"/>
    <d v="2013-03-01T00:00:00"/>
    <m/>
    <s v=" "/>
    <s v=" "/>
    <s v=" "/>
    <s v=" "/>
  </r>
  <r>
    <n v="2"/>
    <s v="תל - אביב"/>
    <x v="22"/>
    <s v="בת-ים"/>
    <n v="3010000"/>
    <s v="ע. בת ים"/>
    <n v="52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6237320"/>
    <s v="עבאס          "/>
    <s v="חנאן      "/>
    <x v="1"/>
    <n v="1"/>
    <n v="1"/>
    <n v="120"/>
    <s v="עו&quot;ס משפחה (כוללני) "/>
    <n v="0"/>
    <m/>
    <n v="80"/>
    <s v="עו&quot;ס                "/>
    <n v="1"/>
    <m/>
    <d v="2020-06-08T00:00:00"/>
    <d v="2020-06-08T00:00:00"/>
    <d v="2025-05-31T00:00:00"/>
    <d v="2020-06-08T00:00:00"/>
    <d v="2020-10-22T00:00:00"/>
    <d v="2016-04-01T00:00:00"/>
    <m/>
    <s v=" "/>
    <s v=" "/>
    <s v=" "/>
    <s v=" "/>
  </r>
  <r>
    <n v="2"/>
    <s v="תל - אביב"/>
    <x v="22"/>
    <s v="בת-ים"/>
    <n v="3010000"/>
    <s v="ע. בת ים"/>
    <n v="52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091848"/>
    <s v="רוט           "/>
    <s v="נטע       "/>
    <x v="0"/>
    <n v="1"/>
    <n v="0.25"/>
    <n v="120"/>
    <s v="עו&quot;ס משפחה (כוללני) "/>
    <n v="0"/>
    <m/>
    <n v="80"/>
    <s v="עו&quot;ס                "/>
    <n v="1"/>
    <m/>
    <d v="2020-01-21T00:00:00"/>
    <d v="2020-01-21T00:00:00"/>
    <d v="2025-12-31T00:00:00"/>
    <d v="2020-01-21T00:00:00"/>
    <d v="2025-12-31T00:00:00"/>
    <d v="2016-04-01T00:00:00"/>
    <m/>
    <s v=" "/>
    <s v=" "/>
    <s v=" "/>
    <s v=" "/>
  </r>
  <r>
    <n v="2"/>
    <s v="תל - אביב"/>
    <x v="22"/>
    <s v="בת-ים"/>
    <n v="3010050"/>
    <s v="ע. בת ים נכויות"/>
    <n v="1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091848"/>
    <s v="רוט           "/>
    <s v="נטע       "/>
    <x v="0"/>
    <n v="0.5"/>
    <n v="0.5"/>
    <n v="120"/>
    <s v="עו&quot;ס משפחה (כוללני) "/>
    <n v="0"/>
    <m/>
    <n v="80"/>
    <s v="עו&quot;ס                "/>
    <n v="1"/>
    <m/>
    <d v="2020-01-21T00:00:00"/>
    <d v="2020-01-21T00:00:00"/>
    <d v="2025-12-31T00:00:00"/>
    <d v="2020-01-21T00:00:00"/>
    <d v="2025-12-31T00:00:00"/>
    <d v="2006-03-01T00:00:00"/>
    <m/>
    <s v=" "/>
    <s v=" "/>
    <s v=" "/>
    <s v=" "/>
  </r>
  <r>
    <n v="2"/>
    <s v="תל - אביב"/>
    <x v="23"/>
    <s v="גבעתיים"/>
    <n v="3020000"/>
    <s v="ע. גבעתיים"/>
    <n v="20100"/>
    <n v="64"/>
    <s v="מרכז נושא שיקום     "/>
    <n v="1"/>
    <s v="ע&quot;ח המשרד"/>
    <n v="1"/>
    <s v="שכר עובדי המחלקה לש&quot;ח"/>
    <n v="0"/>
    <m/>
    <s v="ללא הסכם מיוחד      "/>
    <n v="57242273"/>
    <s v="לביא          "/>
    <s v="אורלי     "/>
    <x v="0"/>
    <n v="0.5"/>
    <n v="0.5"/>
    <n v="64"/>
    <s v="מרכז נושא שיקום     "/>
    <n v="0"/>
    <m/>
    <n v="80"/>
    <s v="עו&quot;ס                "/>
    <n v="6"/>
    <n v="111"/>
    <d v="1990-02-01T00:00:00"/>
    <d v="1990-02-01T00:00:00"/>
    <d v="2021-02-28T00:00:00"/>
    <d v="1990-02-01T00:00:00"/>
    <d v="2028-01-31T00:00:00"/>
    <d v="1993-04-01T00:00:00"/>
    <m/>
    <s v=" "/>
    <s v=" "/>
    <s v=" "/>
    <s v=" "/>
  </r>
  <r>
    <n v="2"/>
    <s v="תל - אביב"/>
    <x v="23"/>
    <s v="גבעתיים"/>
    <n v="3020000"/>
    <s v="ע. גבעתיים"/>
    <n v="25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6556027"/>
    <s v="שמלה          "/>
    <s v="ליהיא     "/>
    <x v="0"/>
    <n v="1"/>
    <n v="1"/>
    <n v="120"/>
    <s v="עו&quot;ס משפחה (כוללני) "/>
    <n v="0"/>
    <m/>
    <n v="80"/>
    <s v="עו&quot;ס                "/>
    <n v="3"/>
    <m/>
    <d v="2016-04-01T00:00:00"/>
    <d v="2016-04-01T00:00:00"/>
    <d v="2036-03-31T00:00:00"/>
    <d v="2016-04-01T00:00:00"/>
    <d v="2022-05-29T00:00:00"/>
    <d v="2016-04-01T00:00:00"/>
    <m/>
    <s v=" "/>
    <s v=" "/>
    <s v=" "/>
    <s v=" "/>
  </r>
  <r>
    <n v="2"/>
    <s v="תל - אביב"/>
    <x v="23"/>
    <s v="גבעתיים"/>
    <n v="3020000"/>
    <s v="ע. גבעתיים"/>
    <n v="25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9344370"/>
    <s v="בלוך          "/>
    <s v="אנה       "/>
    <x v="0"/>
    <n v="0.5"/>
    <n v="0.5"/>
    <n v="120"/>
    <s v="עו&quot;ס משפחה (כוללני) "/>
    <n v="0"/>
    <m/>
    <n v="80"/>
    <s v="עו&quot;ס                "/>
    <n v="3"/>
    <m/>
    <d v="2015-04-01T00:00:00"/>
    <d v="2018-04-01T00:00:00"/>
    <d v="2028-03-31T00:00:00"/>
    <d v="2018-06-01T00:00:00"/>
    <d v="2035-05-31T00:00:00"/>
    <d v="2016-04-01T00:00:00"/>
    <m/>
    <s v=" "/>
    <s v=" "/>
    <s v=" "/>
    <s v=" "/>
  </r>
  <r>
    <n v="2"/>
    <s v="תל - אביב"/>
    <x v="24"/>
    <s v="הרצליה"/>
    <n v="3030000"/>
    <s v="ע. הרצליה"/>
    <n v="35100"/>
    <n v="63"/>
    <s v="מרכז נושא מוגבלויות "/>
    <n v="1"/>
    <s v="ע&quot;ח המשרד"/>
    <n v="1"/>
    <s v="שכר עובדי המחלקה לש&quot;ח"/>
    <n v="0"/>
    <m/>
    <s v="ללא הסכם מיוחד      "/>
    <n v="58811803"/>
    <s v="ריזל          "/>
    <s v="תמר       "/>
    <x v="0"/>
    <n v="0.75"/>
    <n v="0.75"/>
    <n v="63"/>
    <s v="מרכז נושא מוגבלויות "/>
    <n v="0"/>
    <m/>
    <n v="80"/>
    <s v="עו&quot;ס                "/>
    <n v="6"/>
    <n v="104"/>
    <d v="1989-05-01T00:00:00"/>
    <d v="1998-08-01T00:00:00"/>
    <d v="2024-05-01T00:00:00"/>
    <d v="1989-05-01T00:00:00"/>
    <d v="2024-05-31T00:00:00"/>
    <d v="1993-01-01T00:00:00"/>
    <m/>
    <s v=" "/>
    <s v=" "/>
    <s v=" "/>
    <s v=" "/>
  </r>
  <r>
    <n v="2"/>
    <s v="תל - אביב"/>
    <x v="24"/>
    <s v="הרצליה"/>
    <n v="3030000"/>
    <s v="ע. הרצליה"/>
    <n v="40100"/>
    <n v="64"/>
    <s v="מרכז נושא שיקום     "/>
    <n v="1"/>
    <s v="ע&quot;ח המשרד"/>
    <n v="1"/>
    <s v="שכר עובדי המחלקה לש&quot;ח"/>
    <n v="0"/>
    <m/>
    <s v="ללא הסכם מיוחד      "/>
    <n v="25081944"/>
    <s v="שמחה-פרישמן   "/>
    <s v="תמר       "/>
    <x v="0"/>
    <n v="0.5"/>
    <n v="0.5"/>
    <n v="64"/>
    <s v="מרכז נושא שיקום     "/>
    <n v="0"/>
    <m/>
    <n v="80"/>
    <s v="עו&quot;ס                "/>
    <n v="5"/>
    <n v="105"/>
    <d v="2016-01-01T00:00:00"/>
    <d v="2016-01-01T00:00:00"/>
    <d v="2025-12-31T00:00:00"/>
    <d v="2000-04-01T00:00:00"/>
    <d v="2021-08-01T00:00:00"/>
    <d v="1951-01-01T00:00:00"/>
    <m/>
    <s v=" "/>
    <s v=" "/>
    <s v=" "/>
    <s v=" "/>
  </r>
  <r>
    <n v="2"/>
    <s v="תל - אביב"/>
    <x v="24"/>
    <s v="הרצליה"/>
    <n v="3030000"/>
    <s v="ע. הרצליה"/>
    <n v="6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505898"/>
    <s v="מונטה         "/>
    <s v="סיון      "/>
    <x v="0"/>
    <n v="1"/>
    <n v="1"/>
    <n v="120"/>
    <s v="עו&quot;ס משפחה (כוללני) "/>
    <n v="0"/>
    <m/>
    <n v="80"/>
    <s v="עו&quot;ס                "/>
    <n v="1"/>
    <m/>
    <d v="2019-11-05T00:00:00"/>
    <d v="2020-03-01T00:00:00"/>
    <d v="2020-10-03T00:00:00"/>
    <d v="2019-11-05T00:00:00"/>
    <d v="2030-12-31T00:00:00"/>
    <d v="2016-04-01T00:00:00"/>
    <m/>
    <s v=" "/>
    <s v=" "/>
    <s v=" "/>
    <s v=" "/>
  </r>
  <r>
    <n v="2"/>
    <s v="תל - אביב"/>
    <x v="24"/>
    <s v="הרצליה"/>
    <n v="3030000"/>
    <s v="ע. הרצליה"/>
    <n v="6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864964"/>
    <s v="כתריאל רוטשילד"/>
    <s v="רבקה      "/>
    <x v="0"/>
    <n v="1"/>
    <n v="1"/>
    <n v="120"/>
    <s v="עו&quot;ס משפחה (כוללני) "/>
    <n v="0"/>
    <m/>
    <n v="80"/>
    <s v="עו&quot;ס                "/>
    <n v="3"/>
    <m/>
    <d v="2017-03-01T00:00:00"/>
    <d v="2020-10-03T00:00:00"/>
    <d v="2054-06-30T00:00:00"/>
    <d v="2014-02-01T00:00:00"/>
    <d v="2054-06-30T00:00:00"/>
    <d v="2016-04-01T00:00:00"/>
    <m/>
    <s v=" "/>
    <s v=" "/>
    <s v=" "/>
    <s v=" "/>
  </r>
  <r>
    <n v="2"/>
    <s v="תל - אביב"/>
    <x v="24"/>
    <s v="הרצליה"/>
    <n v="3030000"/>
    <s v="ע. הרצליה"/>
    <n v="61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5081944"/>
    <s v="שמחה-פרישמן   "/>
    <s v="תמר       "/>
    <x v="0"/>
    <n v="0.5"/>
    <n v="0.2"/>
    <n v="120"/>
    <s v="עו&quot;ס משפחה (כוללני) "/>
    <n v="0"/>
    <m/>
    <n v="80"/>
    <s v="עו&quot;ס                "/>
    <n v="5"/>
    <n v="105"/>
    <d v="2002-03-01T00:00:00"/>
    <d v="2016-08-01T00:00:00"/>
    <d v="2025-07-31T00:00:00"/>
    <d v="2000-04-01T00:00:00"/>
    <d v="2021-08-01T00:00:00"/>
    <d v="2016-04-01T00:00:00"/>
    <m/>
    <s v=" "/>
    <s v=" "/>
    <s v=" "/>
    <s v=" "/>
  </r>
  <r>
    <n v="2"/>
    <s v="תל - אביב"/>
    <x v="25"/>
    <s v="חולון"/>
    <n v="3040000"/>
    <s v="ע. חולון"/>
    <n v="37100"/>
    <n v="63"/>
    <s v="מרכז נושא מוגבלויות "/>
    <n v="1"/>
    <s v="ע&quot;ח המשרד"/>
    <n v="1"/>
    <s v="שכר עובדי המחלקה לש&quot;ח"/>
    <m/>
    <m/>
    <s v="ללא הסכם מיוחד      "/>
    <n v="23970585"/>
    <s v="מירז          "/>
    <s v="שושי      "/>
    <x v="0"/>
    <n v="0.9"/>
    <n v="0.9"/>
    <n v="63"/>
    <s v="מרכז נושא מוגבלויות "/>
    <n v="0"/>
    <m/>
    <n v="80"/>
    <s v="עו&quot;ס                "/>
    <n v="6"/>
    <n v="104"/>
    <d v="2020-01-01T00:00:00"/>
    <d v="2020-01-01T00:00:00"/>
    <d v="2028-09-01T00:00:00"/>
    <d v="1998-07-19T00:00:00"/>
    <d v="2028-09-01T00:00:00"/>
    <d v="1973-01-01T00:00:00"/>
    <m/>
    <s v=" "/>
    <s v=" "/>
    <s v=" "/>
    <s v=" "/>
  </r>
  <r>
    <n v="2"/>
    <s v="תל - אביב"/>
    <x v="25"/>
    <s v="חולון"/>
    <n v="3040000"/>
    <s v="ע. חולון"/>
    <n v="92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6545056"/>
    <s v="זולטק         "/>
    <s v="שלומית    "/>
    <x v="0"/>
    <n v="0.5"/>
    <n v="0.5"/>
    <n v="120"/>
    <s v="עו&quot;ס משפחה (כוללני) "/>
    <n v="0"/>
    <m/>
    <n v="80"/>
    <s v="עו&quot;ס                "/>
    <n v="3"/>
    <n v="110"/>
    <d v="2002-07-15T00:00:00"/>
    <d v="2015-11-01T00:00:00"/>
    <d v="2026-10-01T00:00:00"/>
    <d v="2002-07-15T00:00:00"/>
    <d v="2026-10-31T00:00:00"/>
    <d v="2006-03-01T00:00:00"/>
    <m/>
    <s v=" "/>
    <s v=" "/>
    <s v=" "/>
    <s v=" "/>
  </r>
  <r>
    <n v="2"/>
    <s v="תל - אביב"/>
    <x v="25"/>
    <s v="חולון"/>
    <n v="3040010"/>
    <s v="ע. חולון צוות מפגרים"/>
    <n v="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005296"/>
    <s v="צימרמן        "/>
    <s v="נעמה      "/>
    <x v="0"/>
    <n v="1"/>
    <n v="0.25"/>
    <n v="120"/>
    <s v="עו&quot;ס משפחה (כוללני) "/>
    <n v="0"/>
    <m/>
    <n v="80"/>
    <s v="עו&quot;ס                "/>
    <n v="3"/>
    <m/>
    <d v="2012-04-01T00:00:00"/>
    <d v="2017-05-01T00:00:00"/>
    <d v="2040-01-31T00:00:00"/>
    <d v="2011-09-01T00:00:00"/>
    <d v="2021-03-31T00:00:00"/>
    <d v="2016-04-01T00:00:00"/>
    <m/>
    <s v=" "/>
    <s v=" "/>
    <s v=" "/>
    <s v=" "/>
  </r>
  <r>
    <n v="2"/>
    <s v="תל - אביב"/>
    <x v="25"/>
    <s v="חולון"/>
    <n v="3040010"/>
    <s v="ע. חולון צוות מפגרים"/>
    <n v="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2318565"/>
    <s v="דניאל         "/>
    <s v="שני       "/>
    <x v="0"/>
    <n v="1"/>
    <n v="0.35"/>
    <n v="120"/>
    <s v="עו&quot;ס משפחה (כוללני) "/>
    <n v="0"/>
    <m/>
    <n v="80"/>
    <s v="עו&quot;ס                "/>
    <n v="3"/>
    <m/>
    <d v="2013-09-03T00:00:00"/>
    <d v="2018-12-01T00:00:00"/>
    <d v="2041-09-01T00:00:00"/>
    <d v="2008-12-21T00:00:00"/>
    <d v="2048-09-30T00:00:00"/>
    <d v="2016-04-01T00:00:00"/>
    <m/>
    <s v=" "/>
    <s v=" "/>
    <s v=" "/>
    <s v=" "/>
  </r>
  <r>
    <n v="2"/>
    <s v="תל - אביב"/>
    <x v="25"/>
    <s v="חולון"/>
    <n v="3040010"/>
    <s v="ע. חולון צוות מפגרים"/>
    <n v="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123246"/>
    <s v="פוקס נחמן     "/>
    <s v="נעמה      "/>
    <x v="0"/>
    <n v="1"/>
    <n v="0.4"/>
    <n v="120"/>
    <s v="עו&quot;ס משפחה (כוללני) "/>
    <n v="0"/>
    <m/>
    <n v="80"/>
    <s v="עו&quot;ס                "/>
    <n v="2"/>
    <m/>
    <d v="2018-12-01T00:00:00"/>
    <d v="2018-12-01T00:00:00"/>
    <d v="2037-12-07T00:00:00"/>
    <d v="2018-11-18T00:00:00"/>
    <d v="2054-12-31T00:00:00"/>
    <d v="2016-04-01T00:00:00"/>
    <m/>
    <s v=" "/>
    <s v=" "/>
    <s v=" "/>
    <s v=" "/>
  </r>
  <r>
    <n v="2"/>
    <s v="תל - אביב"/>
    <x v="25"/>
    <s v="חולון"/>
    <n v="3040010"/>
    <s v="ע. חולון צוות מפגרים"/>
    <n v="1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5244096"/>
    <s v="אלישע         "/>
    <s v="חגית      "/>
    <x v="0"/>
    <n v="1"/>
    <n v="0.75"/>
    <n v="120"/>
    <s v="עו&quot;ס משפחה (כוללני) "/>
    <n v="0"/>
    <m/>
    <n v="80"/>
    <s v="עו&quot;ס                "/>
    <n v="2"/>
    <n v="136"/>
    <d v="2018-11-01T00:00:00"/>
    <d v="2018-11-01T00:00:00"/>
    <d v="2033-09-01T00:00:00"/>
    <d v="2018-10-22T00:00:00"/>
    <d v="2033-09-30T00:00:00"/>
    <d v="2016-04-01T00:00:00"/>
    <m/>
    <s v=" "/>
    <s v=" "/>
    <s v=" "/>
    <s v=" "/>
  </r>
  <r>
    <n v="2"/>
    <s v="תל - אביב"/>
    <x v="25"/>
    <s v="חולון"/>
    <n v="3040010"/>
    <s v="ע. חולון צוות מפגרים"/>
    <n v="1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156874"/>
    <s v="סרור          "/>
    <s v="אורטל     "/>
    <x v="0"/>
    <n v="1"/>
    <n v="0.25"/>
    <n v="120"/>
    <s v="עו&quot;ס משפחה (כוללני) "/>
    <n v="0"/>
    <m/>
    <n v="80"/>
    <s v="עו&quot;ס                "/>
    <n v="3"/>
    <m/>
    <d v="2013-05-01T00:00:00"/>
    <d v="2017-02-01T00:00:00"/>
    <d v="2036-09-01T00:00:00"/>
    <d v="2013-04-04T00:00:00"/>
    <d v="2036-09-30T00:00:00"/>
    <d v="2016-04-01T00:00:00"/>
    <m/>
    <s v=" "/>
    <s v=" "/>
    <s v=" "/>
    <s v=" "/>
  </r>
  <r>
    <n v="2"/>
    <s v="תל - אביב"/>
    <x v="25"/>
    <s v="חולון"/>
    <n v="3040010"/>
    <s v="ע. חולון צוות מפגרים"/>
    <n v="1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112058"/>
    <s v="פליישהקר      "/>
    <s v="מעיין     "/>
    <x v="0"/>
    <n v="0.75"/>
    <n v="0.75"/>
    <n v="120"/>
    <s v="עו&quot;ס משפחה (כוללני) "/>
    <n v="0"/>
    <m/>
    <n v="80"/>
    <s v="עו&quot;ס                "/>
    <n v="2"/>
    <m/>
    <d v="2017-12-01T00:00:00"/>
    <d v="2020-01-01T00:00:00"/>
    <d v="2054-10-01T00:00:00"/>
    <d v="2017-11-01T00:00:00"/>
    <d v="2021-03-31T00:00:00"/>
    <d v="2016-04-01T00:00:00"/>
    <m/>
    <s v=" "/>
    <s v=" "/>
    <s v=" "/>
    <s v=" "/>
  </r>
  <r>
    <n v="2"/>
    <s v="תל - אביב"/>
    <x v="26"/>
    <s v="כפר-סבא"/>
    <n v="3050000"/>
    <s v="ע. כפר סבא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56839673"/>
    <s v="דוידי         "/>
    <s v="אורלי     "/>
    <x v="0"/>
    <n v="0.42"/>
    <n v="0.02"/>
    <n v="63"/>
    <s v="מרכז נושא מוגבלויות "/>
    <n v="0"/>
    <m/>
    <n v="80"/>
    <s v="עו&quot;ס                "/>
    <n v="5"/>
    <n v="108"/>
    <d v="2018-11-01T00:00:00"/>
    <d v="2018-11-01T00:00:00"/>
    <d v="2024-12-31T00:00:00"/>
    <d v="2011-07-01T00:00:00"/>
    <d v="2025-12-31T00:00:00"/>
    <d v="1993-01-01T00:00:00"/>
    <m/>
    <s v=" "/>
    <s v=" "/>
    <s v=" "/>
    <s v=" "/>
  </r>
  <r>
    <n v="2"/>
    <s v="תל - אביב"/>
    <x v="26"/>
    <s v="כפר-סבא"/>
    <n v="3050000"/>
    <s v="ע. כפר סבא"/>
    <n v="20200"/>
    <n v="63"/>
    <s v="מרכז נושא מוגבלויות "/>
    <n v="1"/>
    <s v="ע&quot;ח המשרד"/>
    <n v="1"/>
    <s v="שכר עובדי המחלקה לש&quot;ח"/>
    <n v="0"/>
    <m/>
    <s v="ללא הסכם מיוחד      "/>
    <n v="28069367"/>
    <s v="המר           "/>
    <s v="יפעת      "/>
    <x v="0"/>
    <n v="0.57999999999999996"/>
    <n v="0.57999999999999996"/>
    <n v="63"/>
    <s v="מרכז נושא מוגבלויות "/>
    <n v="0"/>
    <m/>
    <n v="80"/>
    <s v="עו&quot;ס                "/>
    <n v="6"/>
    <n v="136"/>
    <d v="2011-05-15T00:00:00"/>
    <d v="2016-12-01T00:00:00"/>
    <d v="2025-12-31T00:00:00"/>
    <d v="1996-09-01T00:00:00"/>
    <d v="2038-01-31T00:00:00"/>
    <d v="1993-01-01T00:00:00"/>
    <m/>
    <s v=" "/>
    <s v=" "/>
    <s v=" "/>
    <s v=" "/>
  </r>
  <r>
    <n v="2"/>
    <s v="תל - אביב"/>
    <x v="26"/>
    <s v="כפר-סבא"/>
    <n v="3050000"/>
    <s v="ע. כפר סבא"/>
    <n v="30100"/>
    <n v="64"/>
    <s v="מרכז נושא שיקום     "/>
    <n v="1"/>
    <s v="ע&quot;ח המשרד"/>
    <n v="1"/>
    <s v="שכר עובדי המחלקה לש&quot;ח"/>
    <n v="0"/>
    <m/>
    <s v="ללא הסכם מיוחד      "/>
    <n v="56472590"/>
    <s v="שטרנברג שוחט  "/>
    <s v="רינת      "/>
    <x v="0"/>
    <n v="0.56000000000000005"/>
    <n v="0.56000000000000005"/>
    <n v="64"/>
    <s v="מרכז נושא שיקום     "/>
    <n v="0"/>
    <m/>
    <n v="80"/>
    <s v="עו&quot;ס                "/>
    <n v="6"/>
    <n v="101"/>
    <d v="2020-08-01T00:00:00"/>
    <d v="2020-08-01T00:00:00"/>
    <d v="2029-12-31T00:00:00"/>
    <d v="1987-11-01T00:00:00"/>
    <d v="2029-12-31T00:00:00"/>
    <d v="1951-01-01T00:00:00"/>
    <m/>
    <s v=" "/>
    <s v=" "/>
    <s v=" "/>
    <s v=" "/>
  </r>
  <r>
    <n v="2"/>
    <s v="תל - אביב"/>
    <x v="26"/>
    <s v="כפר-סבא"/>
    <n v="3050000"/>
    <s v="ע. כפר סבא"/>
    <n v="5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390539"/>
    <s v="דהן           "/>
    <s v="הילה      "/>
    <x v="0"/>
    <n v="1"/>
    <n v="1"/>
    <n v="120"/>
    <s v="עו&quot;ס משפחה (כוללני) "/>
    <n v="0"/>
    <m/>
    <n v="80"/>
    <s v="עו&quot;ס                "/>
    <n v="3"/>
    <m/>
    <d v="2013-05-01T00:00:00"/>
    <d v="2020-10-01T00:00:00"/>
    <d v="2029-12-31T00:00:00"/>
    <d v="2011-01-01T00:00:00"/>
    <d v="2051-02-28T00:00:00"/>
    <d v="2016-04-01T00:00:00"/>
    <m/>
    <s v=" "/>
    <s v=" "/>
    <s v=" "/>
    <s v=" "/>
  </r>
  <r>
    <n v="2"/>
    <s v="תל - אביב"/>
    <x v="26"/>
    <s v="כפר-סבא"/>
    <n v="3050000"/>
    <s v="ע. כפר סבא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644026"/>
    <s v="רוטפוגל       "/>
    <s v="דקלה      "/>
    <x v="0"/>
    <n v="1"/>
    <n v="0.9"/>
    <n v="120"/>
    <s v="עו&quot;ס משפחה (כוללני) "/>
    <n v="0"/>
    <m/>
    <n v="80"/>
    <s v="עו&quot;ס                "/>
    <n v="3"/>
    <m/>
    <d v="2016-02-07T00:00:00"/>
    <d v="2020-10-01T00:00:00"/>
    <d v="2029-12-31T00:00:00"/>
    <d v="2016-02-07T00:00:00"/>
    <d v="2029-12-31T00:00:00"/>
    <d v="2016-04-01T00:00:00"/>
    <m/>
    <s v=" "/>
    <s v=" "/>
    <s v=" "/>
    <s v=" "/>
  </r>
  <r>
    <n v="2"/>
    <s v="תל - אביב"/>
    <x v="26"/>
    <s v="כפר-סבא"/>
    <n v="3050000"/>
    <s v="ע. כפר סבא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036273"/>
    <s v="פרקש שייר     "/>
    <s v="קרן       "/>
    <x v="0"/>
    <n v="1"/>
    <n v="0.1"/>
    <n v="120"/>
    <s v="עו&quot;ס משפחה (כוללני) "/>
    <n v="0"/>
    <m/>
    <n v="80"/>
    <s v="עו&quot;ס                "/>
    <n v="1"/>
    <m/>
    <d v="2020-10-01T00:00:00"/>
    <d v="2020-10-01T00:00:00"/>
    <d v="2034-09-30T00:00:00"/>
    <d v="2020-10-01T00:00:00"/>
    <d v="2021-08-09T00:00:00"/>
    <d v="2016-04-01T00:00:00"/>
    <m/>
    <s v=" "/>
    <s v=" "/>
    <s v=" "/>
    <s v=" "/>
  </r>
  <r>
    <n v="2"/>
    <s v="תל - אביב"/>
    <x v="27"/>
    <s v="לוד"/>
    <n v="3060070"/>
    <s v="ע. לוד צ.מוגבליות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532235"/>
    <s v="במברגר        "/>
    <s v="סיגל      "/>
    <x v="0"/>
    <n v="1"/>
    <n v="0.5"/>
    <n v="120"/>
    <s v="עו&quot;ס משפחה (כוללני) "/>
    <n v="0"/>
    <m/>
    <n v="80"/>
    <s v="עו&quot;ס                "/>
    <n v="3"/>
    <n v="106"/>
    <d v="2017-03-10T00:00:00"/>
    <d v="2020-06-01T00:00:00"/>
    <d v="2030-12-31T00:00:00"/>
    <d v="2019-02-01T00:00:00"/>
    <d v="2030-12-31T00:00:00"/>
    <d v="2016-04-01T00:00:00"/>
    <m/>
    <s v=" "/>
    <s v=" "/>
    <s v=" "/>
    <s v=" "/>
  </r>
  <r>
    <n v="2"/>
    <s v="תל - אביב"/>
    <x v="27"/>
    <s v="לוד"/>
    <n v="3060070"/>
    <s v="ע. לוד צ.מוגבליות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9382968"/>
    <s v="זרפה          "/>
    <s v="זהבה      "/>
    <x v="0"/>
    <n v="1"/>
    <n v="0.5"/>
    <n v="120"/>
    <s v="עו&quot;ס משפחה (כוללני) "/>
    <n v="0"/>
    <m/>
    <n v="80"/>
    <s v="עו&quot;ס                "/>
    <n v="2"/>
    <m/>
    <d v="2016-06-01T00:00:00"/>
    <d v="2020-06-01T00:00:00"/>
    <d v="2055-03-31T00:00:00"/>
    <d v="2018-06-03T00:00:00"/>
    <d v="2055-03-31T00:00:00"/>
    <d v="2016-04-01T00:00:00"/>
    <m/>
    <s v=" "/>
    <s v=" "/>
    <s v=" "/>
    <s v=" "/>
  </r>
  <r>
    <n v="2"/>
    <s v="תל - אביב"/>
    <x v="27"/>
    <s v="לוד"/>
    <n v="3060070"/>
    <s v="ע. לוד צ.מוגבליות"/>
    <n v="12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9382968"/>
    <s v="זרפה          "/>
    <s v="זהבה      "/>
    <x v="0"/>
    <n v="0.5"/>
    <n v="0.5"/>
    <n v="120"/>
    <s v="עו&quot;ס משפחה (כוללני) "/>
    <n v="0"/>
    <m/>
    <n v="80"/>
    <s v="עו&quot;ס                "/>
    <n v="2"/>
    <m/>
    <d v="2016-06-01T00:00:00"/>
    <d v="2020-06-01T00:00:00"/>
    <d v="2055-03-31T00:00:00"/>
    <d v="2018-06-03T00:00:00"/>
    <d v="2055-03-31T00:00:00"/>
    <d v="2016-04-01T00:00:00"/>
    <m/>
    <s v=" "/>
    <s v=" "/>
    <s v=" "/>
    <s v=" "/>
  </r>
  <r>
    <n v="2"/>
    <s v="תל - אביב"/>
    <x v="28"/>
    <s v="נתניה"/>
    <n v="3070000"/>
    <s v="ע. נתניה"/>
    <n v="18100"/>
    <n v="64"/>
    <s v="מרכז נושא שיקום     "/>
    <n v="1"/>
    <s v="ע&quot;ח המשרד"/>
    <n v="1"/>
    <s v="שכר עובדי המחלקה לש&quot;ח"/>
    <n v="0"/>
    <m/>
    <s v="ללא הסכם מיוחד      "/>
    <n v="57920738"/>
    <s v="אור           "/>
    <s v="אורנה     "/>
    <x v="0"/>
    <n v="0.75"/>
    <n v="0.75"/>
    <n v="64"/>
    <s v="מרכז נושא שיקום     "/>
    <n v="0"/>
    <m/>
    <n v="80"/>
    <s v="עו&quot;ס                "/>
    <n v="6"/>
    <n v="136"/>
    <d v="2017-04-01T00:00:00"/>
    <d v="2017-04-01T00:00:00"/>
    <d v="2026-12-31T00:00:00"/>
    <d v="1989-03-01T00:00:00"/>
    <d v="2026-12-31T00:00:00"/>
    <d v="1989-01-01T00:00:00"/>
    <m/>
    <s v=" "/>
    <s v=" "/>
    <s v=" "/>
    <s v=" "/>
  </r>
  <r>
    <n v="2"/>
    <s v="תל - אביב"/>
    <x v="28"/>
    <s v="נתניה"/>
    <n v="3070051"/>
    <s v="ע.נתניה צ.מוגבלויות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109394"/>
    <s v="אודסר         "/>
    <s v="אפרת      "/>
    <x v="0"/>
    <n v="0.75"/>
    <n v="0.75"/>
    <n v="120"/>
    <s v="עו&quot;ס משפחה (כוללני) "/>
    <n v="0"/>
    <m/>
    <n v="80"/>
    <s v="עו&quot;ס                "/>
    <n v="5"/>
    <n v="101"/>
    <d v="2010-07-01T00:00:00"/>
    <d v="2020-09-17T00:00:00"/>
    <d v="2053-10-31T00:00:00"/>
    <d v="2009-10-25T00:00:00"/>
    <d v="2053-10-31T00:00:00"/>
    <d v="2016-04-01T00:00:00"/>
    <m/>
    <s v=" "/>
    <s v=" "/>
    <s v=" "/>
    <s v=" "/>
  </r>
  <r>
    <n v="2"/>
    <s v="תל - אביב"/>
    <x v="28"/>
    <s v="נתניה"/>
    <n v="3070051"/>
    <s v="ע.נתניה צ.מוגבלויות"/>
    <n v="12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1942040"/>
    <s v="רובינשטיין    "/>
    <s v="שירן      "/>
    <x v="0"/>
    <n v="0.75"/>
    <n v="0.75"/>
    <n v="120"/>
    <s v="עו&quot;ס משפחה (כוללני) "/>
    <n v="0"/>
    <m/>
    <n v="80"/>
    <s v="עו&quot;ס                "/>
    <n v="2"/>
    <m/>
    <d v="2018-01-01T00:00:00"/>
    <d v="2019-03-01T00:00:00"/>
    <d v="2040-12-31T00:00:00"/>
    <d v="2018-01-01T00:00:00"/>
    <d v="2053-04-30T00:00:00"/>
    <d v="2016-04-01T00:00:00"/>
    <m/>
    <s v=" "/>
    <s v=" "/>
    <s v=" "/>
    <s v=" "/>
  </r>
  <r>
    <n v="2"/>
    <s v="תל - אביב"/>
    <x v="28"/>
    <s v="נתניה"/>
    <n v="3070051"/>
    <s v="ע.נתניה צ.מוגבלויות"/>
    <n v="12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469350"/>
    <s v="צייזל         "/>
    <s v="נועה      "/>
    <x v="0"/>
    <n v="0.25"/>
    <n v="0.25"/>
    <n v="120"/>
    <s v="עו&quot;ס משפחה (כוללני) "/>
    <n v="0"/>
    <m/>
    <n v="80"/>
    <s v="עו&quot;ס                "/>
    <n v="3"/>
    <m/>
    <d v="2016-11-13T00:00:00"/>
    <d v="2018-12-12T00:00:00"/>
    <d v="2040-12-31T00:00:00"/>
    <d v="2016-11-13T00:00:00"/>
    <d v="2040-03-31T00:00:00"/>
    <d v="2006-03-01T00:00:00"/>
    <m/>
    <s v=" "/>
    <s v=" "/>
    <s v=" "/>
    <s v=" "/>
  </r>
  <r>
    <n v="2"/>
    <s v="תל - אביב"/>
    <x v="28"/>
    <s v="נתניה"/>
    <n v="3070051"/>
    <s v="ע.נתניה צ.מוגבלויות"/>
    <n v="12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5673320"/>
    <s v="דרמן טבצ'ניק  "/>
    <s v="דבורה     "/>
    <x v="0"/>
    <n v="0.75"/>
    <n v="0.75"/>
    <n v="120"/>
    <s v="עו&quot;ס משפחה (כוללני) "/>
    <n v="0"/>
    <m/>
    <n v="80"/>
    <s v="עו&quot;ס                "/>
    <n v="3"/>
    <n v="102"/>
    <d v="2009-09-01T00:00:00"/>
    <d v="2018-07-15T00:00:00"/>
    <d v="2035-12-31T00:00:00"/>
    <d v="2009-09-01T00:00:00"/>
    <d v="2035-12-31T00:00:00"/>
    <d v="2016-04-01T00:00:00"/>
    <m/>
    <s v=" "/>
    <s v=" "/>
    <s v=" "/>
    <s v=" "/>
  </r>
  <r>
    <n v="2"/>
    <s v="תל - אביב"/>
    <x v="28"/>
    <s v="נתניה"/>
    <n v="3070051"/>
    <s v="ע.נתניה צ.מוגבלויות"/>
    <n v="12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2705191"/>
    <s v="דואני         "/>
    <s v="שלמה      "/>
    <x v="1"/>
    <n v="0.75"/>
    <n v="0.75"/>
    <n v="120"/>
    <s v="עו&quot;ס משפחה (כוללני) "/>
    <n v="0"/>
    <m/>
    <n v="80"/>
    <s v="עו&quot;ס                "/>
    <n v="3"/>
    <m/>
    <d v="2016-10-01T00:00:00"/>
    <d v="2018-04-01T00:00:00"/>
    <d v="2048-12-31T00:00:00"/>
    <d v="2020-11-22T00:00:00"/>
    <d v="2048-12-30T00:00:00"/>
    <d v="2016-04-01T00:00:00"/>
    <m/>
    <s v=" "/>
    <s v=" "/>
    <s v=" "/>
    <s v=" "/>
  </r>
  <r>
    <n v="2"/>
    <s v="תל - אביב"/>
    <x v="29"/>
    <s v="פתח-תקוה"/>
    <n v="3080000"/>
    <s v="ע. פתח תקוה"/>
    <n v="25100"/>
    <n v="63"/>
    <s v="מרכז נושא מוגבלויות "/>
    <n v="1"/>
    <s v="ע&quot;ח המשרד"/>
    <n v="1"/>
    <s v="שכר עובדי המחלקה לש&quot;ח"/>
    <n v="0"/>
    <m/>
    <s v="ללא הסכם מיוחד      "/>
    <n v="29394228"/>
    <s v="קלרמן         "/>
    <s v="חוי       "/>
    <x v="0"/>
    <n v="0.75"/>
    <n v="0.75"/>
    <n v="63"/>
    <s v="מרכז נושא מוגבלויות "/>
    <n v="0"/>
    <m/>
    <n v="80"/>
    <s v="עו&quot;ס                "/>
    <n v="5"/>
    <n v="106"/>
    <d v="2019-08-01T00:00:00"/>
    <d v="2019-08-01T00:00:00"/>
    <d v="2032-08-03T00:00:00"/>
    <d v="1998-11-22T00:00:00"/>
    <d v="2021-12-31T00:00:00"/>
    <d v="1988-01-01T00:00:00"/>
    <m/>
    <s v=" "/>
    <s v=" "/>
    <s v=" "/>
    <s v=" "/>
  </r>
  <r>
    <n v="2"/>
    <s v="תל - אביב"/>
    <x v="29"/>
    <s v="פתח-תקוה"/>
    <n v="3080000"/>
    <s v="ע. פתח תקוה"/>
    <n v="50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4620827"/>
    <s v="וואהל         "/>
    <s v="סיוון     "/>
    <x v="0"/>
    <n v="0.75"/>
    <n v="0.75"/>
    <n v="120"/>
    <s v="עו&quot;ס משפחה (כוללני) "/>
    <n v="0"/>
    <m/>
    <n v="80"/>
    <s v="עו&quot;ס                "/>
    <n v="1"/>
    <m/>
    <d v="2020-01-01T00:00:00"/>
    <d v="2020-01-01T00:00:00"/>
    <d v="2060-06-30T00:00:00"/>
    <d v="2020-01-01T00:00:00"/>
    <d v="2060-06-30T00:00:00"/>
    <d v="2003-06-01T00:00:00"/>
    <m/>
    <s v=" "/>
    <s v=" "/>
    <s v=" "/>
    <s v=" "/>
  </r>
  <r>
    <n v="2"/>
    <s v="תל - אביב"/>
    <x v="29"/>
    <s v="פתח-תקוה"/>
    <n v="3080000"/>
    <s v="ע. פתח תקוה"/>
    <n v="52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5985427"/>
    <s v="דקה           "/>
    <s v="אושרת     "/>
    <x v="0"/>
    <n v="1"/>
    <n v="0.75"/>
    <n v="120"/>
    <s v="עו&quot;ס משפחה (כוללני) "/>
    <n v="0"/>
    <m/>
    <n v="80"/>
    <s v="עו&quot;ס                "/>
    <n v="2"/>
    <m/>
    <d v="2019-09-01T00:00:00"/>
    <d v="2019-09-01T00:00:00"/>
    <d v="2046-04-30T00:00:00"/>
    <d v="2019-08-01T00:00:00"/>
    <d v="2046-04-30T00:00:00"/>
    <d v="2016-04-01T00:00:00"/>
    <m/>
    <s v=" "/>
    <s v=" "/>
    <s v=" "/>
    <s v=" "/>
  </r>
  <r>
    <n v="2"/>
    <s v="תל - אביב"/>
    <x v="29"/>
    <s v="פתח-תקוה"/>
    <n v="3080000"/>
    <s v="ע. פתח תקוה"/>
    <n v="52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9394228"/>
    <s v="קלרמן         "/>
    <s v="חוי       "/>
    <x v="0"/>
    <n v="1"/>
    <n v="0.25"/>
    <n v="120"/>
    <s v="עו&quot;ס משפחה (כוללני) "/>
    <n v="0"/>
    <m/>
    <n v="80"/>
    <s v="עו&quot;ס                "/>
    <n v="5"/>
    <n v="106"/>
    <d v="1998-11-22T00:00:00"/>
    <d v="2019-08-01T00:00:00"/>
    <d v="2032-08-03T00:00:00"/>
    <d v="1998-11-22T00:00:00"/>
    <d v="2021-12-31T00:00:00"/>
    <d v="2016-04-01T00:00:00"/>
    <m/>
    <s v=" "/>
    <s v=" "/>
    <s v=" "/>
    <s v=" "/>
  </r>
  <r>
    <n v="2"/>
    <s v="תל - אביב"/>
    <x v="29"/>
    <s v="פתח-תקוה"/>
    <n v="3080000"/>
    <s v="ע. פתח תקוה"/>
    <n v="52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7350512"/>
    <s v="מסרמן         "/>
    <s v="אירנה     "/>
    <x v="0"/>
    <n v="0.75"/>
    <n v="0.75"/>
    <n v="120"/>
    <s v="עו&quot;ס משפחה (כוללני) "/>
    <n v="0"/>
    <m/>
    <n v="80"/>
    <s v="עו&quot;ס                "/>
    <n v="5"/>
    <n v="102"/>
    <d v="2006-06-09T00:00:00"/>
    <d v="2016-05-01T00:00:00"/>
    <d v="2040-01-01T00:00:00"/>
    <d v="2006-05-08T00:00:00"/>
    <d v="2067-01-31T00:00:00"/>
    <d v="2016-04-01T00:00:00"/>
    <m/>
    <s v=" "/>
    <s v=" "/>
    <s v=" "/>
    <s v=" "/>
  </r>
  <r>
    <n v="2"/>
    <s v="תל - אביב"/>
    <x v="29"/>
    <s v="פתח-תקוה"/>
    <n v="3080000"/>
    <s v="ע. פתח תקוה"/>
    <n v="52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9646437"/>
    <s v="ארזני         "/>
    <s v="מירי      "/>
    <x v="0"/>
    <n v="0.75"/>
    <n v="0.75"/>
    <n v="120"/>
    <s v="עו&quot;ס משפחה (כוללני) "/>
    <n v="0"/>
    <m/>
    <n v="80"/>
    <s v="עו&quot;ס                "/>
    <n v="3"/>
    <m/>
    <d v="2016-04-01T00:00:00"/>
    <d v="2016-04-01T00:00:00"/>
    <d v="2039-08-07T00:00:00"/>
    <d v="2015-11-09T00:00:00"/>
    <d v="2039-08-07T00:00:00"/>
    <d v="2016-04-01T00:00:00"/>
    <m/>
    <s v=" "/>
    <s v=" "/>
    <s v=" "/>
    <s v=" "/>
  </r>
  <r>
    <n v="2"/>
    <s v="תל - אביב"/>
    <x v="29"/>
    <s v="פתח-תקוה"/>
    <n v="3080000"/>
    <s v="ע. פתח תקוה"/>
    <n v="53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9646437"/>
    <s v="ארזני         "/>
    <s v="מירי      "/>
    <x v="0"/>
    <n v="0.9"/>
    <n v="0.15"/>
    <n v="120"/>
    <s v="עו&quot;ס משפחה (כוללני) "/>
    <n v="0"/>
    <m/>
    <n v="80"/>
    <s v="עו&quot;ס                "/>
    <n v="3"/>
    <m/>
    <d v="2016-04-01T00:00:00"/>
    <d v="2020-01-01T00:00:00"/>
    <d v="2039-08-07T00:00:00"/>
    <d v="2015-11-09T00:00:00"/>
    <d v="2039-08-07T00:00:00"/>
    <d v="2016-04-01T00:00:00"/>
    <m/>
    <s v=" "/>
    <s v=" "/>
    <s v=" "/>
    <s v=" "/>
  </r>
  <r>
    <n v="2"/>
    <s v="תל - אביב"/>
    <x v="29"/>
    <s v="פתח-תקוה"/>
    <n v="3080000"/>
    <s v="ע. פתח תקוה"/>
    <n v="53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0143844"/>
    <s v="שורץ הופמן    "/>
    <s v="הדס       "/>
    <x v="0"/>
    <n v="0.9"/>
    <n v="0.75"/>
    <n v="120"/>
    <s v="עו&quot;ס משפחה (כוללני) "/>
    <n v="0"/>
    <m/>
    <n v="80"/>
    <s v="עו&quot;ס                "/>
    <n v="1"/>
    <m/>
    <d v="2020-01-01T00:00:00"/>
    <d v="2020-01-01T00:00:00"/>
    <d v="2047-10-31T00:00:00"/>
    <d v="2020-01-01T00:00:00"/>
    <d v="2047-10-31T00:00:00"/>
    <d v="2016-04-01T00:00:00"/>
    <m/>
    <s v=" "/>
    <s v=" "/>
    <s v=" "/>
    <s v=" "/>
  </r>
  <r>
    <n v="2"/>
    <s v="תל - אביב"/>
    <x v="29"/>
    <s v="פתח-תקוה"/>
    <n v="3080030"/>
    <s v="ע. פתח תקוה מזור"/>
    <n v="124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124468"/>
    <s v="נוי           "/>
    <s v="אייל      "/>
    <x v="1"/>
    <n v="0.85"/>
    <n v="0.85"/>
    <n v="120"/>
    <s v="עו&quot;ס משפחה (כוללני) "/>
    <n v="0"/>
    <m/>
    <n v="80"/>
    <s v="עו&quot;ס                "/>
    <n v="2"/>
    <n v="136"/>
    <d v="2018-02-04T00:00:00"/>
    <d v="2019-07-01T00:00:00"/>
    <d v="2053-10-31T00:00:00"/>
    <d v="2018-02-04T00:00:00"/>
    <d v="2053-10-31T00:00:00"/>
    <d v="2016-04-01T00:00:00"/>
    <m/>
    <s v=" "/>
    <s v=" "/>
    <s v=" "/>
    <s v=" "/>
  </r>
  <r>
    <n v="2"/>
    <s v="תל - אביב"/>
    <x v="30"/>
    <s v="ראשון-לציון"/>
    <n v="3090000"/>
    <s v="ע. ראשל&quot;צ"/>
    <n v="45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908280"/>
    <s v="רחמים         "/>
    <s v="תהילה     "/>
    <x v="0"/>
    <n v="0.5"/>
    <n v="0.5"/>
    <n v="120"/>
    <s v="עו&quot;ס משפחה (כוללני) "/>
    <n v="0"/>
    <m/>
    <n v="80"/>
    <s v="עו&quot;ס                "/>
    <n v="3"/>
    <n v="102"/>
    <d v="2010-03-14T00:00:00"/>
    <d v="2019-01-01T00:00:00"/>
    <d v="2050-03-31T00:00:00"/>
    <d v="2010-03-14T00:00:00"/>
    <d v="2022-08-23T00:00:00"/>
    <d v="2016-04-01T00:00:00"/>
    <m/>
    <s v=" "/>
    <s v=" "/>
    <s v=" "/>
    <s v=" "/>
  </r>
  <r>
    <n v="2"/>
    <s v="תל - אביב"/>
    <x v="30"/>
    <s v="ראשון-לציון"/>
    <n v="3090020"/>
    <s v="ע. ראשל&quot;צ מרכז העיר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48819"/>
    <s v="לוי           "/>
    <s v="מזל       "/>
    <x v="0"/>
    <n v="0.75"/>
    <n v="0.75"/>
    <n v="64"/>
    <s v="מרכז נושא שיקום     "/>
    <n v="0"/>
    <m/>
    <n v="80"/>
    <s v="עו&quot;ס                "/>
    <n v="5"/>
    <n v="111"/>
    <d v="2017-12-01T00:00:00"/>
    <d v="2018-03-01T00:00:00"/>
    <d v="2021-10-31T00:00:00"/>
    <d v="1998-09-01T00:00:00"/>
    <d v="2023-10-31T00:00:00"/>
    <d v="1998-09-01T00:00:00"/>
    <m/>
    <s v=" "/>
    <s v=" "/>
    <s v=" "/>
    <s v=" "/>
  </r>
  <r>
    <n v="2"/>
    <s v="תל - אביב"/>
    <x v="30"/>
    <s v="ראשון-לציון"/>
    <n v="3090020"/>
    <s v="ע. ראשל&quot;צ מרכז העיר"/>
    <n v="21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589335"/>
    <s v="שחם עבודי     "/>
    <s v="דפנה      "/>
    <x v="0"/>
    <n v="1"/>
    <n v="1"/>
    <n v="120"/>
    <s v="עו&quot;ס משפחה (כוללני) "/>
    <n v="0"/>
    <m/>
    <n v="80"/>
    <s v="עו&quot;ס                "/>
    <n v="3"/>
    <n v="102"/>
    <d v="2015-10-01T00:00:00"/>
    <d v="2019-09-01T00:00:00"/>
    <d v="2058-11-30T00:00:00"/>
    <d v="2015-10-01T00:00:00"/>
    <d v="2053-04-30T00:00:00"/>
    <d v="2016-04-01T00:00:00"/>
    <m/>
    <s v=" "/>
    <s v=" "/>
    <s v=" "/>
    <s v=" "/>
  </r>
  <r>
    <n v="2"/>
    <s v="תל - אביב"/>
    <x v="30"/>
    <s v="ראשון-לציון"/>
    <n v="3090020"/>
    <s v="ע. ראשל&quot;צ מרכז העיר"/>
    <n v="213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200041"/>
    <s v="מדמוני        "/>
    <s v="ענבר      "/>
    <x v="0"/>
    <n v="1"/>
    <n v="1"/>
    <n v="120"/>
    <s v="עו&quot;ס משפחה (כוללני) "/>
    <n v="0"/>
    <m/>
    <n v="80"/>
    <s v="עו&quot;ס                "/>
    <n v="3"/>
    <n v="108"/>
    <d v="2011-09-01T00:00:00"/>
    <d v="2019-09-01T00:00:00"/>
    <d v="2040-01-07T00:00:00"/>
    <d v="2011-09-01T00:00:00"/>
    <d v="2040-01-07T00:00:00"/>
    <d v="2016-04-01T00:00:00"/>
    <m/>
    <s v=" "/>
    <s v=" "/>
    <s v=" "/>
    <s v=" "/>
  </r>
  <r>
    <n v="2"/>
    <s v="תל - אביב"/>
    <x v="30"/>
    <s v="ראשון-לציון"/>
    <n v="3090020"/>
    <s v="ע. ראשל&quot;צ מרכז העיר"/>
    <n v="2133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4668830"/>
    <s v="מששה          "/>
    <s v="ישראלה    "/>
    <x v="0"/>
    <n v="0.72"/>
    <n v="0.72"/>
    <n v="120"/>
    <s v="עו&quot;ס משפחה (כוללני) "/>
    <n v="0"/>
    <m/>
    <n v="80"/>
    <s v="עו&quot;ס                "/>
    <n v="1"/>
    <m/>
    <d v="2019-12-25T00:00:00"/>
    <d v="2019-12-25T00:00:00"/>
    <d v="2030-10-31T00:00:00"/>
    <d v="2019-12-25T00:00:00"/>
    <d v="2050-11-30T00:00:00"/>
    <d v="2016-04-01T00:00:00"/>
    <m/>
    <s v=" "/>
    <s v=" "/>
    <s v=" "/>
    <s v=" "/>
  </r>
  <r>
    <n v="2"/>
    <s v="תל - אביב"/>
    <x v="30"/>
    <s v="ראשון-לציון"/>
    <n v="3090020"/>
    <s v="ע. ראשל&quot;צ מרכז העיר"/>
    <n v="21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9588317"/>
    <s v="סבהט          "/>
    <s v="זאודה     "/>
    <x v="0"/>
    <n v="0.57999999999999996"/>
    <n v="0.57999999999999996"/>
    <n v="120"/>
    <s v="עו&quot;ס משפחה (כוללני) "/>
    <n v="0"/>
    <m/>
    <n v="80"/>
    <s v="עו&quot;ס                "/>
    <n v="4"/>
    <n v="111"/>
    <d v="2015-08-01T00:00:00"/>
    <d v="2016-04-01T00:00:00"/>
    <d v="2026-05-31T00:00:00"/>
    <d v="2008-01-28T00:00:00"/>
    <d v="2050-09-30T00:00:00"/>
    <d v="2003-06-01T00:00:00"/>
    <m/>
    <s v=" "/>
    <s v=" "/>
    <s v=" "/>
    <s v=" "/>
  </r>
  <r>
    <n v="2"/>
    <s v="תל - אביב"/>
    <x v="30"/>
    <s v="ראשון-לציון"/>
    <n v="3090020"/>
    <s v="ע. ראשל&quot;צ מרכז העיר"/>
    <n v="21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8445615"/>
    <s v="זהרון         "/>
    <s v="אורנית    "/>
    <x v="0"/>
    <n v="0.2"/>
    <n v="0.2"/>
    <n v="120"/>
    <s v="עו&quot;ס משפחה (כוללני) "/>
    <n v="0"/>
    <m/>
    <n v="80"/>
    <s v="עו&quot;ס                "/>
    <n v="3"/>
    <n v="135"/>
    <d v="2015-01-01T00:00:00"/>
    <d v="2015-11-01T00:00:00"/>
    <d v="2035-10-30T00:00:00"/>
    <d v="2003-12-01T00:00:00"/>
    <d v="2036-04-02T00:00:00"/>
    <d v="2003-06-01T00:00:00"/>
    <m/>
    <s v=" "/>
    <s v=" "/>
    <s v=" "/>
    <s v=" "/>
  </r>
  <r>
    <n v="2"/>
    <s v="תל - אביב"/>
    <x v="30"/>
    <s v="ראשון-לציון"/>
    <n v="3090020"/>
    <s v="ע. ראשל&quot;צ מרכז העיר"/>
    <n v="27100"/>
    <n v="140"/>
    <s v="עו&quot;ס שיקום          "/>
    <n v="1"/>
    <s v="ע&quot;ח המשרד"/>
    <n v="1"/>
    <s v="שכר עובדי המחלקה לש&quot;ח"/>
    <n v="0"/>
    <m/>
    <s v="ללא הסכם מיוחד      "/>
    <n v="27479658"/>
    <s v="גרניט         "/>
    <s v="עדי       "/>
    <x v="0"/>
    <n v="0.75"/>
    <n v="0.75"/>
    <n v="140"/>
    <s v="עו&quot;ס שיקום          "/>
    <n v="0"/>
    <m/>
    <n v="80"/>
    <s v="עו&quot;ס                "/>
    <n v="5"/>
    <m/>
    <d v="2017-04-09T00:00:00"/>
    <d v="2017-04-09T00:00:00"/>
    <d v="2042-03-31T00:00:00"/>
    <d v="2006-06-05T00:00:00"/>
    <d v="2057-11-30T00:00:00"/>
    <d v="2002-08-01T00:00:00"/>
    <m/>
    <s v=" "/>
    <s v=" "/>
    <s v=" "/>
    <s v=" "/>
  </r>
  <r>
    <n v="2"/>
    <s v="תל - אביב"/>
    <x v="30"/>
    <s v="ראשון-לציון"/>
    <n v="3090020"/>
    <s v="ע. ראשל&quot;צ מרכז העיר"/>
    <n v="27200"/>
    <n v="140"/>
    <s v="עו&quot;ס שיקום          "/>
    <n v="1"/>
    <s v="ע&quot;ח המשרד"/>
    <n v="1"/>
    <s v="שכר עובדי המחלקה לש&quot;ח"/>
    <n v="0"/>
    <m/>
    <s v="ללא הסכם מיוחד      "/>
    <n v="32200347"/>
    <s v="שור הרמן      "/>
    <s v="שרית      "/>
    <x v="0"/>
    <n v="0.8"/>
    <n v="0.65"/>
    <n v="140"/>
    <s v="עו&quot;ס שיקום          "/>
    <n v="0"/>
    <m/>
    <n v="80"/>
    <s v="עו&quot;ס                "/>
    <n v="5"/>
    <n v="136"/>
    <d v="2016-04-01T00:00:00"/>
    <d v="2016-04-01T00:00:00"/>
    <d v="2026-05-31T00:00:00"/>
    <d v="2009-11-01T00:00:00"/>
    <d v="2045-06-15T00:00:00"/>
    <d v="2012-09-01T00:00:00"/>
    <m/>
    <s v=" "/>
    <s v=" "/>
    <s v=" "/>
    <s v=" "/>
  </r>
  <r>
    <n v="2"/>
    <s v="תל - אביב"/>
    <x v="30"/>
    <s v="ראשון-לציון"/>
    <n v="3090020"/>
    <s v="ע. ראשל&quot;צ מרכז העיר"/>
    <n v="27200"/>
    <n v="140"/>
    <s v="עו&quot;ס שיקום          "/>
    <n v="1"/>
    <s v="ע&quot;ח המשרד"/>
    <n v="1"/>
    <s v="שכר עובדי המחלקה לש&quot;ח"/>
    <n v="0"/>
    <m/>
    <s v="ללא הסכם מיוחד      "/>
    <n v="322124793"/>
    <s v="סלוצקי        "/>
    <s v="ילנה      "/>
    <x v="0"/>
    <n v="0.8"/>
    <n v="0.15"/>
    <n v="140"/>
    <s v="עו&quot;ס שיקום          "/>
    <n v="0"/>
    <m/>
    <n v="80"/>
    <s v="עו&quot;ס                "/>
    <n v="3"/>
    <n v="101"/>
    <d v="2015-08-01T00:00:00"/>
    <d v="2016-10-01T00:00:00"/>
    <d v="2035-05-19T00:00:00"/>
    <d v="2010-03-01T00:00:00"/>
    <d v="2058-12-31T00:00:00"/>
    <d v="2012-09-01T00:00:00"/>
    <m/>
    <s v=" "/>
    <s v=" "/>
    <s v=" "/>
    <s v=" "/>
  </r>
  <r>
    <n v="2"/>
    <s v="תל - אביב"/>
    <x v="30"/>
    <s v="ראשון-לציון"/>
    <n v="3090020"/>
    <s v="ע. ראשל&quot;צ מרכז העיר"/>
    <n v="27300"/>
    <n v="140"/>
    <s v="עו&quot;ס שיקום          "/>
    <n v="1"/>
    <s v="ע&quot;ח המשרד"/>
    <n v="1"/>
    <s v="שכר עובדי המחלקה לש&quot;ח"/>
    <n v="0"/>
    <m/>
    <s v="ללא הסכם מיוחד      "/>
    <n v="11192762"/>
    <s v="אריאל         "/>
    <s v="ג'נט      "/>
    <x v="0"/>
    <n v="0.7"/>
    <n v="0.1"/>
    <n v="140"/>
    <s v="עו&quot;ס שיקום          "/>
    <n v="0"/>
    <m/>
    <n v="80"/>
    <s v="עו&quot;ס                "/>
    <n v="5"/>
    <m/>
    <d v="2002-01-01T00:00:00"/>
    <d v="2016-04-01T00:00:00"/>
    <d v="2026-05-31T00:00:00"/>
    <d v="2002-01-01T00:00:00"/>
    <d v="2040-10-31T00:00:00"/>
    <d v="2012-09-01T00:00:00"/>
    <m/>
    <s v=" "/>
    <s v=" "/>
    <s v=" "/>
    <s v=" "/>
  </r>
  <r>
    <n v="2"/>
    <s v="תל - אביב"/>
    <x v="30"/>
    <s v="ראשון-לציון"/>
    <n v="3090020"/>
    <s v="ע. ראשל&quot;צ מרכז העיר"/>
    <n v="27300"/>
    <n v="140"/>
    <s v="עו&quot;ס שיקום          "/>
    <n v="1"/>
    <s v="ע&quot;ח המשרד"/>
    <n v="1"/>
    <s v="שכר עובדי המחלקה לש&quot;ח"/>
    <n v="0"/>
    <m/>
    <s v="ללא הסכם מיוחד      "/>
    <n v="34452458"/>
    <s v="רטנר          "/>
    <s v="ניבה      "/>
    <x v="0"/>
    <n v="0.7"/>
    <n v="0.4"/>
    <n v="140"/>
    <s v="עו&quot;ס שיקום          "/>
    <n v="0"/>
    <m/>
    <n v="80"/>
    <s v="עו&quot;ס                "/>
    <n v="3"/>
    <m/>
    <d v="2019-09-01T00:00:00"/>
    <d v="2019-09-01T00:00:00"/>
    <d v="2043-12-31T00:00:00"/>
    <d v="2009-12-07T00:00:00"/>
    <d v="2021-12-02T00:00:00"/>
    <d v="2012-09-01T00:00:00"/>
    <m/>
    <s v=" "/>
    <s v=" "/>
    <s v=" "/>
    <s v=" "/>
  </r>
  <r>
    <n v="2"/>
    <s v="תל - אביב"/>
    <x v="30"/>
    <s v="ראשון-לציון"/>
    <n v="3090020"/>
    <s v="ע. ראשל&quot;צ מרכז העיר"/>
    <n v="27300"/>
    <n v="140"/>
    <s v="עו&quot;ס שיקום          "/>
    <n v="1"/>
    <s v="ע&quot;ח המשרד"/>
    <n v="1"/>
    <s v="שכר עובדי המחלקה לש&quot;ח"/>
    <n v="0"/>
    <m/>
    <s v="ללא הסכם מיוחד      "/>
    <n v="300505856"/>
    <s v="סופר          "/>
    <s v="הדס       "/>
    <x v="0"/>
    <n v="0.7"/>
    <n v="0.1"/>
    <n v="140"/>
    <s v="עו&quot;ס שיקום          "/>
    <n v="0"/>
    <m/>
    <n v="80"/>
    <s v="עו&quot;ס                "/>
    <n v="3"/>
    <m/>
    <d v="2019-10-01T00:00:00"/>
    <d v="2019-10-01T00:00:00"/>
    <d v="2054-04-10T00:00:00"/>
    <d v="2016-04-11T00:00:00"/>
    <d v="2054-07-31T00:00:00"/>
    <d v="2012-09-01T00:00:00"/>
    <m/>
    <s v=" "/>
    <s v=" "/>
    <s v=" "/>
    <s v=" "/>
  </r>
  <r>
    <n v="2"/>
    <s v="תל - אביב"/>
    <x v="30"/>
    <s v="ראשון-לציון"/>
    <n v="3090020"/>
    <s v="ע. ראשל&quot;צ מרכז העיר"/>
    <n v="27300"/>
    <n v="140"/>
    <s v="עו&quot;ס שיקום          "/>
    <n v="1"/>
    <s v="ע&quot;ח המשרד"/>
    <n v="1"/>
    <s v="שכר עובדי המחלקה לש&quot;ח"/>
    <n v="0"/>
    <m/>
    <s v="ללא הסכם מיוחד      "/>
    <n v="310918131"/>
    <s v="אמיר          "/>
    <s v="לואיזה    "/>
    <x v="0"/>
    <n v="0.7"/>
    <n v="0.1"/>
    <n v="140"/>
    <s v="עו&quot;ס שיקום          "/>
    <n v="0"/>
    <m/>
    <n v="80"/>
    <s v="עו&quot;ס                "/>
    <n v="3"/>
    <n v="136"/>
    <d v="2020-05-01T00:00:00"/>
    <d v="2020-05-01T00:00:00"/>
    <d v="2028-02-28T00:00:00"/>
    <d v="2018-05-13T00:00:00"/>
    <d v="2050-01-31T00:00:00"/>
    <d v="2012-09-01T00:00:00"/>
    <m/>
    <s v=" "/>
    <s v=" "/>
    <s v=" "/>
    <s v=" "/>
  </r>
  <r>
    <n v="2"/>
    <s v="תל - אביב"/>
    <x v="31"/>
    <s v="רחובות"/>
    <n v="3100000"/>
    <s v="ע. רחובות"/>
    <n v="30300"/>
    <n v="64"/>
    <s v="מרכז נושא שיקום     "/>
    <n v="1"/>
    <s v="ע&quot;ח המשרד"/>
    <n v="1"/>
    <s v="שכר עובדי המחלקה לש&quot;ח"/>
    <n v="0"/>
    <m/>
    <s v="ללא הסכם מיוחד      "/>
    <n v="57847626"/>
    <s v="שטאובר        "/>
    <s v="רבקה      "/>
    <x v="0"/>
    <n v="1"/>
    <n v="1"/>
    <n v="64"/>
    <s v="מרכז נושא שיקום     "/>
    <n v="0"/>
    <m/>
    <n v="80"/>
    <s v="עו&quot;ס                "/>
    <n v="6"/>
    <n v="111"/>
    <d v="2006-05-01T00:00:00"/>
    <d v="2006-05-01T00:00:00"/>
    <d v="2022-11-30T00:00:00"/>
    <d v="1984-10-01T00:00:00"/>
    <d v="2022-11-30T00:00:00"/>
    <d v="1951-01-01T00:00:00"/>
    <m/>
    <s v=" "/>
    <s v=" "/>
    <s v=" "/>
    <s v=" "/>
  </r>
  <r>
    <n v="2"/>
    <s v="תל - אביב"/>
    <x v="31"/>
    <s v="רחובות"/>
    <n v="3100070"/>
    <s v="ע. רחובות צ. נכויות"/>
    <n v="10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5048067"/>
    <s v="פרידמן        "/>
    <s v="ורד       "/>
    <x v="0"/>
    <n v="1"/>
    <n v="0.37"/>
    <n v="120"/>
    <s v="עו&quot;ס משפחה (כוללני) "/>
    <n v="0"/>
    <m/>
    <n v="80"/>
    <s v="עו&quot;ס                "/>
    <n v="3"/>
    <n v="111"/>
    <d v="2008-08-01T00:00:00"/>
    <d v="2020-08-01T00:00:00"/>
    <d v="2033-04-30T00:00:00"/>
    <d v="2008-08-01T00:00:00"/>
    <d v="2033-04-30T00:00:00"/>
    <d v="2016-04-01T00:00:00"/>
    <m/>
    <s v=" "/>
    <s v=" "/>
    <s v=" "/>
    <s v=" "/>
  </r>
  <r>
    <n v="2"/>
    <s v="תל - אביב"/>
    <x v="31"/>
    <s v="רחובות"/>
    <n v="3100070"/>
    <s v="ע. רחובות צ. נכויות"/>
    <n v="10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204760"/>
    <s v="נרוצקי        "/>
    <s v="רחלי      "/>
    <x v="0"/>
    <n v="1"/>
    <n v="0.25"/>
    <n v="170"/>
    <s v="עובד נוער וצעירים   "/>
    <n v="0"/>
    <m/>
    <n v="80"/>
    <s v="עו&quot;ס                "/>
    <n v="5"/>
    <n v="107"/>
    <d v="2018-09-01T00:00:00"/>
    <d v="2020-08-01T00:00:00"/>
    <d v="2042-07-31T00:00:00"/>
    <d v="2004-07-01T00:00:00"/>
    <d v="2042-07-31T00:00:00"/>
    <d v="2016-04-01T00:00:00"/>
    <m/>
    <s v=" "/>
    <s v=" "/>
    <s v=" "/>
    <s v=" "/>
  </r>
  <r>
    <n v="2"/>
    <s v="תל - אביב"/>
    <x v="31"/>
    <s v="רחובות"/>
    <n v="3100070"/>
    <s v="ע. רחובות צ. נכויות"/>
    <n v="103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3040542"/>
    <s v="יעיש (יפת)    "/>
    <s v="ליעד      "/>
    <x v="1"/>
    <n v="1"/>
    <n v="0.38"/>
    <n v="120"/>
    <s v="עו&quot;ס משפחה (כוללני) "/>
    <n v="0"/>
    <m/>
    <n v="80"/>
    <s v="עו&quot;ס                "/>
    <n v="3"/>
    <n v="102"/>
    <d v="2006-12-01T00:00:00"/>
    <d v="2020-08-01T00:00:00"/>
    <d v="2048-03-04T00:00:00"/>
    <d v="2006-12-01T00:00:00"/>
    <d v="2048-03-04T00:00:00"/>
    <d v="2016-04-01T00:00:00"/>
    <m/>
    <s v=" "/>
    <s v=" "/>
    <s v=" "/>
    <s v=" "/>
  </r>
  <r>
    <n v="2"/>
    <s v="תל - אביב"/>
    <x v="31"/>
    <s v="רחובות"/>
    <n v="3100070"/>
    <s v="ע. רחובות צ. נכויות"/>
    <n v="103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204760"/>
    <s v="נרוצקי        "/>
    <s v="רחלי      "/>
    <x v="0"/>
    <n v="0.5"/>
    <n v="0.25"/>
    <n v="120"/>
    <s v="עו&quot;ס משפחה (כוללני) "/>
    <n v="0"/>
    <m/>
    <n v="80"/>
    <s v="עו&quot;ס                "/>
    <n v="5"/>
    <n v="107"/>
    <d v="2016-10-01T00:00:00"/>
    <d v="2020-08-01T00:00:00"/>
    <d v="2042-07-31T00:00:00"/>
    <d v="2004-07-01T00:00:00"/>
    <d v="2042-07-31T00:00:00"/>
    <d v="2016-04-01T00:00:00"/>
    <m/>
    <s v=" "/>
    <s v=" "/>
    <s v=" "/>
    <s v=" "/>
  </r>
  <r>
    <n v="2"/>
    <s v="תל - אביב"/>
    <x v="31"/>
    <s v="רחובות"/>
    <n v="3100070"/>
    <s v="ע. רחובות צ. נכויות"/>
    <n v="103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443558"/>
    <s v="אברהמי        "/>
    <s v="יפעת אביטל"/>
    <x v="0"/>
    <n v="0.5"/>
    <n v="0.25"/>
    <n v="120"/>
    <s v="עו&quot;ס משפחה (כוללני) "/>
    <n v="0"/>
    <m/>
    <n v="80"/>
    <s v="עו&quot;ס                "/>
    <n v="3"/>
    <n v="101"/>
    <d v="2000-11-25T00:00:00"/>
    <d v="2020-08-01T00:00:00"/>
    <d v="2042-09-25T00:00:00"/>
    <d v="2017-06-15T00:00:00"/>
    <d v="2042-09-25T00:00:00"/>
    <d v="2016-04-01T00:00:00"/>
    <m/>
    <s v=" "/>
    <s v=" "/>
    <s v=" "/>
    <s v=" "/>
  </r>
  <r>
    <n v="2"/>
    <s v="תל - אביב"/>
    <x v="31"/>
    <s v="רחובות"/>
    <n v="3100070"/>
    <s v="ע. רחובות צ. נכויות"/>
    <n v="1033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443558"/>
    <s v="אברהמי        "/>
    <s v="יפעת אביטל"/>
    <x v="0"/>
    <n v="1"/>
    <n v="0.5"/>
    <n v="120"/>
    <s v="עו&quot;ס משפחה (כוללני) "/>
    <n v="0"/>
    <m/>
    <n v="80"/>
    <s v="עו&quot;ס                "/>
    <n v="3"/>
    <n v="101"/>
    <d v="2000-11-25T00:00:00"/>
    <d v="2020-08-01T00:00:00"/>
    <d v="2042-09-25T00:00:00"/>
    <d v="2017-06-15T00:00:00"/>
    <d v="2042-09-25T00:00:00"/>
    <d v="2016-04-01T00:00:00"/>
    <m/>
    <s v=" "/>
    <s v=" "/>
    <s v=" "/>
    <s v=" "/>
  </r>
  <r>
    <n v="2"/>
    <s v="תל - אביב"/>
    <x v="31"/>
    <s v="רחובות"/>
    <n v="3100070"/>
    <s v="ע. רחובות צ. נכויות"/>
    <n v="1033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3040542"/>
    <s v="יעיש (יפת)    "/>
    <s v="ליעד      "/>
    <x v="1"/>
    <n v="1"/>
    <n v="0.37"/>
    <n v="120"/>
    <s v="עו&quot;ס משפחה (כוללני) "/>
    <n v="0"/>
    <m/>
    <n v="80"/>
    <s v="עו&quot;ס                "/>
    <n v="3"/>
    <n v="102"/>
    <d v="2006-12-01T00:00:00"/>
    <d v="2020-08-01T00:00:00"/>
    <d v="2048-03-04T00:00:00"/>
    <d v="2006-12-01T00:00:00"/>
    <d v="2048-03-04T00:00:00"/>
    <d v="2016-04-01T00:00:00"/>
    <m/>
    <s v=" "/>
    <s v=" "/>
    <s v=" "/>
    <s v=" "/>
  </r>
  <r>
    <n v="2"/>
    <s v="תל - אביב"/>
    <x v="31"/>
    <s v="רחובות"/>
    <n v="3100070"/>
    <s v="ע. רחובות צ. נכויות"/>
    <n v="19100"/>
    <n v="140"/>
    <s v="עו&quot;ס שיקום          "/>
    <n v="1"/>
    <s v="ע&quot;ח המשרד"/>
    <n v="1"/>
    <s v="שכר עובדי המחלקה לש&quot;ח"/>
    <n v="0"/>
    <m/>
    <s v="ללא הסכם מיוחד      "/>
    <n v="40041261"/>
    <s v="ארביב-כהן     "/>
    <s v="שירית-הודי"/>
    <x v="0"/>
    <n v="0.75"/>
    <n v="0.75"/>
    <n v="140"/>
    <s v="עו&quot;ס שיקום          "/>
    <n v="0"/>
    <m/>
    <n v="80"/>
    <s v="עו&quot;ס                "/>
    <n v="5"/>
    <n v="101"/>
    <d v="2013-11-14T00:00:00"/>
    <d v="2013-11-14T00:00:00"/>
    <d v="2047-03-27T00:00:00"/>
    <d v="2011-04-01T00:00:00"/>
    <d v="2021-10-31T00:00:00"/>
    <d v="2012-09-01T00:00:00"/>
    <m/>
    <s v=" "/>
    <s v=" "/>
    <s v=" "/>
    <s v=" "/>
  </r>
  <r>
    <n v="2"/>
    <s v="תל - אביב"/>
    <x v="32"/>
    <s v="רמלה"/>
    <n v="3110000"/>
    <s v="ע. רמלה הנהלה"/>
    <n v="850"/>
    <n v="63"/>
    <s v="מרכז נושא מוגבלויות "/>
    <n v="1"/>
    <s v="ע&quot;ח המשרד"/>
    <n v="1"/>
    <s v="שכר עובדי המחלקה לש&quot;ח"/>
    <n v="0"/>
    <m/>
    <s v="ללא הסכם מיוחד      "/>
    <n v="15722572"/>
    <s v="סלומינסקי     "/>
    <s v="אסתר      "/>
    <x v="0"/>
    <n v="0.75"/>
    <n v="0.75"/>
    <n v="63"/>
    <s v="מרכז נושא מוגבלויות "/>
    <n v="0"/>
    <m/>
    <n v="80"/>
    <s v="עו&quot;ס                "/>
    <n v="6"/>
    <n v="106"/>
    <d v="2013-03-01T00:00:00"/>
    <d v="2013-03-01T00:00:00"/>
    <d v="2046-04-11T00:00:00"/>
    <d v="2002-09-02T00:00:00"/>
    <d v="2046-04-11T00:00:00"/>
    <d v="1989-07-01T00:00:00"/>
    <m/>
    <s v=" "/>
    <s v=" "/>
    <s v=" "/>
    <s v=" "/>
  </r>
  <r>
    <n v="2"/>
    <s v="תל - אביב"/>
    <x v="32"/>
    <s v="רמלה"/>
    <n v="3110000"/>
    <s v="ע. רמלה הנהלה"/>
    <n v="865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0.75"/>
    <m/>
    <m/>
    <m/>
    <m/>
    <m/>
    <m/>
    <m/>
    <m/>
    <m/>
    <m/>
    <m/>
    <m/>
    <m/>
    <m/>
    <d v="1951-01-01T00:00:00"/>
    <m/>
    <s v=" "/>
    <s v=" "/>
    <s v=" "/>
    <s v=" "/>
  </r>
  <r>
    <n v="2"/>
    <s v="תל - אביב"/>
    <x v="32"/>
    <s v="רמלה"/>
    <n v="3110000"/>
    <s v="ע. רמלה הנהלה"/>
    <n v="13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3228014"/>
    <s v="וייס          "/>
    <s v="אדווה     "/>
    <x v="0"/>
    <n v="1"/>
    <n v="0.75"/>
    <n v="120"/>
    <s v="עו&quot;ס משפחה (כוללני) "/>
    <n v="0"/>
    <m/>
    <n v="80"/>
    <s v="עו&quot;ס                "/>
    <n v="1"/>
    <m/>
    <d v="2020-09-01T00:00:00"/>
    <d v="2020-09-01T00:00:00"/>
    <d v="2048-07-31T00:00:00"/>
    <d v="2019-12-08T00:00:00"/>
    <d v="2048-07-31T00:00:00"/>
    <d v="2016-04-01T00:00:00"/>
    <m/>
    <s v=" "/>
    <s v=" "/>
    <s v=" "/>
    <s v=" "/>
  </r>
  <r>
    <n v="2"/>
    <s v="תל - אביב"/>
    <x v="32"/>
    <s v="רמלה"/>
    <n v="3110000"/>
    <s v="ע. רמלה הנהלה"/>
    <n v="13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0776580"/>
    <s v="הורוביץ       "/>
    <s v="סיוון     "/>
    <x v="0"/>
    <n v="1"/>
    <n v="0.25"/>
    <n v="120"/>
    <s v="עו&quot;ס משפחה (כוללני) "/>
    <n v="0"/>
    <m/>
    <n v="80"/>
    <s v="עו&quot;ס                "/>
    <n v="2"/>
    <m/>
    <d v="2019-09-22T00:00:00"/>
    <d v="2019-11-01T00:00:00"/>
    <d v="2049-08-31T00:00:00"/>
    <d v="2019-09-22T00:00:00"/>
    <d v="2049-08-31T00:00:00"/>
    <d v="2016-04-01T00:00:00"/>
    <m/>
    <s v=" "/>
    <s v=" "/>
    <s v=" "/>
    <s v=" "/>
  </r>
  <r>
    <n v="2"/>
    <s v="תל - אביב"/>
    <x v="33"/>
    <s v="רמת-גן"/>
    <n v="3120000"/>
    <s v="ע. רמת גן"/>
    <n v="40100"/>
    <n v="64"/>
    <s v="מרכז נושא שיקום     "/>
    <n v="1"/>
    <s v="ע&quot;ח המשרד"/>
    <n v="1"/>
    <s v="שכר עובדי המחלקה לש&quot;ח"/>
    <n v="0"/>
    <m/>
    <s v="ללא הסכם מיוחד      "/>
    <n v="24408882"/>
    <s v="רוקח          "/>
    <s v="יעל       "/>
    <x v="0"/>
    <n v="0.5"/>
    <n v="0.5"/>
    <n v="64"/>
    <s v="מרכז נושא שיקום     "/>
    <n v="0"/>
    <m/>
    <n v="80"/>
    <s v="עו&quot;ס                "/>
    <n v="5"/>
    <n v="108"/>
    <d v="2017-01-01T00:00:00"/>
    <d v="2017-01-01T00:00:00"/>
    <d v="2020-12-31T00:00:00"/>
    <d v="2005-06-01T00:00:00"/>
    <d v="2036-05-31T00:00:00"/>
    <d v="1971-08-01T00:00:00"/>
    <m/>
    <s v=" "/>
    <s v=" "/>
    <s v=" "/>
    <s v=" "/>
  </r>
  <r>
    <n v="2"/>
    <s v="תל - אביב"/>
    <x v="33"/>
    <s v="רמת-גן"/>
    <n v="3120000"/>
    <s v="ע. רמת גן"/>
    <n v="73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839413"/>
    <s v="זנו           "/>
    <s v="אורטל     "/>
    <x v="0"/>
    <n v="1"/>
    <n v="1"/>
    <n v="120"/>
    <s v="עו&quot;ס משפחה (כוללני) "/>
    <n v="0"/>
    <m/>
    <n v="80"/>
    <s v="עו&quot;ס                "/>
    <n v="1"/>
    <m/>
    <d v="2020-07-01T00:00:00"/>
    <d v="2020-07-01T00:00:00"/>
    <d v="2056-07-31T00:00:00"/>
    <d v="2020-07-01T00:00:00"/>
    <d v="2056-07-31T00:00:00"/>
    <d v="2016-04-01T00:00:00"/>
    <m/>
    <s v=" "/>
    <s v=" "/>
    <s v=" "/>
    <s v=" "/>
  </r>
  <r>
    <n v="2"/>
    <s v="תל - אביב"/>
    <x v="33"/>
    <s v="רמת-גן"/>
    <n v="3120010"/>
    <s v="ע. ר&quot;ג פיגור שיקום"/>
    <n v="13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4120535"/>
    <s v="ליבנה         "/>
    <s v="יונית     "/>
    <x v="0"/>
    <n v="0.5"/>
    <n v="0.5"/>
    <n v="120"/>
    <s v="עו&quot;ס משפחה (כוללני) "/>
    <n v="0"/>
    <m/>
    <n v="80"/>
    <s v="עו&quot;ס                "/>
    <n v="3"/>
    <n v="101"/>
    <d v="2008-08-01T00:00:00"/>
    <d v="2016-11-01T00:00:00"/>
    <d v="2042-06-30T00:00:00"/>
    <d v="2002-09-01T00:00:00"/>
    <d v="2042-06-30T00:00:00"/>
    <d v="2006-03-01T00:00:00"/>
    <m/>
    <s v=" "/>
    <s v=" "/>
    <s v=" "/>
    <s v=" "/>
  </r>
  <r>
    <n v="2"/>
    <s v="תל - אביב"/>
    <x v="33"/>
    <s v="רמת-גן"/>
    <n v="3120010"/>
    <s v="ע. ר&quot;ג פיגור שיקום"/>
    <n v="13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6702291"/>
    <s v="סגל           "/>
    <s v="מרגריטה   "/>
    <x v="0"/>
    <n v="0.75"/>
    <n v="0.75"/>
    <n v="120"/>
    <s v="עו&quot;ס משפחה (כוללני) "/>
    <n v="0"/>
    <m/>
    <n v="80"/>
    <s v="עו&quot;ס                "/>
    <n v="3"/>
    <n v="102"/>
    <d v="2018-05-09T00:00:00"/>
    <d v="2018-05-09T00:00:00"/>
    <d v="2050-06-30T00:00:00"/>
    <d v="2018-05-09T00:00:00"/>
    <d v="2050-06-30T00:00:00"/>
    <d v="2016-04-01T00:00:00"/>
    <m/>
    <s v=" "/>
    <s v=" "/>
    <s v=" "/>
    <s v=" "/>
  </r>
  <r>
    <n v="2"/>
    <s v="תל - אביב"/>
    <x v="33"/>
    <s v="רמת-גן"/>
    <n v="3120010"/>
    <s v="ע. ר&quot;ג פיגור שיקום"/>
    <n v="13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5084740"/>
    <s v="אוחיון-ארוך   "/>
    <s v="גלית      "/>
    <x v="0"/>
    <n v="1"/>
    <n v="1"/>
    <n v="120"/>
    <s v="עו&quot;ס משפחה (כוללני) "/>
    <n v="0"/>
    <m/>
    <n v="80"/>
    <s v="עו&quot;ס                "/>
    <n v="3"/>
    <n v="106"/>
    <d v="2020-07-01T00:00:00"/>
    <d v="2020-07-01T00:00:00"/>
    <d v="2038-12-31T00:00:00"/>
    <d v="2006-10-01T00:00:00"/>
    <d v="2038-12-31T00:00:00"/>
    <d v="2016-04-01T00:00:00"/>
    <m/>
    <s v=" "/>
    <s v=" "/>
    <s v=" "/>
    <s v=" "/>
  </r>
  <r>
    <n v="2"/>
    <s v="תל - אביב"/>
    <x v="34"/>
    <s v="תל-אביב"/>
    <n v="3130000"/>
    <s v="ע. תל אביב הנהלה"/>
    <n v="33100"/>
    <n v="63"/>
    <s v="מרכז נושא מוגבלויות "/>
    <n v="1"/>
    <s v="ע&quot;ח המשרד"/>
    <n v="1"/>
    <s v="שכר עובדי המחלקה לש&quot;ח"/>
    <n v="0"/>
    <m/>
    <s v="ללא הסכם מיוחד      "/>
    <n v="29644101"/>
    <s v="רום           "/>
    <s v="נועה      "/>
    <x v="0"/>
    <n v="1"/>
    <n v="1"/>
    <n v="63"/>
    <s v="מרכז נושא מוגבלויות "/>
    <n v="0"/>
    <m/>
    <n v="80"/>
    <s v="עו&quot;ס                "/>
    <n v="6"/>
    <n v="136"/>
    <d v="2020-01-01T00:00:00"/>
    <d v="2020-01-01T00:00:00"/>
    <d v="2032-08-31T00:00:00"/>
    <d v="2004-01-04T00:00:00"/>
    <d v="2032-08-31T00:00:00"/>
    <d v="1995-07-01T00:00:00"/>
    <m/>
    <s v=" "/>
    <s v=" "/>
    <s v=" "/>
    <s v=" "/>
  </r>
  <r>
    <n v="2"/>
    <s v="תל - אביב"/>
    <x v="34"/>
    <s v="תל-אביב"/>
    <n v="3130000"/>
    <s v="ע. תל אביב הנהלה"/>
    <n v="73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6691785"/>
    <s v="הררי          "/>
    <s v="סיגל      "/>
    <x v="0"/>
    <n v="0.3"/>
    <n v="0.3"/>
    <n v="120"/>
    <s v="עו&quot;ס משפחה (כוללני) "/>
    <n v="0"/>
    <m/>
    <n v="80"/>
    <s v="עו&quot;ס                "/>
    <n v="4"/>
    <n v="104"/>
    <d v="2004-03-01T00:00:00"/>
    <d v="2020-03-01T00:00:00"/>
    <d v="2031-11-21T00:00:00"/>
    <d v="2000-10-01T00:00:00"/>
    <d v="2031-11-21T00:00:00"/>
    <d v="2003-06-01T00:00:00"/>
    <m/>
    <s v=" "/>
    <s v=" "/>
    <s v=" "/>
    <s v=" "/>
  </r>
  <r>
    <n v="2"/>
    <s v="תל - אביב"/>
    <x v="34"/>
    <s v="תל-אביב"/>
    <n v="3130000"/>
    <s v="ע. תל אביב הנהלה"/>
    <n v="85100"/>
    <n v="140"/>
    <s v="עו&quot;ס שיקום          "/>
    <n v="1"/>
    <s v="ע&quot;ח המשרד"/>
    <n v="1"/>
    <s v="שכר עובדי המחלקה לש&quot;ח"/>
    <m/>
    <m/>
    <s v="ללא הסכם מיוחד      "/>
    <n v="303982946"/>
    <s v="נזלין         "/>
    <s v="אנה       "/>
    <x v="0"/>
    <n v="1"/>
    <n v="1"/>
    <n v="140"/>
    <s v="עו&quot;ס שיקום          "/>
    <n v="0"/>
    <m/>
    <n v="80"/>
    <s v="עו&quot;ס                "/>
    <n v="3"/>
    <n v="110"/>
    <d v="2019-05-01T00:00:00"/>
    <d v="2019-06-01T00:00:00"/>
    <d v="2036-09-30T00:00:00"/>
    <d v="1995-08-01T00:00:00"/>
    <d v="2036-09-30T00:00:00"/>
    <d v="1951-01-01T00:00:00"/>
    <m/>
    <s v=" "/>
    <s v=" "/>
    <s v=" "/>
    <s v=" "/>
  </r>
  <r>
    <n v="2"/>
    <s v="תל - אביב"/>
    <x v="34"/>
    <s v="תל-אביב"/>
    <n v="3130112"/>
    <s v="לשכת אפיקים צוות-2"/>
    <n v="302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2850953"/>
    <s v="שור           "/>
    <s v="הדס       "/>
    <x v="0"/>
    <n v="0.2"/>
    <n v="0.2"/>
    <n v="120"/>
    <s v="עו&quot;ס משפחה (כוללני) "/>
    <n v="0"/>
    <m/>
    <n v="80"/>
    <s v="עו&quot;ס                "/>
    <n v="1"/>
    <m/>
    <d v="2019-12-01T00:00:00"/>
    <d v="2020-06-01T00:00:00"/>
    <d v="2057-05-31T00:00:00"/>
    <d v="2019-12-01T00:00:00"/>
    <d v="2057-05-31T00:00:00"/>
    <d v="2003-06-01T00:00:00"/>
    <m/>
    <s v=" "/>
    <s v=" "/>
    <s v=" "/>
    <s v=" "/>
  </r>
  <r>
    <n v="2"/>
    <s v="תל - אביב"/>
    <x v="34"/>
    <s v="תל-אביב"/>
    <n v="3130121"/>
    <s v="לשכת אחווה צוות-1"/>
    <n v="31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2972988"/>
    <s v="שלוסברג       "/>
    <s v="דורית     "/>
    <x v="0"/>
    <n v="1"/>
    <n v="0.25"/>
    <n v="120"/>
    <s v="עו&quot;ס משפחה (כוללני) "/>
    <n v="0"/>
    <m/>
    <n v="80"/>
    <s v="עו&quot;ס                "/>
    <n v="3"/>
    <n v="136"/>
    <d v="1999-12-01T00:00:00"/>
    <d v="2018-10-01T00:00:00"/>
    <d v="2027-05-03T00:00:00"/>
    <d v="1989-12-03T00:00:00"/>
    <d v="2027-05-03T00:00:00"/>
    <d v="2016-04-01T00:00:00"/>
    <m/>
    <s v=" "/>
    <s v=" "/>
    <s v=" "/>
    <s v=" "/>
  </r>
  <r>
    <n v="2"/>
    <s v="תל - אביב"/>
    <x v="34"/>
    <s v="תל-אביב"/>
    <n v="3130121"/>
    <s v="לשכת אחווה צוות-1"/>
    <n v="31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397453"/>
    <s v="זירי          "/>
    <s v="דנה       "/>
    <x v="0"/>
    <n v="1"/>
    <n v="0.5"/>
    <n v="120"/>
    <s v="עו&quot;ס משפחה (כוללני) "/>
    <n v="0"/>
    <m/>
    <n v="80"/>
    <s v="עו&quot;ס                "/>
    <n v="4"/>
    <n v="101"/>
    <d v="2017-08-01T00:00:00"/>
    <d v="2020-09-01T00:00:00"/>
    <d v="2055-02-28T00:00:00"/>
    <d v="2015-05-01T00:00:00"/>
    <d v="2055-02-28T00:00:00"/>
    <d v="2016-04-01T00:00:00"/>
    <m/>
    <s v=" "/>
    <s v=" "/>
    <s v=" "/>
    <s v=" "/>
  </r>
  <r>
    <n v="2"/>
    <s v="תל - אביב"/>
    <x v="34"/>
    <s v="תל-אביב"/>
    <n v="3130121"/>
    <s v="לשכת אחווה צוות-1"/>
    <n v="31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1180866"/>
    <s v="ניידורף       "/>
    <s v="בת-חן     "/>
    <x v="0"/>
    <n v="1"/>
    <n v="0.25"/>
    <n v="120"/>
    <s v="עו&quot;ס משפחה (כוללני) "/>
    <n v="0"/>
    <m/>
    <n v="80"/>
    <s v="עו&quot;ס                "/>
    <n v="3"/>
    <n v="101"/>
    <d v="2016-01-14T00:00:00"/>
    <d v="2020-09-01T00:00:00"/>
    <d v="2049-09-11T00:00:00"/>
    <d v="2016-01-14T00:00:00"/>
    <d v="2049-09-11T00:00:00"/>
    <d v="2016-04-01T00:00:00"/>
    <m/>
    <s v=" "/>
    <s v=" "/>
    <s v=" "/>
    <s v=" "/>
  </r>
  <r>
    <n v="2"/>
    <s v="תל - אביב"/>
    <x v="34"/>
    <s v="תל-אביב"/>
    <n v="3130222"/>
    <s v="שער יפו צוות-2"/>
    <n v="12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141353"/>
    <s v="גד            "/>
    <s v="סנה       "/>
    <x v="0"/>
    <n v="1"/>
    <n v="1"/>
    <n v="120"/>
    <s v="עו&quot;ס משפחה (כוללני) "/>
    <n v="0"/>
    <m/>
    <n v="80"/>
    <s v="עו&quot;ס                "/>
    <n v="3"/>
    <m/>
    <d v="2016-12-21T00:00:00"/>
    <d v="2017-06-01T00:00:00"/>
    <d v="2051-07-23T00:00:00"/>
    <d v="2016-12-21T00:00:00"/>
    <d v="2058-07-31T00:00:00"/>
    <d v="2016-04-01T00:00:00"/>
    <m/>
    <s v=" "/>
    <s v=" "/>
    <s v=" "/>
    <s v=" "/>
  </r>
  <r>
    <n v="2"/>
    <s v="תל - אביב"/>
    <x v="34"/>
    <s v="תל-אביב"/>
    <n v="3130312"/>
    <s v="משפחה צוות-2"/>
    <n v="32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054470"/>
    <s v="שטרנפלד       "/>
    <s v="נעמי      "/>
    <x v="0"/>
    <n v="1"/>
    <n v="0.25"/>
    <n v="120"/>
    <s v="עו&quot;ס משפחה (כוללני) "/>
    <n v="0"/>
    <m/>
    <n v="80"/>
    <s v="עו&quot;ס                "/>
    <n v="2"/>
    <m/>
    <d v="2019-01-01T00:00:00"/>
    <d v="2020-10-01T00:00:00"/>
    <d v="2020-12-31T00:00:00"/>
    <d v="2019-01-01T00:00:00"/>
    <d v="2051-04-30T00:00:00"/>
    <d v="2016-04-01T00:00:00"/>
    <m/>
    <s v=" "/>
    <s v=" "/>
    <s v=" "/>
    <s v=" "/>
  </r>
  <r>
    <n v="2"/>
    <s v="תל - אביב"/>
    <x v="34"/>
    <s v="תל-אביב"/>
    <n v="3130312"/>
    <s v="משפחה צוות-2"/>
    <n v="32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0805137"/>
    <s v="גרוניס        "/>
    <s v="אילנה     "/>
    <x v="0"/>
    <n v="1"/>
    <n v="0.25"/>
    <n v="120"/>
    <s v="עו&quot;ס משפחה (כוללני) "/>
    <n v="0"/>
    <m/>
    <n v="80"/>
    <s v="עו&quot;ס                "/>
    <n v="3"/>
    <n v="105"/>
    <d v="2017-10-01T00:00:00"/>
    <d v="2020-10-01T00:00:00"/>
    <d v="2041-05-21T00:00:00"/>
    <d v="2017-10-01T00:00:00"/>
    <d v="2048-05-31T00:00:00"/>
    <d v="2016-04-01T00:00:00"/>
    <m/>
    <s v=" "/>
    <s v=" "/>
    <s v=" "/>
    <s v=" "/>
  </r>
  <r>
    <n v="2"/>
    <s v="תל - אביב"/>
    <x v="34"/>
    <s v="תל-אביב"/>
    <n v="3130312"/>
    <s v="משפחה צוות-2"/>
    <n v="32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7477119"/>
    <s v="זילברפרב      "/>
    <s v="אורנה     "/>
    <x v="0"/>
    <n v="1"/>
    <n v="0.5"/>
    <n v="120"/>
    <s v="עו&quot;ס משפחה (כוללני) "/>
    <n v="0"/>
    <m/>
    <n v="80"/>
    <s v="עו&quot;ס                "/>
    <n v="3"/>
    <n v="136"/>
    <d v="1990-12-01T00:00:00"/>
    <d v="2020-03-01T00:00:00"/>
    <d v="2022-07-08T00:00:00"/>
    <d v="1990-12-04T00:00:00"/>
    <d v="2029-07-31T00:00:00"/>
    <d v="2016-04-01T00:00:00"/>
    <m/>
    <s v=" "/>
    <s v=" "/>
    <s v=" "/>
    <s v=" "/>
  </r>
  <r>
    <n v="2"/>
    <s v="תל - אביב"/>
    <x v="34"/>
    <s v="תל-אביב"/>
    <n v="3130331"/>
    <s v="לשכת עבר הירקון צ-1"/>
    <n v="2037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2966767"/>
    <s v="לוי           "/>
    <s v="מרי       "/>
    <x v="0"/>
    <n v="0.75"/>
    <n v="0.75"/>
    <n v="120"/>
    <s v="עו&quot;ס משפחה (כוללני) "/>
    <n v="0"/>
    <m/>
    <n v="80"/>
    <s v="עו&quot;ס                "/>
    <n v="3"/>
    <m/>
    <d v="2019-08-01T00:00:00"/>
    <d v="2020-08-01T00:00:00"/>
    <d v="2057-01-31T00:00:00"/>
    <d v="2019-07-01T00:00:00"/>
    <d v="2057-01-31T00:00:00"/>
    <d v="2016-04-01T00:00:00"/>
    <m/>
    <s v=" "/>
    <s v=" "/>
    <s v=" "/>
    <s v=" "/>
  </r>
  <r>
    <n v="2"/>
    <s v="תל - אביב"/>
    <x v="34"/>
    <s v="תל-אביב"/>
    <n v="3130332"/>
    <s v="לשכת עבר הירקון צ-2"/>
    <n v="110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202983"/>
    <s v="טאוב          "/>
    <s v="זוהר      "/>
    <x v="0"/>
    <n v="0.25"/>
    <n v="0.25"/>
    <n v="120"/>
    <s v="עו&quot;ס משפחה (כוללני) "/>
    <n v="0"/>
    <m/>
    <n v="80"/>
    <s v="עו&quot;ס                "/>
    <n v="4"/>
    <n v="101"/>
    <d v="2016-11-01T00:00:00"/>
    <d v="2020-03-01T00:00:00"/>
    <d v="2046-10-07T00:00:00"/>
    <d v="2016-05-01T00:00:00"/>
    <d v="2020-11-20T00:00:00"/>
    <d v="2016-04-01T00:00:00"/>
    <m/>
    <s v=" "/>
    <s v=" "/>
    <s v=" "/>
    <s v=" "/>
  </r>
  <r>
    <n v="2"/>
    <s v="תל - אביב"/>
    <x v="34"/>
    <s v="תל-אביב"/>
    <n v="3130332"/>
    <s v="לשכת עבר הירקון צ-2"/>
    <n v="1155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202983"/>
    <s v="טאוב          "/>
    <s v="זוהר      "/>
    <x v="0"/>
    <n v="0.5"/>
    <n v="0.5"/>
    <n v="120"/>
    <s v="עו&quot;ס משפחה (כוללני) "/>
    <n v="0"/>
    <m/>
    <n v="80"/>
    <s v="עו&quot;ס                "/>
    <n v="4"/>
    <n v="101"/>
    <d v="2016-11-01T00:00:00"/>
    <d v="2019-08-01T00:00:00"/>
    <d v="2046-10-07T00:00:00"/>
    <d v="2016-05-01T00:00:00"/>
    <d v="2020-11-20T00:00:00"/>
    <d v="2016-04-01T00:00:00"/>
    <m/>
    <s v=" "/>
    <s v=" "/>
    <s v=" "/>
    <s v=" "/>
  </r>
  <r>
    <n v="2"/>
    <s v="תל - אביב"/>
    <x v="35"/>
    <s v="אבן-יהודה"/>
    <n v="3200000"/>
    <s v="מ.מ אבןיהודה"/>
    <n v="1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732199"/>
    <s v="מדזיבובסקי    "/>
    <s v="אליאנה    "/>
    <x v="0"/>
    <n v="0.33"/>
    <n v="0.25"/>
    <n v="120"/>
    <s v="עו&quot;ס משפחה (כוללני) "/>
    <n v="0"/>
    <m/>
    <n v="80"/>
    <s v="עו&quot;ס                "/>
    <n v="5"/>
    <n v="102"/>
    <d v="2003-09-01T00:00:00"/>
    <d v="2020-09-01T00:00:00"/>
    <d v="2044-02-28T00:00:00"/>
    <d v="2001-07-01T00:00:00"/>
    <d v="2029-12-31T00:00:00"/>
    <d v="2016-04-01T00:00:00"/>
    <m/>
    <s v=" "/>
    <s v=" "/>
    <s v=" "/>
    <s v=" "/>
  </r>
  <r>
    <n v="2"/>
    <s v="תל - אביב"/>
    <x v="35"/>
    <s v="אבן-יהודה"/>
    <n v="3200000"/>
    <s v="מ.מ אבןיהודה"/>
    <n v="1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2049459"/>
    <s v="גולן          "/>
    <s v="תקוה      "/>
    <x v="0"/>
    <n v="0.33"/>
    <n v="0.08"/>
    <n v="120"/>
    <s v="עו&quot;ס משפחה (כוללני) "/>
    <n v="0"/>
    <m/>
    <n v="80"/>
    <s v="עו&quot;ס                "/>
    <n v="5"/>
    <m/>
    <d v="1986-04-01T00:00:00"/>
    <d v="2019-06-01T00:00:00"/>
    <d v="2021-01-31T00:00:00"/>
    <d v="1986-04-01T00:00:00"/>
    <d v="2021-04-30T00:00:00"/>
    <d v="2016-04-01T00:00:00"/>
    <m/>
    <s v=" "/>
    <s v=" "/>
    <s v=" "/>
    <s v=" "/>
  </r>
  <r>
    <n v="2"/>
    <s v="תל - אביב"/>
    <x v="36"/>
    <s v="אזור"/>
    <n v="3210000"/>
    <s v="מ.מ אזור"/>
    <n v="11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976444"/>
    <s v="דרורי         "/>
    <s v="נעמה      "/>
    <x v="0"/>
    <n v="0.33"/>
    <n v="0.33"/>
    <n v="120"/>
    <s v="עו&quot;ס משפחה (כוללני) "/>
    <n v="0"/>
    <m/>
    <n v="80"/>
    <s v="עו&quot;ס                "/>
    <n v="3"/>
    <m/>
    <d v="2017-09-04T00:00:00"/>
    <d v="2017-09-04T00:00:00"/>
    <d v="2047-12-31T00:00:00"/>
    <d v="2014-05-26T00:00:00"/>
    <d v="2022-03-31T00:00:00"/>
    <d v="2016-04-01T00:00:00"/>
    <m/>
    <s v=" "/>
    <s v=" "/>
    <s v=" "/>
    <s v=" "/>
  </r>
  <r>
    <n v="2"/>
    <s v="תל - אביב"/>
    <x v="37"/>
    <s v="כוכב-יאיר"/>
    <n v="3220000"/>
    <s v="מ.מ כוכב יאיר"/>
    <n v="1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9639492"/>
    <s v="שם טוב        "/>
    <s v="טלי       "/>
    <x v="0"/>
    <n v="0.33"/>
    <n v="0.33"/>
    <n v="120"/>
    <s v="עו&quot;ס משפחה (כוללני) "/>
    <n v="0"/>
    <m/>
    <n v="80"/>
    <s v="עו&quot;ס                "/>
    <n v="3"/>
    <n v="108"/>
    <d v="2017-01-01T00:00:00"/>
    <d v="2017-01-01T00:00:00"/>
    <d v="2020-12-31T00:00:00"/>
    <d v="1997-01-01T00:00:00"/>
    <d v="2035-12-31T00:00:00"/>
    <d v="2016-04-01T00:00:00"/>
    <m/>
    <s v=" "/>
    <s v=" "/>
    <s v=" "/>
    <s v=" "/>
  </r>
  <r>
    <n v="2"/>
    <s v="תל - אביב"/>
    <x v="38"/>
    <s v="באר-יעקב"/>
    <n v="3230000"/>
    <s v="מ.מ באר יעקב"/>
    <n v="11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5997968"/>
    <s v="אייטגב        "/>
    <s v="אלמיטו    "/>
    <x v="0"/>
    <n v="0.33"/>
    <n v="0.33"/>
    <n v="120"/>
    <s v="עו&quot;ס משפחה (כוללני) "/>
    <n v="0"/>
    <m/>
    <n v="80"/>
    <s v="עו&quot;ס                "/>
    <n v="5"/>
    <n v="107"/>
    <d v="2013-04-01T00:00:00"/>
    <d v="2018-03-01T00:00:00"/>
    <d v="2037-04-01T00:00:00"/>
    <d v="2010-11-18T00:00:00"/>
    <d v="2055-12-31T00:00:00"/>
    <d v="2016-04-01T00:00:00"/>
    <m/>
    <s v=" "/>
    <s v=" "/>
    <s v=" "/>
    <s v=" "/>
  </r>
  <r>
    <n v="2"/>
    <s v="תל - אביב"/>
    <x v="39"/>
    <s v="בית-דגן"/>
    <n v="3240000"/>
    <s v="מ.מ בית דגן"/>
    <n v="1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0749009"/>
    <s v="חדד           "/>
    <s v="שימרית    "/>
    <x v="0"/>
    <n v="0.33"/>
    <n v="0.33"/>
    <n v="120"/>
    <s v="עו&quot;ס משפחה (כוללני) "/>
    <n v="0"/>
    <m/>
    <n v="80"/>
    <s v="עו&quot;ס                "/>
    <n v="3"/>
    <m/>
    <d v="2015-06-28T00:00:00"/>
    <d v="2016-11-01T00:00:00"/>
    <d v="2044-06-28T00:00:00"/>
    <d v="2015-06-28T00:00:00"/>
    <d v="2044-06-28T00:00:00"/>
    <d v="2016-04-01T00:00:00"/>
    <m/>
    <s v=" "/>
    <s v=" "/>
    <s v=" "/>
    <s v=" "/>
  </r>
  <r>
    <n v="2"/>
    <s v="תל - אביב"/>
    <x v="40"/>
    <s v="גבעת-שמואל"/>
    <n v="3250000"/>
    <s v="ע. גבעת שמואל"/>
    <n v="12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906216"/>
    <s v="שי            "/>
    <s v="דיקלה     "/>
    <x v="0"/>
    <n v="0.5"/>
    <n v="0.5"/>
    <n v="120"/>
    <s v="עו&quot;ס משפחה (כוללני) "/>
    <n v="0"/>
    <m/>
    <n v="80"/>
    <s v="עו&quot;ס                "/>
    <n v="5"/>
    <m/>
    <d v="2009-09-13T00:00:00"/>
    <d v="2016-04-01T00:00:00"/>
    <d v="2038-06-25T00:00:00"/>
    <d v="2007-08-01T00:00:00"/>
    <d v="2045-06-25T00:00:00"/>
    <d v="2016-04-01T00:00:00"/>
    <m/>
    <s v=" "/>
    <s v=" "/>
    <s v=" "/>
    <s v=" "/>
  </r>
  <r>
    <n v="2"/>
    <s v="תל - אביב"/>
    <x v="41"/>
    <s v="גדרה"/>
    <n v="3260000"/>
    <s v="מ.מ גדרה"/>
    <n v="21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000275"/>
    <s v="מדהלה (גולן)  "/>
    <s v="ענת       "/>
    <x v="0"/>
    <n v="0.33"/>
    <n v="0.33"/>
    <n v="120"/>
    <s v="עו&quot;ס משפחה (כוללני) "/>
    <n v="0"/>
    <m/>
    <n v="80"/>
    <s v="עו&quot;ס                "/>
    <n v="5"/>
    <n v="109"/>
    <d v="1999-12-01T00:00:00"/>
    <d v="2016-06-01T00:00:00"/>
    <d v="2029-12-31T00:00:00"/>
    <d v="1994-10-01T00:00:00"/>
    <d v="2029-12-31T00:00:00"/>
    <d v="2016-04-01T00:00:00"/>
    <m/>
    <s v=" "/>
    <s v=" "/>
    <s v=" "/>
    <s v=" "/>
  </r>
  <r>
    <n v="2"/>
    <s v="תל - אביב"/>
    <x v="42"/>
    <s v="גן-יבנה"/>
    <n v="3270000"/>
    <s v="מ.מ גן יבנה"/>
    <n v="1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0776958"/>
    <s v="גרינברג       "/>
    <s v="אסי       "/>
    <x v="1"/>
    <n v="0.33"/>
    <n v="0.33"/>
    <n v="120"/>
    <s v="עו&quot;ס משפחה (כוללני) "/>
    <n v="0"/>
    <m/>
    <n v="80"/>
    <s v="עו&quot;ס                "/>
    <n v="2"/>
    <m/>
    <d v="2019-09-15T00:00:00"/>
    <d v="2020-07-01T00:00:00"/>
    <d v="2052-01-01T00:00:00"/>
    <d v="2019-09-15T00:00:00"/>
    <d v="2059-05-31T00:00:00"/>
    <d v="2016-04-01T00:00:00"/>
    <m/>
    <s v=" "/>
    <s v=" "/>
    <s v=" "/>
    <s v=" "/>
  </r>
  <r>
    <n v="2"/>
    <s v="תל - אביב"/>
    <x v="43"/>
    <s v="הוד-השרון"/>
    <n v="3280000"/>
    <s v="ע. הוד שרון"/>
    <n v="1100"/>
    <n v="63"/>
    <s v="מרכז נושא מוגבלויות "/>
    <n v="1"/>
    <s v="ע&quot;ח המשרד"/>
    <n v="1"/>
    <s v="שכר עובדי המחלקה לש&quot;ח"/>
    <n v="0"/>
    <m/>
    <s v="ללא הסכם מיוחד      "/>
    <n v="22722011"/>
    <s v="שמואל         "/>
    <s v="יעל       "/>
    <x v="0"/>
    <n v="0.5"/>
    <n v="0.5"/>
    <n v="63"/>
    <s v="מרכז נושא מוגבלויות "/>
    <n v="0"/>
    <m/>
    <n v="80"/>
    <s v="עו&quot;ס                "/>
    <n v="6"/>
    <m/>
    <d v="2014-03-02T00:00:00"/>
    <d v="2014-03-02T00:00:00"/>
    <d v="2028-02-20T00:00:00"/>
    <d v="2008-04-14T00:00:00"/>
    <d v="2028-02-20T00:00:00"/>
    <d v="1977-01-01T00:00:00"/>
    <m/>
    <s v=" "/>
    <s v=" "/>
    <s v=" "/>
    <s v=" "/>
  </r>
  <r>
    <n v="2"/>
    <s v="תל - אביב"/>
    <x v="43"/>
    <s v="הוד-השרון"/>
    <n v="3280000"/>
    <s v="ע. הוד שרון"/>
    <n v="1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2288518"/>
    <s v="צימרמן        "/>
    <s v="גלית      "/>
    <x v="0"/>
    <n v="1"/>
    <n v="0.5"/>
    <n v="120"/>
    <s v="עו&quot;ס משפחה (כוללני) "/>
    <n v="0"/>
    <m/>
    <n v="80"/>
    <s v="עו&quot;ס                "/>
    <n v="3"/>
    <m/>
    <d v="2000-10-01T00:00:00"/>
    <d v="2019-07-27T00:00:00"/>
    <d v="2029-06-22T00:00:00"/>
    <d v="2013-05-10T00:00:00"/>
    <d v="2033-02-28T00:00:00"/>
    <d v="2016-04-01T00:00:00"/>
    <m/>
    <s v=" "/>
    <s v=" "/>
    <s v=" "/>
    <s v=" "/>
  </r>
  <r>
    <n v="2"/>
    <s v="תל - אביב"/>
    <x v="43"/>
    <s v="הוד-השרון"/>
    <n v="3280000"/>
    <s v="ע. הוד שרון"/>
    <n v="1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5937747"/>
    <s v="דורי          "/>
    <s v="קרן       "/>
    <x v="0"/>
    <n v="1"/>
    <n v="0.25"/>
    <n v="120"/>
    <s v="עו&quot;ס משפחה (כוללני) "/>
    <n v="0"/>
    <m/>
    <n v="80"/>
    <s v="עו&quot;ס                "/>
    <n v="1"/>
    <m/>
    <d v="2020-02-17T00:00:00"/>
    <d v="2020-02-17T00:00:00"/>
    <d v="2030-12-31T00:00:00"/>
    <d v="2020-02-17T00:00:00"/>
    <d v="2022-12-31T00:00:00"/>
    <d v="2016-04-01T00:00:00"/>
    <m/>
    <s v=" "/>
    <s v=" "/>
    <s v=" "/>
    <s v=" "/>
  </r>
  <r>
    <n v="2"/>
    <s v="תל - אביב"/>
    <x v="43"/>
    <s v="הוד-השרון"/>
    <n v="3280000"/>
    <s v="ע. הוד שרון"/>
    <n v="1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9679645"/>
    <s v="אטדגי         "/>
    <s v="דינה      "/>
    <x v="0"/>
    <n v="1"/>
    <n v="0.25"/>
    <n v="120"/>
    <s v="עו&quot;ס משפחה (כוללני) "/>
    <n v="0"/>
    <m/>
    <n v="80"/>
    <s v="עו&quot;ס                "/>
    <n v="5"/>
    <n v="104"/>
    <d v="1997-07-01T00:00:00"/>
    <d v="2016-11-01T00:00:00"/>
    <d v="2026-12-31T00:00:00"/>
    <d v="1988-12-01T00:00:00"/>
    <d v="2026-12-31T00:00:00"/>
    <d v="2016-04-01T00:00:00"/>
    <m/>
    <s v=" "/>
    <s v=" "/>
    <s v=" "/>
    <s v=" "/>
  </r>
  <r>
    <n v="2"/>
    <s v="תל - אביב"/>
    <x v="43"/>
    <s v="הוד-השרון"/>
    <n v="3280000"/>
    <s v="ע. הוד שרון"/>
    <n v="11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4853536"/>
    <s v="רוט           "/>
    <s v="אביבית    "/>
    <x v="0"/>
    <n v="0.5"/>
    <n v="0.5"/>
    <n v="120"/>
    <s v="עו&quot;ס משפחה (כוללני) "/>
    <n v="0"/>
    <m/>
    <n v="80"/>
    <s v="עו&quot;ס                "/>
    <n v="5"/>
    <n v="135"/>
    <d v="1988-07-01T00:00:00"/>
    <d v="2018-07-01T00:00:00"/>
    <d v="2024-01-31T00:00:00"/>
    <d v="1988-07-01T00:00:00"/>
    <d v="2024-01-31T00:00:00"/>
    <d v="2016-04-01T00:00:00"/>
    <m/>
    <s v=" "/>
    <s v=" "/>
    <s v=" "/>
    <s v=" "/>
  </r>
  <r>
    <n v="2"/>
    <s v="תל - אביב"/>
    <x v="44"/>
    <s v="יבנה"/>
    <n v="3290010"/>
    <s v="ע. יבנה צ.פרט ומשפ'"/>
    <n v="2233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538895"/>
    <s v="צברי-טופז     "/>
    <s v="צביה      "/>
    <x v="0"/>
    <n v="0.75"/>
    <n v="0.75"/>
    <n v="120"/>
    <s v="עו&quot;ס משפחה (כוללני) "/>
    <n v="0"/>
    <m/>
    <n v="80"/>
    <s v="עו&quot;ס                "/>
    <n v="3"/>
    <n v="105"/>
    <d v="1993-09-01T00:00:00"/>
    <d v="2020-10-01T00:00:00"/>
    <d v="2035-12-31T00:00:00"/>
    <d v="1993-09-01T00:00:00"/>
    <d v="2035-12-31T00:00:00"/>
    <d v="2016-04-01T00:00:00"/>
    <m/>
    <s v=" "/>
    <s v=" "/>
    <s v=" "/>
    <s v=" "/>
  </r>
  <r>
    <n v="2"/>
    <s v="תל - אביב"/>
    <x v="45"/>
    <s v="יהוד - נוה-אפרים"/>
    <n v="3300000"/>
    <s v="ע.יהוד נ.אפרים מנסון"/>
    <n v="12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196269"/>
    <s v="קוסטין        "/>
    <s v="איה       "/>
    <x v="0"/>
    <n v="0.33"/>
    <n v="0.33"/>
    <n v="120"/>
    <s v="עו&quot;ס משפחה (כוללני) "/>
    <n v="0"/>
    <m/>
    <n v="80"/>
    <s v="עו&quot;ס                "/>
    <n v="3"/>
    <n v="105"/>
    <d v="2016-07-01T00:00:00"/>
    <d v="2016-07-01T00:00:00"/>
    <d v="2041-12-31T00:00:00"/>
    <d v="2016-07-01T00:00:00"/>
    <d v="2046-09-30T00:00:00"/>
    <d v="2016-04-01T00:00:00"/>
    <m/>
    <s v=" "/>
    <s v=" "/>
    <s v=" "/>
    <s v=" "/>
  </r>
  <r>
    <n v="2"/>
    <s v="תל - אביב"/>
    <x v="46"/>
    <s v="כפר-יונה"/>
    <n v="3310000"/>
    <s v="מ.מ כפר יונה"/>
    <n v="1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6736887"/>
    <s v="כץ            "/>
    <s v="רונית     "/>
    <x v="0"/>
    <n v="0.5"/>
    <n v="0.5"/>
    <n v="120"/>
    <s v="עו&quot;ס משפחה (כוללני) "/>
    <n v="0"/>
    <m/>
    <n v="80"/>
    <s v="עו&quot;ס                "/>
    <n v="3"/>
    <m/>
    <d v="2016-03-15T00:00:00"/>
    <d v="2016-03-15T00:00:00"/>
    <d v="2022-12-31T00:00:00"/>
    <d v="2016-03-15T00:00:00"/>
    <d v="2022-12-31T00:00:00"/>
    <d v="2016-04-01T00:00:00"/>
    <m/>
    <s v=" "/>
    <s v=" "/>
    <s v=" "/>
    <s v=" "/>
  </r>
  <r>
    <n v="2"/>
    <s v="תל - אביב"/>
    <x v="47"/>
    <s v="קרית-עקרון"/>
    <n v="3320000"/>
    <s v="מ.מ ק עקרון"/>
    <n v="1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33"/>
    <m/>
    <m/>
    <m/>
    <m/>
    <m/>
    <m/>
    <m/>
    <m/>
    <m/>
    <m/>
    <m/>
    <m/>
    <m/>
    <m/>
    <d v="2016-04-01T00:00:00"/>
    <m/>
    <s v=" "/>
    <s v=" "/>
    <s v=" "/>
    <s v=" "/>
  </r>
  <r>
    <n v="2"/>
    <s v="תל - אביב"/>
    <x v="47"/>
    <s v="קרית-עקרון"/>
    <n v="3320000"/>
    <s v="מ.מ ק עקרון"/>
    <n v="15200"/>
    <n v="140"/>
    <s v="עו&quot;ס שיקום          "/>
    <n v="1"/>
    <s v="ע&quot;ח המשרד"/>
    <n v="1"/>
    <s v="שכר עובדי המחלקה לש&quot;ח"/>
    <n v="0"/>
    <m/>
    <s v="ללא הסכם מיוחד      "/>
    <m/>
    <m/>
    <m/>
    <x v="2"/>
    <n v="0.42"/>
    <m/>
    <m/>
    <m/>
    <m/>
    <m/>
    <m/>
    <m/>
    <m/>
    <m/>
    <m/>
    <m/>
    <m/>
    <m/>
    <m/>
    <d v="2012-09-01T00:00:00"/>
    <m/>
    <s v=" "/>
    <s v=" "/>
    <s v=" "/>
    <s v=" "/>
  </r>
  <r>
    <n v="2"/>
    <s v="תל - אביב"/>
    <x v="48"/>
    <s v="מזכרת-בתיה"/>
    <n v="3340000"/>
    <s v="מ.מ מזכרת בתיה"/>
    <n v="1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966336"/>
    <s v="הרצוג-מאיו    "/>
    <s v="אסתר      "/>
    <x v="0"/>
    <n v="0.33"/>
    <n v="0.33"/>
    <n v="120"/>
    <s v="עו&quot;ס משפחה (כוללני) "/>
    <n v="0"/>
    <m/>
    <n v="80"/>
    <s v="עו&quot;ס                "/>
    <n v="4"/>
    <n v="111"/>
    <d v="2016-06-01T00:00:00"/>
    <d v="2016-06-01T00:00:00"/>
    <d v="2038-08-15T00:00:00"/>
    <d v="2015-01-15T00:00:00"/>
    <d v="2038-08-15T00:00:00"/>
    <d v="2016-04-01T00:00:00"/>
    <m/>
    <s v=" "/>
    <s v=" "/>
    <s v=" "/>
    <s v=" "/>
  </r>
  <r>
    <n v="2"/>
    <s v="תל - אביב"/>
    <x v="49"/>
    <s v="נס-ציונה"/>
    <n v="3370000"/>
    <s v="ע. נס ציונה"/>
    <n v="23100"/>
    <n v="63"/>
    <s v="מרכז נושא מוגבלויות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1998-09-01T00:00:00"/>
    <m/>
    <s v=" "/>
    <s v=" "/>
    <s v=" "/>
    <s v=" "/>
  </r>
  <r>
    <n v="2"/>
    <s v="תל - אביב"/>
    <x v="49"/>
    <s v="נס-ציונה"/>
    <n v="3370000"/>
    <s v="ע. נס ציונה"/>
    <n v="5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551877"/>
    <s v="דיין          "/>
    <s v="נטע       "/>
    <x v="0"/>
    <n v="1"/>
    <n v="0.7"/>
    <n v="120"/>
    <s v="עו&quot;ס משפחה (כוללני) "/>
    <n v="0"/>
    <m/>
    <n v="80"/>
    <s v="עו&quot;ס                "/>
    <n v="2"/>
    <m/>
    <d v="2018-08-01T00:00:00"/>
    <d v="2018-08-01T00:00:00"/>
    <d v="2030-01-01T00:00:00"/>
    <d v="2018-08-01T00:00:00"/>
    <d v="2052-01-31T00:00:00"/>
    <d v="2016-04-01T00:00:00"/>
    <m/>
    <s v=" "/>
    <s v=" "/>
    <s v=" "/>
    <s v=" "/>
  </r>
  <r>
    <n v="2"/>
    <s v="תל - אביב"/>
    <x v="50"/>
    <s v="פרדסיה"/>
    <n v="3380000"/>
    <s v="מ.מ פרדסיה"/>
    <n v="1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8267712"/>
    <s v="זיו בנבנישתי  "/>
    <s v="ענבר      "/>
    <x v="0"/>
    <n v="0.33"/>
    <n v="0.25"/>
    <n v="120"/>
    <s v="עו&quot;ס משפחה (כוללני) "/>
    <n v="0"/>
    <m/>
    <n v="80"/>
    <s v="עו&quot;ס                "/>
    <n v="3"/>
    <m/>
    <d v="2013-05-05T00:00:00"/>
    <d v="2019-10-21T00:00:00"/>
    <d v="2023-05-05T00:00:00"/>
    <d v="2013-05-05T00:00:00"/>
    <d v="2023-05-05T00:00:00"/>
    <d v="2016-04-01T00:00:00"/>
    <m/>
    <s v=" "/>
    <s v=" "/>
    <s v=" "/>
    <s v=" "/>
  </r>
  <r>
    <n v="2"/>
    <s v="תל - אביב"/>
    <x v="50"/>
    <s v="פרדסיה"/>
    <n v="3380000"/>
    <s v="מ.מ פרדסיה"/>
    <n v="1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3937583"/>
    <s v="יוסף          "/>
    <s v="אריאל מנחם"/>
    <x v="0"/>
    <n v="0.33"/>
    <n v="0.08"/>
    <n v="120"/>
    <s v="עו&quot;ס משפחה (כוללני) "/>
    <n v="0"/>
    <m/>
    <n v="80"/>
    <s v="עו&quot;ס                "/>
    <n v="3"/>
    <m/>
    <d v="2017-05-01T00:00:00"/>
    <d v="2020-09-06T00:00:00"/>
    <d v="2052-12-31T00:00:00"/>
    <d v="2017-05-01T00:00:00"/>
    <d v="2052-12-31T00:00:00"/>
    <d v="2016-04-01T00:00:00"/>
    <m/>
    <s v=" "/>
    <s v=" "/>
    <s v=" "/>
    <s v=" "/>
  </r>
  <r>
    <n v="2"/>
    <s v="תל - אביב"/>
    <x v="51"/>
    <s v="קדימה - צורן"/>
    <n v="3390000"/>
    <s v="מ.מ קדימה-צורן"/>
    <n v="10100"/>
    <n v="63"/>
    <s v="מרכז נושא מוגבלויות "/>
    <n v="1"/>
    <s v="ע&quot;ח המשרד"/>
    <n v="1"/>
    <s v="שכר עובדי המחלקה לש&quot;ח"/>
    <n v="0"/>
    <m/>
    <s v="ללא הסכם מיוחד      "/>
    <n v="33139270"/>
    <s v="מלמד          "/>
    <s v="תמרה      "/>
    <x v="0"/>
    <n v="0.5"/>
    <n v="0.5"/>
    <n v="63"/>
    <s v="מרכז נושא מוגבלויות "/>
    <n v="0"/>
    <m/>
    <n v="80"/>
    <s v="עו&quot;ס                "/>
    <n v="6"/>
    <n v="0"/>
    <d v="2011-07-01T00:00:00"/>
    <d v="2011-07-01T00:00:00"/>
    <d v="2041-07-01T00:00:00"/>
    <d v="2011-07-01T00:00:00"/>
    <d v="2041-07-01T00:00:00"/>
    <d v="1951-01-01T00:00:00"/>
    <m/>
    <s v=" "/>
    <s v=" "/>
    <s v=" "/>
    <s v=" "/>
  </r>
  <r>
    <n v="2"/>
    <s v="תל - אביב"/>
    <x v="51"/>
    <s v="קדימה - צורן"/>
    <n v="3390000"/>
    <s v="מ.מ קדימה-צורן"/>
    <n v="4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5701317"/>
    <s v="עפרי          "/>
    <s v="מיטל      "/>
    <x v="0"/>
    <n v="0.33"/>
    <n v="0.33"/>
    <n v="120"/>
    <s v="עו&quot;ס משפחה (כוללני) "/>
    <n v="0"/>
    <m/>
    <n v="80"/>
    <s v="עו&quot;ס                "/>
    <n v="2"/>
    <m/>
    <d v="2018-08-01T00:00:00"/>
    <d v="2018-08-01T00:00:00"/>
    <d v="2020-10-17T00:00:00"/>
    <d v="2018-08-01T00:00:00"/>
    <d v="2048-05-01T00:00:00"/>
    <d v="2016-04-01T00:00:00"/>
    <m/>
    <s v=" "/>
    <s v=" "/>
    <s v=" "/>
    <s v=" "/>
  </r>
  <r>
    <n v="2"/>
    <s v="תל - אביב"/>
    <x v="52"/>
    <s v="קרית-אונו"/>
    <n v="3400000"/>
    <s v="ע. ק.אונו"/>
    <n v="10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2945613"/>
    <s v="רז            "/>
    <s v="עמנואל    "/>
    <x v="1"/>
    <n v="0.75"/>
    <n v="0.75"/>
    <n v="120"/>
    <s v="עו&quot;ס משפחה (כוללני) "/>
    <n v="0"/>
    <m/>
    <n v="80"/>
    <s v="עו&quot;ס                "/>
    <n v="2"/>
    <m/>
    <d v="2019-01-01T00:00:00"/>
    <d v="2019-01-01T00:00:00"/>
    <d v="2056-05-31T00:00:00"/>
    <d v="2019-01-01T00:00:00"/>
    <d v="2056-05-31T00:00:00"/>
    <d v="2016-04-01T00:00:00"/>
    <m/>
    <s v=" "/>
    <s v=" "/>
    <s v=" "/>
    <s v=" "/>
  </r>
  <r>
    <n v="2"/>
    <s v="תל - אביב"/>
    <x v="53"/>
    <s v="רמת-השרון"/>
    <n v="3410000"/>
    <s v="ע. רמת השרון"/>
    <n v="2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3449909"/>
    <s v="אלון-חנני     "/>
    <s v="תמר       "/>
    <x v="0"/>
    <n v="1"/>
    <n v="1"/>
    <n v="120"/>
    <s v="עו&quot;ס משפחה (כוללני) "/>
    <n v="0"/>
    <m/>
    <n v="80"/>
    <s v="עו&quot;ס                "/>
    <n v="3"/>
    <m/>
    <d v="2016-07-10T00:00:00"/>
    <d v="2016-07-10T00:00:00"/>
    <d v="2020-12-31T00:00:00"/>
    <d v="2016-07-10T00:00:00"/>
    <d v="2049-05-31T00:00:00"/>
    <d v="2016-04-01T00:00:00"/>
    <m/>
    <s v=" "/>
    <s v=" "/>
    <s v=" "/>
    <s v=" "/>
  </r>
  <r>
    <n v="2"/>
    <s v="תל - אביב"/>
    <x v="54"/>
    <s v="מודיעין - מכבים-רעות"/>
    <n v="3420030"/>
    <s v="ע. מודיעין-מ.רעות צ3"/>
    <n v="121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8876639"/>
    <s v="אלבז          "/>
    <s v="דליה      "/>
    <x v="0"/>
    <n v="1"/>
    <n v="1"/>
    <n v="120"/>
    <s v="עו&quot;ס משפחה (כוללני) "/>
    <n v="0"/>
    <m/>
    <n v="80"/>
    <s v="עו&quot;ס                "/>
    <n v="5"/>
    <m/>
    <d v="2009-04-21T00:00:00"/>
    <d v="2016-11-01T00:00:00"/>
    <d v="2031-11-20T00:00:00"/>
    <d v="2013-03-11T00:00:00"/>
    <d v="2031-11-20T00:00:00"/>
    <d v="2016-04-01T00:00:00"/>
    <m/>
    <s v=" "/>
    <s v=" "/>
    <s v=" "/>
    <s v=" "/>
  </r>
  <r>
    <n v="2"/>
    <s v="תל - אביב"/>
    <x v="54"/>
    <s v="מודיעין - מכבים-רעות"/>
    <n v="3420030"/>
    <s v="ע. מודיעין-מ.רעות צ3"/>
    <n v="121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0720206"/>
    <s v="פליידר        "/>
    <s v="נטליה     "/>
    <x v="0"/>
    <n v="0.5"/>
    <n v="0.5"/>
    <n v="120"/>
    <s v="עו&quot;ס משפחה (כוללני) "/>
    <n v="0"/>
    <m/>
    <n v="80"/>
    <s v="עו&quot;ס                "/>
    <n v="3"/>
    <m/>
    <d v="2012-07-22T00:00:00"/>
    <d v="2017-11-01T00:00:00"/>
    <d v="2042-09-17T00:00:00"/>
    <d v="2015-01-07T00:00:00"/>
    <d v="2049-09-30T00:00:00"/>
    <d v="2016-04-01T00:00:00"/>
    <m/>
    <s v=" "/>
    <s v=" "/>
    <s v=" "/>
    <s v=" "/>
  </r>
  <r>
    <n v="2"/>
    <s v="תל - אביב"/>
    <x v="54"/>
    <s v="מודיעין - מכבים-רעות"/>
    <n v="3420030"/>
    <s v="ע. מודיעין-מ.רעות צ3"/>
    <n v="121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0658668"/>
    <s v="שקד           "/>
    <s v="צאלה      "/>
    <x v="0"/>
    <n v="1"/>
    <n v="1"/>
    <n v="120"/>
    <s v="עו&quot;ס משפחה (כוללני) "/>
    <n v="0"/>
    <m/>
    <n v="80"/>
    <s v="עו&quot;ס                "/>
    <n v="5"/>
    <m/>
    <d v="2008-07-23T00:00:00"/>
    <d v="2018-02-11T00:00:00"/>
    <d v="2040-08-31T00:00:00"/>
    <d v="2017-01-01T00:00:00"/>
    <d v="2040-08-31T00:00:00"/>
    <d v="2016-04-01T00:00:00"/>
    <m/>
    <s v=" "/>
    <s v=" "/>
    <s v=" "/>
    <s v=" "/>
  </r>
  <r>
    <n v="2"/>
    <s v="תל - אביב"/>
    <x v="55"/>
    <s v="רעננה"/>
    <n v="3430000"/>
    <s v="ע. רעננה"/>
    <n v="10100"/>
    <n v="63"/>
    <s v="מרכז נושא מוגבלויות "/>
    <n v="1"/>
    <s v="ע&quot;ח המשרד"/>
    <n v="1"/>
    <s v="שכר עובדי המחלקה לש&quot;ח"/>
    <n v="0"/>
    <m/>
    <s v="ללא הסכם מיוחד      "/>
    <n v="15254733"/>
    <s v="בבצ'יק        "/>
    <s v="ליליאנה   "/>
    <x v="0"/>
    <n v="0.5"/>
    <n v="0.5"/>
    <n v="63"/>
    <s v="מרכז נושא מוגבלויות "/>
    <n v="0"/>
    <m/>
    <n v="80"/>
    <s v="עו&quot;ס                "/>
    <n v="6"/>
    <n v="107"/>
    <d v="1999-04-01T00:00:00"/>
    <d v="1999-04-01T00:00:00"/>
    <d v="2025-12-31T00:00:00"/>
    <d v="1994-04-18T00:00:00"/>
    <d v="2025-12-31T00:00:00"/>
    <d v="1951-01-01T00:00:00"/>
    <m/>
    <s v=" "/>
    <s v=" "/>
    <s v=" "/>
    <s v=" "/>
  </r>
  <r>
    <n v="2"/>
    <s v="תל - אביב"/>
    <x v="55"/>
    <s v="רעננה"/>
    <n v="3430000"/>
    <s v="ע. רעננה"/>
    <n v="20100"/>
    <n v="64"/>
    <s v="מרכז נושא שיקום     "/>
    <n v="1"/>
    <s v="ע&quot;ח המשרד"/>
    <n v="1"/>
    <s v="שכר עובדי המחלקה לש&quot;ח"/>
    <n v="0"/>
    <m/>
    <s v="ללא הסכם מיוחד      "/>
    <n v="39299078"/>
    <s v="רמון          "/>
    <s v="ליבנת     "/>
    <x v="0"/>
    <n v="0.5"/>
    <n v="0.5"/>
    <n v="64"/>
    <s v="מרכז נושא שיקום     "/>
    <n v="0"/>
    <m/>
    <n v="80"/>
    <s v="עו&quot;ס                "/>
    <n v="4"/>
    <n v="102"/>
    <d v="2020-04-01T00:00:00"/>
    <d v="2020-04-01T00:00:00"/>
    <d v="2051-01-31T00:00:00"/>
    <d v="2009-02-16T00:00:00"/>
    <d v="2021-04-22T00:00:00"/>
    <d v="1993-04-01T00:00:00"/>
    <m/>
    <s v=" "/>
    <s v=" "/>
    <s v=" "/>
    <s v=" "/>
  </r>
  <r>
    <n v="2"/>
    <s v="תל - אביב"/>
    <x v="55"/>
    <s v="רעננה"/>
    <n v="3430000"/>
    <s v="ע. רעננה"/>
    <n v="39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8600088"/>
    <s v="צמח           "/>
    <s v="יעל       "/>
    <x v="0"/>
    <n v="1"/>
    <n v="1"/>
    <n v="120"/>
    <s v="עו&quot;ס משפחה (כוללני) "/>
    <n v="0"/>
    <m/>
    <n v="80"/>
    <s v="עו&quot;ס                "/>
    <n v="3"/>
    <m/>
    <d v="2014-12-14T00:00:00"/>
    <d v="2017-01-01T00:00:00"/>
    <d v="2033-12-14T00:00:00"/>
    <d v="2014-12-14T00:00:00"/>
    <d v="2033-12-14T00:00:00"/>
    <d v="2016-04-01T00:00:00"/>
    <m/>
    <s v=" "/>
    <s v=" "/>
    <s v=" "/>
    <s v=" "/>
  </r>
  <r>
    <n v="2"/>
    <s v="תל - אביב"/>
    <x v="55"/>
    <s v="רעננה"/>
    <n v="3430000"/>
    <s v="ע. רעננה"/>
    <n v="39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539842"/>
    <s v="היימן         "/>
    <s v="בהירה     "/>
    <x v="0"/>
    <n v="0.5"/>
    <n v="0.5"/>
    <n v="120"/>
    <s v="עו&quot;ס משפחה (כוללני) "/>
    <n v="0"/>
    <m/>
    <n v="80"/>
    <s v="עו&quot;ס                "/>
    <n v="5"/>
    <n v="110"/>
    <d v="2006-10-15T00:00:00"/>
    <d v="2016-12-08T00:00:00"/>
    <d v="2040-10-28T00:00:00"/>
    <d v="2006-10-15T00:00:00"/>
    <d v="2040-10-28T00:00:00"/>
    <d v="2016-04-01T00:00:00"/>
    <m/>
    <s v=" "/>
    <s v=" "/>
    <s v=" "/>
    <s v=" "/>
  </r>
  <r>
    <n v="2"/>
    <s v="תל - אביב"/>
    <x v="56"/>
    <s v="תל-מונד"/>
    <n v="3440000"/>
    <s v="מ.מ תל מונד"/>
    <n v="1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870529"/>
    <s v="עומר          "/>
    <s v="אורנה     "/>
    <x v="0"/>
    <n v="0.33"/>
    <n v="0.06"/>
    <n v="120"/>
    <s v="עו&quot;ס משפחה (כוללני) "/>
    <n v="0"/>
    <m/>
    <n v="80"/>
    <s v="עו&quot;ס                "/>
    <n v="2"/>
    <m/>
    <d v="2018-12-12T00:00:00"/>
    <d v="2018-12-12T00:00:00"/>
    <d v="2037-04-30T00:00:00"/>
    <d v="2018-12-12T00:00:00"/>
    <d v="2037-04-30T00:00:00"/>
    <d v="2016-04-01T00:00:00"/>
    <m/>
    <s v=" "/>
    <s v=" "/>
    <s v=" "/>
    <s v=" "/>
  </r>
  <r>
    <n v="2"/>
    <s v="תל - אביב"/>
    <x v="56"/>
    <s v="תל-מונד"/>
    <n v="3440000"/>
    <s v="מ.מ תל מונד"/>
    <n v="1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6477870"/>
    <s v="ובר           "/>
    <s v="נעמי      "/>
    <x v="0"/>
    <n v="0.33"/>
    <n v="0.27"/>
    <n v="120"/>
    <s v="עו&quot;ס משפחה (כוללני) "/>
    <n v="0"/>
    <m/>
    <n v="80"/>
    <s v="עו&quot;ס                "/>
    <n v="3"/>
    <n v="107"/>
    <d v="2002-04-01T00:00:00"/>
    <d v="2019-07-01T00:00:00"/>
    <d v="2020-12-31T00:00:00"/>
    <d v="2002-04-01T00:00:00"/>
    <d v="2027-05-31T00:00:00"/>
    <d v="2016-04-01T00:00:00"/>
    <m/>
    <s v=" "/>
    <s v=" "/>
    <s v=" "/>
    <s v=" "/>
  </r>
  <r>
    <n v="2"/>
    <s v="תל - אביב"/>
    <x v="57"/>
    <s v="בני-עיש"/>
    <n v="3450000"/>
    <s v="מ.מ בני עייש"/>
    <n v="15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8405570"/>
    <s v="כהן שלום תעסה "/>
    <s v="פז        "/>
    <x v="0"/>
    <n v="0.33"/>
    <n v="0.33"/>
    <n v="120"/>
    <s v="עו&quot;ס משפחה (כוללני) "/>
    <n v="0"/>
    <m/>
    <n v="80"/>
    <s v="עו&quot;ס                "/>
    <n v="2"/>
    <m/>
    <d v="2020-10-18T00:00:00"/>
    <d v="2020-10-18T00:00:00"/>
    <d v="2054-10-18T00:00:00"/>
    <d v="2020-10-18T00:00:00"/>
    <d v="2059-02-28T00:00:00"/>
    <d v="2016-04-01T00:00:00"/>
    <m/>
    <s v=" "/>
    <s v=" "/>
    <s v=" "/>
    <s v=" "/>
  </r>
  <r>
    <n v="2"/>
    <s v="תל - אביב"/>
    <x v="58"/>
    <s v="גני-תקוה"/>
    <n v="3460000"/>
    <s v="מ.מ גני תקוה"/>
    <n v="11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5737322"/>
    <s v="רייק          "/>
    <s v="הדס       "/>
    <x v="0"/>
    <n v="0.5"/>
    <n v="0.5"/>
    <n v="120"/>
    <s v="עו&quot;ס משפחה (כוללני) "/>
    <n v="0"/>
    <m/>
    <n v="80"/>
    <s v="עו&quot;ס                "/>
    <n v="2"/>
    <m/>
    <d v="2019-09-13T00:00:00"/>
    <d v="2019-09-13T00:00:00"/>
    <d v="2030-12-31T00:00:00"/>
    <d v="2019-06-03T00:00:00"/>
    <d v="2022-05-12T00:00:00"/>
    <d v="2016-04-01T00:00:00"/>
    <m/>
    <s v=" "/>
    <s v=" "/>
    <s v=" "/>
    <s v=" "/>
  </r>
  <r>
    <n v="2"/>
    <s v="תל - אביב"/>
    <x v="59"/>
    <s v="אור-יהודה"/>
    <n v="3470000"/>
    <s v="ע. אור יהודה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306104993"/>
    <s v="גולן          "/>
    <s v="אנה       "/>
    <x v="0"/>
    <n v="0.5"/>
    <n v="0.5"/>
    <n v="63"/>
    <s v="מרכז נושא מוגבלויות "/>
    <n v="0"/>
    <m/>
    <n v="80"/>
    <s v="עו&quot;ס                "/>
    <n v="6"/>
    <n v="110"/>
    <d v="2016-01-01T00:00:00"/>
    <d v="2016-01-01T00:00:00"/>
    <d v="2041-04-17T00:00:00"/>
    <d v="1998-08-23T00:00:00"/>
    <d v="2041-04-17T00:00:00"/>
    <d v="1951-01-01T00:00:00"/>
    <m/>
    <s v=" "/>
    <s v=" "/>
    <s v=" "/>
    <s v=" "/>
  </r>
  <r>
    <n v="2"/>
    <s v="תל - אביב"/>
    <x v="59"/>
    <s v="אור-יהודה"/>
    <n v="3470000"/>
    <s v="ע. אור יהודה"/>
    <n v="30100"/>
    <n v="63"/>
    <s v="מרכז נושא מוגבלויות "/>
    <n v="1"/>
    <s v="ע&quot;ח המשרד"/>
    <n v="1"/>
    <s v="שכר עובדי המחלקה לש&quot;ח"/>
    <n v="0"/>
    <m/>
    <s v="ללא הסכם מיוחד      "/>
    <n v="65507972"/>
    <s v="יודעים        "/>
    <s v="הלן       "/>
    <x v="0"/>
    <n v="0.5"/>
    <n v="0.2"/>
    <n v="63"/>
    <s v="מרכז נושא מוגבלויות "/>
    <n v="0"/>
    <m/>
    <n v="80"/>
    <s v="עו&quot;ס                "/>
    <n v="5"/>
    <n v="136"/>
    <d v="2018-09-01T00:00:00"/>
    <d v="2018-09-01T00:00:00"/>
    <d v="2053-09-25T00:00:00"/>
    <d v="2010-05-17T00:00:00"/>
    <d v="2053-12-31T00:00:00"/>
    <d v="1951-01-01T00:00:00"/>
    <m/>
    <s v=" "/>
    <s v=" "/>
    <s v=" "/>
    <s v=" "/>
  </r>
  <r>
    <n v="2"/>
    <s v="תל - אביב"/>
    <x v="59"/>
    <s v="אור-יהודה"/>
    <n v="3470000"/>
    <s v="ע. אור יהודה"/>
    <n v="55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5327941"/>
    <s v="כהן           "/>
    <s v="נאוה      "/>
    <x v="0"/>
    <n v="0.5"/>
    <n v="0.1"/>
    <n v="120"/>
    <s v="עו&quot;ס משפחה (כוללני) "/>
    <n v="0"/>
    <m/>
    <n v="80"/>
    <s v="עו&quot;ס                "/>
    <n v="3"/>
    <m/>
    <d v="2015-12-08T00:00:00"/>
    <d v="2019-06-01T00:00:00"/>
    <d v="2033-06-08T00:00:00"/>
    <d v="2015-12-08T00:00:00"/>
    <d v="2033-06-08T00:00:00"/>
    <d v="2016-04-01T00:00:00"/>
    <m/>
    <s v=" "/>
    <s v=" "/>
    <s v=" "/>
    <s v=" "/>
  </r>
  <r>
    <n v="2"/>
    <s v="תל - אביב"/>
    <x v="59"/>
    <s v="אור-יהודה"/>
    <n v="3470000"/>
    <s v="ע. אור יהודה"/>
    <n v="55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7084068"/>
    <s v="ששון          "/>
    <s v="שירן      "/>
    <x v="0"/>
    <n v="0.5"/>
    <n v="0.25"/>
    <n v="120"/>
    <s v="עו&quot;ס משפחה (כוללני) "/>
    <n v="0"/>
    <m/>
    <n v="80"/>
    <s v="עו&quot;ס                "/>
    <n v="3"/>
    <m/>
    <d v="2014-12-03T00:00:00"/>
    <d v="2018-09-02T00:00:00"/>
    <d v="2025-08-31T00:00:00"/>
    <d v="2014-12-03T00:00:00"/>
    <d v="2025-08-31T00:00:00"/>
    <d v="2016-04-01T00:00:00"/>
    <m/>
    <s v=" "/>
    <s v=" "/>
    <s v=" "/>
    <s v=" "/>
  </r>
  <r>
    <n v="2"/>
    <s v="תל - אביב"/>
    <x v="59"/>
    <s v="אור-יהודה"/>
    <n v="3470000"/>
    <s v="ע. אור יהודה"/>
    <n v="55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5261372"/>
    <s v="לייב          "/>
    <s v="זאב       "/>
    <x v="1"/>
    <n v="0.5"/>
    <n v="0.15"/>
    <n v="120"/>
    <s v="עו&quot;ס משפחה (כוללני) "/>
    <n v="0"/>
    <m/>
    <n v="80"/>
    <s v="עו&quot;ס                "/>
    <n v="2"/>
    <m/>
    <d v="2019-10-27T00:00:00"/>
    <d v="2019-10-27T00:00:00"/>
    <d v="2058-05-31T00:00:00"/>
    <d v="2019-10-27T00:00:00"/>
    <d v="2058-05-31T00:00:00"/>
    <d v="2016-04-01T00:00:00"/>
    <m/>
    <s v=" "/>
    <s v=" "/>
    <s v=" "/>
    <s v=" "/>
  </r>
  <r>
    <n v="2"/>
    <s v="תל - אביב"/>
    <x v="59"/>
    <s v="אור-יהודה"/>
    <n v="3470010"/>
    <s v="ע. אור יהודה צ.גיור"/>
    <n v="17100"/>
    <n v="140"/>
    <s v="עו&quot;ס שיקום          "/>
    <n v="1"/>
    <s v="ע&quot;ח המשרד"/>
    <n v="1"/>
    <s v="שכר עובדי המחלקה לש&quot;ח"/>
    <n v="0"/>
    <m/>
    <s v="ללא הסכם מיוחד      "/>
    <n v="23530801"/>
    <s v="מכלוף         "/>
    <s v="מיכל      "/>
    <x v="0"/>
    <n v="0.5"/>
    <n v="0.16"/>
    <n v="140"/>
    <s v="עו&quot;ס שיקום          "/>
    <n v="0"/>
    <m/>
    <n v="80"/>
    <s v="עו&quot;ס                "/>
    <n v="5"/>
    <m/>
    <d v="2019-06-01T00:00:00"/>
    <d v="2019-06-01T00:00:00"/>
    <d v="2034-01-31T00:00:00"/>
    <d v="1995-05-01T00:00:00"/>
    <d v="2034-01-31T00:00:00"/>
    <d v="1951-01-01T00:00:00"/>
    <m/>
    <s v=" "/>
    <s v=" "/>
    <s v=" "/>
    <s v=" "/>
  </r>
  <r>
    <n v="2"/>
    <s v="תל - אביב"/>
    <x v="59"/>
    <s v="אור-יהודה"/>
    <n v="3470010"/>
    <s v="ע. אור יהודה צ.גיור"/>
    <n v="17100"/>
    <n v="140"/>
    <s v="עו&quot;ס שיקום          "/>
    <n v="1"/>
    <s v="ע&quot;ח המשרד"/>
    <n v="1"/>
    <s v="שכר עובדי המחלקה לש&quot;ח"/>
    <n v="0"/>
    <m/>
    <s v="ללא הסכם מיוחד      "/>
    <n v="24063968"/>
    <s v="גיאת באשה     "/>
    <s v="אלישבע    "/>
    <x v="0"/>
    <n v="0.5"/>
    <n v="0.09"/>
    <n v="140"/>
    <s v="עו&quot;ס שיקום          "/>
    <n v="0"/>
    <m/>
    <n v="80"/>
    <s v="עו&quot;ס                "/>
    <n v="5"/>
    <n v="106"/>
    <d v="2016-01-01T00:00:00"/>
    <d v="2016-01-01T00:00:00"/>
    <d v="2035-01-01T00:00:00"/>
    <d v="1991-09-01T00:00:00"/>
    <d v="2035-01-01T00:00:00"/>
    <d v="1951-01-01T00:00:00"/>
    <m/>
    <s v=" "/>
    <s v=" "/>
    <s v=" "/>
    <s v=" "/>
  </r>
  <r>
    <n v="2"/>
    <s v="תל - אביב"/>
    <x v="59"/>
    <s v="אור-יהודה"/>
    <n v="3470010"/>
    <s v="ע. אור יהודה צ.גיור"/>
    <n v="17100"/>
    <n v="140"/>
    <s v="עו&quot;ס שיקום          "/>
    <n v="1"/>
    <s v="ע&quot;ח המשרד"/>
    <n v="1"/>
    <s v="שכר עובדי המחלקה לש&quot;ח"/>
    <n v="0"/>
    <m/>
    <s v="ללא הסכם מיוחד      "/>
    <n v="59673764"/>
    <s v="לוטן          "/>
    <s v="לימור     "/>
    <x v="0"/>
    <n v="0.5"/>
    <n v="0.25"/>
    <n v="140"/>
    <s v="עו&quot;ס שיקום          "/>
    <n v="0"/>
    <m/>
    <n v="80"/>
    <s v="עו&quot;ס                "/>
    <n v="3"/>
    <m/>
    <d v="2017-11-05T00:00:00"/>
    <d v="2017-11-05T00:00:00"/>
    <d v="2032-06-30T00:00:00"/>
    <d v="2017-11-05T00:00:00"/>
    <d v="2022-10-31T00:00:00"/>
    <d v="1951-01-01T00:00:00"/>
    <m/>
    <s v=" "/>
    <s v=" "/>
    <s v=" "/>
    <s v=" "/>
  </r>
  <r>
    <n v="2"/>
    <s v="תל - אביב"/>
    <x v="60"/>
    <s v="אלפי מנשה"/>
    <n v="3500000"/>
    <s v="מ.מ אלפי מנשה"/>
    <n v="1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181485"/>
    <s v="אבשרי         "/>
    <s v="מרי       "/>
    <x v="0"/>
    <n v="0.33"/>
    <n v="0.33"/>
    <n v="120"/>
    <s v="עו&quot;ס משפחה (כוללני) "/>
    <n v="0"/>
    <m/>
    <n v="80"/>
    <s v="עו&quot;ס                "/>
    <n v="3"/>
    <n v="103"/>
    <d v="2012-02-08T00:00:00"/>
    <d v="2016-05-01T00:00:00"/>
    <d v="2044-03-19T00:00:00"/>
    <d v="2011-02-08T00:00:00"/>
    <d v="2044-03-19T00:00:00"/>
    <d v="2016-04-01T00:00:00"/>
    <m/>
    <s v=" "/>
    <s v=" "/>
    <s v=" "/>
    <s v=" "/>
  </r>
  <r>
    <n v="2"/>
    <s v="תל - אביב"/>
    <x v="61"/>
    <s v="בית-אריה"/>
    <n v="3520000"/>
    <s v="מ.מ בית אריה"/>
    <n v="5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9302874"/>
    <s v="גרינברגר      "/>
    <s v="רבקה      "/>
    <x v="0"/>
    <n v="0.33"/>
    <n v="0.1"/>
    <n v="120"/>
    <s v="עו&quot;ס משפחה (כוללני) "/>
    <n v="0"/>
    <m/>
    <n v="80"/>
    <s v="עו&quot;ס                "/>
    <n v="5"/>
    <n v="136"/>
    <d v="1994-10-01T00:00:00"/>
    <d v="2016-04-01T00:00:00"/>
    <d v="2032-02-24T00:00:00"/>
    <d v="1994-10-01T00:00:00"/>
    <d v="2032-02-24T00:00:00"/>
    <d v="2016-04-01T00:00:00"/>
    <m/>
    <s v=" "/>
    <s v=" "/>
    <s v=" "/>
    <s v=" "/>
  </r>
  <r>
    <n v="2"/>
    <s v="תל - אביב"/>
    <x v="61"/>
    <s v="בית-אריה"/>
    <n v="3520000"/>
    <s v="מ.מ בית אריה"/>
    <n v="5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5683823"/>
    <s v="ביבי          "/>
    <s v="שני       "/>
    <x v="0"/>
    <n v="0.33"/>
    <n v="0.23"/>
    <n v="120"/>
    <s v="עו&quot;ס משפחה (כוללני) "/>
    <n v="0"/>
    <m/>
    <n v="80"/>
    <s v="עו&quot;ס                "/>
    <n v="4"/>
    <n v="101"/>
    <d v="2017-12-24T00:00:00"/>
    <d v="2020-09-06T00:00:00"/>
    <d v="2037-10-31T00:00:00"/>
    <d v="2015-11-01T00:00:00"/>
    <d v="2031-12-31T00:00:00"/>
    <d v="2016-04-01T00:00:00"/>
    <m/>
    <s v=" "/>
    <s v=" "/>
    <s v=" "/>
    <s v=" "/>
  </r>
  <r>
    <n v="2"/>
    <s v="תל - אביב"/>
    <x v="62"/>
    <s v="אריאל"/>
    <n v="3530000"/>
    <s v="ע. אריאל"/>
    <n v="21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8663352"/>
    <s v="ליפל          "/>
    <s v="שושנה     "/>
    <x v="0"/>
    <n v="0.33"/>
    <n v="0.23"/>
    <n v="120"/>
    <s v="עו&quot;ס משפחה (כוללני) "/>
    <n v="0"/>
    <m/>
    <n v="80"/>
    <s v="עו&quot;ס                "/>
    <n v="5"/>
    <n v="108"/>
    <d v="2007-08-01T00:00:00"/>
    <d v="2017-03-01T00:00:00"/>
    <d v="2024-01-31T00:00:00"/>
    <d v="1991-11-01T00:00:00"/>
    <d v="2031-01-31T00:00:00"/>
    <d v="2016-04-01T00:00:00"/>
    <m/>
    <s v=" "/>
    <s v=" "/>
    <s v=" "/>
    <s v=" "/>
  </r>
  <r>
    <n v="2"/>
    <s v="תל - אביב"/>
    <x v="62"/>
    <s v="אריאל"/>
    <n v="3530000"/>
    <s v="ע. אריאל"/>
    <n v="21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2505771"/>
    <s v="כליפה         "/>
    <s v="דבורה     "/>
    <x v="0"/>
    <n v="0.33"/>
    <n v="0.1"/>
    <n v="120"/>
    <s v="עו&quot;ס משפחה (כוללני) "/>
    <n v="0"/>
    <m/>
    <n v="80"/>
    <s v="עו&quot;ס                "/>
    <n v="3"/>
    <n v="101"/>
    <d v="2017-05-01T00:00:00"/>
    <d v="2017-05-01T00:00:00"/>
    <d v="2049-08-23T00:00:00"/>
    <d v="2016-07-01T00:00:00"/>
    <d v="2049-08-23T00:00:00"/>
    <d v="2016-04-01T00:00:00"/>
    <m/>
    <s v=" "/>
    <s v=" "/>
    <s v=" "/>
    <s v=" "/>
  </r>
  <r>
    <n v="2"/>
    <s v="תל - אביב"/>
    <x v="63"/>
    <s v="קרני-שומרון"/>
    <n v="3550000"/>
    <s v="מ.מ קרני שומרון"/>
    <n v="1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6073402"/>
    <s v="צמח           "/>
    <s v="נויה      "/>
    <x v="0"/>
    <n v="0.33"/>
    <n v="0.33"/>
    <n v="120"/>
    <s v="עו&quot;ס משפחה (כוללני) "/>
    <n v="0"/>
    <m/>
    <n v="80"/>
    <s v="עו&quot;ס                "/>
    <n v="1"/>
    <m/>
    <d v="2020-09-01T00:00:00"/>
    <d v="2020-09-01T00:00:00"/>
    <d v="2063-10-31T00:00:00"/>
    <d v="2020-09-01T00:00:00"/>
    <d v="2063-10-31T00:00:00"/>
    <d v="2016-04-01T00:00:00"/>
    <m/>
    <s v=" "/>
    <s v=" "/>
    <s v=" "/>
    <s v=" "/>
  </r>
  <r>
    <n v="2"/>
    <s v="תל - אביב"/>
    <x v="64"/>
    <s v="ראש-העין"/>
    <n v="3590000"/>
    <s v="ע. ראש העין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59608182"/>
    <s v="שגיא          "/>
    <s v="רונית     "/>
    <x v="0"/>
    <n v="0.5"/>
    <n v="0.5"/>
    <n v="63"/>
    <s v="מרכז נושא מוגבלויות "/>
    <n v="0"/>
    <m/>
    <n v="80"/>
    <s v="עו&quot;ס                "/>
    <n v="6"/>
    <n v="135"/>
    <d v="2017-11-01T00:00:00"/>
    <d v="2017-11-01T00:00:00"/>
    <d v="2037-02-28T00:00:00"/>
    <d v="1995-01-01T00:00:00"/>
    <d v="2037-02-28T00:00:00"/>
    <d v="1994-10-01T00:00:00"/>
    <m/>
    <s v=" "/>
    <s v=" "/>
    <s v=" "/>
    <s v=" "/>
  </r>
  <r>
    <n v="2"/>
    <s v="תל - אביב"/>
    <x v="64"/>
    <s v="ראש-העין"/>
    <n v="3590000"/>
    <s v="ע. ראש העין"/>
    <n v="30100"/>
    <n v="64"/>
    <s v="מרכז נושא שיקום     "/>
    <n v="1"/>
    <s v="ע&quot;ח המשרד"/>
    <n v="1"/>
    <s v="שכר עובדי המחלקה לש&quot;ח"/>
    <n v="0"/>
    <m/>
    <s v="ללא הסכם מיוחד      "/>
    <n v="31584196"/>
    <s v="לוי           "/>
    <s v="רינת      "/>
    <x v="0"/>
    <n v="0.75"/>
    <n v="0.75"/>
    <n v="64"/>
    <s v="מרכז נושא שיקום     "/>
    <n v="0"/>
    <m/>
    <n v="80"/>
    <s v="עו&quot;ס                "/>
    <n v="6"/>
    <n v="136"/>
    <d v="2007-11-05T00:00:00"/>
    <d v="2007-11-05T00:00:00"/>
    <d v="2038-11-30T00:00:00"/>
    <d v="2006-08-15T00:00:00"/>
    <d v="2038-11-30T00:00:00"/>
    <d v="1951-01-01T00:00:00"/>
    <m/>
    <s v=" "/>
    <s v=" "/>
    <s v=" "/>
    <s v=" "/>
  </r>
  <r>
    <n v="2"/>
    <s v="תל - אביב"/>
    <x v="64"/>
    <s v="ראש-העין"/>
    <n v="3590000"/>
    <s v="ע. ראש העין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9298171"/>
    <s v="גמליאל        "/>
    <s v="יפעת      "/>
    <x v="0"/>
    <n v="0.75"/>
    <n v="0.26"/>
    <n v="120"/>
    <s v="עו&quot;ס משפחה (כוללני) "/>
    <n v="0"/>
    <m/>
    <n v="80"/>
    <s v="עו&quot;ס                "/>
    <n v="4"/>
    <n v="101"/>
    <s v="16/10/202"/>
    <d v="2020-01-01T00:00:00"/>
    <d v="2037-02-17T00:00:00"/>
    <d v="1998-11-22T00:00:00"/>
    <d v="2021-01-31T00:00:00"/>
    <d v="2016-04-01T00:00:00"/>
    <m/>
    <s v=" "/>
    <s v=" "/>
    <s v=" "/>
    <s v=" "/>
  </r>
  <r>
    <n v="2"/>
    <s v="תל - אביב"/>
    <x v="64"/>
    <s v="ראש-העין"/>
    <n v="3590000"/>
    <s v="ע. ראש העין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0373045"/>
    <s v="יחיאל         "/>
    <s v="רנית      "/>
    <x v="0"/>
    <n v="0.75"/>
    <n v="0.24"/>
    <n v="120"/>
    <s v="עו&quot;ס משפחה (כוללני) "/>
    <n v="0"/>
    <m/>
    <n v="80"/>
    <s v="עו&quot;ס                "/>
    <n v="3"/>
    <n v="136"/>
    <d v="2004-09-01T00:00:00"/>
    <d v="2020-01-01T00:00:00"/>
    <d v="2040-07-25T00:00:00"/>
    <d v="2004-09-01T00:00:00"/>
    <d v="2040-07-25T00:00:00"/>
    <d v="2016-04-01T00:00:00"/>
    <m/>
    <s v=" "/>
    <s v=" "/>
    <s v=" "/>
    <s v=" "/>
  </r>
  <r>
    <n v="2"/>
    <s v="תל - אביב"/>
    <x v="64"/>
    <s v="ראש-העין"/>
    <n v="3590000"/>
    <s v="ע. ראש העין"/>
    <n v="5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5444301"/>
    <s v="ענבר          "/>
    <s v="איריס     "/>
    <x v="0"/>
    <n v="0.75"/>
    <n v="0.25"/>
    <n v="120"/>
    <s v="עו&quot;ס משפחה (כוללני) "/>
    <n v="0"/>
    <m/>
    <n v="80"/>
    <s v="עו&quot;ס                "/>
    <n v="5"/>
    <n v="136"/>
    <d v="1993-02-01T00:00:00"/>
    <d v="2016-04-01T00:00:00"/>
    <d v="2023-08-31T00:00:00"/>
    <d v="1990-12-01T00:00:00"/>
    <d v="2023-08-31T00:00:00"/>
    <d v="2016-04-01T00:00:00"/>
    <m/>
    <s v=" "/>
    <s v=" "/>
    <s v=" "/>
    <s v=" "/>
  </r>
  <r>
    <n v="2"/>
    <s v="תל - אביב"/>
    <x v="65"/>
    <s v="ברנר"/>
    <n v="3610000"/>
    <s v="מ.א ברנר"/>
    <n v="10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11731338"/>
    <s v="זמיר          "/>
    <s v="מאיה      "/>
    <x v="0"/>
    <n v="0.33"/>
    <n v="0.08"/>
    <n v="121"/>
    <s v="עו&quot;ס מרחבי          "/>
    <n v="0"/>
    <m/>
    <n v="80"/>
    <s v="עו&quot;ס                "/>
    <n v="3"/>
    <m/>
    <d v="2019-03-01T00:00:00"/>
    <d v="2020-03-01T00:00:00"/>
    <d v="2054-01-01T00:00:00"/>
    <d v="2019-03-01T00:00:00"/>
    <d v="2020-09-30T00:00:00"/>
    <d v="2016-04-01T00:00:00"/>
    <m/>
    <s v=" "/>
    <s v=" "/>
    <s v=" "/>
    <s v=" "/>
  </r>
  <r>
    <n v="2"/>
    <s v="תל - אביב"/>
    <x v="65"/>
    <s v="ברנר"/>
    <n v="3610000"/>
    <s v="מ.א ברנר"/>
    <n v="10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9539442"/>
    <s v="קיפרמן        "/>
    <s v="אופירה    "/>
    <x v="0"/>
    <n v="0.33"/>
    <n v="0.25"/>
    <n v="121"/>
    <s v="עו&quot;ס מרחבי          "/>
    <n v="0"/>
    <m/>
    <n v="80"/>
    <s v="עו&quot;ס                "/>
    <n v="5"/>
    <n v="111"/>
    <d v="2013-09-01T00:00:00"/>
    <d v="2019-03-13T00:00:00"/>
    <d v="2039-09-01T00:00:00"/>
    <d v="2013-09-01T00:00:00"/>
    <d v="2039-09-30T00:00:00"/>
    <d v="2016-04-01T00:00:00"/>
    <m/>
    <s v=" "/>
    <s v=" "/>
    <s v=" "/>
    <s v=" "/>
  </r>
  <r>
    <n v="2"/>
    <s v="תל - אביב"/>
    <x v="66"/>
    <s v="גדרות"/>
    <n v="3620000"/>
    <s v="מ.א גדרות"/>
    <n v="10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66431362"/>
    <s v="וויסמל        "/>
    <s v="צחית      "/>
    <x v="0"/>
    <n v="0.33"/>
    <n v="0.33"/>
    <n v="121"/>
    <s v="עו&quot;ס מרחבי          "/>
    <n v="0"/>
    <m/>
    <n v="80"/>
    <s v="עו&quot;ס                "/>
    <n v="2"/>
    <m/>
    <d v="2020-03-01T00:00:00"/>
    <d v="2020-03-01T00:00:00"/>
    <d v="2087-03-01T00:00:00"/>
    <d v="2020-03-01T00:00:00"/>
    <d v="2052-03-31T00:00:00"/>
    <d v="2016-04-01T00:00:00"/>
    <m/>
    <s v=" "/>
    <s v=" "/>
    <s v=" "/>
    <s v=" "/>
  </r>
  <r>
    <n v="2"/>
    <s v="תל - אביב"/>
    <x v="67"/>
    <s v="גזר"/>
    <n v="3630000"/>
    <s v="מ.א גזר"/>
    <n v="216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04049605"/>
    <s v="ארנון         "/>
    <s v="אפרת      "/>
    <x v="0"/>
    <n v="0.5"/>
    <n v="0.25"/>
    <n v="121"/>
    <s v="עו&quot;ס מרחבי          "/>
    <n v="0"/>
    <m/>
    <n v="80"/>
    <s v="עו&quot;ס                "/>
    <n v="3"/>
    <m/>
    <d v="2019-06-05T00:00:00"/>
    <d v="2019-06-05T00:00:00"/>
    <d v="2058-08-31T00:00:00"/>
    <d v="2019-06-05T00:00:00"/>
    <d v="2021-08-31T00:00:00"/>
    <d v="2016-04-01T00:00:00"/>
    <m/>
    <s v=" "/>
    <s v=" "/>
    <s v=" "/>
    <s v=" "/>
  </r>
  <r>
    <n v="2"/>
    <s v="תל - אביב"/>
    <x v="67"/>
    <s v="גזר"/>
    <n v="3630000"/>
    <s v="מ.א גזר"/>
    <n v="216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13350704"/>
    <s v="כץ            "/>
    <s v="אלמוג     "/>
    <x v="0"/>
    <n v="0.5"/>
    <n v="0.25"/>
    <n v="121"/>
    <s v="עו&quot;ס מרחבי          "/>
    <n v="0"/>
    <m/>
    <n v="80"/>
    <s v="עו&quot;ס                "/>
    <n v="2"/>
    <m/>
    <d v="2020-03-01T00:00:00"/>
    <d v="2020-03-01T00:00:00"/>
    <d v="2062-05-31T00:00:00"/>
    <d v="2020-03-01T00:00:00"/>
    <d v="2062-05-31T00:00:00"/>
    <d v="2016-04-01T00:00:00"/>
    <m/>
    <s v=" "/>
    <s v=" "/>
    <s v=" "/>
    <s v=" "/>
  </r>
  <r>
    <n v="2"/>
    <s v="תל - אביב"/>
    <x v="68"/>
    <s v="לב-השרון"/>
    <n v="3650000"/>
    <s v="מ.א לב השרון"/>
    <n v="321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9649405"/>
    <s v="לוי           "/>
    <s v="טלי       "/>
    <x v="0"/>
    <n v="0.33"/>
    <n v="0.33"/>
    <n v="121"/>
    <s v="עו&quot;ס מרחבי          "/>
    <n v="0"/>
    <m/>
    <n v="80"/>
    <s v="עו&quot;ס                "/>
    <n v="4"/>
    <m/>
    <d v="2016-10-01T00:00:00"/>
    <d v="2020-08-01T00:00:00"/>
    <d v="2051-07-15T00:00:00"/>
    <d v="2018-07-15T00:00:00"/>
    <d v="2051-07-15T00:00:00"/>
    <d v="2016-04-01T00:00:00"/>
    <m/>
    <s v=" "/>
    <s v=" "/>
    <s v=" "/>
    <s v=" "/>
  </r>
  <r>
    <n v="2"/>
    <s v="תל - אביב"/>
    <x v="69"/>
    <s v="אלעד"/>
    <n v="3660000"/>
    <s v="ע. אלעד"/>
    <n v="6100"/>
    <n v="63"/>
    <s v="מרכז נושא מוגבלויות "/>
    <n v="1"/>
    <s v="ע&quot;ח המשרד"/>
    <n v="1"/>
    <s v="שכר עובדי המחלקה לש&quot;ח"/>
    <n v="0"/>
    <m/>
    <s v="ללא הסכם מיוחד      "/>
    <n v="34436659"/>
    <s v="מנשה-כלילי    "/>
    <s v="שלומית    "/>
    <x v="0"/>
    <n v="0.5"/>
    <n v="0.5"/>
    <n v="63"/>
    <s v="מרכז נושא מוגבלויות "/>
    <n v="0"/>
    <m/>
    <n v="80"/>
    <s v="עו&quot;ס                "/>
    <n v="6"/>
    <n v="104"/>
    <d v="2018-03-01T00:00:00"/>
    <d v="2018-03-01T00:00:00"/>
    <d v="2038-11-27T00:00:00"/>
    <d v="2004-08-01T00:00:00"/>
    <d v="2038-11-27T00:00:00"/>
    <d v="2004-04-01T00:00:00"/>
    <m/>
    <s v=" "/>
    <s v=" "/>
    <s v=" "/>
    <s v=" "/>
  </r>
  <r>
    <n v="2"/>
    <s v="תל - אביב"/>
    <x v="69"/>
    <s v="אלעד"/>
    <n v="3660020"/>
    <s v="ע. אלעד צוות 2"/>
    <n v="121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2678752"/>
    <s v="קושלנד        "/>
    <s v="מנחם      "/>
    <x v="1"/>
    <n v="0.5"/>
    <n v="0.5"/>
    <n v="120"/>
    <s v="עו&quot;ס משפחה (כוללני) "/>
    <n v="0"/>
    <m/>
    <n v="80"/>
    <s v="עו&quot;ס                "/>
    <n v="2"/>
    <m/>
    <d v="2018-10-18T00:00:00"/>
    <d v="2018-10-18T00:00:00"/>
    <d v="2048-11-30T00:00:00"/>
    <d v="2018-10-18T00:00:00"/>
    <d v="2048-11-30T00:00:00"/>
    <d v="2016-04-01T00:00:00"/>
    <m/>
    <s v=" "/>
    <s v=" "/>
    <s v=" "/>
    <s v=" "/>
  </r>
  <r>
    <n v="2"/>
    <s v="תל - אביב"/>
    <x v="70"/>
    <s v="דרום-השרון-רמות השבים"/>
    <n v="3680010"/>
    <s v="מ.א דרום השרון צ.1"/>
    <n v="121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03784459"/>
    <s v="אלקובי        "/>
    <s v="גל        "/>
    <x v="0"/>
    <n v="0.5"/>
    <n v="0.5"/>
    <n v="121"/>
    <s v="עו&quot;ס מרחבי          "/>
    <n v="0"/>
    <m/>
    <n v="80"/>
    <s v="עו&quot;ס                "/>
    <n v="3"/>
    <m/>
    <d v="2019-09-15T00:00:00"/>
    <d v="2019-09-15T00:00:00"/>
    <d v="2059-02-28T00:00:00"/>
    <d v="2019-09-15T00:00:00"/>
    <d v="2059-02-28T00:00:00"/>
    <d v="2016-04-01T00:00:00"/>
    <m/>
    <s v=" "/>
    <s v=" "/>
    <s v=" "/>
    <s v=" "/>
  </r>
  <r>
    <n v="2"/>
    <s v="תל - אביב"/>
    <x v="71"/>
    <s v="חוף-השרון"/>
    <n v="3700000"/>
    <s v="מ.א חוף השרון"/>
    <n v="107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7136167"/>
    <s v="פרידמןליסאור  "/>
    <s v="עליזה     "/>
    <x v="0"/>
    <n v="0.33"/>
    <n v="0.33"/>
    <n v="121"/>
    <s v="עו&quot;ס מרחבי          "/>
    <n v="0"/>
    <m/>
    <n v="80"/>
    <s v="עו&quot;ס                "/>
    <n v="4"/>
    <m/>
    <d v="2016-05-01T00:00:00"/>
    <d v="2016-05-01T00:00:00"/>
    <d v="2036-04-30T00:00:00"/>
    <d v="2016-05-01T00:00:00"/>
    <d v="2036-04-30T00:00:00"/>
    <d v="2016-04-01T00:00:00"/>
    <m/>
    <s v=" "/>
    <s v=" "/>
    <s v=" "/>
    <s v=" "/>
  </r>
  <r>
    <n v="2"/>
    <s v="תל - אביב"/>
    <x v="72"/>
    <s v="חבל-מודיעין"/>
    <n v="3710000"/>
    <s v="מ.א חבל מודיעים"/>
    <n v="121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4369753"/>
    <s v="ארנפלד        "/>
    <s v="שרית      "/>
    <x v="0"/>
    <n v="0.33"/>
    <n v="0.33"/>
    <n v="121"/>
    <s v="עו&quot;ס מרחבי          "/>
    <n v="0"/>
    <m/>
    <n v="80"/>
    <s v="עו&quot;ס                "/>
    <n v="5"/>
    <n v="111"/>
    <d v="1998-11-01T00:00:00"/>
    <d v="2016-04-01T00:00:00"/>
    <d v="2024-12-31T00:00:00"/>
    <d v="1993-10-01T00:00:00"/>
    <d v="2024-12-31T00:00:00"/>
    <d v="2016-04-01T00:00:00"/>
    <m/>
    <s v=" "/>
    <s v=" "/>
    <s v=" "/>
    <s v=" "/>
  </r>
  <r>
    <n v="2"/>
    <s v="תל - אביב"/>
    <x v="73"/>
    <s v="עמק-חפר"/>
    <n v="3740000"/>
    <s v="מ.א עמק חפר"/>
    <n v="107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3825357"/>
    <s v="שחם           "/>
    <s v="שירי      "/>
    <x v="0"/>
    <n v="0.33"/>
    <n v="0.08"/>
    <n v="121"/>
    <s v="עו&quot;ס מרחבי          "/>
    <n v="0"/>
    <m/>
    <n v="80"/>
    <s v="עו&quot;ס                "/>
    <n v="5"/>
    <n v="102"/>
    <d v="2010-06-01T00:00:00"/>
    <d v="2018-02-18T00:00:00"/>
    <d v="2035-12-31T00:00:00"/>
    <d v="2010-06-01T00:00:00"/>
    <d v="2022-06-30T00:00:00"/>
    <d v="2016-04-01T00:00:00"/>
    <m/>
    <s v=" "/>
    <s v=" "/>
    <s v=" "/>
    <s v=" "/>
  </r>
  <r>
    <n v="2"/>
    <s v="תל - אביב"/>
    <x v="73"/>
    <s v="עמק-חפר"/>
    <n v="3740000"/>
    <s v="מ.א עמק חפר"/>
    <n v="107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2626122"/>
    <s v="אגוזי         "/>
    <s v="נעמה      "/>
    <x v="0"/>
    <n v="0.33"/>
    <n v="0.25"/>
    <n v="121"/>
    <s v="עו&quot;ס מרחבי          "/>
    <n v="0"/>
    <m/>
    <n v="80"/>
    <s v="עו&quot;ס                "/>
    <n v="2"/>
    <m/>
    <d v="2020-05-04T00:00:00"/>
    <d v="2020-05-04T00:00:00"/>
    <d v="2035-12-31T00:00:00"/>
    <d v="2020-05-04T00:00:00"/>
    <d v="2022-06-29T00:00:00"/>
    <d v="2016-04-01T00:00:00"/>
    <m/>
    <s v=" "/>
    <s v=" "/>
    <s v=" "/>
    <s v=" "/>
  </r>
  <r>
    <n v="2"/>
    <s v="תל - אביב"/>
    <x v="74"/>
    <s v="שדות-דן"/>
    <n v="3750000"/>
    <s v="מ.א שדות דן"/>
    <n v="212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66199696"/>
    <s v="דעבול         "/>
    <s v="לירז      "/>
    <x v="0"/>
    <n v="0.33"/>
    <n v="0.33"/>
    <n v="121"/>
    <s v="עו&quot;ס מרחבי          "/>
    <n v="0"/>
    <m/>
    <n v="80"/>
    <s v="עו&quot;ס                "/>
    <n v="2"/>
    <m/>
    <d v="2020-06-01T00:00:00"/>
    <d v="2020-06-01T00:00:00"/>
    <d v="2045-11-30T00:00:00"/>
    <d v="2020-06-01T00:00:00"/>
    <d v="2020-10-31T00:00:00"/>
    <d v="2016-04-01T00:00:00"/>
    <m/>
    <s v=" "/>
    <s v=" "/>
    <s v=" "/>
    <s v=" "/>
  </r>
  <r>
    <n v="2"/>
    <s v="תל - אביב"/>
    <x v="75"/>
    <s v="שומרון"/>
    <n v="3770000"/>
    <s v="מ.א שומרון"/>
    <n v="105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43443597"/>
    <s v="בר ניצן       "/>
    <s v="יפה       "/>
    <x v="0"/>
    <n v="0.5"/>
    <n v="0.5"/>
    <n v="121"/>
    <s v="עו&quot;ס מרחבי          "/>
    <n v="0"/>
    <m/>
    <n v="80"/>
    <s v="עו&quot;ס                "/>
    <n v="4"/>
    <m/>
    <d v="2020-04-01T00:00:00"/>
    <d v="2020-04-01T00:00:00"/>
    <d v="2034-12-31T00:00:00"/>
    <d v="2016-07-11T00:00:00"/>
    <d v="2034-12-31T00:00:00"/>
    <d v="2016-04-01T00:00:00"/>
    <m/>
    <s v=" "/>
    <s v=" "/>
    <s v=" "/>
    <s v=" "/>
  </r>
  <r>
    <n v="2"/>
    <s v="תל - אביב"/>
    <x v="76"/>
    <s v="אורנית"/>
    <n v="3780000"/>
    <s v="מ.מ אורנית"/>
    <n v="1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7294402"/>
    <s v="אורים         "/>
    <s v="נרית      "/>
    <x v="0"/>
    <n v="0.33"/>
    <n v="0.33"/>
    <n v="120"/>
    <s v="עו&quot;ס משפחה (כוללני) "/>
    <n v="0"/>
    <m/>
    <n v="80"/>
    <s v="עו&quot;ס                "/>
    <n v="3"/>
    <n v="110"/>
    <d v="2005-04-12T00:00:00"/>
    <d v="2016-10-01T00:00:00"/>
    <d v="2040-12-31T00:00:00"/>
    <d v="2005-04-12T00:00:00"/>
    <d v="2040-12-31T00:00:00"/>
    <d v="2016-04-01T00:00:00"/>
    <m/>
    <s v=" "/>
    <s v=" "/>
    <s v=" "/>
    <s v=" "/>
  </r>
  <r>
    <n v="2"/>
    <s v="תל - אביב"/>
    <x v="77"/>
    <s v="שוהם"/>
    <n v="3790000"/>
    <s v="מ.מ שוהם"/>
    <n v="92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9344280"/>
    <s v="ששר           "/>
    <s v="אילנה     "/>
    <x v="0"/>
    <n v="0.5"/>
    <n v="0.5"/>
    <n v="120"/>
    <s v="עו&quot;ס משפחה (כוללני) "/>
    <n v="0"/>
    <m/>
    <n v="80"/>
    <s v="עו&quot;ס                "/>
    <n v="3"/>
    <n v="136"/>
    <d v="2000-10-01T00:00:00"/>
    <d v="2016-04-01T00:00:00"/>
    <d v="2032-05-30T00:00:00"/>
    <d v="2000-10-01T00:00:00"/>
    <d v="2032-05-30T00:00:00"/>
    <d v="2016-04-01T00:00:00"/>
    <m/>
    <s v=" "/>
    <s v=" "/>
    <s v=" "/>
    <s v=" "/>
  </r>
  <r>
    <n v="2"/>
    <s v="תל - אביב"/>
    <x v="78"/>
    <s v="טייבה"/>
    <n v="4210000"/>
    <s v="ע. טייבה"/>
    <n v="21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4887145"/>
    <s v="עאזם          "/>
    <s v="מיראל     "/>
    <x v="0"/>
    <n v="0.33"/>
    <n v="0.33"/>
    <n v="120"/>
    <s v="עו&quot;ס משפחה (כוללני) "/>
    <n v="0"/>
    <m/>
    <n v="80"/>
    <s v="עו&quot;ס                "/>
    <n v="2"/>
    <m/>
    <d v="2019-07-01T00:00:00"/>
    <d v="2019-07-01T00:00:00"/>
    <d v="2060-12-28T00:00:00"/>
    <d v="2019-07-01T00:00:00"/>
    <d v="2060-12-28T00:00:00"/>
    <d v="2016-04-01T00:00:00"/>
    <m/>
    <s v=" "/>
    <s v=" "/>
    <s v=" "/>
    <s v=" "/>
  </r>
  <r>
    <n v="2"/>
    <s v="תל - אביב"/>
    <x v="79"/>
    <s v="טירה"/>
    <n v="4220000"/>
    <s v="ע. טירה"/>
    <n v="3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33"/>
    <m/>
    <m/>
    <m/>
    <m/>
    <m/>
    <m/>
    <m/>
    <m/>
    <m/>
    <m/>
    <m/>
    <m/>
    <m/>
    <m/>
    <d v="2016-04-01T00:00:00"/>
    <m/>
    <s v=" "/>
    <s v=" "/>
    <s v=" "/>
    <s v=" "/>
  </r>
  <r>
    <n v="2"/>
    <s v="תל - אביב"/>
    <x v="80"/>
    <s v="כפר-קאסם"/>
    <n v="4240000"/>
    <s v="ע. כפר קאסם"/>
    <n v="19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0377194"/>
    <s v="צרצור         "/>
    <s v="היבא      "/>
    <x v="0"/>
    <n v="0.33"/>
    <n v="0.33"/>
    <n v="120"/>
    <s v="עו&quot;ס משפחה (כוללני) "/>
    <n v="0"/>
    <m/>
    <n v="80"/>
    <s v="עו&quot;ס                "/>
    <n v="5"/>
    <n v="110"/>
    <d v="2003-04-01T00:00:00"/>
    <d v="2020-01-01T00:00:00"/>
    <d v="2039-01-01T00:00:00"/>
    <d v="2003-04-01T00:00:00"/>
    <d v="2039-03-01T00:00:00"/>
    <d v="2016-04-01T00:00:00"/>
    <m/>
    <s v=" "/>
    <s v=" "/>
    <s v=" "/>
    <s v=" "/>
  </r>
  <r>
    <n v="2"/>
    <s v="תל - אביב"/>
    <x v="81"/>
    <s v="קלנסווה"/>
    <n v="4250000"/>
    <s v="ע. קלנסואה"/>
    <n v="22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7550649"/>
    <s v="זמירו         "/>
    <s v="ויאם      "/>
    <x v="0"/>
    <n v="0.33"/>
    <n v="0.17"/>
    <n v="120"/>
    <s v="עו&quot;ס משפחה (כוללני) "/>
    <n v="0"/>
    <m/>
    <n v="80"/>
    <s v="עו&quot;ס                "/>
    <n v="5"/>
    <n v="111"/>
    <d v="1992-09-01T00:00:00"/>
    <d v="2020-06-01T00:00:00"/>
    <d v="2030-05-02T00:00:00"/>
    <d v="1992-10-01T00:00:00"/>
    <d v="2037-10-31T00:00:00"/>
    <d v="2016-04-01T00:00:00"/>
    <m/>
    <s v=" "/>
    <s v=" "/>
    <s v=" "/>
    <s v=" "/>
  </r>
  <r>
    <n v="2"/>
    <s v="תל - אביב"/>
    <x v="81"/>
    <s v="קלנסווה"/>
    <n v="4250000"/>
    <s v="ע. קלנסואה"/>
    <n v="22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4566091"/>
    <s v="גזאוי         "/>
    <s v="ראנדה     "/>
    <x v="0"/>
    <n v="0.33"/>
    <n v="0.16"/>
    <n v="120"/>
    <s v="עו&quot;ס משפחה (כוללני) "/>
    <n v="0"/>
    <m/>
    <n v="80"/>
    <s v="עו&quot;ס                "/>
    <n v="3"/>
    <n v="109"/>
    <d v="2000-08-01T00:00:00"/>
    <d v="2020-06-01T00:00:00"/>
    <d v="2027-09-15T00:00:00"/>
    <d v="1999-12-12T00:00:00"/>
    <d v="2044-09-30T00:00:00"/>
    <d v="2016-04-01T00:00:00"/>
    <m/>
    <s v=" "/>
    <s v=" "/>
    <s v=" "/>
    <s v=" "/>
  </r>
  <r>
    <n v="2"/>
    <s v="תל - אביב"/>
    <x v="82"/>
    <s v="זמר"/>
    <n v="4260000"/>
    <s v="מ.מ זמר"/>
    <n v="23100"/>
    <n v="140"/>
    <s v="עו&quot;ס שיקום          "/>
    <n v="1"/>
    <s v="ע&quot;ח המשרד"/>
    <n v="1"/>
    <s v="שכר עובדי המחלקה לש&quot;ח"/>
    <n v="0"/>
    <m/>
    <s v="ללא הסכם מיוחד      "/>
    <n v="36181337"/>
    <s v="דעאס          "/>
    <s v="דוכא      "/>
    <x v="0"/>
    <n v="0.4"/>
    <n v="0.06"/>
    <n v="140"/>
    <s v="עו&quot;ס שיקום          "/>
    <n v="0"/>
    <m/>
    <n v="80"/>
    <s v="עו&quot;ס                "/>
    <n v="3"/>
    <n v="102"/>
    <d v="2020-01-01T00:00:00"/>
    <d v="2020-01-01T00:00:00"/>
    <d v="2046-03-31T00:00:00"/>
    <d v="2014-09-21T00:00:00"/>
    <d v="2046-03-31T00:00:00"/>
    <d v="1991-04-01T00:00:00"/>
    <m/>
    <s v=" "/>
    <s v=" "/>
    <s v=" "/>
    <s v=" "/>
  </r>
  <r>
    <n v="2"/>
    <s v="תל - אביב"/>
    <x v="82"/>
    <s v="זמר"/>
    <n v="4260000"/>
    <s v="מ.מ זמר"/>
    <n v="23100"/>
    <n v="140"/>
    <s v="עו&quot;ס שיקום          "/>
    <n v="1"/>
    <s v="ע&quot;ח המשרד"/>
    <n v="1"/>
    <s v="שכר עובדי המחלקה לש&quot;ח"/>
    <n v="0"/>
    <m/>
    <s v="ללא הסכם מיוחד      "/>
    <n v="305003162"/>
    <s v="ג'מל(גאום)    "/>
    <s v="ריאן      "/>
    <x v="0"/>
    <n v="0.4"/>
    <n v="0.19"/>
    <n v="140"/>
    <s v="עו&quot;ס שיקום          "/>
    <n v="0"/>
    <m/>
    <n v="80"/>
    <s v="עו&quot;ס                "/>
    <n v="3"/>
    <m/>
    <d v="2017-09-08T00:00:00"/>
    <d v="2019-01-01T00:00:00"/>
    <d v="2058-03-31T00:00:00"/>
    <d v="2017-09-08T00:00:00"/>
    <d v="2058-03-31T00:00:00"/>
    <d v="1991-04-01T00:00:00"/>
    <m/>
    <s v=" "/>
    <s v=" "/>
    <s v=" "/>
    <s v=" "/>
  </r>
  <r>
    <n v="3"/>
    <s v="חיפה"/>
    <x v="83"/>
    <s v="חדרה"/>
    <n v="5000000"/>
    <s v="ע. חדרה"/>
    <n v="30100"/>
    <n v="63"/>
    <s v="מרכז נושא מוגבלויות "/>
    <n v="1"/>
    <s v="ע&quot;ח המשרד"/>
    <n v="1"/>
    <s v="שכר עובדי המחלקה לש&quot;ח"/>
    <n v="0"/>
    <m/>
    <s v="ללא הסכם מיוחד      "/>
    <n v="51610079"/>
    <s v="ברק           "/>
    <s v="עופרה     "/>
    <x v="0"/>
    <n v="0.5"/>
    <n v="0.5"/>
    <n v="63"/>
    <s v="מרכז נושא מוגבלויות "/>
    <n v="0"/>
    <m/>
    <n v="80"/>
    <s v="עו&quot;ס                "/>
    <n v="6"/>
    <n v="107"/>
    <d v="1989-09-01T00:00:00"/>
    <d v="2013-01-01T00:00:00"/>
    <d v="2023-12-31T00:00:00"/>
    <d v="1989-09-01T00:00:00"/>
    <d v="2021-02-28T00:00:00"/>
    <d v="1993-01-01T00:00:00"/>
    <m/>
    <s v=" "/>
    <s v=" "/>
    <s v=" "/>
    <s v=" "/>
  </r>
  <r>
    <n v="3"/>
    <s v="חיפה"/>
    <x v="83"/>
    <s v="חדרה"/>
    <n v="5000030"/>
    <s v="ע. חדרה צוות ג"/>
    <n v="23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8626794"/>
    <s v="שפרירי        "/>
    <s v="רונית     "/>
    <x v="0"/>
    <n v="0.5"/>
    <n v="0.5"/>
    <n v="120"/>
    <s v="עו&quot;ס משפחה (כוללני) "/>
    <n v="0"/>
    <m/>
    <n v="80"/>
    <s v="עו&quot;ס                "/>
    <n v="3"/>
    <n v="107"/>
    <d v="2007-05-01T00:00:00"/>
    <d v="2016-11-01T00:00:00"/>
    <d v="2043-07-31T00:00:00"/>
    <d v="2016-11-01T00:00:00"/>
    <d v="2043-07-31T00:00:00"/>
    <d v="2016-04-01T00:00:00"/>
    <m/>
    <s v=" "/>
    <s v=" "/>
    <s v=" "/>
    <s v=" "/>
  </r>
  <r>
    <n v="3"/>
    <s v="חיפה"/>
    <x v="83"/>
    <s v="חדרה"/>
    <n v="5000050"/>
    <s v="ע. חדרה צוות 5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9770675"/>
    <s v="סמואל         "/>
    <s v="אמבט      "/>
    <x v="0"/>
    <n v="1"/>
    <n v="1"/>
    <n v="120"/>
    <s v="עו&quot;ס משפחה (כוללני) "/>
    <n v="0"/>
    <m/>
    <n v="80"/>
    <s v="עו&quot;ס                "/>
    <n v="1"/>
    <m/>
    <d v="2019-11-16T00:00:00"/>
    <d v="2019-11-16T00:00:00"/>
    <d v="2039-11-30T00:00:00"/>
    <d v="2019-11-16T00:00:00"/>
    <d v="2057-01-31T00:00:00"/>
    <d v="2016-04-01T00:00:00"/>
    <m/>
    <s v=" "/>
    <s v=" "/>
    <s v=" "/>
    <s v=" "/>
  </r>
  <r>
    <n v="3"/>
    <s v="חיפה"/>
    <x v="84"/>
    <s v="חיפה"/>
    <n v="5010000"/>
    <s v="ע.חיפה הנהלת שפרעם10"/>
    <n v="52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738458"/>
    <s v="זיסו          "/>
    <s v="טל        "/>
    <x v="0"/>
    <n v="1"/>
    <n v="1"/>
    <n v="120"/>
    <s v="עו&quot;ס משפחה (כוללני) "/>
    <n v="0"/>
    <m/>
    <n v="80"/>
    <s v="עו&quot;ס                "/>
    <n v="3"/>
    <n v="102"/>
    <d v="2016-05-01T00:00:00"/>
    <d v="2016-05-01T00:00:00"/>
    <d v="2055-06-30T00:00:00"/>
    <d v="2016-05-01T00:00:00"/>
    <d v="2055-06-30T00:00:00"/>
    <d v="2016-04-01T00:00:00"/>
    <m/>
    <s v=" "/>
    <s v=" "/>
    <s v=" "/>
    <s v=" "/>
  </r>
  <r>
    <n v="3"/>
    <s v="חיפה"/>
    <x v="84"/>
    <s v="חיפה"/>
    <n v="5010000"/>
    <s v="ע.חיפה הנהלת שפרעם10"/>
    <n v="52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708894"/>
    <s v="עמית          "/>
    <s v="רחל       "/>
    <x v="0"/>
    <n v="1"/>
    <n v="0.5"/>
    <n v="120"/>
    <s v="עו&quot;ס משפחה (כוללני) "/>
    <n v="0"/>
    <m/>
    <n v="80"/>
    <s v="עו&quot;ס                "/>
    <n v="3"/>
    <m/>
    <d v="2016-03-01T00:00:00"/>
    <d v="2020-07-01T00:00:00"/>
    <d v="2046-06-11T00:00:00"/>
    <d v="2016-02-01T00:00:00"/>
    <d v="2046-06-11T00:00:00"/>
    <d v="2016-04-01T00:00:00"/>
    <m/>
    <s v=" "/>
    <s v=" "/>
    <s v=" "/>
    <s v=" "/>
  </r>
  <r>
    <n v="3"/>
    <s v="חיפה"/>
    <x v="84"/>
    <s v="חיפה"/>
    <n v="5010000"/>
    <s v="ע.חיפה הנהלת שפרעם10"/>
    <n v="52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725293"/>
    <s v="בק לייסטנר    "/>
    <s v="צביה      "/>
    <x v="0"/>
    <n v="1"/>
    <n v="0.5"/>
    <n v="120"/>
    <s v="עו&quot;ס משפחה (כוללני) "/>
    <n v="0"/>
    <m/>
    <n v="80"/>
    <s v="עו&quot;ס                "/>
    <n v="2"/>
    <m/>
    <d v="2019-08-01T00:00:00"/>
    <d v="2020-07-01T00:00:00"/>
    <d v="2056-11-30T00:00:00"/>
    <d v="2019-08-01T00:00:00"/>
    <d v="2056-11-30T00:00:00"/>
    <d v="2016-04-01T00:00:00"/>
    <m/>
    <s v=" "/>
    <s v=" "/>
    <s v=" "/>
    <s v=" "/>
  </r>
  <r>
    <n v="3"/>
    <s v="חיפה"/>
    <x v="84"/>
    <s v="חיפה"/>
    <n v="5010000"/>
    <s v="ע.חיפה הנהלת שפרעם10"/>
    <n v="52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4507541"/>
    <s v="לוי           "/>
    <s v="טל        "/>
    <x v="0"/>
    <n v="0.75"/>
    <n v="0.75"/>
    <n v="120"/>
    <s v="עו&quot;ס משפחה (כוללני) "/>
    <n v="0"/>
    <m/>
    <n v="80"/>
    <s v="עו&quot;ס                "/>
    <n v="3"/>
    <m/>
    <d v="2016-05-01T00:00:00"/>
    <d v="2016-05-01T00:00:00"/>
    <d v="2045-01-31T00:00:00"/>
    <d v="2016-05-01T00:00:00"/>
    <d v="2045-01-31T00:00:00"/>
    <d v="2016-04-01T00:00:00"/>
    <m/>
    <s v=" "/>
    <s v=" "/>
    <s v=" "/>
    <s v=" "/>
  </r>
  <r>
    <n v="3"/>
    <s v="חיפה"/>
    <x v="84"/>
    <s v="חיפה"/>
    <n v="5010004"/>
    <s v="ע.חיפה מח' שיקום"/>
    <n v="90"/>
    <n v="63"/>
    <s v="מרכז נושא מוגבלויות "/>
    <n v="1"/>
    <s v="ע&quot;ח המשרד"/>
    <n v="1"/>
    <s v="שכר עובדי המחלקה לש&quot;ח"/>
    <n v="0"/>
    <m/>
    <s v="ללא הסכם מיוחד      "/>
    <n v="23185598"/>
    <s v="עטאללה        "/>
    <s v="מרים      "/>
    <x v="0"/>
    <n v="1"/>
    <n v="0.9"/>
    <n v="63"/>
    <s v="מרכז נושא מוגבלויות "/>
    <n v="0"/>
    <m/>
    <n v="80"/>
    <s v="עו&quot;ס                "/>
    <n v="5"/>
    <n v="110"/>
    <d v="2018-01-01T00:00:00"/>
    <d v="2018-01-01T00:00:00"/>
    <d v="2033-09-01T00:00:00"/>
    <d v="1996-07-01T00:00:00"/>
    <d v="2033-09-01T00:00:00"/>
    <d v="1951-01-01T00:00:00"/>
    <m/>
    <s v=" "/>
    <s v=" "/>
    <s v=" "/>
    <s v=" "/>
  </r>
  <r>
    <n v="3"/>
    <s v="חיפה"/>
    <x v="84"/>
    <s v="חיפה"/>
    <n v="5010004"/>
    <s v="ע.חיפה מח' שיקום"/>
    <n v="90"/>
    <n v="63"/>
    <s v="מרכז נושא מוגבלויות "/>
    <n v="1"/>
    <s v="ע&quot;ח המשרד"/>
    <n v="1"/>
    <s v="שכר עובדי המחלקה לש&quot;ח"/>
    <n v="0"/>
    <m/>
    <s v="ללא הסכם מיוחד      "/>
    <n v="27996404"/>
    <s v="אשל אלוני     "/>
    <s v="שרון חיה  "/>
    <x v="0"/>
    <n v="1"/>
    <n v="0.1"/>
    <n v="63"/>
    <s v="מרכז נושא מוגבלויות "/>
    <n v="0"/>
    <m/>
    <n v="80"/>
    <s v="עו&quot;ס                "/>
    <n v="5"/>
    <n v="108"/>
    <d v="2020-02-01T00:00:00"/>
    <d v="2020-02-01T00:00:00"/>
    <d v="2036-01-30T00:00:00"/>
    <d v="1998-01-01T00:00:00"/>
    <d v="2036-01-30T00:00:00"/>
    <d v="1951-01-01T00:00:00"/>
    <m/>
    <s v=" "/>
    <s v=" "/>
    <s v=" "/>
    <s v=" "/>
  </r>
  <r>
    <n v="3"/>
    <s v="חיפה"/>
    <x v="84"/>
    <s v="חיפה"/>
    <n v="5010004"/>
    <s v="ע.חיפה מח' שיקום"/>
    <n v="100"/>
    <n v="64"/>
    <s v="מרכז נושא שיקום     "/>
    <n v="1"/>
    <s v="ע&quot;ח המשרד"/>
    <n v="1"/>
    <s v="שכר עובדי המחלקה לש&quot;ח"/>
    <n v="0"/>
    <m/>
    <s v="ללא הסכם מיוחד      "/>
    <n v="24345019"/>
    <s v="בן צבי        "/>
    <s v="ענת       "/>
    <x v="0"/>
    <n v="1"/>
    <n v="1"/>
    <n v="64"/>
    <s v="מרכז נושא שיקום     "/>
    <n v="0"/>
    <m/>
    <n v="80"/>
    <s v="עו&quot;ס                "/>
    <n v="6"/>
    <n v="105"/>
    <d v="2013-08-01T00:00:00"/>
    <d v="2013-08-01T00:00:00"/>
    <d v="2036-04-30T00:00:00"/>
    <d v="2013-08-01T00:00:00"/>
    <d v="2036-04-30T00:00:00"/>
    <d v="1976-08-01T00:00:00"/>
    <m/>
    <s v=" "/>
    <s v=" "/>
    <s v=" "/>
    <s v=" "/>
  </r>
  <r>
    <n v="3"/>
    <s v="חיפה"/>
    <x v="84"/>
    <s v="חיפה"/>
    <n v="5010004"/>
    <s v="ע.חיפה מח' שיקום"/>
    <n v="10200"/>
    <n v="140"/>
    <s v="עו&quot;ס שיקום          "/>
    <n v="1"/>
    <s v="ע&quot;ח המשרד"/>
    <n v="1"/>
    <s v="שכר עובדי המחלקה לש&quot;ח"/>
    <n v="0"/>
    <m/>
    <s v="ללא הסכם מיוחד      "/>
    <n v="23185598"/>
    <s v="עטאללה        "/>
    <s v="מרים      "/>
    <x v="0"/>
    <n v="0.65"/>
    <n v="0.1"/>
    <n v="140"/>
    <s v="עו&quot;ס שיקום          "/>
    <n v="0"/>
    <m/>
    <n v="80"/>
    <s v="עו&quot;ס                "/>
    <n v="3"/>
    <n v="110"/>
    <d v="2018-01-01T00:00:00"/>
    <d v="2018-01-01T00:00:00"/>
    <d v="2033-09-01T00:00:00"/>
    <d v="1996-07-01T00:00:00"/>
    <d v="2033-09-01T00:00:00"/>
    <d v="1976-04-01T00:00:00"/>
    <m/>
    <s v=" "/>
    <s v=" "/>
    <s v=" "/>
    <s v=" "/>
  </r>
  <r>
    <n v="3"/>
    <s v="חיפה"/>
    <x v="84"/>
    <s v="חיפה"/>
    <n v="5010004"/>
    <s v="ע.חיפה מח' שיקום"/>
    <n v="10200"/>
    <n v="140"/>
    <s v="עו&quot;ס שיקום          "/>
    <n v="1"/>
    <s v="ע&quot;ח המשרד"/>
    <n v="1"/>
    <s v="שכר עובדי המחלקה לש&quot;ח"/>
    <n v="0"/>
    <m/>
    <s v="ללא הסכם מיוחד      "/>
    <n v="24435752"/>
    <s v="אנטשל         "/>
    <s v="יעל       "/>
    <x v="0"/>
    <n v="0.65"/>
    <n v="0.5"/>
    <n v="140"/>
    <s v="עו&quot;ס שיקום          "/>
    <n v="0"/>
    <m/>
    <n v="80"/>
    <s v="עו&quot;ס                "/>
    <n v="3"/>
    <n v="107"/>
    <d v="2018-01-01T00:00:00"/>
    <d v="2018-01-01T00:00:00"/>
    <d v="2029-07-01T00:00:00"/>
    <d v="1994-01-01T00:00:00"/>
    <d v="2029-07-01T00:00:00"/>
    <d v="1976-04-01T00:00:00"/>
    <m/>
    <s v=" "/>
    <s v=" "/>
    <s v=" "/>
    <s v=" "/>
  </r>
  <r>
    <n v="3"/>
    <s v="חיפה"/>
    <x v="84"/>
    <s v="חיפה"/>
    <n v="5010004"/>
    <s v="ע.חיפה מח' שיקום"/>
    <n v="10200"/>
    <n v="140"/>
    <s v="עו&quot;ס שיקום          "/>
    <n v="1"/>
    <s v="ע&quot;ח המשרד"/>
    <n v="1"/>
    <s v="שכר עובדי המחלקה לש&quot;ח"/>
    <n v="0"/>
    <m/>
    <s v="ללא הסכם מיוחד      "/>
    <n v="36827087"/>
    <s v="בן צבי        "/>
    <s v="מעיין     "/>
    <x v="0"/>
    <n v="0.65"/>
    <n v="0.05"/>
    <n v="140"/>
    <s v="עו&quot;ס שיקום          "/>
    <n v="0"/>
    <m/>
    <n v="80"/>
    <s v="עו&quot;ס                "/>
    <n v="1"/>
    <n v="101"/>
    <d v="2020-01-01T00:00:00"/>
    <d v="2020-01-01T00:00:00"/>
    <d v="2050-05-12T00:00:00"/>
    <d v="2020-01-01T00:00:00"/>
    <d v="2050-05-12T00:00:00"/>
    <d v="1976-04-01T00:00:00"/>
    <m/>
    <s v=" "/>
    <s v=" "/>
    <s v=" "/>
    <s v=" "/>
  </r>
  <r>
    <n v="3"/>
    <s v="חיפה"/>
    <x v="84"/>
    <s v="חיפה"/>
    <n v="5010011"/>
    <s v="ע.חיפה הדר כרמל צ.1"/>
    <n v="23000"/>
    <n v="140"/>
    <s v="עו&quot;ס שיקום          "/>
    <n v="1"/>
    <s v="ע&quot;ח המשרד"/>
    <n v="1"/>
    <s v="שכר עובדי המחלקה לש&quot;ח"/>
    <n v="0"/>
    <m/>
    <s v="ללא הסכם מיוחד      "/>
    <n v="56806458"/>
    <s v="פניגשטיין     "/>
    <s v="שפרה      "/>
    <x v="0"/>
    <n v="1"/>
    <n v="1"/>
    <n v="140"/>
    <s v="עו&quot;ס שיקום          "/>
    <n v="0"/>
    <m/>
    <n v="80"/>
    <s v="עו&quot;ס                "/>
    <n v="3"/>
    <n v="110"/>
    <d v="2018-03-01T00:00:00"/>
    <d v="2018-03-01T00:00:00"/>
    <d v="2021-09-01T00:00:00"/>
    <d v="1985-07-01T00:00:00"/>
    <d v="2028-01-23T00:00:00"/>
    <d v="1951-01-01T00:00:00"/>
    <m/>
    <s v=" "/>
    <s v=" "/>
    <s v=" "/>
    <s v=" "/>
  </r>
  <r>
    <n v="3"/>
    <s v="חיפה"/>
    <x v="84"/>
    <s v="חיפה"/>
    <n v="5010041"/>
    <s v="ע.חיפה ק.חיים צוות 1"/>
    <n v="23100"/>
    <n v="140"/>
    <s v="עו&quot;ס שיקום          "/>
    <n v="1"/>
    <s v="ע&quot;ח המשרד"/>
    <n v="1"/>
    <s v="שכר עובדי המחלקה לש&quot;ח"/>
    <n v="0"/>
    <m/>
    <s v="ללא הסכם מיוחד      "/>
    <n v="36827087"/>
    <s v="בן צבי        "/>
    <s v="מעיין     "/>
    <x v="0"/>
    <n v="0.35"/>
    <n v="0.35"/>
    <n v="140"/>
    <s v="עו&quot;ס שיקום          "/>
    <n v="0"/>
    <m/>
    <n v="80"/>
    <s v="עו&quot;ס                "/>
    <n v="1"/>
    <n v="101"/>
    <d v="2020-01-01T00:00:00"/>
    <d v="2020-01-01T00:00:00"/>
    <d v="2050-05-12T00:00:00"/>
    <d v="2020-01-01T00:00:00"/>
    <d v="2050-05-12T00:00:00"/>
    <d v="1951-01-01T00:00:00"/>
    <m/>
    <s v=" "/>
    <s v=" "/>
    <s v=" "/>
    <s v=" "/>
  </r>
  <r>
    <n v="3"/>
    <s v="חיפה"/>
    <x v="84"/>
    <s v="חיפה"/>
    <n v="5010042"/>
    <s v="ע.חיפה ק.חיים צוות 2"/>
    <n v="3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6414782"/>
    <s v="דהן-ורדי      "/>
    <s v="שולמית    "/>
    <x v="0"/>
    <n v="0.5"/>
    <n v="0.5"/>
    <n v="120"/>
    <s v="עו&quot;ס משפחה (כוללני) "/>
    <n v="0"/>
    <m/>
    <n v="80"/>
    <s v="עו&quot;ס                "/>
    <n v="3"/>
    <n v="108"/>
    <d v="2003-07-15T00:00:00"/>
    <d v="2016-04-01T00:00:00"/>
    <d v="2027-04-30T00:00:00"/>
    <d v="2003-07-15T00:00:00"/>
    <d v="2027-04-30T00:00:00"/>
    <d v="2003-06-01T00:00:00"/>
    <m/>
    <s v=" "/>
    <s v=" "/>
    <s v=" "/>
    <s v=" "/>
  </r>
  <r>
    <n v="3"/>
    <s v="חיפה"/>
    <x v="85"/>
    <s v="טבריה"/>
    <n v="5020000"/>
    <s v="ע. טבריה"/>
    <n v="6300"/>
    <n v="63"/>
    <s v="מרכז נושא מוגבלויות "/>
    <n v="1"/>
    <s v="ע&quot;ח המשרד"/>
    <n v="1"/>
    <s v="שכר עובדי המחלקה לש&quot;ח"/>
    <n v="0"/>
    <m/>
    <s v="ללא הסכם מיוחד      "/>
    <n v="29395290"/>
    <s v="ורד פלדהיים   "/>
    <s v="מירי      "/>
    <x v="0"/>
    <n v="0.49"/>
    <n v="0.49"/>
    <n v="63"/>
    <s v="מרכז נושא מוגבלויות "/>
    <n v="0"/>
    <m/>
    <n v="80"/>
    <s v="עו&quot;ס                "/>
    <n v="5"/>
    <n v="104"/>
    <d v="2018-10-01T00:00:00"/>
    <d v="2018-10-01T00:00:00"/>
    <d v="2032-12-31T00:00:00"/>
    <d v="1998-03-15T00:00:00"/>
    <d v="2032-12-31T00:00:00"/>
    <d v="1951-01-01T00:00:00"/>
    <m/>
    <s v=" "/>
    <s v=" "/>
    <s v=" "/>
    <s v=" "/>
  </r>
  <r>
    <n v="3"/>
    <s v="חיפה"/>
    <x v="85"/>
    <s v="טבריה"/>
    <n v="5020000"/>
    <s v="ע. טבריה"/>
    <n v="10200"/>
    <n v="64"/>
    <s v="מרכז נושא שיקום     "/>
    <n v="1"/>
    <s v="ע&quot;ח המשרד"/>
    <n v="1"/>
    <s v="שכר עובדי המחלקה לש&quot;ח"/>
    <n v="0"/>
    <m/>
    <s v="ללא הסכם מיוחד      "/>
    <n v="29395290"/>
    <s v="ורד פלדהיים   "/>
    <s v="מירי      "/>
    <x v="0"/>
    <n v="0.5"/>
    <n v="0.5"/>
    <n v="64"/>
    <s v="מרכז נושא שיקום     "/>
    <n v="0"/>
    <m/>
    <n v="80"/>
    <s v="עו&quot;ס                "/>
    <n v="5"/>
    <n v="104"/>
    <d v="2018-10-01T00:00:00"/>
    <d v="2018-10-01T00:00:00"/>
    <d v="2032-12-31T00:00:00"/>
    <d v="1998-03-15T00:00:00"/>
    <d v="2032-12-31T00:00:00"/>
    <d v="1951-01-01T00:00:00"/>
    <m/>
    <s v=" "/>
    <s v=" "/>
    <s v=" "/>
    <s v=" "/>
  </r>
  <r>
    <n v="3"/>
    <s v="חיפה"/>
    <x v="85"/>
    <s v="טבריה"/>
    <n v="5020030"/>
    <s v="ע. טבריה צוות 3"/>
    <n v="1032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597650"/>
    <s v="שמחון(אבוטבול)"/>
    <s v="מירב      "/>
    <x v="0"/>
    <n v="0.5"/>
    <n v="0.5"/>
    <n v="120"/>
    <s v="עו&quot;ס משפחה (כוללני) "/>
    <n v="0"/>
    <m/>
    <n v="80"/>
    <s v="עו&quot;ס                "/>
    <n v="3"/>
    <n v="108"/>
    <d v="1998-07-20T00:00:00"/>
    <d v="2019-01-01T00:00:00"/>
    <d v="2030-06-01T00:00:00"/>
    <d v="1995-09-01T00:00:00"/>
    <d v="2030-06-01T00:00:00"/>
    <d v="2016-04-01T00:00:00"/>
    <m/>
    <s v=" "/>
    <s v=" "/>
    <s v=" "/>
    <s v=" "/>
  </r>
  <r>
    <n v="3"/>
    <s v="חיפה"/>
    <x v="86"/>
    <s v="נהריה"/>
    <n v="5030000"/>
    <s v="ע. נהריה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40250755"/>
    <s v="אוקון         "/>
    <s v="הדס       "/>
    <x v="0"/>
    <n v="1"/>
    <n v="1"/>
    <n v="64"/>
    <s v="מרכז נושא שיקום     "/>
    <n v="0"/>
    <m/>
    <n v="80"/>
    <s v="עו&quot;ס                "/>
    <n v="6"/>
    <n v="101"/>
    <d v="2017-06-01T00:00:00"/>
    <d v="2017-06-01T00:00:00"/>
    <d v="2030-12-31T00:00:00"/>
    <d v="2008-02-01T00:00:00"/>
    <d v="2030-12-31T00:00:00"/>
    <d v="2009-08-01T00:00:00"/>
    <m/>
    <s v=" "/>
    <s v=" "/>
    <s v=" "/>
    <s v=" "/>
  </r>
  <r>
    <n v="3"/>
    <s v="חיפה"/>
    <x v="86"/>
    <s v="נהריה"/>
    <n v="5030000"/>
    <s v="ע. נהריה"/>
    <n v="315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911484"/>
    <s v="בובליל חן     "/>
    <s v="רוזית     "/>
    <x v="0"/>
    <n v="0.75"/>
    <n v="0.75"/>
    <n v="120"/>
    <s v="עו&quot;ס משפחה (כוללני) "/>
    <n v="0"/>
    <m/>
    <n v="80"/>
    <s v="עו&quot;ס                "/>
    <n v="3"/>
    <m/>
    <d v="2016-09-05T00:00:00"/>
    <d v="2020-05-17T00:00:00"/>
    <d v="2025-12-31T00:00:00"/>
    <d v="2016-09-05T00:00:00"/>
    <d v="2051-07-12T00:00:00"/>
    <d v="2020-06-01T00:00:00"/>
    <m/>
    <s v=" "/>
    <s v=" "/>
    <s v=" "/>
    <s v=" "/>
  </r>
  <r>
    <n v="3"/>
    <s v="חיפה"/>
    <x v="87"/>
    <s v="עכו"/>
    <n v="5040000"/>
    <s v="ע. עכו"/>
    <n v="14100"/>
    <n v="64"/>
    <s v="מרכז נושא שיקום     "/>
    <n v="1"/>
    <s v="ע&quot;ח המשרד"/>
    <n v="1"/>
    <s v="שכר עובדי המחלקה לש&quot;ח"/>
    <n v="0"/>
    <m/>
    <s v="ללא הסכם מיוחד      "/>
    <n v="22093272"/>
    <s v="שרון          "/>
    <s v="מיכל      "/>
    <x v="0"/>
    <n v="0.5"/>
    <n v="0.5"/>
    <n v="64"/>
    <s v="מרכז נושא שיקום     "/>
    <n v="0"/>
    <m/>
    <n v="80"/>
    <s v="עו&quot;ס                "/>
    <n v="6"/>
    <n v="111"/>
    <d v="2006-10-01T00:00:00"/>
    <d v="2006-10-01T00:00:00"/>
    <d v="2025-08-31T00:00:00"/>
    <d v="1996-06-01T00:00:00"/>
    <d v="2025-08-31T00:00:00"/>
    <d v="1951-01-01T00:00:00"/>
    <m/>
    <s v=" "/>
    <s v=" "/>
    <s v=" "/>
    <s v=" "/>
  </r>
  <r>
    <n v="3"/>
    <s v="חיפה"/>
    <x v="87"/>
    <s v="עכו"/>
    <n v="5040000"/>
    <s v="ע. עכו"/>
    <n v="3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612567"/>
    <s v="בביץ ריכר     "/>
    <s v="ישראלה    "/>
    <x v="0"/>
    <n v="0.75"/>
    <n v="0.45"/>
    <n v="120"/>
    <s v="עו&quot;ס משפחה (כוללני) "/>
    <n v="0"/>
    <m/>
    <n v="80"/>
    <s v="עו&quot;ס                "/>
    <n v="5"/>
    <n v="111"/>
    <d v="2019-08-15T00:00:00"/>
    <d v="2019-08-15T00:00:00"/>
    <d v="2025-08-30T00:00:00"/>
    <d v="1993-07-01T00:00:00"/>
    <d v="2025-12-30T00:00:00"/>
    <d v="2016-04-01T00:00:00"/>
    <m/>
    <s v=" "/>
    <s v=" "/>
    <s v=" "/>
    <s v=" "/>
  </r>
  <r>
    <n v="3"/>
    <s v="חיפה"/>
    <x v="87"/>
    <s v="עכו"/>
    <n v="5040000"/>
    <s v="ע. עכו"/>
    <n v="3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5408289"/>
    <s v="פרץ           "/>
    <s v="שרון      "/>
    <x v="0"/>
    <n v="0.75"/>
    <n v="0.13"/>
    <n v="120"/>
    <s v="עו&quot;ס משפחה (כוללני) "/>
    <n v="0"/>
    <m/>
    <n v="80"/>
    <s v="עו&quot;ס                "/>
    <n v="4"/>
    <n v="111"/>
    <d v="2015-01-01T00:00:00"/>
    <d v="2020-10-01T00:00:00"/>
    <d v="2025-05-30T00:00:00"/>
    <d v="2015-01-01T00:00:00"/>
    <d v="2025-09-30T00:00:00"/>
    <d v="2016-04-01T00:00:00"/>
    <m/>
    <s v=" "/>
    <s v=" "/>
    <s v=" "/>
    <s v=" "/>
  </r>
  <r>
    <n v="3"/>
    <s v="חיפה"/>
    <x v="87"/>
    <s v="עכו"/>
    <n v="5040000"/>
    <s v="ע. עכו"/>
    <n v="3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3328338"/>
    <s v="רובינזון      "/>
    <s v="מוריה     "/>
    <x v="0"/>
    <n v="0.75"/>
    <n v="0.05"/>
    <n v="120"/>
    <s v="עו&quot;ס משפחה (כוללני) "/>
    <n v="0"/>
    <m/>
    <n v="80"/>
    <s v="עו&quot;ס                "/>
    <n v="2"/>
    <m/>
    <d v="2019-10-01T00:00:00"/>
    <d v="2019-10-01T00:00:00"/>
    <d v="2025-10-30T00:00:00"/>
    <d v="2019-07-02T00:00:00"/>
    <d v="2025-10-30T00:00:00"/>
    <d v="2016-04-01T00:00:00"/>
    <m/>
    <s v=" "/>
    <s v=" "/>
    <s v=" "/>
    <s v=" "/>
  </r>
  <r>
    <n v="3"/>
    <s v="חיפה"/>
    <x v="87"/>
    <s v="עכו"/>
    <n v="5040040"/>
    <s v="ע. עכו צוות 4"/>
    <n v="40100"/>
    <n v="140"/>
    <s v="עו&quot;ס שיקום          "/>
    <n v="1"/>
    <s v="ע&quot;ח המשרד"/>
    <n v="1"/>
    <s v="שכר עובדי המחלקה לש&quot;ח"/>
    <n v="0"/>
    <m/>
    <s v="ללא הסכם מיוחד      "/>
    <n v="22093272"/>
    <s v="שרון          "/>
    <s v="מיכל      "/>
    <x v="0"/>
    <n v="0.5"/>
    <n v="0.5"/>
    <n v="140"/>
    <s v="עו&quot;ס שיקום          "/>
    <n v="0"/>
    <m/>
    <n v="80"/>
    <s v="עו&quot;ס                "/>
    <n v="5"/>
    <n v="111"/>
    <d v="2003-08-01T00:00:00"/>
    <d v="2006-10-01T00:00:00"/>
    <d v="2025-08-31T00:00:00"/>
    <d v="1996-06-01T00:00:00"/>
    <d v="2025-08-31T00:00:00"/>
    <d v="1951-01-01T00:00:00"/>
    <m/>
    <s v=" "/>
    <s v=" "/>
    <s v=" "/>
    <s v=" "/>
  </r>
  <r>
    <n v="3"/>
    <s v="חיפה"/>
    <x v="88"/>
    <s v="צפת"/>
    <n v="5050000"/>
    <s v="ע. צפת"/>
    <n v="1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585309"/>
    <s v="שלג           "/>
    <s v="תמי       "/>
    <x v="0"/>
    <n v="0.33"/>
    <n v="0.25"/>
    <n v="120"/>
    <s v="עו&quot;ס משפחה (כוללני) "/>
    <n v="0"/>
    <m/>
    <n v="80"/>
    <s v="עו&quot;ס                "/>
    <n v="4"/>
    <m/>
    <d v="2016-08-10T00:00:00"/>
    <d v="2016-11-13T00:00:00"/>
    <d v="2036-11-01T00:00:00"/>
    <d v="2016-08-10T00:00:00"/>
    <d v="2036-11-13T00:00:00"/>
    <d v="2016-04-01T00:00:00"/>
    <m/>
    <s v=" "/>
    <s v=" "/>
    <s v=" "/>
    <s v=" "/>
  </r>
  <r>
    <n v="3"/>
    <s v="חיפה"/>
    <x v="89"/>
    <s v="קרית-אתא"/>
    <n v="5060000"/>
    <s v="ע. ק.אתא"/>
    <n v="500"/>
    <n v="63"/>
    <s v="מרכז נושא מוגבלויות "/>
    <n v="1"/>
    <s v="ע&quot;ח המשרד"/>
    <n v="1"/>
    <s v="שכר עובדי המחלקה לש&quot;ח"/>
    <n v="0"/>
    <m/>
    <s v="ללא הסכם מיוחד      "/>
    <n v="24448227"/>
    <s v="גל אתרוג      "/>
    <s v="רונית     "/>
    <x v="0"/>
    <n v="0.5"/>
    <n v="0.5"/>
    <n v="63"/>
    <s v="מרכז נושא מוגבלויות "/>
    <n v="0"/>
    <m/>
    <n v="80"/>
    <s v="עו&quot;ס                "/>
    <n v="6"/>
    <n v="105"/>
    <d v="2003-10-01T00:00:00"/>
    <d v="2009-09-01T00:00:00"/>
    <d v="2034-09-14T00:00:00"/>
    <d v="1999-10-01T00:00:00"/>
    <d v="2034-09-14T00:00:00"/>
    <d v="1951-01-01T00:00:00"/>
    <m/>
    <s v=" "/>
    <s v=" "/>
    <s v=" "/>
    <s v=" "/>
  </r>
  <r>
    <n v="3"/>
    <s v="חיפה"/>
    <x v="89"/>
    <s v="קרית-אתא"/>
    <n v="5060000"/>
    <s v="ע. ק.אתא"/>
    <n v="11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7567740"/>
    <s v="מנדלין        "/>
    <s v="אופירה    "/>
    <x v="0"/>
    <n v="0.5"/>
    <n v="0.5"/>
    <n v="120"/>
    <s v="עו&quot;ס משפחה (כוללני) "/>
    <n v="0"/>
    <m/>
    <n v="80"/>
    <s v="עו&quot;ס                "/>
    <n v="3"/>
    <n v="106"/>
    <d v="2000-11-01T00:00:00"/>
    <d v="2016-05-01T00:00:00"/>
    <d v="2026-05-01T00:00:00"/>
    <d v="2000-11-01T00:00:00"/>
    <d v="2026-05-01T00:00:00"/>
    <d v="2016-04-01T00:00:00"/>
    <m/>
    <s v=" "/>
    <s v=" "/>
    <s v=" "/>
    <s v=" "/>
  </r>
  <r>
    <n v="3"/>
    <s v="חיפה"/>
    <x v="90"/>
    <s v="עפולה"/>
    <n v="5070000"/>
    <s v="ע. עפולה"/>
    <n v="19100"/>
    <n v="64"/>
    <s v="מרכז נושא שיקום     "/>
    <n v="1"/>
    <s v="ע&quot;ח המשרד"/>
    <n v="1"/>
    <s v="שכר עובדי המחלקה לש&quot;ח"/>
    <n v="0"/>
    <m/>
    <s v="ללא הסכם מיוחד      "/>
    <n v="303973226"/>
    <s v="גרה           "/>
    <s v="ג'נה      "/>
    <x v="0"/>
    <n v="0.5"/>
    <n v="0.5"/>
    <n v="64"/>
    <s v="מרכז נושא שיקום     "/>
    <n v="0"/>
    <m/>
    <n v="80"/>
    <s v="עו&quot;ס                "/>
    <n v="6"/>
    <n v="101"/>
    <d v="2018-01-01T00:00:00"/>
    <d v="2018-01-01T00:00:00"/>
    <d v="2025-10-30T00:00:00"/>
    <d v="2000-09-01T00:00:00"/>
    <d v="2022-10-31T00:00:00"/>
    <d v="1977-11-01T00:00:00"/>
    <m/>
    <s v=" "/>
    <s v=" "/>
    <s v=" "/>
    <s v=" "/>
  </r>
  <r>
    <n v="3"/>
    <s v="חיפה"/>
    <x v="90"/>
    <s v="עפולה"/>
    <n v="5070000"/>
    <s v="ע. עפולה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303973226"/>
    <s v="גרה           "/>
    <s v="ג'נה      "/>
    <x v="0"/>
    <n v="0.5"/>
    <n v="0.5"/>
    <n v="63"/>
    <s v="מרכז נושא מוגבלויות "/>
    <n v="0"/>
    <m/>
    <n v="80"/>
    <s v="עו&quot;ס                "/>
    <n v="6"/>
    <n v="101"/>
    <d v="2010-12-01T00:00:00"/>
    <d v="2013-03-01T00:00:00"/>
    <d v="2042-03-23T00:00:00"/>
    <d v="2000-09-01T00:00:00"/>
    <d v="2022-10-31T00:00:00"/>
    <d v="1993-01-01T00:00:00"/>
    <m/>
    <s v=" "/>
    <s v=" "/>
    <s v=" "/>
    <s v=" "/>
  </r>
  <r>
    <n v="3"/>
    <s v="חיפה"/>
    <x v="90"/>
    <s v="עפולה"/>
    <n v="5070000"/>
    <s v="ע. עפולה"/>
    <n v="41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33"/>
    <m/>
    <m/>
    <m/>
    <m/>
    <m/>
    <m/>
    <m/>
    <m/>
    <m/>
    <m/>
    <m/>
    <m/>
    <m/>
    <m/>
    <d v="2016-04-01T00:00:00"/>
    <m/>
    <s v=" "/>
    <s v=" "/>
    <s v=" "/>
    <s v=" "/>
  </r>
  <r>
    <n v="3"/>
    <s v="חיפה"/>
    <x v="91"/>
    <s v="אור-עקיבא"/>
    <n v="5200000"/>
    <s v="ע. אור עקיבא"/>
    <n v="1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855124"/>
    <s v="סהר לוין      "/>
    <s v="נירית     "/>
    <x v="0"/>
    <n v="0.33"/>
    <n v="0.33"/>
    <n v="120"/>
    <s v="עו&quot;ס משפחה (כוללני) "/>
    <n v="0"/>
    <m/>
    <n v="80"/>
    <s v="עו&quot;ס                "/>
    <n v="5"/>
    <n v="110"/>
    <d v="2000-07-21T00:00:00"/>
    <d v="2019-07-01T00:00:00"/>
    <d v="2020-12-31T00:00:00"/>
    <d v="1995-09-30T00:00:00"/>
    <d v="2030-12-31T00:00:00"/>
    <d v="2016-04-01T00:00:00"/>
    <m/>
    <s v=" "/>
    <s v=" "/>
    <s v=" "/>
    <s v=" "/>
  </r>
  <r>
    <n v="3"/>
    <s v="חיפה"/>
    <x v="92"/>
    <s v="בית-שאן"/>
    <n v="5210000"/>
    <s v="ע. בית שאן"/>
    <n v="36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2385611"/>
    <s v="בן אבו        "/>
    <s v="חגית      "/>
    <x v="0"/>
    <n v="0.33"/>
    <n v="0.33"/>
    <n v="120"/>
    <s v="עו&quot;ס משפחה (כוללני) "/>
    <n v="0"/>
    <m/>
    <n v="80"/>
    <s v="עו&quot;ס                "/>
    <n v="3"/>
    <n v="102"/>
    <d v="2003-05-01T00:00:00"/>
    <d v="2019-07-01T00:00:00"/>
    <d v="2034-02-28T00:00:00"/>
    <d v="1994-07-01T00:00:00"/>
    <d v="2034-02-28T00:00:00"/>
    <d v="2016-04-01T00:00:00"/>
    <m/>
    <s v=" "/>
    <s v=" "/>
    <s v=" "/>
    <s v=" "/>
  </r>
  <r>
    <n v="3"/>
    <s v="חיפה"/>
    <x v="93"/>
    <s v="בנימינה - גבעת-עדה"/>
    <n v="5220000"/>
    <s v="מ.מ בנימינה-ג.עדה"/>
    <n v="1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4515728"/>
    <s v="בר            "/>
    <s v="נאוה      "/>
    <x v="0"/>
    <n v="0.33"/>
    <n v="0.2"/>
    <n v="120"/>
    <s v="עו&quot;ס משפחה (כוללני) "/>
    <n v="0"/>
    <m/>
    <n v="80"/>
    <s v="עו&quot;ס                "/>
    <n v="5"/>
    <n v="102"/>
    <d v="2015-03-01T00:00:00"/>
    <d v="2019-07-01T00:00:00"/>
    <d v="2026-12-31T00:00:00"/>
    <d v="2009-06-14T00:00:00"/>
    <d v="2026-12-31T00:00:00"/>
    <d v="2016-04-01T00:00:00"/>
    <m/>
    <s v=" "/>
    <s v=" "/>
    <s v=" "/>
    <s v=" "/>
  </r>
  <r>
    <n v="3"/>
    <s v="חיפה"/>
    <x v="94"/>
    <s v="זכרון-יעקב"/>
    <n v="5240000"/>
    <s v="מ.מ זכרון יעקב"/>
    <n v="2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925466"/>
    <s v="מנחם          "/>
    <s v="רותם      "/>
    <x v="0"/>
    <n v="0.33"/>
    <n v="0.33"/>
    <n v="120"/>
    <s v="עו&quot;ס משפחה (כוללני) "/>
    <n v="0"/>
    <m/>
    <n v="80"/>
    <s v="עו&quot;ס                "/>
    <n v="4"/>
    <m/>
    <d v="2013-08-01T00:00:00"/>
    <d v="2019-09-01T00:00:00"/>
    <d v="2025-12-31T00:00:00"/>
    <d v="2013-08-01T00:00:00"/>
    <d v="2030-12-31T00:00:00"/>
    <d v="2016-04-01T00:00:00"/>
    <m/>
    <s v=" "/>
    <s v=" "/>
    <s v=" "/>
    <s v=" "/>
  </r>
  <r>
    <n v="3"/>
    <s v="חיפה"/>
    <x v="95"/>
    <s v="טירת-הכרמל"/>
    <n v="5260000"/>
    <s v="ע. טירת הכרמל"/>
    <n v="7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6920000"/>
    <s v="סירוטה-נדלר   "/>
    <s v="אורלי     "/>
    <x v="0"/>
    <n v="0.33"/>
    <n v="0.33"/>
    <n v="120"/>
    <s v="עו&quot;ס משפחה (כוללני) "/>
    <n v="0"/>
    <m/>
    <n v="80"/>
    <s v="עו&quot;ס                "/>
    <n v="4"/>
    <n v="104"/>
    <d v="2014-04-01T00:00:00"/>
    <d v="2018-09-06T00:00:00"/>
    <d v="2049-04-01T00:00:00"/>
    <d v="2014-04-01T00:00:00"/>
    <d v="2049-04-01T00:00:00"/>
    <d v="2016-04-01T00:00:00"/>
    <m/>
    <s v=" "/>
    <s v=" "/>
    <s v=" "/>
    <s v=" "/>
  </r>
  <r>
    <n v="3"/>
    <s v="חיפה"/>
    <x v="96"/>
    <s v="יקנעם"/>
    <n v="5290001"/>
    <s v="ע.יקנעם מדור א.ותיק"/>
    <n v="6400"/>
    <n v="64"/>
    <s v="מרכז נושא שיקום     "/>
    <n v="1"/>
    <s v="ע&quot;ח המשרד"/>
    <n v="1"/>
    <s v="שכר עובדי המחלקה לש&quot;ח"/>
    <m/>
    <m/>
    <s v="ללא הסכם מיוחד      "/>
    <n v="23870611"/>
    <s v="בן עמי        "/>
    <s v="רות       "/>
    <x v="0"/>
    <n v="0.5"/>
    <n v="0.5"/>
    <n v="64"/>
    <s v="מרכז נושא שיקום     "/>
    <n v="0"/>
    <m/>
    <n v="80"/>
    <s v="עו&quot;ס                "/>
    <n v="6"/>
    <n v="108"/>
    <d v="2002-05-01T00:00:00"/>
    <d v="2020-07-01T00:00:00"/>
    <d v="2030-12-31T00:00:00"/>
    <d v="1994-10-16T00:00:00"/>
    <d v="2030-12-31T00:00:00"/>
    <d v="1975-11-01T00:00:00"/>
    <m/>
    <s v=" "/>
    <s v=" "/>
    <s v=" "/>
    <s v=" "/>
  </r>
  <r>
    <n v="3"/>
    <s v="חיפה"/>
    <x v="96"/>
    <s v="יקנעם"/>
    <n v="5290001"/>
    <s v="ע.יקנעם מדור א.ותיק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870611"/>
    <s v="בן עמי        "/>
    <s v="רות       "/>
    <x v="0"/>
    <n v="0.33"/>
    <n v="0.33"/>
    <n v="120"/>
    <s v="עו&quot;ס משפחה (כוללני) "/>
    <n v="0"/>
    <m/>
    <n v="80"/>
    <s v="עו&quot;ס                "/>
    <n v="3"/>
    <n v="108"/>
    <d v="1994-10-16T00:00:00"/>
    <d v="2020-07-01T00:00:00"/>
    <d v="2030-12-31T00:00:00"/>
    <d v="1994-10-16T00:00:00"/>
    <d v="2030-12-31T00:00:00"/>
    <d v="2016-04-01T00:00:00"/>
    <m/>
    <s v=" "/>
    <s v=" "/>
    <s v=" "/>
    <s v=" "/>
  </r>
  <r>
    <n v="3"/>
    <s v="חיפה"/>
    <x v="97"/>
    <s v="מגדל-העמק"/>
    <n v="5330000"/>
    <s v="ע. מגדל העמק"/>
    <n v="3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4759559"/>
    <s v="מתתיהו        "/>
    <s v="שרית      "/>
    <x v="0"/>
    <n v="0.33"/>
    <n v="0.33"/>
    <n v="120"/>
    <s v="עו&quot;ס משפחה (כוללני) "/>
    <n v="0"/>
    <m/>
    <n v="80"/>
    <s v="עו&quot;ס                "/>
    <n v="2"/>
    <m/>
    <d v="2018-06-20T00:00:00"/>
    <d v="2018-06-20T00:00:00"/>
    <d v="2025-06-20T00:00:00"/>
    <d v="2018-06-20T00:00:00"/>
    <d v="2025-06-20T00:00:00"/>
    <d v="2016-04-01T00:00:00"/>
    <m/>
    <s v=" "/>
    <s v=" "/>
    <s v=" "/>
    <s v=" "/>
  </r>
  <r>
    <n v="3"/>
    <s v="חיפה"/>
    <x v="98"/>
    <s v="נוף-הגליל"/>
    <n v="5350000"/>
    <s v="ע. נוף הגליל"/>
    <n v="28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008289"/>
    <s v="סימעאן        "/>
    <s v="נג'ואן    "/>
    <x v="0"/>
    <n v="0.33"/>
    <n v="0.33"/>
    <n v="120"/>
    <s v="עו&quot;ס משפחה (כוללני) "/>
    <n v="0"/>
    <m/>
    <n v="80"/>
    <s v="עו&quot;ס                "/>
    <n v="1"/>
    <m/>
    <d v="2020-08-01T00:00:00"/>
    <d v="2020-08-01T00:00:00"/>
    <d v="2055-12-31T00:00:00"/>
    <d v="2020-08-01T00:00:00"/>
    <d v="2055-12-31T00:00:00"/>
    <d v="2020-06-01T00:00:00"/>
    <m/>
    <s v=" "/>
    <s v=" "/>
    <s v=" "/>
    <s v=" "/>
  </r>
  <r>
    <n v="3"/>
    <s v="חיפה"/>
    <x v="99"/>
    <s v="נשר"/>
    <n v="5360000"/>
    <s v="ע. נשר"/>
    <n v="7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330667"/>
    <s v="לב רן         "/>
    <s v="אורי      "/>
    <x v="1"/>
    <n v="0.33"/>
    <n v="0.33"/>
    <n v="120"/>
    <s v="עו&quot;ס משפחה (כוללני) "/>
    <n v="0"/>
    <m/>
    <n v="80"/>
    <s v="עו&quot;ס                "/>
    <n v="3"/>
    <m/>
    <d v="2016-09-01T00:00:00"/>
    <d v="2016-09-01T00:00:00"/>
    <d v="2020-10-24T00:00:00"/>
    <d v="2016-09-01T00:00:00"/>
    <d v="2020-10-24T00:00:00"/>
    <d v="2016-04-01T00:00:00"/>
    <m/>
    <s v=" "/>
    <s v=" "/>
    <s v=" "/>
    <s v=" "/>
  </r>
  <r>
    <n v="3"/>
    <s v="חיפה"/>
    <x v="99"/>
    <s v="נשר"/>
    <n v="5360000"/>
    <s v="ע. נשר"/>
    <n v="7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3830028"/>
    <s v="נוימן         "/>
    <s v="מאשה      "/>
    <x v="0"/>
    <n v="0.33"/>
    <n v="0.33"/>
    <n v="120"/>
    <s v="עו&quot;ס משפחה (כוללני) "/>
    <n v="0"/>
    <m/>
    <n v="80"/>
    <s v="עו&quot;ס                "/>
    <n v="3"/>
    <m/>
    <d v="2016-04-01T00:00:00"/>
    <d v="2020-10-24T00:00:00"/>
    <d v="2043-10-01T00:00:00"/>
    <d v="2012-06-07T00:00:00"/>
    <d v="2043-10-01T00:00:00"/>
    <d v="2016-04-01T00:00:00"/>
    <m/>
    <s v=" "/>
    <s v=" "/>
    <s v=" "/>
    <s v=" "/>
  </r>
  <r>
    <n v="3"/>
    <s v="חיפה"/>
    <x v="100"/>
    <s v="פרדס-חנה"/>
    <n v="5390000"/>
    <s v="מ.מ פרדס חנה"/>
    <n v="5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5407654"/>
    <s v="רפאלי         "/>
    <s v="זוהר      "/>
    <x v="0"/>
    <n v="0.5"/>
    <n v="0.5"/>
    <n v="120"/>
    <s v="עו&quot;ס משפחה (כוללני) "/>
    <n v="0"/>
    <m/>
    <n v="80"/>
    <s v="עו&quot;ס                "/>
    <n v="5"/>
    <n v="102"/>
    <d v="1998-06-01T00:00:00"/>
    <d v="2016-12-01T00:00:00"/>
    <d v="2025-11-04T00:00:00"/>
    <d v="1996-04-01T00:00:00"/>
    <d v="2021-04-30T00:00:00"/>
    <d v="2016-04-01T00:00:00"/>
    <m/>
    <s v=" "/>
    <s v=" "/>
    <s v=" "/>
    <s v=" "/>
  </r>
  <r>
    <n v="3"/>
    <s v="חיפה"/>
    <x v="101"/>
    <s v="קרית-ביאליק"/>
    <n v="5400000"/>
    <s v="ע. קרית ביאליק"/>
    <n v="4100"/>
    <n v="64"/>
    <s v="מרכז נושא שיקום     "/>
    <n v="1"/>
    <s v="ע&quot;ח המשרד"/>
    <n v="1"/>
    <s v="שכר עובדי המחלקה לש&quot;ח"/>
    <m/>
    <m/>
    <s v="ללא הסכם מיוחד      "/>
    <n v="37509825"/>
    <s v="קרקה          "/>
    <s v="גלי       "/>
    <x v="0"/>
    <n v="0.5"/>
    <n v="0.5"/>
    <n v="64"/>
    <s v="מרכז נושא שיקום     "/>
    <n v="0"/>
    <m/>
    <n v="80"/>
    <s v="עו&quot;ס                "/>
    <n v="6"/>
    <n v="104"/>
    <d v="2020-08-01T00:00:00"/>
    <d v="2020-08-01T00:00:00"/>
    <d v="2040-12-31T00:00:00"/>
    <d v="2005-11-01T00:00:00"/>
    <d v="2022-05-31T00:00:00"/>
    <d v="1973-11-01T00:00:00"/>
    <m/>
    <s v=" "/>
    <s v=" "/>
    <s v=" "/>
    <s v=" "/>
  </r>
  <r>
    <n v="3"/>
    <s v="חיפה"/>
    <x v="101"/>
    <s v="קרית-ביאליק"/>
    <n v="5400000"/>
    <s v="ע. קרית ביאליק"/>
    <n v="1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6116377"/>
    <s v="דומוב         "/>
    <s v="לובוב     "/>
    <x v="0"/>
    <n v="0.75"/>
    <n v="0.75"/>
    <n v="120"/>
    <s v="עו&quot;ס משפחה (כוללני) "/>
    <n v="0"/>
    <m/>
    <n v="80"/>
    <s v="עו&quot;ס                "/>
    <n v="5"/>
    <n v="111"/>
    <d v="2001-03-01T00:00:00"/>
    <d v="2016-08-21T00:00:00"/>
    <d v="2023-12-31T00:00:00"/>
    <d v="1992-10-01T00:00:00"/>
    <d v="2023-12-31T00:00:00"/>
    <d v="2016-04-01T00:00:00"/>
    <m/>
    <s v=" "/>
    <s v=" "/>
    <s v=" "/>
    <s v=" "/>
  </r>
  <r>
    <n v="3"/>
    <s v="חיפה"/>
    <x v="102"/>
    <s v="קרית-טבעון"/>
    <n v="5420000"/>
    <s v="מ.מ קרית טבעון"/>
    <n v="31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8242921"/>
    <s v="לייבה רווה    "/>
    <s v="עינת      "/>
    <x v="0"/>
    <n v="0.33"/>
    <n v="0.33"/>
    <n v="120"/>
    <s v="עו&quot;ס משפחה (כוללני) "/>
    <n v="0"/>
    <m/>
    <n v="80"/>
    <s v="עו&quot;ס                "/>
    <n v="5"/>
    <n v="105"/>
    <d v="2016-11-15T00:00:00"/>
    <d v="2018-02-01T00:00:00"/>
    <d v="2036-11-15T00:00:00"/>
    <d v="2015-08-08T00:00:00"/>
    <d v="2036-11-15T00:00:00"/>
    <d v="2016-04-01T00:00:00"/>
    <m/>
    <s v=" "/>
    <s v=" "/>
    <s v=" "/>
    <s v=" "/>
  </r>
  <r>
    <n v="3"/>
    <s v="חיפה"/>
    <x v="103"/>
    <s v="קרית-ים"/>
    <n v="5430000"/>
    <s v="ע. קרית ים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306505348"/>
    <s v="אופיר         "/>
    <s v="נטלי      "/>
    <x v="0"/>
    <n v="0.5"/>
    <n v="0.5"/>
    <n v="63"/>
    <s v="מרכז נושא מוגבלויות "/>
    <n v="0"/>
    <m/>
    <n v="80"/>
    <s v="עו&quot;ס                "/>
    <n v="5"/>
    <n v="106"/>
    <d v="2019-09-01T00:00:00"/>
    <d v="2019-09-01T00:00:00"/>
    <d v="2043-11-30T00:00:00"/>
    <d v="2005-09-05T00:00:00"/>
    <d v="2043-11-30T00:00:00"/>
    <d v="1993-01-01T00:00:00"/>
    <m/>
    <s v=" "/>
    <s v=" "/>
    <s v=" "/>
    <s v=" "/>
  </r>
  <r>
    <n v="3"/>
    <s v="חיפה"/>
    <x v="103"/>
    <s v="קרית-ים"/>
    <n v="5430000"/>
    <s v="ע. קרית ים"/>
    <n v="30100"/>
    <n v="64"/>
    <s v="מרכז נושא שיקום     "/>
    <n v="1"/>
    <s v="ע&quot;ח המשרד"/>
    <n v="1"/>
    <s v="שכר עובדי המחלקה לש&quot;ח"/>
    <n v="0"/>
    <m/>
    <s v="ללא הסכם מיוחד      "/>
    <n v="305967630"/>
    <s v="טרסוב         "/>
    <s v="גלינה     "/>
    <x v="0"/>
    <n v="0.5"/>
    <n v="0.5"/>
    <n v="64"/>
    <s v="מרכז נושא שיקום     "/>
    <n v="0"/>
    <m/>
    <n v="80"/>
    <s v="עו&quot;ס                "/>
    <n v="6"/>
    <n v="111"/>
    <d v="2003-10-01T00:00:00"/>
    <d v="2003-10-01T00:00:00"/>
    <d v="2026-06-30T00:00:00"/>
    <d v="1992-10-01T00:00:00"/>
    <d v="2031-12-31T00:00:00"/>
    <d v="1993-01-01T00:00:00"/>
    <m/>
    <s v=" "/>
    <s v=" "/>
    <s v=" "/>
    <s v=" "/>
  </r>
  <r>
    <n v="3"/>
    <s v="חיפה"/>
    <x v="103"/>
    <s v="קרית-ים"/>
    <n v="5430000"/>
    <s v="ע. קרית ים"/>
    <n v="35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1135084"/>
    <s v="ריטל          "/>
    <s v="קלריס     "/>
    <x v="0"/>
    <n v="7.0000000000000007E-2"/>
    <n v="7.0000000000000007E-2"/>
    <n v="120"/>
    <s v="עו&quot;ס משפחה (כוללני) "/>
    <n v="0"/>
    <m/>
    <n v="80"/>
    <s v="עו&quot;ס                "/>
    <n v="3"/>
    <m/>
    <d v="2017-02-01T00:00:00"/>
    <d v="2017-02-01T00:00:00"/>
    <d v="2024-10-22T00:00:00"/>
    <d v="2004-03-21T00:00:00"/>
    <d v="2024-10-22T00:00:00"/>
    <d v="2016-04-01T00:00:00"/>
    <m/>
    <s v=" "/>
    <s v=" "/>
    <s v=" "/>
    <s v=" "/>
  </r>
  <r>
    <n v="3"/>
    <s v="חיפה"/>
    <x v="103"/>
    <s v="קרית-ים"/>
    <n v="5430040"/>
    <s v="ע. קרית ים צוות 4"/>
    <n v="3034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1915830"/>
    <s v="שלום          "/>
    <s v="שירן      "/>
    <x v="0"/>
    <n v="0.18"/>
    <n v="0.18"/>
    <n v="120"/>
    <s v="עו&quot;ס משפחה (כוללני) "/>
    <n v="0"/>
    <m/>
    <n v="80"/>
    <s v="עו&quot;ס                "/>
    <n v="3"/>
    <m/>
    <d v="2017-12-03T00:00:00"/>
    <d v="2020-07-01T00:00:00"/>
    <d v="2027-11-30T00:00:00"/>
    <d v="2017-12-03T00:00:00"/>
    <d v="2027-11-30T00:00:00"/>
    <d v="2016-04-01T00:00:00"/>
    <m/>
    <s v=" "/>
    <s v=" "/>
    <s v=" "/>
    <s v=" "/>
  </r>
  <r>
    <n v="3"/>
    <s v="חיפה"/>
    <x v="103"/>
    <s v="קרית-ים"/>
    <n v="5430040"/>
    <s v="ע. קרית ים צוות 4"/>
    <n v="3061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6552142"/>
    <s v="גולדווסר      "/>
    <s v="מורן      "/>
    <x v="0"/>
    <n v="0.25"/>
    <n v="0.25"/>
    <n v="120"/>
    <s v="עו&quot;ס משפחה (כוללני) "/>
    <n v="0"/>
    <m/>
    <n v="80"/>
    <s v="עו&quot;ס                "/>
    <n v="4"/>
    <m/>
    <d v="2013-07-01T00:00:00"/>
    <d v="2020-09-14T00:00:00"/>
    <d v="2030-09-30T00:00:00"/>
    <d v="2012-11-11T00:00:00"/>
    <d v="2030-09-30T00:00:00"/>
    <d v="2016-04-01T00:00:00"/>
    <m/>
    <s v=" "/>
    <s v=" "/>
    <s v=" "/>
    <s v=" "/>
  </r>
  <r>
    <n v="3"/>
    <s v="חיפה"/>
    <x v="104"/>
    <s v="קרית-מוצקין"/>
    <n v="5440000"/>
    <s v="ע. קרית מוצקין"/>
    <n v="20100"/>
    <n v="63"/>
    <s v="מרכז נושא מוגבלויות "/>
    <n v="1"/>
    <s v="ע&quot;ח המשרד"/>
    <n v="1"/>
    <s v="שכר עובדי המחלקה לש&quot;ח"/>
    <n v="0"/>
    <m/>
    <s v="ללא הסכם מיוחד      "/>
    <n v="31769102"/>
    <s v="כהן           "/>
    <s v="אריאלה    "/>
    <x v="0"/>
    <n v="0.75"/>
    <n v="0.75"/>
    <n v="63"/>
    <s v="מרכז נושא מוגבלויות "/>
    <n v="0"/>
    <m/>
    <n v="80"/>
    <s v="עו&quot;ס                "/>
    <n v="5"/>
    <n v="102"/>
    <d v="2020-09-01T00:00:00"/>
    <d v="2020-09-01T00:00:00"/>
    <d v="2038-12-31T00:00:00"/>
    <d v="2000-05-01T00:00:00"/>
    <d v="2038-12-31T00:00:00"/>
    <d v="1951-01-01T00:00:00"/>
    <m/>
    <s v=" "/>
    <s v=" "/>
    <s v=" "/>
    <s v=" "/>
  </r>
  <r>
    <n v="3"/>
    <s v="חיפה"/>
    <x v="104"/>
    <s v="קרית-מוצקין"/>
    <n v="5440000"/>
    <s v="ע. קרית מוצקין"/>
    <n v="31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7800737"/>
    <s v="ציקו          "/>
    <s v="סיוון     "/>
    <x v="0"/>
    <n v="0.5"/>
    <n v="0.25"/>
    <n v="120"/>
    <s v="עו&quot;ס משפחה (כוללני) "/>
    <n v="0"/>
    <m/>
    <n v="80"/>
    <s v="עו&quot;ס                "/>
    <n v="4"/>
    <m/>
    <d v="2012-10-21T00:00:00"/>
    <d v="2017-09-01T00:00:00"/>
    <d v="2045-10-31T00:00:00"/>
    <d v="2012-10-21T00:00:00"/>
    <d v="2045-10-31T00:00:00"/>
    <d v="2016-04-01T00:00:00"/>
    <m/>
    <s v=" "/>
    <s v=" "/>
    <s v=" "/>
    <s v=" "/>
  </r>
  <r>
    <n v="3"/>
    <s v="חיפה"/>
    <x v="104"/>
    <s v="קרית-מוצקין"/>
    <n v="5440020"/>
    <s v="ע. קרית מוצקין צוות2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56794027"/>
    <s v="שטיינברגר     "/>
    <s v="רחל       "/>
    <x v="0"/>
    <n v="0.9"/>
    <n v="0.9"/>
    <n v="140"/>
    <s v="עו&quot;ס שיקום          "/>
    <n v="0"/>
    <m/>
    <n v="80"/>
    <s v="עו&quot;ס                "/>
    <n v="5"/>
    <n v="104"/>
    <d v="2015-01-01T00:00:00"/>
    <d v="2015-01-01T00:00:00"/>
    <d v="2030-12-31T00:00:00"/>
    <d v="1998-03-01T00:00:00"/>
    <d v="2030-12-31T00:00:00"/>
    <d v="2013-05-01T00:00:00"/>
    <m/>
    <s v=" "/>
    <s v=" "/>
    <s v=" "/>
    <s v=" "/>
  </r>
  <r>
    <n v="3"/>
    <s v="חיפה"/>
    <x v="105"/>
    <s v="קרית-שמונה"/>
    <n v="5450000"/>
    <s v="ע. קרית שמונה"/>
    <n v="10100"/>
    <n v="64"/>
    <s v="מרכז נושא שיקום     "/>
    <n v="1"/>
    <s v="ע&quot;ח המשרד"/>
    <n v="1"/>
    <s v="שכר עובדי המחלקה לש&quot;ח"/>
    <n v="0"/>
    <m/>
    <s v="ללא הסכם מיוחד      "/>
    <n v="34875237"/>
    <s v="מלכה          "/>
    <s v="יפית      "/>
    <x v="0"/>
    <n v="0.5"/>
    <n v="0.5"/>
    <n v="64"/>
    <s v="מרכז נושא שיקום     "/>
    <n v="0"/>
    <m/>
    <n v="80"/>
    <s v="עו&quot;ס                "/>
    <n v="6"/>
    <n v="101"/>
    <d v="2019-11-01T00:00:00"/>
    <d v="2019-11-01T00:00:00"/>
    <d v="2030-12-31T00:00:00"/>
    <d v="2003-02-01T00:00:00"/>
    <d v="2030-12-31T00:00:00"/>
    <d v="1992-06-01T00:00:00"/>
    <m/>
    <s v=" "/>
    <s v=" "/>
    <s v=" "/>
    <s v=" "/>
  </r>
  <r>
    <n v="3"/>
    <s v="חיפה"/>
    <x v="105"/>
    <s v="קרית-שמונה"/>
    <n v="5450000"/>
    <s v="ע. קרית שמונה"/>
    <n v="11100"/>
    <n v="64"/>
    <s v="מרכז נושא שיקום     "/>
    <n v="1"/>
    <s v="ע&quot;ח המשרד"/>
    <n v="1"/>
    <s v="שכר עובדי המחלקה לש&quot;ח"/>
    <n v="0"/>
    <m/>
    <s v="ללא הסכם מיוחד      "/>
    <n v="59059857"/>
    <s v="בן שבת        "/>
    <s v="חנה       "/>
    <x v="0"/>
    <n v="0.25"/>
    <n v="0.25"/>
    <n v="64"/>
    <s v="מרכז נושא שיקום     "/>
    <n v="0"/>
    <m/>
    <n v="80"/>
    <s v="עו&quot;ס                "/>
    <n v="6"/>
    <n v="105"/>
    <d v="2020-01-01T00:00:00"/>
    <d v="2020-01-01T00:00:00"/>
    <d v="2025-12-31T00:00:00"/>
    <d v="1992-11-01T00:00:00"/>
    <d v="2025-12-31T00:00:00"/>
    <d v="1951-01-01T00:00:00"/>
    <m/>
    <s v=" "/>
    <s v=" "/>
    <s v=" "/>
    <s v=" "/>
  </r>
  <r>
    <n v="3"/>
    <s v="חיפה"/>
    <x v="105"/>
    <s v="קרית-שמונה"/>
    <n v="5450030"/>
    <s v="ע. ק.שמונה צוות 3"/>
    <n v="12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6089084"/>
    <s v="הלוי          "/>
    <s v="מיטל      "/>
    <x v="0"/>
    <n v="0.5"/>
    <n v="0.5"/>
    <n v="120"/>
    <s v="עו&quot;ס משפחה (כוללני) "/>
    <n v="0"/>
    <m/>
    <n v="80"/>
    <s v="עו&quot;ס                "/>
    <n v="3"/>
    <n v="102"/>
    <d v="2012-05-01T00:00:00"/>
    <d v="2020-01-01T00:00:00"/>
    <d v="2045-12-31T00:00:00"/>
    <d v="2016-07-01T00:00:00"/>
    <d v="2045-12-31T00:00:00"/>
    <d v="2016-04-01T00:00:00"/>
    <m/>
    <s v=" "/>
    <s v=" "/>
    <s v=" "/>
    <s v=" "/>
  </r>
  <r>
    <n v="3"/>
    <s v="חיפה"/>
    <x v="106"/>
    <s v="מעלות-תרחישא"/>
    <n v="5500010"/>
    <s v="ע. מעלות תרשיחא צ.1"/>
    <n v="10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3329368"/>
    <s v="סבית          "/>
    <s v="אינאס     "/>
    <x v="0"/>
    <n v="0.33"/>
    <n v="0.03"/>
    <n v="120"/>
    <s v="עו&quot;ס משפחה (כוללני) "/>
    <n v="0"/>
    <m/>
    <n v="80"/>
    <s v="עו&quot;ס                "/>
    <n v="3"/>
    <m/>
    <d v="2014-02-01T00:00:00"/>
    <d v="2020-05-01T00:00:00"/>
    <d v="2042-12-31T00:00:00"/>
    <d v="2012-09-10T00:00:00"/>
    <d v="2042-12-31T00:00:00"/>
    <d v="2016-04-01T00:00:00"/>
    <m/>
    <s v=" "/>
    <s v=" "/>
    <s v=" "/>
    <s v=" "/>
  </r>
  <r>
    <n v="3"/>
    <s v="חיפה"/>
    <x v="106"/>
    <s v="מעלות-תרחישא"/>
    <n v="5500010"/>
    <s v="ע. מעלות תרשיחא צ.1"/>
    <n v="10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1852443"/>
    <s v="לוריא         "/>
    <s v="רעות      "/>
    <x v="0"/>
    <n v="0.33"/>
    <n v="0.3"/>
    <n v="120"/>
    <s v="עו&quot;ס משפחה (כוללני) "/>
    <n v="0"/>
    <m/>
    <n v="80"/>
    <s v="עו&quot;ס                "/>
    <n v="5"/>
    <m/>
    <d v="2008-07-01T00:00:00"/>
    <d v="2019-05-22T00:00:00"/>
    <d v="2053-03-17T00:00:00"/>
    <d v="2017-01-01T00:00:00"/>
    <d v="2053-03-17T00:00:00"/>
    <d v="2016-04-01T00:00:00"/>
    <m/>
    <s v=" "/>
    <s v=" "/>
    <s v=" "/>
    <s v=" "/>
  </r>
  <r>
    <n v="3"/>
    <s v="חיפה"/>
    <x v="107"/>
    <s v="כרמיאל"/>
    <n v="5520000"/>
    <s v="ע. כרמיאל"/>
    <n v="6100"/>
    <n v="63"/>
    <s v="מרכז נושא מוגבלויות "/>
    <n v="1"/>
    <s v="ע&quot;ח המשרד"/>
    <n v="1"/>
    <s v="שכר עובדי המחלקה לש&quot;ח"/>
    <n v="0"/>
    <m/>
    <s v="ללא הסכם מיוחד      "/>
    <n v="24341117"/>
    <s v="גורן          "/>
    <s v="שירלי     "/>
    <x v="0"/>
    <n v="0.6"/>
    <n v="0.6"/>
    <n v="63"/>
    <s v="מרכז נושא מוגבלויות "/>
    <n v="0"/>
    <m/>
    <n v="80"/>
    <s v="עו&quot;ס                "/>
    <n v="6"/>
    <n v="110"/>
    <d v="2015-09-01T00:00:00"/>
    <d v="2015-09-01T00:00:00"/>
    <d v="2031-11-30T00:00:00"/>
    <d v="1993-11-01T00:00:00"/>
    <d v="2031-11-30T00:00:00"/>
    <d v="2001-07-01T00:00:00"/>
    <m/>
    <s v=" "/>
    <s v=" "/>
    <s v=" "/>
    <s v=" "/>
  </r>
  <r>
    <n v="3"/>
    <s v="חיפה"/>
    <x v="107"/>
    <s v="כרמיאל"/>
    <n v="5520020"/>
    <s v="ע. כרמיאל מרכז-עליון"/>
    <n v="3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17416207"/>
    <s v="מאירוביץ      "/>
    <s v="נטלי      "/>
    <x v="0"/>
    <n v="0.75"/>
    <n v="0.75"/>
    <n v="120"/>
    <s v="עו&quot;ס משפחה (כוללני) "/>
    <n v="0"/>
    <m/>
    <n v="80"/>
    <s v="עו&quot;ס                "/>
    <n v="3"/>
    <n v="107"/>
    <d v="2004-11-22T00:00:00"/>
    <d v="2018-08-01T00:00:00"/>
    <d v="2022-09-30T00:00:00"/>
    <d v="2003-09-01T00:00:00"/>
    <d v="2022-09-30T00:00:00"/>
    <d v="2016-04-01T00:00:00"/>
    <m/>
    <s v=" "/>
    <s v=" "/>
    <s v=" "/>
    <s v=" "/>
  </r>
  <r>
    <n v="3"/>
    <s v="חיפה"/>
    <x v="108"/>
    <s v="כפר-ורדים"/>
    <n v="5560000"/>
    <s v="מ.מ כפר ורדים"/>
    <n v="1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56410491"/>
    <s v="אלמוג         "/>
    <s v="אילנה     "/>
    <x v="0"/>
    <n v="0.33"/>
    <n v="0.33"/>
    <n v="120"/>
    <s v="עו&quot;ס משפחה (כוללני) "/>
    <n v="0"/>
    <m/>
    <n v="80"/>
    <s v="עו&quot;ס                "/>
    <n v="5"/>
    <n v="111"/>
    <d v="1996-04-14T00:00:00"/>
    <d v="2019-07-01T00:00:00"/>
    <d v="2025-04-14T00:00:00"/>
    <d v="1996-04-14T00:00:00"/>
    <d v="2025-04-14T00:00:00"/>
    <d v="2016-04-01T00:00:00"/>
    <m/>
    <s v=" "/>
    <s v=" "/>
    <s v=" "/>
    <s v=" "/>
  </r>
  <r>
    <n v="3"/>
    <s v="חיפה"/>
    <x v="109"/>
    <s v="עמק המעיינות"/>
    <n v="5610000"/>
    <s v="מ.א עמק המעיינות"/>
    <n v="114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5281635"/>
    <s v="אזולאי אלוש   "/>
    <s v="מירב      "/>
    <x v="0"/>
    <n v="0.33"/>
    <n v="0.33"/>
    <n v="121"/>
    <s v="עו&quot;ס מרחבי          "/>
    <n v="0"/>
    <m/>
    <n v="80"/>
    <s v="עו&quot;ס                "/>
    <n v="5"/>
    <n v="110"/>
    <d v="2000-11-01T00:00:00"/>
    <d v="2016-04-01T00:00:00"/>
    <d v="2033-04-30T00:00:00"/>
    <d v="2000-11-01T00:00:00"/>
    <d v="2033-04-30T00:00:00"/>
    <d v="2016-04-01T00:00:00"/>
    <m/>
    <s v=" "/>
    <s v=" "/>
    <s v=" "/>
    <s v=" "/>
  </r>
  <r>
    <n v="3"/>
    <s v="חיפה"/>
    <x v="110"/>
    <s v="מטה-אשר"/>
    <n v="5620000"/>
    <s v="מ.א מטה אשר"/>
    <n v="3000"/>
    <n v="64"/>
    <s v="מרכז נושא שיקום     "/>
    <n v="1"/>
    <s v="ע&quot;ח המשרד"/>
    <n v="1"/>
    <s v="שכר עובדי המחלקה לש&quot;ח"/>
    <n v="0"/>
    <m/>
    <s v="ללא הסכם מיוחד      "/>
    <n v="22735716"/>
    <s v="מלכה          "/>
    <s v="בת שבע    "/>
    <x v="0"/>
    <n v="0.5"/>
    <n v="0.5"/>
    <n v="64"/>
    <s v="מרכז נושא שיקום     "/>
    <n v="0"/>
    <m/>
    <n v="80"/>
    <s v="עו&quot;ס                "/>
    <n v="6"/>
    <n v="111"/>
    <d v="2008-03-01T00:00:00"/>
    <d v="2008-03-01T00:00:00"/>
    <d v="2026-12-31T00:00:00"/>
    <d v="1994-10-30T00:00:00"/>
    <d v="2026-12-31T00:00:00"/>
    <d v="1951-01-01T00:00:00"/>
    <m/>
    <s v=" "/>
    <s v=" "/>
    <s v=" "/>
    <s v=" "/>
  </r>
  <r>
    <n v="3"/>
    <s v="חיפה"/>
    <x v="110"/>
    <s v="מטה-אשר"/>
    <n v="5620020"/>
    <s v="מ.א מטה אשר צוות 2"/>
    <n v="27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2735716"/>
    <s v="מלכה          "/>
    <s v="בת שבע    "/>
    <x v="0"/>
    <n v="0.33"/>
    <n v="0.33"/>
    <n v="121"/>
    <s v="עו&quot;ס מרחבי          "/>
    <n v="0"/>
    <m/>
    <n v="80"/>
    <s v="עו&quot;ס                "/>
    <n v="5"/>
    <n v="111"/>
    <d v="2009-11-01T00:00:00"/>
    <d v="2017-03-01T00:00:00"/>
    <d v="2026-12-31T00:00:00"/>
    <d v="1994-10-30T00:00:00"/>
    <d v="2026-12-31T00:00:00"/>
    <d v="2016-04-01T00:00:00"/>
    <m/>
    <s v=" "/>
    <s v=" "/>
    <s v=" "/>
    <s v=" "/>
  </r>
  <r>
    <n v="3"/>
    <s v="חיפה"/>
    <x v="111"/>
    <s v="הגלבוע"/>
    <n v="5630000"/>
    <s v="מ.א גלבוע"/>
    <n v="320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1000394"/>
    <s v="ליבוביץ       "/>
    <s v="חן        "/>
    <x v="0"/>
    <n v="0.33"/>
    <n v="0.33"/>
    <n v="121"/>
    <s v="עו&quot;ס מרחבי          "/>
    <n v="0"/>
    <m/>
    <n v="80"/>
    <s v="עו&quot;ס                "/>
    <n v="3"/>
    <m/>
    <d v="2018-09-01T00:00:00"/>
    <d v="2018-09-01T00:00:00"/>
    <d v="2051-09-30T00:00:00"/>
    <d v="2018-09-01T00:00:00"/>
    <d v="2051-09-30T00:00:00"/>
    <d v="2016-04-01T00:00:00"/>
    <m/>
    <s v=" "/>
    <s v=" "/>
    <s v=" "/>
    <s v=" "/>
  </r>
  <r>
    <n v="3"/>
    <s v="חיפה"/>
    <x v="112"/>
    <s v="גליל-העליון"/>
    <n v="5640000"/>
    <s v="מ.א גליל עליון"/>
    <n v="222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8894046"/>
    <s v="ששון          "/>
    <s v="עינת      "/>
    <x v="0"/>
    <n v="0.33"/>
    <n v="0.33"/>
    <n v="121"/>
    <s v="עו&quot;ס מרחבי          "/>
    <n v="0"/>
    <m/>
    <n v="80"/>
    <s v="עו&quot;ס                "/>
    <n v="5"/>
    <m/>
    <d v="2007-10-01T00:00:00"/>
    <d v="2016-04-01T00:00:00"/>
    <d v="2039-12-31T00:00:00"/>
    <d v="1999-10-01T00:00:00"/>
    <d v="2039-12-31T00:00:00"/>
    <d v="2016-04-01T00:00:00"/>
    <m/>
    <s v=" "/>
    <s v=" "/>
    <s v=" "/>
    <s v=" "/>
  </r>
  <r>
    <n v="3"/>
    <s v="חיפה"/>
    <x v="112"/>
    <s v="גליל-העליון"/>
    <n v="5640010"/>
    <s v="מ.א גליל עליון צוות1"/>
    <n v="80100"/>
    <n v="140"/>
    <s v="עו&quot;ס שיקום          "/>
    <n v="1"/>
    <s v="ע&quot;ח המשרד"/>
    <n v="1"/>
    <s v="שכר עובדי המחלקה לש&quot;ח"/>
    <n v="0"/>
    <m/>
    <s v="ללא הסכם מיוחד      "/>
    <n v="28894046"/>
    <s v="ששון          "/>
    <s v="עינת      "/>
    <x v="0"/>
    <n v="0.5"/>
    <n v="0.5"/>
    <n v="140"/>
    <s v="עו&quot;ס שיקום          "/>
    <n v="0"/>
    <m/>
    <n v="80"/>
    <s v="עו&quot;ס                "/>
    <n v="5"/>
    <m/>
    <d v="2019-04-01T00:00:00"/>
    <d v="2019-04-01T00:00:00"/>
    <d v="2039-12-31T00:00:00"/>
    <d v="1999-10-01T00:00:00"/>
    <d v="2039-12-31T00:00:00"/>
    <d v="1993-04-01T00:00:00"/>
    <m/>
    <s v=" "/>
    <s v=" "/>
    <s v=" "/>
    <s v=" "/>
  </r>
  <r>
    <n v="3"/>
    <s v="חיפה"/>
    <x v="113"/>
    <s v="גליל-התחתון"/>
    <n v="5650000"/>
    <s v="מ.א גליל תחתון"/>
    <n v="1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57379984"/>
    <s v="בר נוי פליישמן"/>
    <s v="ליאת רחל  "/>
    <x v="0"/>
    <n v="0.33"/>
    <n v="0.33"/>
    <n v="121"/>
    <s v="עו&quot;ס מרחבי          "/>
    <n v="0"/>
    <m/>
    <n v="80"/>
    <s v="עו&quot;ס                "/>
    <n v="5"/>
    <n v="110"/>
    <d v="2011-11-01T00:00:00"/>
    <d v="2016-04-01T00:00:00"/>
    <d v="2029-01-01T00:00:00"/>
    <d v="2011-11-01T00:00:00"/>
    <d v="2029-01-01T00:00:00"/>
    <d v="2016-04-01T00:00:00"/>
    <m/>
    <s v=" "/>
    <s v=" "/>
    <s v=" "/>
    <s v=" "/>
  </r>
  <r>
    <n v="3"/>
    <s v="חיפה"/>
    <x v="114"/>
    <s v="זבולון"/>
    <n v="5660000"/>
    <s v="מ.א זבולון"/>
    <n v="11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14144372"/>
    <s v="פינצבסקי      "/>
    <s v="איטה      "/>
    <x v="0"/>
    <n v="0.33"/>
    <n v="0.16"/>
    <n v="121"/>
    <s v="עו&quot;ס מרחבי          "/>
    <n v="0"/>
    <m/>
    <n v="80"/>
    <s v="עו&quot;ס                "/>
    <n v="5"/>
    <n v="111"/>
    <d v="2012-08-01T00:00:00"/>
    <d v="2019-12-01T00:00:00"/>
    <d v="2020-10-31T00:00:00"/>
    <d v="1993-09-01T00:00:00"/>
    <d v="2024-09-01T00:00:00"/>
    <d v="2016-04-01T00:00:00"/>
    <m/>
    <s v=" "/>
    <s v=" "/>
    <s v=" "/>
    <s v=" "/>
  </r>
  <r>
    <n v="3"/>
    <s v="חיפה"/>
    <x v="114"/>
    <s v="זבולון"/>
    <n v="5660000"/>
    <s v="מ.א זבולון"/>
    <n v="11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4373381"/>
    <s v="וברמן         "/>
    <s v="רותם      "/>
    <x v="0"/>
    <n v="0.33"/>
    <n v="0.17"/>
    <n v="121"/>
    <s v="עו&quot;ס מרחבי          "/>
    <n v="0"/>
    <m/>
    <n v="80"/>
    <s v="עו&quot;ס                "/>
    <n v="5"/>
    <n v="104"/>
    <d v="2013-12-01T00:00:00"/>
    <d v="2019-12-01T00:00:00"/>
    <d v="2040-12-01T00:00:00"/>
    <d v="2013-12-01T00:00:00"/>
    <d v="2040-12-01T00:00:00"/>
    <d v="2016-04-01T00:00:00"/>
    <m/>
    <s v=" "/>
    <s v=" "/>
    <s v=" "/>
    <s v=" "/>
  </r>
  <r>
    <n v="3"/>
    <s v="חיפה"/>
    <x v="115"/>
    <s v="חוף-הכרמל-עתלית"/>
    <n v="5670000"/>
    <s v="מ.א חוף כרמל-עתלית"/>
    <n v="12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9283711"/>
    <s v="זמצ'וק        "/>
    <s v="יבגניה    "/>
    <x v="0"/>
    <n v="0.33"/>
    <n v="0.33"/>
    <n v="121"/>
    <s v="עו&quot;ס מרחבי          "/>
    <n v="0"/>
    <m/>
    <n v="80"/>
    <s v="עו&quot;ס                "/>
    <n v="5"/>
    <n v="101"/>
    <d v="2014-07-01T00:00:00"/>
    <d v="2019-10-01T00:00:00"/>
    <d v="2035-02-17T00:00:00"/>
    <d v="2004-11-01T00:00:00"/>
    <d v="2035-02-17T00:00:00"/>
    <d v="2016-04-01T00:00:00"/>
    <m/>
    <s v=" "/>
    <s v=" "/>
    <s v=" "/>
    <s v=" "/>
  </r>
  <r>
    <n v="3"/>
    <s v="חיפה"/>
    <x v="116"/>
    <s v="עמק-יזרעאל"/>
    <n v="5680020"/>
    <s v="מ.א עמק יזרעאל"/>
    <n v="1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6869287"/>
    <s v="בירגר         "/>
    <s v="שני       "/>
    <x v="0"/>
    <n v="0.75"/>
    <n v="0.2"/>
    <n v="121"/>
    <s v="עו&quot;ס מרחבי          "/>
    <n v="0"/>
    <m/>
    <n v="80"/>
    <s v="עו&quot;ס                "/>
    <n v="3"/>
    <m/>
    <d v="2020-09-01T00:00:00"/>
    <d v="2020-09-01T00:00:00"/>
    <d v="2052-06-30T00:00:00"/>
    <d v="2019-01-01T00:00:00"/>
    <d v="2052-06-30T00:00:00"/>
    <d v="2016-04-01T00:00:00"/>
    <m/>
    <s v=" "/>
    <s v=" "/>
    <s v=" "/>
    <s v=" "/>
  </r>
  <r>
    <n v="3"/>
    <s v="חיפה"/>
    <x v="116"/>
    <s v="עמק-יזרעאל"/>
    <n v="5680020"/>
    <s v="מ.א עמק יזרעאל"/>
    <n v="1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7565843"/>
    <s v="פז            "/>
    <s v="לימור     "/>
    <x v="0"/>
    <n v="0.75"/>
    <n v="0.05"/>
    <n v="121"/>
    <s v="עו&quot;ס מרחבי          "/>
    <n v="0"/>
    <m/>
    <n v="80"/>
    <s v="עו&quot;ס                "/>
    <n v="5"/>
    <m/>
    <d v="2019-05-01T00:00:00"/>
    <d v="2019-05-01T00:00:00"/>
    <d v="2041-01-30T00:00:00"/>
    <d v="2002-12-01T00:00:00"/>
    <d v="2041-01-31T00:00:00"/>
    <d v="2016-04-01T00:00:00"/>
    <m/>
    <s v=" "/>
    <s v=" "/>
    <s v=" "/>
    <s v=" "/>
  </r>
  <r>
    <n v="3"/>
    <s v="חיפה"/>
    <x v="116"/>
    <s v="עמק-יזרעאל"/>
    <n v="5680020"/>
    <s v="מ.א עמק יזרעאל"/>
    <n v="1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200294973"/>
    <s v="חמו קפלן      "/>
    <s v="עדי       "/>
    <x v="0"/>
    <n v="0.75"/>
    <n v="0.4"/>
    <n v="121"/>
    <s v="עו&quot;ס מרחבי          "/>
    <n v="0"/>
    <m/>
    <n v="80"/>
    <s v="עו&quot;ס                "/>
    <n v="4"/>
    <m/>
    <d v="2016-09-05T00:00:00"/>
    <d v="2019-06-01T00:00:00"/>
    <d v="2053-04-30T00:00:00"/>
    <d v="2016-09-05T00:00:00"/>
    <d v="2053-04-30T00:00:00"/>
    <d v="2016-04-01T00:00:00"/>
    <m/>
    <s v=" "/>
    <s v=" "/>
    <s v=" "/>
    <s v=" "/>
  </r>
  <r>
    <n v="3"/>
    <s v="חיפה"/>
    <x v="116"/>
    <s v="עמק-יזרעאל"/>
    <n v="5680020"/>
    <s v="מ.א עמק יזרעאל"/>
    <n v="1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11647275"/>
    <s v="גיסמן מילמן   "/>
    <s v="תמר       "/>
    <x v="0"/>
    <n v="0.75"/>
    <n v="0.1"/>
    <n v="121"/>
    <s v="עו&quot;ס מרחבי          "/>
    <n v="0"/>
    <m/>
    <n v="80"/>
    <s v="עו&quot;ס                "/>
    <n v="4"/>
    <m/>
    <d v="2020-09-01T00:00:00"/>
    <d v="2020-09-01T00:00:00"/>
    <d v="2056-05-30T00:00:00"/>
    <d v="2017-07-01T00:00:00"/>
    <d v="2056-05-30T00:00:00"/>
    <d v="2016-04-01T00:00:00"/>
    <m/>
    <s v=" "/>
    <s v=" "/>
    <s v=" "/>
    <s v=" "/>
  </r>
  <r>
    <n v="3"/>
    <s v="חיפה"/>
    <x v="117"/>
    <s v="מגידו"/>
    <n v="5690000"/>
    <s v="מ.א מגידו"/>
    <n v="209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57288904"/>
    <s v="שלם           "/>
    <s v="גל        "/>
    <x v="0"/>
    <n v="0.33"/>
    <n v="0.33"/>
    <n v="121"/>
    <s v="עו&quot;ס מרחבי          "/>
    <n v="0"/>
    <m/>
    <n v="80"/>
    <s v="עו&quot;ס                "/>
    <n v="4"/>
    <m/>
    <d v="2020-02-17T00:00:00"/>
    <d v="2020-02-17T00:00:00"/>
    <d v="2029-02-10T00:00:00"/>
    <d v="2012-08-01T00:00:00"/>
    <d v="2029-02-10T00:00:00"/>
    <d v="2016-04-01T00:00:00"/>
    <m/>
    <s v=" "/>
    <s v=" "/>
    <s v=" "/>
    <s v=" "/>
  </r>
  <r>
    <n v="3"/>
    <s v="חיפה"/>
    <x v="118"/>
    <s v="מנשה"/>
    <n v="5700000"/>
    <s v="מ.א מנשה"/>
    <n v="21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4456814"/>
    <s v="בבאי          "/>
    <s v="דנית      "/>
    <x v="0"/>
    <n v="0.33"/>
    <n v="0.33"/>
    <n v="121"/>
    <s v="עו&quot;ס מרחבי          "/>
    <n v="0"/>
    <m/>
    <n v="80"/>
    <s v="עו&quot;ס                "/>
    <n v="4"/>
    <n v="102"/>
    <d v="2009-12-01T00:00:00"/>
    <d v="2018-07-01T00:00:00"/>
    <d v="2040-11-01T00:00:00"/>
    <d v="2009-02-22T00:00:00"/>
    <d v="2040-11-01T00:00:00"/>
    <d v="2016-04-01T00:00:00"/>
    <m/>
    <s v=" "/>
    <s v=" "/>
    <s v=" "/>
    <s v=" "/>
  </r>
  <r>
    <n v="3"/>
    <s v="חיפה"/>
    <x v="119"/>
    <s v="מעלה-יוסף"/>
    <n v="5710000"/>
    <s v="מ.א מעלה יוסף"/>
    <n v="30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4806943"/>
    <s v="סופר ממן      "/>
    <s v="נתנאלה    "/>
    <x v="0"/>
    <n v="0.33"/>
    <n v="0.33"/>
    <n v="121"/>
    <s v="עו&quot;ס מרחבי          "/>
    <n v="0"/>
    <m/>
    <n v="80"/>
    <s v="עו&quot;ס                "/>
    <n v="4"/>
    <m/>
    <d v="2015-05-01T00:00:00"/>
    <d v="2017-01-01T00:00:00"/>
    <d v="2021-12-31T00:00:00"/>
    <d v="2015-05-01T00:00:00"/>
    <d v="2020-12-31T00:00:00"/>
    <d v="2016-04-01T00:00:00"/>
    <m/>
    <s v=" "/>
    <s v=" "/>
    <s v=" "/>
    <s v=" "/>
  </r>
  <r>
    <n v="3"/>
    <s v="חיפה"/>
    <x v="120"/>
    <s v="עמק-הירדן"/>
    <n v="5750000"/>
    <s v="מ.א עמק הירדן"/>
    <n v="12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7381472"/>
    <s v="רווח          "/>
    <s v="דנה       "/>
    <x v="0"/>
    <n v="0.33"/>
    <n v="0.33"/>
    <n v="121"/>
    <s v="עו&quot;ס מרחבי          "/>
    <n v="0"/>
    <m/>
    <n v="80"/>
    <s v="עו&quot;ס                "/>
    <n v="4"/>
    <m/>
    <d v="2014-01-01T00:00:00"/>
    <d v="2016-04-01T00:00:00"/>
    <d v="2024-04-01T00:00:00"/>
    <d v="2014-01-01T00:00:00"/>
    <d v="2024-12-31T00:00:00"/>
    <d v="2016-04-01T00:00:00"/>
    <m/>
    <s v=" "/>
    <s v=" "/>
    <s v=" "/>
    <s v=" "/>
  </r>
  <r>
    <n v="3"/>
    <s v="חיפה"/>
    <x v="121"/>
    <s v="גולן"/>
    <n v="5780000"/>
    <s v="מ.א גולן"/>
    <n v="21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58499088"/>
    <s v="איזנברג       "/>
    <s v="אהובה     "/>
    <x v="0"/>
    <n v="0.33"/>
    <n v="0.33"/>
    <n v="121"/>
    <s v="עו&quot;ס מרחבי          "/>
    <n v="0"/>
    <m/>
    <n v="80"/>
    <s v="עו&quot;ס                "/>
    <n v="5"/>
    <m/>
    <d v="2011-10-23T00:00:00"/>
    <d v="2016-04-01T00:00:00"/>
    <d v="2028-02-01T00:00:00"/>
    <d v="1993-06-01T00:00:00"/>
    <d v="2028-02-01T00:00:00"/>
    <d v="2016-04-01T00:00:00"/>
    <m/>
    <s v=" "/>
    <s v=" "/>
    <s v=" "/>
    <s v=" "/>
  </r>
  <r>
    <n v="3"/>
    <s v="חיפה"/>
    <x v="122"/>
    <s v="משגב"/>
    <n v="5790000"/>
    <s v="מ.א משגב"/>
    <n v="215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6567576"/>
    <s v="אבן שדה       "/>
    <s v="נירית     "/>
    <x v="0"/>
    <n v="0.33"/>
    <n v="0.33"/>
    <n v="121"/>
    <s v="עו&quot;ס מרחבי          "/>
    <n v="0"/>
    <m/>
    <n v="80"/>
    <s v="עו&quot;ס                "/>
    <n v="4"/>
    <n v="102"/>
    <d v="2011-09-01T00:00:00"/>
    <d v="2017-09-01T00:00:00"/>
    <d v="2041-12-31T00:00:00"/>
    <d v="2010-02-01T00:00:00"/>
    <d v="2041-12-31T00:00:00"/>
    <d v="2016-04-01T00:00:00"/>
    <m/>
    <s v=" "/>
    <s v=" "/>
    <s v=" "/>
    <s v=" "/>
  </r>
  <r>
    <n v="3"/>
    <s v="חיפה"/>
    <x v="123"/>
    <s v="נצרת"/>
    <n v="6000000"/>
    <s v="ע. נצרת"/>
    <n v="2100"/>
    <n v="63"/>
    <s v="מרכז נושא מוגבלויות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1981-10-01T00:00:00"/>
    <m/>
    <s v=" "/>
    <s v=" "/>
    <s v=" "/>
    <s v=" "/>
  </r>
  <r>
    <n v="3"/>
    <s v="חיפה"/>
    <x v="123"/>
    <s v="נצרת"/>
    <n v="6000000"/>
    <s v="ע. נצרת"/>
    <n v="3000"/>
    <n v="64"/>
    <s v="מרכז נושא שיקום     "/>
    <n v="1"/>
    <s v="ע&quot;ח המשרד"/>
    <n v="1"/>
    <s v="שכר עובדי המחלקה לש&quot;ח"/>
    <n v="0"/>
    <m/>
    <s v="ללא הסכם מיוחד      "/>
    <n v="28368710"/>
    <s v="אבו עביד      "/>
    <s v="אמל       "/>
    <x v="0"/>
    <n v="0.5"/>
    <n v="0.5"/>
    <n v="64"/>
    <s v="מרכז נושא שיקום     "/>
    <n v="0"/>
    <m/>
    <n v="80"/>
    <s v="עו&quot;ס                "/>
    <n v="6"/>
    <n v="108"/>
    <d v="2003-08-01T00:00:00"/>
    <d v="2007-06-11T00:00:00"/>
    <d v="2036-11-01T00:00:00"/>
    <d v="1994-04-01T00:00:00"/>
    <d v="2036-11-01T00:00:00"/>
    <d v="1991-04-01T00:00:00"/>
    <m/>
    <s v=" "/>
    <s v=" "/>
    <s v=" "/>
    <s v=" "/>
  </r>
  <r>
    <n v="3"/>
    <s v="חיפה"/>
    <x v="123"/>
    <s v="נצרת"/>
    <n v="6000010"/>
    <s v="ע. נצרת צוות דרום"/>
    <n v="20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0929445"/>
    <s v="שתיוי         "/>
    <s v="פדא       "/>
    <x v="0"/>
    <n v="0.33"/>
    <n v="0.33"/>
    <n v="120"/>
    <s v="עו&quot;ס משפחה (כוללני) "/>
    <n v="0"/>
    <m/>
    <n v="80"/>
    <s v="עו&quot;ס                "/>
    <n v="3"/>
    <m/>
    <d v="2017-09-01T00:00:00"/>
    <d v="2018-11-01T00:00:00"/>
    <d v="2049-05-23T00:00:00"/>
    <d v="2017-09-01T00:00:00"/>
    <d v="2049-05-23T00:00:00"/>
    <d v="2016-04-01T00:00:00"/>
    <m/>
    <s v=" "/>
    <s v=" "/>
    <s v=" "/>
    <s v=" "/>
  </r>
  <r>
    <n v="3"/>
    <s v="חיפה"/>
    <x v="123"/>
    <s v="נצרת"/>
    <n v="6000010"/>
    <s v="ע. נצרת צוות דרום"/>
    <n v="25100"/>
    <n v="140"/>
    <s v="עו&quot;ס שיקום          "/>
    <n v="1"/>
    <s v="ע&quot;ח המשרד"/>
    <n v="1"/>
    <s v="שכר עובדי המחלקה לש&quot;ח"/>
    <n v="0"/>
    <m/>
    <s v="ללא הסכם מיוחד      "/>
    <n v="28368710"/>
    <s v="אבו עביד      "/>
    <s v="אמל       "/>
    <x v="0"/>
    <n v="0.4"/>
    <n v="0.4"/>
    <n v="140"/>
    <s v="עו&quot;ס שיקום          "/>
    <n v="0"/>
    <m/>
    <n v="80"/>
    <s v="עו&quot;ס                "/>
    <n v="5"/>
    <n v="108"/>
    <d v="2003-08-01T00:00:00"/>
    <d v="2007-06-11T00:00:00"/>
    <d v="2036-11-01T00:00:00"/>
    <d v="1994-04-01T00:00:00"/>
    <d v="2036-11-01T00:00:00"/>
    <d v="1951-01-01T00:00:00"/>
    <m/>
    <s v=" "/>
    <s v=" "/>
    <s v=" "/>
    <s v=" "/>
  </r>
  <r>
    <n v="3"/>
    <s v="חיפה"/>
    <x v="124"/>
    <s v="שפרעם"/>
    <n v="6010000"/>
    <s v="ע. שפרעם"/>
    <n v="700"/>
    <n v="63"/>
    <s v="מרכז נושא מוגבלויות "/>
    <n v="1"/>
    <s v="ע&quot;ח המשרד"/>
    <n v="1"/>
    <s v="שכר עובדי המחלקה לש&quot;ח"/>
    <n v="0"/>
    <m/>
    <s v="ללא הסכם מיוחד      "/>
    <n v="28271484"/>
    <s v="חורי          "/>
    <s v="גוליאנה   "/>
    <x v="0"/>
    <n v="0.5"/>
    <n v="0.5"/>
    <n v="63"/>
    <s v="מרכז נושא מוגבלויות "/>
    <n v="0"/>
    <m/>
    <n v="80"/>
    <s v="עו&quot;ס                "/>
    <n v="6"/>
    <m/>
    <d v="1995-07-01T00:00:00"/>
    <d v="2020-04-18T00:00:00"/>
    <d v="2034-01-01T00:00:00"/>
    <d v="1995-07-01T00:00:00"/>
    <d v="2034-01-01T00:00:00"/>
    <d v="1995-07-01T00:00:00"/>
    <m/>
    <s v=" "/>
    <s v=" "/>
    <s v=" "/>
    <s v=" "/>
  </r>
  <r>
    <n v="3"/>
    <s v="חיפה"/>
    <x v="124"/>
    <s v="שפרעם"/>
    <n v="6010000"/>
    <s v="ע. שפרעם"/>
    <n v="31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5818255"/>
    <s v="חניפס         "/>
    <s v="נואר      "/>
    <x v="0"/>
    <n v="0.33"/>
    <n v="0.33"/>
    <n v="120"/>
    <s v="עו&quot;ס משפחה (כוללני) "/>
    <n v="0"/>
    <m/>
    <n v="80"/>
    <s v="עו&quot;ס                "/>
    <n v="1"/>
    <m/>
    <d v="2020-03-01T00:00:00"/>
    <d v="2020-03-01T00:00:00"/>
    <d v="2030-04-30T00:00:00"/>
    <d v="2020-01-07T00:00:00"/>
    <d v="2030-04-30T00:00:00"/>
    <d v="2016-04-01T00:00:00"/>
    <m/>
    <s v=" "/>
    <s v=" "/>
    <s v=" "/>
    <s v=" "/>
  </r>
  <r>
    <n v="3"/>
    <s v="חיפה"/>
    <x v="125"/>
    <s v="אום-אל-פחם"/>
    <n v="6200000"/>
    <s v="ע. אום אל פחם"/>
    <n v="12100"/>
    <n v="63"/>
    <s v="מרכז נושא מוגבלויות "/>
    <n v="1"/>
    <s v="ע&quot;ח המשרד"/>
    <n v="1"/>
    <s v="שכר עובדי המחלקה לש&quot;ח"/>
    <n v="0"/>
    <m/>
    <s v="ללא הסכם מיוחד      "/>
    <n v="28177657"/>
    <s v="מחאג'נה       "/>
    <s v="לינא      "/>
    <x v="0"/>
    <n v="1"/>
    <n v="1"/>
    <n v="63"/>
    <s v="מרכז נושא מוגבלויות "/>
    <n v="0"/>
    <m/>
    <n v="80"/>
    <s v="עו&quot;ס                "/>
    <n v="6"/>
    <n v="108"/>
    <d v="2014-11-01T00:00:00"/>
    <d v="2014-11-01T00:00:00"/>
    <d v="2030-10-31T00:00:00"/>
    <d v="1995-07-01T00:00:00"/>
    <d v="2030-10-31T00:00:00"/>
    <d v="1993-11-01T00:00:00"/>
    <m/>
    <s v=" "/>
    <s v=" "/>
    <s v=" "/>
    <s v=" "/>
  </r>
  <r>
    <n v="3"/>
    <s v="חיפה"/>
    <x v="125"/>
    <s v="אום-אל-פחם"/>
    <n v="6200000"/>
    <s v="ע. אום אל פחם"/>
    <n v="22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33"/>
    <m/>
    <m/>
    <m/>
    <m/>
    <m/>
    <m/>
    <m/>
    <m/>
    <m/>
    <m/>
    <m/>
    <m/>
    <m/>
    <m/>
    <d v="2016-04-01T00:00:00"/>
    <m/>
    <s v=" "/>
    <s v=" "/>
    <s v=" "/>
    <s v=" "/>
  </r>
  <r>
    <n v="3"/>
    <s v="חיפה"/>
    <x v="125"/>
    <s v="אום-אל-פחם"/>
    <n v="6200040"/>
    <s v="ע. אום אל פחם צוות 4"/>
    <n v="140100"/>
    <n v="140"/>
    <s v="עו&quot;ס שיקום          "/>
    <n v="1"/>
    <s v="ע&quot;ח המשרד"/>
    <n v="1"/>
    <s v="שכר עובדי המחלקה לש&quot;ח"/>
    <n v="0"/>
    <m/>
    <s v="ללא הסכם מיוחד      "/>
    <n v="23256613"/>
    <s v="אגברייה       "/>
    <s v="מאגד      "/>
    <x v="1"/>
    <n v="1"/>
    <n v="1"/>
    <n v="140"/>
    <s v="עו&quot;ס שיקום          "/>
    <n v="0"/>
    <m/>
    <n v="80"/>
    <s v="עו&quot;ס                "/>
    <n v="5"/>
    <n v="111"/>
    <d v="2006-10-01T00:00:00"/>
    <d v="2011-05-01T00:00:00"/>
    <d v="2032-01-01T00:00:00"/>
    <d v="1994-01-01T00:00:00"/>
    <d v="2032-01-01T00:00:00"/>
    <d v="1993-11-01T00:00:00"/>
    <m/>
    <s v=" "/>
    <s v=" "/>
    <s v=" "/>
    <s v=" "/>
  </r>
  <r>
    <n v="3"/>
    <s v="חיפה"/>
    <x v="126"/>
    <s v="איכסאל"/>
    <n v="6210000"/>
    <s v="מ.מ איכסאל"/>
    <n v="6300"/>
    <n v="63"/>
    <s v="מרכז נושא מוגבלויות "/>
    <n v="1"/>
    <s v="ע&quot;ח המשרד"/>
    <n v="1"/>
    <s v="שכר עובדי המחלקה לש&quot;ח"/>
    <m/>
    <m/>
    <s v="ללא הסכם מיוחד      "/>
    <n v="66009994"/>
    <s v="שלבי          "/>
    <s v="מונא      "/>
    <x v="0"/>
    <n v="0.5"/>
    <n v="0.5"/>
    <n v="63"/>
    <s v="מרכז נושא מוגבלויות "/>
    <n v="0"/>
    <m/>
    <n v="80"/>
    <s v="עו&quot;ס                "/>
    <n v="5"/>
    <n v="101"/>
    <d v="2020-10-01T00:00:00"/>
    <d v="2020-10-01T00:00:00"/>
    <d v="2044-09-30T00:00:00"/>
    <d v="2007-03-01T00:00:00"/>
    <d v="2044-09-30T00:00:00"/>
    <d v="1990-01-01T00:00:00"/>
    <m/>
    <s v=" "/>
    <s v=" "/>
    <s v=" "/>
    <s v=" "/>
  </r>
  <r>
    <n v="3"/>
    <s v="חיפה"/>
    <x v="127"/>
    <s v="באקה-אל-גרביה"/>
    <n v="6220000"/>
    <s v="ע. ב.אל גרביה"/>
    <n v="115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8304491"/>
    <s v="קעדאן         "/>
    <s v="פתחייה    "/>
    <x v="0"/>
    <n v="0.33"/>
    <n v="0.33"/>
    <n v="120"/>
    <s v="עו&quot;ס משפחה (כוללני) "/>
    <n v="0"/>
    <m/>
    <n v="80"/>
    <s v="עו&quot;ס                "/>
    <n v="5"/>
    <n v="102"/>
    <d v="1995-06-01T00:00:00"/>
    <d v="2016-12-01T00:00:00"/>
    <d v="2020-11-30T00:00:00"/>
    <d v="1995-06-01T00:00:00"/>
    <d v="2030-12-01T00:00:00"/>
    <d v="2016-04-01T00:00:00"/>
    <m/>
    <s v=" "/>
    <s v=" "/>
    <s v=" "/>
    <s v=" "/>
  </r>
  <r>
    <n v="3"/>
    <s v="חיפה"/>
    <x v="128"/>
    <s v="מגאר"/>
    <n v="6290000"/>
    <s v="מ.מ מוגאר"/>
    <n v="5000"/>
    <n v="64"/>
    <s v="מרכז נושא שיקום     "/>
    <n v="1"/>
    <s v="ע&quot;ח המשרד"/>
    <n v="1"/>
    <s v="שכר עובדי המחלקה לש&quot;ח"/>
    <n v="0"/>
    <m/>
    <s v="ללא הסכם מיוחד      "/>
    <n v="26453407"/>
    <s v="נחלה          "/>
    <s v="שירין     "/>
    <x v="0"/>
    <n v="0.5"/>
    <n v="0.5"/>
    <n v="64"/>
    <s v="מרכז נושא שיקום     "/>
    <n v="0"/>
    <m/>
    <n v="80"/>
    <s v="עו&quot;ס                "/>
    <n v="6"/>
    <n v="106"/>
    <d v="2002-03-01T00:00:00"/>
    <d v="2015-08-01T00:00:00"/>
    <d v="2038-06-30T00:00:00"/>
    <d v="1995-09-01T00:00:00"/>
    <d v="2038-06-30T00:00:00"/>
    <d v="1996-07-01T00:00:00"/>
    <m/>
    <s v=" "/>
    <s v=" "/>
    <s v=" "/>
    <s v=" "/>
  </r>
  <r>
    <n v="3"/>
    <s v="חיפה"/>
    <x v="129"/>
    <s v="כפר-קרע"/>
    <n v="6360000"/>
    <s v="מ.מ קרע"/>
    <n v="1085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9506258"/>
    <s v="עתאמנה        "/>
    <s v="לובנה     "/>
    <x v="0"/>
    <n v="0.33"/>
    <n v="0.33"/>
    <n v="120"/>
    <s v="עו&quot;ס משפחה (כוללני) "/>
    <n v="0"/>
    <m/>
    <n v="80"/>
    <s v="עו&quot;ס                "/>
    <n v="3"/>
    <n v="101"/>
    <d v="2008-02-01T00:00:00"/>
    <d v="2020-01-20T00:00:00"/>
    <d v="2048-01-01T00:00:00"/>
    <d v="2008-02-01T00:00:00"/>
    <d v="2048-01-01T00:00:00"/>
    <d v="2016-04-01T00:00:00"/>
    <m/>
    <s v=" "/>
    <s v=" "/>
    <s v=" "/>
    <s v=" "/>
  </r>
  <r>
    <n v="3"/>
    <s v="חיפה"/>
    <x v="130"/>
    <s v="עראבה"/>
    <n v="6440000"/>
    <s v="מ.מ ערבה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36651578"/>
    <s v="נאסר          "/>
    <s v="ג'ומאנה   "/>
    <x v="0"/>
    <n v="0.5"/>
    <n v="0.5"/>
    <n v="64"/>
    <s v="מרכז נושא שיקום     "/>
    <n v="0"/>
    <m/>
    <n v="80"/>
    <s v="עו&quot;ס                "/>
    <n v="6"/>
    <n v="107"/>
    <d v="2016-05-01T00:00:00"/>
    <d v="2017-07-01T00:00:00"/>
    <d v="2020-12-31T00:00:00"/>
    <d v="2009-06-01T00:00:00"/>
    <d v="2043-02-01T00:00:00"/>
    <d v="1997-06-01T00:00:00"/>
    <m/>
    <s v=" "/>
    <s v=" "/>
    <s v=" "/>
    <s v=" "/>
  </r>
  <r>
    <n v="3"/>
    <s v="חיפה"/>
    <x v="130"/>
    <s v="עראבה"/>
    <n v="6440000"/>
    <s v="מ.מ ערבה"/>
    <n v="189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6172072"/>
    <s v="עאסלה         "/>
    <s v="מייסון    "/>
    <x v="0"/>
    <n v="0.33"/>
    <n v="0.33"/>
    <n v="120"/>
    <s v="עו&quot;ס משפחה (כוללני) "/>
    <n v="0"/>
    <m/>
    <n v="80"/>
    <s v="עו&quot;ס                "/>
    <n v="3"/>
    <n v="102"/>
    <d v="2016-12-01T00:00:00"/>
    <d v="2016-12-01T00:00:00"/>
    <d v="2020-12-31T00:00:00"/>
    <d v="2016-12-01T00:00:00"/>
    <d v="2020-12-31T00:00:00"/>
    <d v="2016-04-01T00:00:00"/>
    <m/>
    <s v=" "/>
    <s v=" "/>
    <s v=" "/>
    <s v=" "/>
  </r>
  <r>
    <n v="3"/>
    <s v="חיפה"/>
    <x v="131"/>
    <s v="מכאר-גדידה"/>
    <n v="6490000"/>
    <s v="מ.מ מכאר ג&quot;דידה"/>
    <n v="1000"/>
    <n v="63"/>
    <s v="מרכז נושא מוגבלויות "/>
    <n v="1"/>
    <s v="ע&quot;ח המשרד"/>
    <n v="1"/>
    <s v="שכר עובדי המחלקה לש&quot;ח"/>
    <n v="0"/>
    <m/>
    <s v="ללא הסכם מיוחד      "/>
    <n v="23485402"/>
    <s v="זידאן         "/>
    <s v="אלהאם     "/>
    <x v="0"/>
    <n v="0.5"/>
    <n v="0.5"/>
    <n v="63"/>
    <s v="מרכז נושא מוגבלויות "/>
    <n v="0"/>
    <m/>
    <n v="80"/>
    <s v="עו&quot;ס                "/>
    <n v="6"/>
    <n v="104"/>
    <d v="2000-10-01T00:00:00"/>
    <d v="2000-10-01T00:00:00"/>
    <d v="2029-01-01T00:00:00"/>
    <d v="1995-01-01T00:00:00"/>
    <d v="2029-01-01T00:00:00"/>
    <d v="1996-07-01T00:00:00"/>
    <m/>
    <s v=" "/>
    <s v=" "/>
    <s v=" "/>
    <s v=" "/>
  </r>
  <r>
    <n v="3"/>
    <s v="חיפה"/>
    <x v="132"/>
    <s v="ריינה"/>
    <n v="6510000"/>
    <s v="מ.מ ריינה"/>
    <n v="21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0806958"/>
    <s v="עתאמנה        "/>
    <s v="איעתמאד   "/>
    <x v="0"/>
    <n v="0.33"/>
    <n v="0.33"/>
    <n v="120"/>
    <s v="עו&quot;ס משפחה (כוללני) "/>
    <n v="0"/>
    <m/>
    <n v="80"/>
    <s v="עו&quot;ס                "/>
    <n v="2"/>
    <n v="104"/>
    <d v="2018-09-01T00:00:00"/>
    <d v="2018-09-01T00:00:00"/>
    <d v="2054-04-01T00:00:00"/>
    <d v="2018-09-01T00:00:00"/>
    <d v="2054-04-01T00:00:00"/>
    <d v="2016-04-01T00:00:00"/>
    <m/>
    <s v=" "/>
    <s v=" "/>
    <s v=" "/>
    <s v=" "/>
  </r>
  <r>
    <n v="3"/>
    <s v="חיפה"/>
    <x v="133"/>
    <s v="ביר-אל-מכסור"/>
    <n v="6660000"/>
    <s v="מ.מ ביר אל מכסור"/>
    <n v="2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686704"/>
    <s v="גדיר          "/>
    <s v="פוראת     "/>
    <x v="0"/>
    <n v="0.33"/>
    <n v="0.33"/>
    <n v="120"/>
    <s v="עו&quot;ס משפחה (כוללני) "/>
    <n v="0"/>
    <m/>
    <n v="80"/>
    <s v="עו&quot;ס                "/>
    <n v="3"/>
    <n v="104"/>
    <d v="2018-10-01T00:00:00"/>
    <d v="2018-10-01T00:00:00"/>
    <d v="2030-01-30T00:00:00"/>
    <d v="2016-02-01T00:00:00"/>
    <d v="2030-01-30T00:00:00"/>
    <d v="2016-04-01T00:00:00"/>
    <m/>
    <s v=" "/>
    <s v=" "/>
    <s v=" "/>
    <s v=" "/>
  </r>
  <r>
    <n v="4"/>
    <s v="דרום"/>
    <x v="134"/>
    <s v="אילת"/>
    <n v="1000000"/>
    <s v="ע. אילת"/>
    <n v="2000"/>
    <n v="63"/>
    <s v="מרכז נושא מוגבלויות "/>
    <n v="1"/>
    <s v="ע&quot;ח המשרד"/>
    <n v="1"/>
    <s v="שכר עובדי המחלקה לש&quot;ח"/>
    <n v="0"/>
    <m/>
    <s v="ללא הסכם מיוחד      "/>
    <n v="300303724"/>
    <s v="משה זייד      "/>
    <s v="הדר       "/>
    <x v="0"/>
    <n v="0.5"/>
    <n v="0.5"/>
    <n v="63"/>
    <s v="מרכז נושא מוגבלויות "/>
    <n v="0"/>
    <m/>
    <n v="80"/>
    <s v="עו&quot;ס                "/>
    <n v="5"/>
    <n v="102"/>
    <d v="2017-04-02T00:00:00"/>
    <d v="2017-04-02T00:00:00"/>
    <d v="2030-12-31T00:00:00"/>
    <d v="2014-05-01T00:00:00"/>
    <d v="2030-12-31T00:00:00"/>
    <d v="1993-04-01T00:00:00"/>
    <m/>
    <s v=" "/>
    <s v=" "/>
    <s v=" "/>
    <s v=" "/>
  </r>
  <r>
    <n v="4"/>
    <s v="דרום"/>
    <x v="134"/>
    <s v="אילת"/>
    <n v="1000000"/>
    <s v="ע. אילת"/>
    <n v="3000"/>
    <n v="64"/>
    <s v="מרכז נושא שיקום     "/>
    <n v="1"/>
    <s v="ע&quot;ח המשרד"/>
    <n v="1"/>
    <s v="שכר עובדי המחלקה לש&quot;ח"/>
    <n v="0"/>
    <m/>
    <s v="ללא הסכם מיוחד      "/>
    <n v="301082244"/>
    <s v="אלבז          "/>
    <s v="בתיה      "/>
    <x v="0"/>
    <n v="0.5"/>
    <n v="0.5"/>
    <n v="64"/>
    <s v="מרכז נושא שיקום     "/>
    <n v="0"/>
    <m/>
    <n v="80"/>
    <s v="עו&quot;ס                "/>
    <n v="5"/>
    <m/>
    <d v="2017-11-08T00:00:00"/>
    <d v="2017-11-08T00:00:00"/>
    <d v="2030-12-31T00:00:00"/>
    <d v="2011-05-18T00:00:00"/>
    <d v="2021-12-31T00:00:00"/>
    <d v="1972-04-01T00:00:00"/>
    <m/>
    <s v=" "/>
    <s v=" "/>
    <s v=" "/>
    <s v=" "/>
  </r>
  <r>
    <n v="4"/>
    <s v="דרום"/>
    <x v="134"/>
    <s v="אילת"/>
    <n v="1000000"/>
    <s v="ע. אילת"/>
    <n v="12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40520421"/>
    <s v="אורן          "/>
    <s v="גלית      "/>
    <x v="1"/>
    <n v="0.75"/>
    <n v="0.25"/>
    <n v="120"/>
    <s v="עו&quot;ס משפחה (כוללני) "/>
    <n v="0"/>
    <m/>
    <n v="80"/>
    <s v="עו&quot;ס                "/>
    <n v="2"/>
    <m/>
    <d v="2019-06-01T00:00:00"/>
    <d v="2020-04-01T00:00:00"/>
    <d v="2030-12-31T00:00:00"/>
    <d v="2019-06-01T00:00:00"/>
    <d v="2030-12-31T00:00:00"/>
    <d v="2016-04-01T00:00:00"/>
    <m/>
    <s v=" "/>
    <s v=" "/>
    <s v=" "/>
    <s v=" "/>
  </r>
  <r>
    <n v="4"/>
    <s v="דרום"/>
    <x v="134"/>
    <s v="אילת"/>
    <n v="1000000"/>
    <s v="ע. אילת"/>
    <n v="120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4280762"/>
    <s v="בוטרגייט      "/>
    <s v="רעות      "/>
    <x v="0"/>
    <n v="0.75"/>
    <n v="0.5"/>
    <n v="120"/>
    <s v="עו&quot;ס משפחה (כוללני) "/>
    <n v="0"/>
    <m/>
    <n v="80"/>
    <s v="עו&quot;ס                "/>
    <n v="2"/>
    <m/>
    <d v="2019-08-01T00:00:00"/>
    <d v="2019-08-01T00:00:00"/>
    <d v="2030-12-31T00:00:00"/>
    <d v="2019-08-01T00:00:00"/>
    <d v="2021-04-30T00:00:00"/>
    <d v="2016-04-01T00:00:00"/>
    <m/>
    <s v=" "/>
    <s v=" "/>
    <s v=" "/>
    <s v=" "/>
  </r>
  <r>
    <n v="4"/>
    <s v="דרום"/>
    <x v="135"/>
    <s v="באר-שבע"/>
    <n v="1020000"/>
    <s v="ע.באר שבע הנהלה"/>
    <n v="14100"/>
    <n v="63"/>
    <s v="מרכז נושא מוגבלויות "/>
    <n v="1"/>
    <s v="ע&quot;ח המשרד"/>
    <n v="1"/>
    <s v="שכר עובדי המחלקה לש&quot;ח"/>
    <n v="0"/>
    <m/>
    <s v="ללא הסכם מיוחד      "/>
    <n v="58828609"/>
    <s v="בן זקרי לוי   "/>
    <s v="מרים מירי "/>
    <x v="0"/>
    <n v="1"/>
    <n v="1"/>
    <n v="63"/>
    <s v="מרכז נושא מוגבלויות "/>
    <n v="0"/>
    <m/>
    <n v="80"/>
    <s v="עו&quot;ס                "/>
    <n v="6"/>
    <n v="111"/>
    <d v="2003-11-01T00:00:00"/>
    <d v="2007-11-01T00:00:00"/>
    <d v="2024-08-31T00:00:00"/>
    <d v="1988-09-01T00:00:00"/>
    <d v="2024-08-31T00:00:00"/>
    <d v="2001-07-01T00:00:00"/>
    <m/>
    <s v=" "/>
    <s v=" "/>
    <s v=" "/>
    <s v=" "/>
  </r>
  <r>
    <n v="4"/>
    <s v="דרום"/>
    <x v="135"/>
    <s v="באר-שבע"/>
    <n v="1020000"/>
    <s v="ע.באר שבע הנהלה"/>
    <n v="44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719498"/>
    <s v="אינהסז        "/>
    <s v="רעות      "/>
    <x v="0"/>
    <n v="1"/>
    <n v="1"/>
    <n v="120"/>
    <s v="עו&quot;ס משפחה (כוללני) "/>
    <n v="0"/>
    <m/>
    <n v="80"/>
    <s v="עו&quot;ס                "/>
    <n v="3"/>
    <m/>
    <d v="2014-06-01T00:00:00"/>
    <d v="2020-09-01T00:00:00"/>
    <d v="2050-12-31T00:00:00"/>
    <d v="2014-06-01T00:00:00"/>
    <d v="2050-12-31T00:00:00"/>
    <d v="2016-04-01T00:00:00"/>
    <m/>
    <s v=" "/>
    <s v=" "/>
    <s v=" "/>
    <s v=" "/>
  </r>
  <r>
    <n v="4"/>
    <s v="דרום"/>
    <x v="135"/>
    <s v="באר-שבע"/>
    <n v="1020000"/>
    <s v="ע.באר שבע הנהלה"/>
    <n v="44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2618250"/>
    <s v="ביטון בריח    "/>
    <s v="דנה       "/>
    <x v="0"/>
    <n v="0.25"/>
    <n v="0.25"/>
    <n v="120"/>
    <s v="עו&quot;ס משפחה (כוללני) "/>
    <n v="0"/>
    <m/>
    <n v="80"/>
    <s v="עו&quot;ס                "/>
    <n v="5"/>
    <n v="102"/>
    <d v="1990-09-01T00:00:00"/>
    <d v="2016-04-01T00:00:00"/>
    <d v="2050-12-31T00:00:00"/>
    <d v="1990-09-01T00:00:00"/>
    <d v="2050-12-31T00:00:00"/>
    <d v="2016-04-01T00:00:00"/>
    <m/>
    <s v=" "/>
    <s v=" "/>
    <s v=" "/>
    <s v=" "/>
  </r>
  <r>
    <n v="4"/>
    <s v="דרום"/>
    <x v="135"/>
    <s v="באר-שבע"/>
    <n v="1020000"/>
    <s v="ע.באר שבע הנהלה"/>
    <n v="44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1393854"/>
    <s v="פרץ           "/>
    <s v="תהילה     "/>
    <x v="0"/>
    <n v="1"/>
    <n v="1"/>
    <n v="120"/>
    <s v="עו&quot;ס משפחה (כוללני) "/>
    <n v="0"/>
    <m/>
    <n v="80"/>
    <s v="עו&quot;ס                "/>
    <n v="2"/>
    <m/>
    <d v="2020-09-06T00:00:00"/>
    <d v="2020-09-06T00:00:00"/>
    <d v="2050-12-31T00:00:00"/>
    <d v="2020-09-06T00:00:00"/>
    <d v="2030-12-31T00:00:00"/>
    <d v="2016-04-01T00:00:00"/>
    <m/>
    <s v=" "/>
    <s v=" "/>
    <s v=" "/>
    <s v=" "/>
  </r>
  <r>
    <n v="4"/>
    <s v="דרום"/>
    <x v="135"/>
    <s v="באר-שבע"/>
    <n v="1020005"/>
    <s v="ע.באר שבע צ.שיקום"/>
    <n v="1206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11608237"/>
    <s v="איצקוביץ      "/>
    <s v="שרי       "/>
    <x v="0"/>
    <n v="1"/>
    <n v="1"/>
    <n v="120"/>
    <s v="עו&quot;ס משפחה (כוללני) "/>
    <n v="0"/>
    <m/>
    <n v="80"/>
    <s v="עו&quot;ס                "/>
    <n v="2"/>
    <m/>
    <d v="2020-09-09T00:00:00"/>
    <d v="2020-09-09T00:00:00"/>
    <d v="2050-12-31T00:00:00"/>
    <d v="2020-09-09T00:00:00"/>
    <d v="2021-05-31T00:00:00"/>
    <d v="2016-04-01T00:00:00"/>
    <m/>
    <s v=" "/>
    <s v=" "/>
    <s v=" "/>
    <s v=" "/>
  </r>
  <r>
    <n v="4"/>
    <s v="דרום"/>
    <x v="135"/>
    <s v="באר-שבע"/>
    <n v="1020020"/>
    <s v="ע.ב&quot;ש הנהלת ד' רבתי"/>
    <n v="4500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1"/>
    <m/>
    <m/>
    <m/>
    <m/>
    <m/>
    <m/>
    <m/>
    <m/>
    <m/>
    <m/>
    <m/>
    <m/>
    <m/>
    <m/>
    <d v="1992-07-01T00:00:00"/>
    <m/>
    <s v=" "/>
    <s v=" "/>
    <s v=" "/>
    <s v=" "/>
  </r>
  <r>
    <n v="4"/>
    <s v="דרום"/>
    <x v="136"/>
    <s v="דימונה"/>
    <n v="1050020"/>
    <s v="ע. דימונה צוות צפון"/>
    <n v="19200"/>
    <n v="140"/>
    <s v="עו&quot;ס שיקום          "/>
    <n v="1"/>
    <s v="ע&quot;ח המשרד"/>
    <n v="1"/>
    <s v="שכר עובדי המחלקה לש&quot;ח"/>
    <n v="0"/>
    <m/>
    <s v="ללא הסכם מיוחד      "/>
    <n v="27724061"/>
    <s v="מימון         "/>
    <s v="טל        "/>
    <x v="0"/>
    <n v="0.86"/>
    <n v="0.86"/>
    <n v="140"/>
    <s v="עו&quot;ס שיקום          "/>
    <n v="0"/>
    <m/>
    <n v="80"/>
    <s v="עו&quot;ס                "/>
    <n v="2"/>
    <m/>
    <d v="2018-03-19T00:00:00"/>
    <d v="2018-03-19T00:00:00"/>
    <d v="2022-03-31T00:00:00"/>
    <d v="2021-07-19T00:00:00"/>
    <d v="2050-12-31T00:00:00"/>
    <d v="1976-01-01T00:00:00"/>
    <m/>
    <s v=" "/>
    <s v=" "/>
    <s v=" "/>
    <s v=" "/>
  </r>
  <r>
    <n v="4"/>
    <s v="דרום"/>
    <x v="136"/>
    <s v="דימונה"/>
    <n v="1050040"/>
    <s v="ע.דימונה נוער מ.אופק"/>
    <n v="120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5"/>
    <m/>
    <m/>
    <m/>
    <m/>
    <m/>
    <m/>
    <m/>
    <m/>
    <m/>
    <m/>
    <m/>
    <m/>
    <m/>
    <m/>
    <d v="2016-04-01T00:00:00"/>
    <m/>
    <s v=" "/>
    <s v=" "/>
    <s v=" "/>
    <s v=" "/>
  </r>
  <r>
    <n v="4"/>
    <s v="דרום"/>
    <x v="137"/>
    <s v="קרית-גת"/>
    <n v="1060000"/>
    <s v="ע. קרית גת"/>
    <n v="15100"/>
    <n v="63"/>
    <s v="מרכז נושא מוגבלויות "/>
    <n v="1"/>
    <s v="ע&quot;ח המשרד"/>
    <n v="1"/>
    <s v="שכר עובדי המחלקה לש&quot;ח"/>
    <n v="0"/>
    <m/>
    <s v="ללא הסכם מיוחד      "/>
    <n v="31898554"/>
    <s v="שוקר          "/>
    <s v="יעל       "/>
    <x v="0"/>
    <n v="1"/>
    <n v="1"/>
    <n v="63"/>
    <s v="מרכז נושא מוגבלויות "/>
    <n v="0"/>
    <m/>
    <n v="80"/>
    <s v="עו&quot;ס                "/>
    <n v="6"/>
    <n v="106"/>
    <d v="2002-02-03T00:00:00"/>
    <d v="2012-09-13T00:00:00"/>
    <d v="2020-12-31T00:00:00"/>
    <d v="1998-12-06T00:00:00"/>
    <d v="2030-12-31T00:00:00"/>
    <d v="1998-09-01T00:00:00"/>
    <m/>
    <s v=" "/>
    <s v=" "/>
    <s v=" "/>
    <s v=" "/>
  </r>
  <r>
    <n v="4"/>
    <s v="דרום"/>
    <x v="137"/>
    <s v="קרית-גת"/>
    <n v="1060000"/>
    <s v="ע. קרית גת"/>
    <n v="16200"/>
    <n v="64"/>
    <s v="מרכז נושא שיקום     "/>
    <n v="1"/>
    <s v="ע&quot;ח המשרד"/>
    <n v="1"/>
    <s v="שכר עובדי המחלקה לש&quot;ח"/>
    <n v="0"/>
    <m/>
    <s v="ללא הסכם מיוחד      "/>
    <n v="39171996"/>
    <s v="בלנאו         "/>
    <s v="אבינועם   "/>
    <x v="0"/>
    <n v="1"/>
    <n v="1"/>
    <n v="64"/>
    <s v="מרכז נושא שיקום     "/>
    <n v="0"/>
    <m/>
    <n v="80"/>
    <s v="עו&quot;ס                "/>
    <n v="5"/>
    <n v="108"/>
    <d v="2017-04-02T00:00:00"/>
    <d v="2017-04-02T00:00:00"/>
    <d v="2020-12-31T00:00:00"/>
    <d v="2011-02-06T00:00:00"/>
    <d v="2021-08-31T00:00:00"/>
    <d v="1998-11-01T00:00:00"/>
    <m/>
    <s v=" "/>
    <s v=" "/>
    <s v=" "/>
    <s v=" "/>
  </r>
  <r>
    <n v="4"/>
    <s v="דרום"/>
    <x v="137"/>
    <s v="קרית-גת"/>
    <n v="1060010"/>
    <s v="ע. קרית גת צוות א'"/>
    <n v="32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6837460"/>
    <s v="צרפתי         "/>
    <s v="יעל       "/>
    <x v="0"/>
    <n v="0.75"/>
    <n v="0.75"/>
    <n v="120"/>
    <s v="עו&quot;ס משפחה (כוללני) "/>
    <n v="0"/>
    <m/>
    <n v="80"/>
    <s v="עו&quot;ס                "/>
    <n v="1"/>
    <m/>
    <d v="2020-04-22T00:00:00"/>
    <d v="2020-04-22T00:00:00"/>
    <d v="2030-12-31T00:00:00"/>
    <d v="2020-04-22T00:00:00"/>
    <d v="2030-12-31T00:00:00"/>
    <d v="2016-04-01T00:00:00"/>
    <m/>
    <s v=" "/>
    <s v=" "/>
    <s v=" "/>
    <s v=" "/>
  </r>
  <r>
    <n v="4"/>
    <s v="דרום"/>
    <x v="138"/>
    <s v="אופקים"/>
    <n v="1200000"/>
    <s v="ע. אופקים"/>
    <n v="1400"/>
    <n v="64"/>
    <s v="מרכז נושא שיקום     "/>
    <n v="1"/>
    <s v="ע&quot;ח המשרד"/>
    <n v="1"/>
    <s v="שכר עובדי המחלקה לש&quot;ח"/>
    <m/>
    <m/>
    <s v="ללא הסכם מיוחד      "/>
    <n v="306204660"/>
    <s v="סבג           "/>
    <s v="גליה      "/>
    <x v="0"/>
    <n v="0.5"/>
    <n v="0.5"/>
    <n v="64"/>
    <s v="מרכז נושא שיקום     "/>
    <n v="0"/>
    <m/>
    <n v="80"/>
    <s v="עו&quot;ס                "/>
    <n v="4"/>
    <m/>
    <d v="2019-04-01T00:00:00"/>
    <d v="2019-04-01T00:00:00"/>
    <d v="2047-08-24T00:00:00"/>
    <d v="2015-10-06T00:00:00"/>
    <d v="2047-08-24T00:00:00"/>
    <d v="1993-01-01T00:00:00"/>
    <m/>
    <s v=" "/>
    <s v=" "/>
    <s v=" "/>
    <s v=" "/>
  </r>
  <r>
    <n v="4"/>
    <s v="דרום"/>
    <x v="138"/>
    <s v="אופקים"/>
    <n v="1200020"/>
    <s v="ע. אופקים צוות ב"/>
    <n v="11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2269037"/>
    <s v="בן אבו        "/>
    <s v="ענת       "/>
    <x v="0"/>
    <n v="0.33"/>
    <n v="0.33"/>
    <n v="120"/>
    <s v="עו&quot;ס משפחה (כוללני) "/>
    <n v="0"/>
    <m/>
    <n v="80"/>
    <s v="עו&quot;ס                "/>
    <n v="5"/>
    <n v="125"/>
    <d v="1999-04-01T00:00:00"/>
    <d v="2017-04-01T00:00:00"/>
    <d v="2021-03-31T00:00:00"/>
    <d v="1998-02-08T00:00:00"/>
    <d v="2030-02-08T00:00:00"/>
    <d v="2016-04-01T00:00:00"/>
    <m/>
    <s v=" "/>
    <s v=" "/>
    <s v=" "/>
    <s v=" "/>
  </r>
  <r>
    <n v="4"/>
    <s v="דרום"/>
    <x v="139"/>
    <s v="ירוחם"/>
    <n v="1230000"/>
    <s v="מ.מ ירוחם"/>
    <n v="5000"/>
    <n v="63"/>
    <s v="מרכז נושא מוגבלויות "/>
    <n v="1"/>
    <s v="ע&quot;ח המשרד"/>
    <n v="1"/>
    <s v="שכר עובדי המחלקה לש&quot;ח"/>
    <n v="0"/>
    <m/>
    <s v="ללא הסכם מיוחד      "/>
    <n v="21991187"/>
    <s v="אלון          "/>
    <s v="נתנאל     "/>
    <x v="1"/>
    <n v="1"/>
    <n v="1"/>
    <n v="63"/>
    <s v="מרכז נושא מוגבלויות "/>
    <n v="0"/>
    <m/>
    <n v="80"/>
    <s v="עו&quot;ס                "/>
    <n v="5"/>
    <m/>
    <d v="2017-06-01T00:00:00"/>
    <d v="2017-06-01T00:00:00"/>
    <d v="2053-06-27T00:00:00"/>
    <d v="2017-06-01T00:00:00"/>
    <d v="2053-06-27T00:00:00"/>
    <d v="1951-01-01T00:00:00"/>
    <m/>
    <s v=" "/>
    <s v=" "/>
    <s v=" "/>
    <s v=" "/>
  </r>
  <r>
    <n v="4"/>
    <s v="דרום"/>
    <x v="140"/>
    <s v="נתיבות"/>
    <n v="1250000"/>
    <s v="ע. נתיבות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309810380"/>
    <s v="אברה          "/>
    <s v="אבבה      "/>
    <x v="0"/>
    <n v="0.5"/>
    <n v="0.5"/>
    <n v="64"/>
    <s v="מרכז נושא שיקום     "/>
    <n v="0"/>
    <m/>
    <n v="80"/>
    <s v="עו&quot;ס                "/>
    <n v="6"/>
    <n v="107"/>
    <d v="2012-11-01T00:00:00"/>
    <d v="2016-04-26T00:00:00"/>
    <d v="2020-12-31T00:00:00"/>
    <d v="2005-11-01T00:00:00"/>
    <d v="2047-12-31T00:00:00"/>
    <d v="1972-07-01T00:00:00"/>
    <m/>
    <s v=" "/>
    <s v=" "/>
    <s v=" "/>
    <s v=" "/>
  </r>
  <r>
    <n v="4"/>
    <s v="דרום"/>
    <x v="140"/>
    <s v="נתיבות"/>
    <n v="1250020"/>
    <s v="ע. נתיבות צוות 2"/>
    <n v="1208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3596174"/>
    <s v="פינטו         "/>
    <s v="נטשה      "/>
    <x v="0"/>
    <n v="0.33"/>
    <n v="0.33"/>
    <n v="120"/>
    <s v="עו&quot;ס משפחה (כוללני) "/>
    <n v="0"/>
    <m/>
    <n v="80"/>
    <s v="עו&quot;ס                "/>
    <n v="3"/>
    <n v="104"/>
    <d v="2010-08-01T00:00:00"/>
    <d v="2017-10-01T00:00:00"/>
    <d v="2024-12-31T00:00:00"/>
    <d v="2004-02-15T00:00:00"/>
    <d v="2035-12-31T00:00:00"/>
    <d v="2016-04-01T00:00:00"/>
    <m/>
    <s v=" "/>
    <s v=" "/>
    <s v=" "/>
    <s v=" "/>
  </r>
  <r>
    <n v="4"/>
    <s v="דרום"/>
    <x v="141"/>
    <s v="שדרות"/>
    <n v="1270000"/>
    <s v="ע. שדרות"/>
    <n v="21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1327904"/>
    <s v="עמר           "/>
    <s v="שנית      "/>
    <x v="0"/>
    <n v="0.33"/>
    <n v="0.33"/>
    <n v="120"/>
    <s v="עו&quot;ס משפחה (כוללני) "/>
    <n v="0"/>
    <m/>
    <n v="80"/>
    <s v="עו&quot;ס                "/>
    <n v="1"/>
    <n v="106"/>
    <d v="2014-10-29T00:00:00"/>
    <d v="2020-09-22T00:00:00"/>
    <d v="2023-09-22T00:00:00"/>
    <d v="2020-09-22T00:00:00"/>
    <d v="2020-11-30T00:00:00"/>
    <d v="2016-04-01T00:00:00"/>
    <m/>
    <s v=" "/>
    <s v=" "/>
    <s v=" "/>
    <s v=" "/>
  </r>
  <r>
    <n v="4"/>
    <s v="דרום"/>
    <x v="142"/>
    <s v="מצפה-רמון"/>
    <n v="1280010"/>
    <s v="מ.מ מ.רימון צוות א"/>
    <n v="120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203036017"/>
    <s v="דיאמנט        "/>
    <s v="שירה      "/>
    <x v="0"/>
    <n v="0.33"/>
    <n v="0.33"/>
    <n v="120"/>
    <s v="עו&quot;ס משפחה (כוללני) "/>
    <n v="0"/>
    <m/>
    <n v="80"/>
    <s v="עו&quot;ס                "/>
    <n v="3"/>
    <m/>
    <d v="2017-08-01T00:00:00"/>
    <d v="2019-08-15T00:00:00"/>
    <d v="2029-12-31T00:00:00"/>
    <d v="2017-08-01T00:00:00"/>
    <d v="2030-12-31T00:00:00"/>
    <d v="2016-04-01T00:00:00"/>
    <m/>
    <s v=" "/>
    <s v=" "/>
    <s v=" "/>
    <s v=" "/>
  </r>
  <r>
    <n v="4"/>
    <s v="דרום"/>
    <x v="143"/>
    <s v="ערד"/>
    <n v="1300000"/>
    <s v="ע. ערד"/>
    <n v="5000"/>
    <n v="64"/>
    <s v="מרכז נושא שיקום     "/>
    <n v="1"/>
    <s v="ע&quot;ח המשרד"/>
    <n v="1"/>
    <s v="שכר עובדי המחלקה לש&quot;ח"/>
    <n v="0"/>
    <m/>
    <s v="ללא הסכם מיוחד      "/>
    <n v="49800485"/>
    <s v="מונרוב        "/>
    <s v="לימור     "/>
    <x v="0"/>
    <n v="0.5"/>
    <n v="0.5"/>
    <n v="64"/>
    <s v="מרכז נושא שיקום     "/>
    <n v="0"/>
    <m/>
    <n v="80"/>
    <s v="עו&quot;ס                "/>
    <n v="3"/>
    <n v="135"/>
    <d v="2020-09-01T00:00:00"/>
    <d v="2020-09-01T00:00:00"/>
    <d v="2035-12-31T00:00:00"/>
    <d v="2012-01-01T00:00:00"/>
    <d v="2035-12-31T00:00:00"/>
    <d v="2002-08-01T00:00:00"/>
    <m/>
    <s v=" "/>
    <s v=" "/>
    <s v=" "/>
    <s v=" "/>
  </r>
  <r>
    <n v="4"/>
    <s v="דרום"/>
    <x v="143"/>
    <s v="ערד"/>
    <n v="1300002"/>
    <s v="ע. ערד צוות 2"/>
    <n v="312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65679490"/>
    <s v="יהודה נחום    "/>
    <s v="דן        "/>
    <x v="1"/>
    <n v="0.5"/>
    <n v="0.5"/>
    <n v="120"/>
    <s v="עו&quot;ס משפחה (כוללני) "/>
    <n v="0"/>
    <m/>
    <n v="80"/>
    <s v="עו&quot;ס                "/>
    <n v="1"/>
    <m/>
    <d v="2020-09-22T00:00:00"/>
    <d v="2020-09-22T00:00:00"/>
    <d v="2045-12-31T00:00:00"/>
    <d v="2020-09-22T00:00:00"/>
    <d v="2022-12-31T00:00:00"/>
    <d v="2016-04-01T00:00:00"/>
    <m/>
    <s v=" "/>
    <s v=" "/>
    <s v=" "/>
    <s v=" "/>
  </r>
  <r>
    <n v="4"/>
    <s v="דרום"/>
    <x v="144"/>
    <s v="עומר"/>
    <n v="1330000"/>
    <s v="מ.מ עומר"/>
    <n v="103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11352538"/>
    <s v="גולוב         "/>
    <s v="שחר       "/>
    <x v="0"/>
    <n v="0.33"/>
    <n v="0.33"/>
    <n v="120"/>
    <s v="עו&quot;ס משפחה (כוללני) "/>
    <n v="0"/>
    <m/>
    <n v="80"/>
    <s v="עו&quot;ס                "/>
    <n v="2"/>
    <m/>
    <d v="2018-07-01T00:00:00"/>
    <d v="2019-08-11T00:00:00"/>
    <d v="2024-12-31T00:00:00"/>
    <d v="2018-07-01T00:00:00"/>
    <d v="2030-12-31T00:00:00"/>
    <d v="2016-04-01T00:00:00"/>
    <m/>
    <s v=" "/>
    <s v=" "/>
    <s v=" "/>
    <s v=" "/>
  </r>
  <r>
    <n v="4"/>
    <s v="דרום"/>
    <x v="145"/>
    <s v="מיתר"/>
    <n v="1430000"/>
    <s v="מ.מ מיתר"/>
    <n v="107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m/>
    <m/>
    <m/>
    <x v="2"/>
    <n v="0.33"/>
    <m/>
    <m/>
    <m/>
    <m/>
    <m/>
    <m/>
    <m/>
    <m/>
    <m/>
    <m/>
    <m/>
    <m/>
    <m/>
    <m/>
    <d v="2016-04-01T00:00:00"/>
    <d v="2020-11-30T00:00:00"/>
    <s v=" "/>
    <s v=" "/>
    <s v=" "/>
    <s v=" "/>
  </r>
  <r>
    <n v="4"/>
    <s v="דרום"/>
    <x v="146"/>
    <s v="להבים"/>
    <n v="1450000"/>
    <s v="מ.מ להבים"/>
    <n v="14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00669744"/>
    <s v="בן שימול      "/>
    <s v="שירן      "/>
    <x v="0"/>
    <n v="0.33"/>
    <n v="0.33"/>
    <n v="120"/>
    <s v="עו&quot;ס משפחה (כוללני) "/>
    <n v="0"/>
    <m/>
    <n v="80"/>
    <s v="עו&quot;ס                "/>
    <n v="4"/>
    <m/>
    <d v="2018-11-01T00:00:00"/>
    <d v="2019-01-01T00:00:00"/>
    <d v="2049-01-01T00:00:00"/>
    <d v="2016-08-01T00:00:00"/>
    <d v="2049-01-01T00:00:00"/>
    <d v="2016-04-01T00:00:00"/>
    <m/>
    <s v=" "/>
    <s v=" "/>
    <s v=" "/>
    <s v=" "/>
  </r>
  <r>
    <n v="4"/>
    <s v="דרום"/>
    <x v="147"/>
    <s v="בני-שמעון"/>
    <n v="1610000"/>
    <s v="מ.א בני שמעון"/>
    <n v="123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3194101"/>
    <s v="יהב גדות      "/>
    <s v="שירה      "/>
    <x v="0"/>
    <n v="0.33"/>
    <n v="0.33"/>
    <n v="121"/>
    <s v="עו&quot;ס מרחבי          "/>
    <n v="0"/>
    <m/>
    <n v="80"/>
    <s v="עו&quot;ס                "/>
    <n v="4"/>
    <n v="104"/>
    <d v="2014-02-01T00:00:00"/>
    <d v="2016-04-01T00:00:00"/>
    <d v="2040-12-31T00:00:00"/>
    <d v="2012-01-09T00:00:00"/>
    <d v="2040-12-31T00:00:00"/>
    <d v="2016-04-01T00:00:00"/>
    <m/>
    <s v=" "/>
    <s v=" "/>
    <s v=" "/>
    <s v=" "/>
  </r>
  <r>
    <n v="4"/>
    <s v="דרום"/>
    <x v="148"/>
    <s v="אשכול"/>
    <n v="1650000"/>
    <s v="מ.א אשכול"/>
    <n v="6400"/>
    <n v="64"/>
    <s v="מרכז נושא שיקום     "/>
    <n v="1"/>
    <s v="ע&quot;ח המשרד"/>
    <n v="1"/>
    <s v="שכר עובדי המחלקה לש&quot;ח"/>
    <n v="0"/>
    <m/>
    <s v="ללא הסכם מיוחד      "/>
    <n v="15331994"/>
    <s v="אוליקי        "/>
    <s v="סילבינה   "/>
    <x v="0"/>
    <n v="0.5"/>
    <n v="0.5"/>
    <n v="64"/>
    <s v="מרכז נושא שיקום     "/>
    <n v="0"/>
    <m/>
    <n v="80"/>
    <s v="עו&quot;ס                "/>
    <n v="5"/>
    <n v="101"/>
    <d v="2016-09-01T00:00:00"/>
    <d v="2016-09-01T00:00:00"/>
    <d v="2022-12-31T00:00:00"/>
    <d v="2015-02-01T00:00:00"/>
    <d v="2022-03-07T00:00:00"/>
    <d v="1977-07-01T00:00:00"/>
    <m/>
    <s v=" "/>
    <s v=" "/>
    <s v=" "/>
    <s v=" "/>
  </r>
  <r>
    <n v="4"/>
    <s v="דרום"/>
    <x v="148"/>
    <s v="אשכול"/>
    <n v="1650000"/>
    <s v="מ.א אשכול"/>
    <n v="109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15331994"/>
    <s v="אוליקי        "/>
    <s v="סילבינה   "/>
    <x v="0"/>
    <n v="0.33"/>
    <n v="0.33"/>
    <n v="121"/>
    <s v="עו&quot;ס מרחבי          "/>
    <n v="0"/>
    <m/>
    <n v="80"/>
    <s v="עו&quot;ס                "/>
    <n v="4"/>
    <n v="101"/>
    <d v="2015-02-01T00:00:00"/>
    <d v="2016-04-01T00:00:00"/>
    <d v="2022-12-31T00:00:00"/>
    <d v="2015-02-01T00:00:00"/>
    <d v="2022-03-07T00:00:00"/>
    <d v="2016-04-01T00:00:00"/>
    <m/>
    <s v=" "/>
    <s v=" "/>
    <s v=" "/>
    <s v=" "/>
  </r>
  <r>
    <n v="4"/>
    <s v="דרום"/>
    <x v="149"/>
    <s v="חוף-אשקלון"/>
    <n v="1660010"/>
    <s v="מ.א ח.אשקלון צוות 1"/>
    <n v="1210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57976466"/>
    <s v="נאמן בן-נעים  "/>
    <s v="צפורה     "/>
    <x v="0"/>
    <n v="0.33"/>
    <n v="0.33"/>
    <n v="121"/>
    <s v="עו&quot;ס מרחבי          "/>
    <n v="0"/>
    <m/>
    <n v="80"/>
    <s v="עו&quot;ס                "/>
    <n v="5"/>
    <n v="111"/>
    <d v="1988-11-01T00:00:00"/>
    <d v="2017-07-16T00:00:00"/>
    <d v="2040-12-31T00:00:00"/>
    <d v="1988-11-01T00:00:00"/>
    <d v="2040-12-31T00:00:00"/>
    <d v="2016-04-01T00:00:00"/>
    <m/>
    <s v=" "/>
    <s v=" "/>
    <s v=" "/>
    <s v=" "/>
  </r>
  <r>
    <n v="4"/>
    <s v="דרום"/>
    <x v="150"/>
    <s v="מרחבים"/>
    <n v="1690010"/>
    <s v="מ.א מרחבים צוות א'"/>
    <n v="1208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1172292"/>
    <s v="קליין         "/>
    <s v="איילת     "/>
    <x v="0"/>
    <n v="0.33"/>
    <n v="0.33"/>
    <n v="121"/>
    <s v="עו&quot;ס מרחבי          "/>
    <n v="0"/>
    <m/>
    <n v="80"/>
    <s v="עו&quot;ס                "/>
    <n v="4"/>
    <m/>
    <d v="2016-04-01T00:00:00"/>
    <d v="2018-04-01T00:00:00"/>
    <d v="2020-12-31T00:00:00"/>
    <d v="2016-04-01T00:00:00"/>
    <d v="2030-12-31T00:00:00"/>
    <d v="2016-04-01T00:00:00"/>
    <m/>
    <s v=" "/>
    <s v=" "/>
    <s v=" "/>
    <s v=" "/>
  </r>
  <r>
    <n v="4"/>
    <s v="דרום"/>
    <x v="151"/>
    <s v="רמת-הנגב"/>
    <n v="1710000"/>
    <s v="מ.א רמת הנגב"/>
    <n v="86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305022402"/>
    <s v="גובנסקי       "/>
    <s v="תמר       "/>
    <x v="0"/>
    <n v="0.33"/>
    <n v="0.33"/>
    <n v="121"/>
    <s v="עו&quot;ס מרחבי          "/>
    <n v="0"/>
    <m/>
    <n v="80"/>
    <s v="עו&quot;ס                "/>
    <n v="3"/>
    <m/>
    <d v="2018-11-22T00:00:00"/>
    <d v="2019-06-07T00:00:00"/>
    <d v="2020-12-31T00:00:00"/>
    <d v="2018-10-22T00:00:00"/>
    <d v="2021-08-10T00:00:00"/>
    <d v="2016-04-01T00:00:00"/>
    <m/>
    <s v=" "/>
    <s v=" "/>
    <s v=" "/>
    <s v=" "/>
  </r>
  <r>
    <n v="4"/>
    <s v="דרום"/>
    <x v="152"/>
    <s v="שער-הנגב"/>
    <n v="1720000"/>
    <s v="מ.א שער הנגב"/>
    <n v="13000"/>
    <n v="121"/>
    <s v="עו&quot;ס מרחבי          "/>
    <n v="1"/>
    <s v="ע&quot;ח המשרד"/>
    <n v="1"/>
    <s v="שכר עובדי המחלקה לש&quot;ח"/>
    <n v="8"/>
    <s v="עו&quot;ס - אוטיסטים     "/>
    <s v="ללא הסכם מיוחד      "/>
    <n v="40134256"/>
    <s v="כץ מצויינים   "/>
    <s v="עדי       "/>
    <x v="0"/>
    <n v="0.33"/>
    <n v="0.33"/>
    <n v="120"/>
    <s v="עו&quot;ס משפחה (כוללני) "/>
    <n v="0"/>
    <m/>
    <n v="80"/>
    <s v="עו&quot;ס                "/>
    <n v="4"/>
    <m/>
    <d v="2019-08-01T00:00:00"/>
    <d v="2019-08-01T00:00:00"/>
    <d v="2030-01-01T00:00:00"/>
    <d v="2014-09-01T00:00:00"/>
    <d v="2021-10-31T00:00:00"/>
    <d v="2016-04-01T00:00:00"/>
    <m/>
    <s v=" "/>
    <s v=" "/>
    <s v=" "/>
    <s v=" "/>
  </r>
  <r>
    <n v="4"/>
    <s v="דרום"/>
    <x v="153"/>
    <s v="רהט"/>
    <n v="2210000"/>
    <s v="ע. רהט"/>
    <n v="4000"/>
    <n v="64"/>
    <s v="מרכז נושא שיקום     "/>
    <n v="1"/>
    <s v="ע&quot;ח המשרד"/>
    <n v="1"/>
    <s v="שכר עובדי המחלקה לש&quot;ח"/>
    <n v="0"/>
    <m/>
    <s v="ללא הסכם מיוחד      "/>
    <n v="32938458"/>
    <s v="אלקרינאוי     "/>
    <s v="סיהאם     "/>
    <x v="0"/>
    <n v="0.5"/>
    <n v="0.5"/>
    <n v="64"/>
    <s v="מרכז נושא שיקום     "/>
    <n v="0"/>
    <m/>
    <n v="80"/>
    <s v="עו&quot;ס                "/>
    <n v="6"/>
    <n v="104"/>
    <d v="2011-02-01T00:00:00"/>
    <d v="2020-07-25T00:00:00"/>
    <d v="2030-12-31T00:00:00"/>
    <d v="2003-08-17T00:00:00"/>
    <d v="2030-12-31T00:00:00"/>
    <d v="2008-08-01T00:00:00"/>
    <m/>
    <s v=" "/>
    <s v=" "/>
    <s v=" "/>
    <s v=" "/>
  </r>
  <r>
    <n v="4"/>
    <s v="דרום"/>
    <x v="153"/>
    <s v="רהט"/>
    <n v="2210000"/>
    <s v="ע. רהט"/>
    <n v="4100"/>
    <n v="64"/>
    <s v="מרכז נושא שיקום    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2009-08-01T00:00:00"/>
    <m/>
    <s v=" "/>
    <s v=" "/>
    <s v=" "/>
    <s v=" "/>
  </r>
  <r>
    <n v="4"/>
    <s v="דרום"/>
    <x v="153"/>
    <s v="רהט"/>
    <n v="2210040"/>
    <s v="ע. רהט צוות 4"/>
    <n v="120100"/>
    <n v="120"/>
    <s v="עו&quot;ס משפחה (כוללני) "/>
    <n v="1"/>
    <s v="ע&quot;ח המשרד"/>
    <n v="1"/>
    <s v="שכר עובדי המחלקה לש&quot;ח"/>
    <n v="8"/>
    <s v="עו&quot;ס - אוטיסטים     "/>
    <s v="ללא הסכם מיוחד      "/>
    <n v="38330510"/>
    <s v="זמיר          "/>
    <s v="עמוס      "/>
    <x v="1"/>
    <n v="0.33"/>
    <n v="0.33"/>
    <n v="120"/>
    <s v="עו&quot;ס משפחה (כוללני) "/>
    <n v="0"/>
    <m/>
    <n v="80"/>
    <s v="עו&quot;ס                "/>
    <n v="4"/>
    <n v="102"/>
    <d v="2020-07-23T00:00:00"/>
    <d v="2020-07-23T00:00:00"/>
    <d v="2020-10-23T00:00:00"/>
    <d v="2013-02-10T00:00:00"/>
    <d v="2022-10-31T00:00:00"/>
    <d v="2016-04-01T00:00:00"/>
    <m/>
    <s v=" "/>
    <s v=" "/>
    <s v=" "/>
    <s v=" "/>
  </r>
  <r>
    <n v="4"/>
    <s v="דרום"/>
    <x v="154"/>
    <s v="תל-שבע"/>
    <n v="2220000"/>
    <s v="מ.מ תל שבע"/>
    <n v="6300"/>
    <n v="63"/>
    <s v="מרכז נושא מוגבלויות "/>
    <n v="1"/>
    <s v="ע&quot;ח המשרד"/>
    <n v="1"/>
    <s v="שכר עובדי המחלקה לש&quot;ח"/>
    <n v="0"/>
    <m/>
    <s v="ללא הסכם מיוחד      "/>
    <m/>
    <m/>
    <m/>
    <x v="2"/>
    <n v="0.5"/>
    <m/>
    <m/>
    <m/>
    <m/>
    <m/>
    <m/>
    <m/>
    <m/>
    <m/>
    <m/>
    <m/>
    <m/>
    <m/>
    <m/>
    <d v="1995-07-01T00:00:00"/>
    <m/>
    <s v=" "/>
    <s v=" "/>
    <s v=" "/>
    <s v=" "/>
  </r>
  <r>
    <n v="4"/>
    <s v="דרום"/>
    <x v="155"/>
    <s v="אל-קאסום"/>
    <n v="2450000"/>
    <s v="מ.א אל קאסום"/>
    <n v="2100"/>
    <n v="64"/>
    <s v="מרכז נושא שיקום     "/>
    <n v="1"/>
    <s v="ע&quot;ח המשרד"/>
    <n v="1"/>
    <s v="שכר עובדי המחלקה לש&quot;ח"/>
    <n v="0"/>
    <m/>
    <s v="ללא הסכם מיוחד      "/>
    <n v="37241668"/>
    <s v="שניר          "/>
    <s v="יוחאי     "/>
    <x v="1"/>
    <n v="0.5"/>
    <n v="0.5"/>
    <n v="64"/>
    <s v="מרכז נושא שיקום     "/>
    <n v="0"/>
    <m/>
    <n v="80"/>
    <s v="עו&quot;ס                "/>
    <n v="6"/>
    <n v="101"/>
    <d v="2012-05-01T00:00:00"/>
    <d v="2012-05-01T00:00:00"/>
    <d v="2045-01-31T00:00:00"/>
    <d v="2008-02-03T00:00:00"/>
    <d v="2045-12-31T00:00:00"/>
    <d v="2007-08-01T00:00:00"/>
    <m/>
    <s v=" "/>
    <s v=" "/>
    <s v=" "/>
    <s v=" "/>
  </r>
  <r>
    <n v="4"/>
    <s v="דרום"/>
    <x v="156"/>
    <s v="נווה-מדבר"/>
    <n v="2460000"/>
    <s v="מ.א נווה מדבר"/>
    <n v="64200"/>
    <n v="64"/>
    <s v="מרכז נושא שיקום     "/>
    <n v="1"/>
    <s v="ע&quot;ח המשרד"/>
    <n v="1"/>
    <s v="שכר עובדי המחלקה לש&quot;ח"/>
    <n v="0"/>
    <m/>
    <s v="ללא הסכם מיוחד      "/>
    <n v="301479986"/>
    <s v="ג'אמל         "/>
    <s v="אמגאד     "/>
    <x v="0"/>
    <n v="1"/>
    <n v="1"/>
    <n v="64"/>
    <s v="מרכז נושא שיקום     "/>
    <n v="1"/>
    <s v="ת. מגזר בדואי דרום  "/>
    <n v="80"/>
    <s v="עו&quot;ס                "/>
    <n v="5"/>
    <m/>
    <d v="2017-06-01T00:00:00"/>
    <d v="2019-06-02T00:00:00"/>
    <d v="2050-06-02T00:00:00"/>
    <d v="2013-02-17T00:00:00"/>
    <d v="2022-10-03T00:00:00"/>
    <d v="2013-01-01T00:00:00"/>
    <m/>
    <s v=" "/>
    <s v=" "/>
    <s v=" "/>
    <s v=" 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ערכים" updatedVersion="4" minRefreshableVersion="3" useAutoFormatting="1" itemPrintTitles="1" createdVersion="4" indent="0" outline="1" outlineData="1" multipleFieldFilters="0">
  <location ref="A3:E162" firstHeaderRow="1" firstDataRow="2" firstDataCol="1"/>
  <pivotFields count="37">
    <pivotField showAll="0"/>
    <pivotField showAll="0"/>
    <pivotField axis="axisRow" showAll="0">
      <items count="1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showAll="0">
      <items count="4">
        <item x="1"/>
        <item x="0"/>
        <item x="2"/>
        <item t="default"/>
      </items>
    </pivotField>
    <pivotField numFmtId="43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</pivotFields>
  <rowFields count="1">
    <field x="2"/>
  </rowFields>
  <rowItems count="15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 t="grand">
      <x/>
    </i>
  </rowItems>
  <colFields count="1">
    <field x="19"/>
  </colFields>
  <colItems count="4">
    <i>
      <x/>
    </i>
    <i>
      <x v="1"/>
    </i>
    <i>
      <x v="2"/>
    </i>
    <i t="grand">
      <x/>
    </i>
  </colItems>
  <dataFields count="1">
    <dataField name="סכום של חלקיות העסקה" fld="21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ערכים" updatedVersion="4" minRefreshableVersion="3" useAutoFormatting="1" itemPrintTitles="1" createdVersion="4" indent="0" outline="1" outlineData="1" multipleFieldFilters="0">
  <location ref="A3:E61" firstHeaderRow="1" firstDataRow="2" firstDataCol="1"/>
  <pivotFields count="41">
    <pivotField showAll="0"/>
    <pivotField showAll="0"/>
    <pivotField axis="axisRow" showAll="0">
      <items count="57">
        <item x="48"/>
        <item x="0"/>
        <item x="49"/>
        <item x="1"/>
        <item x="2"/>
        <item x="50"/>
        <item x="51"/>
        <item x="52"/>
        <item x="53"/>
        <item x="54"/>
        <item x="3"/>
        <item x="4"/>
        <item x="55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showAll="0">
      <items count="4">
        <item x="1"/>
        <item x="0"/>
        <item x="2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</pivotFields>
  <rowFields count="1">
    <field x="2"/>
  </rowFields>
  <rowItems count="5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 t="grand">
      <x/>
    </i>
  </rowItems>
  <colFields count="1">
    <field x="19"/>
  </colFields>
  <colItems count="4">
    <i>
      <x/>
    </i>
    <i>
      <x v="1"/>
    </i>
    <i>
      <x v="2"/>
    </i>
    <i t="grand">
      <x/>
    </i>
  </colItems>
  <dataFields count="1">
    <dataField name="סכום של חלקיות העסקה" fld="21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3" cacheId="2" applyNumberFormats="0" applyBorderFormats="0" applyFontFormats="0" applyPatternFormats="0" applyAlignmentFormats="0" applyWidthHeightFormats="1" dataCaption="ערכים" updatedVersion="4" minRefreshableVersion="3" useAutoFormatting="1" itemPrintTitles="1" createdVersion="4" indent="0" outline="1" outlineData="1" multipleFieldFilters="0">
  <location ref="A3:E162" firstHeaderRow="1" firstDataRow="2" firstDataCol="1"/>
  <pivotFields count="41">
    <pivotField showAll="0"/>
    <pivotField showAll="0"/>
    <pivotField axis="axisRow" showAll="0">
      <items count="158">
        <item x="134"/>
        <item x="0"/>
        <item x="135"/>
        <item x="1"/>
        <item x="2"/>
        <item x="136"/>
        <item x="137"/>
        <item x="138"/>
        <item x="3"/>
        <item x="139"/>
        <item x="4"/>
        <item x="140"/>
        <item x="141"/>
        <item x="142"/>
        <item x="5"/>
        <item x="143"/>
        <item x="144"/>
        <item x="6"/>
        <item x="7"/>
        <item x="8"/>
        <item x="9"/>
        <item x="145"/>
        <item x="146"/>
        <item x="10"/>
        <item x="11"/>
        <item x="147"/>
        <item x="12"/>
        <item x="13"/>
        <item x="148"/>
        <item x="149"/>
        <item x="14"/>
        <item x="15"/>
        <item x="150"/>
        <item x="151"/>
        <item x="152"/>
        <item x="16"/>
        <item x="17"/>
        <item x="18"/>
        <item x="19"/>
        <item x="20"/>
        <item x="153"/>
        <item x="154"/>
        <item x="155"/>
        <item x="156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showAll="0">
      <items count="4">
        <item x="1"/>
        <item x="0"/>
        <item x="2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</pivotFields>
  <rowFields count="1">
    <field x="2"/>
  </rowFields>
  <rowItems count="15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 t="grand">
      <x/>
    </i>
  </rowItems>
  <colFields count="1">
    <field x="19"/>
  </colFields>
  <colItems count="4">
    <i>
      <x/>
    </i>
    <i>
      <x v="1"/>
    </i>
    <i>
      <x v="2"/>
    </i>
    <i t="grand">
      <x/>
    </i>
  </colItems>
  <dataFields count="1">
    <dataField name="סכום של חלקיות העסקה" fld="21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B14" sqref="B14"/>
    </sheetView>
  </sheetViews>
  <sheetFormatPr defaultRowHeight="14.25" x14ac:dyDescent="0.2"/>
  <cols>
    <col min="1" max="1" width="12.75" bestFit="1" customWidth="1"/>
    <col min="2" max="2" width="21.25" bestFit="1" customWidth="1"/>
    <col min="4" max="4" width="35" hidden="1" customWidth="1"/>
  </cols>
  <sheetData>
    <row r="1" spans="1:4" ht="18.75" thickBot="1" x14ac:dyDescent="0.25">
      <c r="A1" s="1" t="s">
        <v>0</v>
      </c>
      <c r="B1" s="2" t="s">
        <v>1</v>
      </c>
    </row>
    <row r="2" spans="1:4" ht="18.75" thickBot="1" x14ac:dyDescent="0.25">
      <c r="A2" s="3">
        <v>63</v>
      </c>
      <c r="B2" s="4" t="s">
        <v>2</v>
      </c>
      <c r="D2">
        <f>A2</f>
        <v>63</v>
      </c>
    </row>
    <row r="3" spans="1:4" ht="18.75" thickBot="1" x14ac:dyDescent="0.25">
      <c r="A3" s="3">
        <v>64</v>
      </c>
      <c r="B3" s="4" t="s">
        <v>3</v>
      </c>
      <c r="D3" t="str">
        <f>D2&amp;" OR "&amp;A3</f>
        <v>63 OR 64</v>
      </c>
    </row>
    <row r="4" spans="1:4" ht="18.75" thickBot="1" x14ac:dyDescent="0.25">
      <c r="A4" s="3">
        <v>84</v>
      </c>
      <c r="B4" s="4" t="s">
        <v>4</v>
      </c>
      <c r="D4" t="str">
        <f t="shared" ref="D4:D7" si="0">D3&amp;" OR "&amp;A4</f>
        <v>63 OR 64 OR 84</v>
      </c>
    </row>
    <row r="5" spans="1:4" ht="18.75" thickBot="1" x14ac:dyDescent="0.25">
      <c r="A5" s="3">
        <v>85</v>
      </c>
      <c r="B5" s="4" t="s">
        <v>5</v>
      </c>
      <c r="D5" t="str">
        <f t="shared" si="0"/>
        <v>63 OR 64 OR 84 OR 85</v>
      </c>
    </row>
    <row r="6" spans="1:4" ht="18.75" thickBot="1" x14ac:dyDescent="0.25">
      <c r="A6" s="3">
        <v>140</v>
      </c>
      <c r="B6" s="4" t="s">
        <v>6</v>
      </c>
      <c r="D6" t="str">
        <f t="shared" si="0"/>
        <v>63 OR 64 OR 84 OR 85 OR 140</v>
      </c>
    </row>
    <row r="7" spans="1:4" ht="18.75" thickBot="1" x14ac:dyDescent="0.25">
      <c r="A7" s="3">
        <v>141</v>
      </c>
      <c r="B7" s="4" t="s">
        <v>7</v>
      </c>
      <c r="D7" t="str">
        <f t="shared" si="0"/>
        <v>63 OR 64 OR 84 OR 85 OR 140 OR 141</v>
      </c>
    </row>
    <row r="8" spans="1:4" ht="15.75" thickBot="1" x14ac:dyDescent="0.25">
      <c r="A8" s="5"/>
    </row>
    <row r="9" spans="1:4" ht="18.75" thickBot="1" x14ac:dyDescent="0.25">
      <c r="A9" s="1" t="s">
        <v>8</v>
      </c>
      <c r="B9" s="2" t="s">
        <v>9</v>
      </c>
    </row>
    <row r="10" spans="1:4" ht="18.75" thickBot="1" x14ac:dyDescent="0.25">
      <c r="A10" s="3">
        <v>8</v>
      </c>
      <c r="B10" s="4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62"/>
  <sheetViews>
    <sheetView rightToLeft="1" workbookViewId="0">
      <selection activeCell="B4" sqref="B4:E4"/>
    </sheetView>
  </sheetViews>
  <sheetFormatPr defaultRowHeight="14.25" x14ac:dyDescent="0.2"/>
  <cols>
    <col min="1" max="1" width="19.5" bestFit="1" customWidth="1"/>
    <col min="2" max="2" width="12.75" style="7" bestFit="1" customWidth="1"/>
    <col min="3" max="3" width="7.375" style="7" bestFit="1" customWidth="1"/>
    <col min="4" max="4" width="4.75" style="7" bestFit="1" customWidth="1"/>
    <col min="5" max="5" width="8.25" style="7" bestFit="1" customWidth="1"/>
  </cols>
  <sheetData>
    <row r="3" spans="1:5" x14ac:dyDescent="0.2">
      <c r="A3" s="8" t="s">
        <v>1114</v>
      </c>
      <c r="B3" s="11" t="s">
        <v>1112</v>
      </c>
    </row>
    <row r="4" spans="1:5" x14ac:dyDescent="0.2">
      <c r="A4" s="8" t="s">
        <v>1110</v>
      </c>
      <c r="B4" s="7" t="s">
        <v>225</v>
      </c>
      <c r="C4" s="7" t="s">
        <v>219</v>
      </c>
      <c r="D4" s="7" t="s">
        <v>1113</v>
      </c>
      <c r="E4" s="7" t="s">
        <v>1111</v>
      </c>
    </row>
    <row r="5" spans="1:5" x14ac:dyDescent="0.2">
      <c r="A5" s="9">
        <v>100</v>
      </c>
      <c r="C5" s="7">
        <v>2.14</v>
      </c>
      <c r="E5" s="7">
        <v>2.14</v>
      </c>
    </row>
    <row r="6" spans="1:5" x14ac:dyDescent="0.2">
      <c r="A6" s="9">
        <v>101</v>
      </c>
      <c r="B6" s="7">
        <v>1</v>
      </c>
      <c r="C6" s="7">
        <v>2.5</v>
      </c>
      <c r="E6" s="7">
        <v>3.5</v>
      </c>
    </row>
    <row r="7" spans="1:5" x14ac:dyDescent="0.2">
      <c r="A7" s="9">
        <v>102</v>
      </c>
      <c r="B7" s="7">
        <v>1</v>
      </c>
      <c r="C7" s="7">
        <v>4.25</v>
      </c>
      <c r="E7" s="7">
        <v>5.25</v>
      </c>
    </row>
    <row r="8" spans="1:5" x14ac:dyDescent="0.2">
      <c r="A8" s="9">
        <v>103</v>
      </c>
      <c r="B8" s="7">
        <v>2.65</v>
      </c>
      <c r="C8" s="7">
        <v>26.85</v>
      </c>
      <c r="E8" s="7">
        <v>29.5</v>
      </c>
    </row>
    <row r="9" spans="1:5" x14ac:dyDescent="0.2">
      <c r="A9" s="9">
        <v>104</v>
      </c>
      <c r="B9" s="7">
        <v>0.24</v>
      </c>
      <c r="C9" s="7">
        <v>10.34</v>
      </c>
      <c r="E9" s="7">
        <v>10.58</v>
      </c>
    </row>
    <row r="10" spans="1:5" x14ac:dyDescent="0.2">
      <c r="A10" s="9">
        <v>105</v>
      </c>
      <c r="C10" s="7">
        <v>0.5</v>
      </c>
      <c r="E10" s="7">
        <v>0.5</v>
      </c>
    </row>
    <row r="11" spans="1:5" x14ac:dyDescent="0.2">
      <c r="A11" s="9">
        <v>106</v>
      </c>
      <c r="C11" s="7">
        <v>4.25</v>
      </c>
      <c r="E11" s="7">
        <v>4.25</v>
      </c>
    </row>
    <row r="12" spans="1:5" x14ac:dyDescent="0.2">
      <c r="A12" s="9">
        <v>120</v>
      </c>
    </row>
    <row r="13" spans="1:5" x14ac:dyDescent="0.2">
      <c r="A13" s="9">
        <v>121</v>
      </c>
      <c r="C13" s="7">
        <v>1.5</v>
      </c>
      <c r="E13" s="7">
        <v>1.5</v>
      </c>
    </row>
    <row r="14" spans="1:5" x14ac:dyDescent="0.2">
      <c r="A14" s="9">
        <v>123</v>
      </c>
      <c r="B14" s="7">
        <v>1</v>
      </c>
      <c r="E14" s="7">
        <v>1</v>
      </c>
    </row>
    <row r="15" spans="1:5" x14ac:dyDescent="0.2">
      <c r="A15" s="9">
        <v>124</v>
      </c>
    </row>
    <row r="16" spans="1:5" x14ac:dyDescent="0.2">
      <c r="A16" s="9">
        <v>125</v>
      </c>
      <c r="C16" s="7">
        <v>0.83000000000000007</v>
      </c>
      <c r="E16" s="7">
        <v>0.83000000000000007</v>
      </c>
    </row>
    <row r="17" spans="1:5" x14ac:dyDescent="0.2">
      <c r="A17" s="9">
        <v>128</v>
      </c>
      <c r="C17" s="7">
        <v>0.33</v>
      </c>
      <c r="E17" s="7">
        <v>0.33</v>
      </c>
    </row>
    <row r="18" spans="1:5" x14ac:dyDescent="0.2">
      <c r="A18" s="9">
        <v>129</v>
      </c>
      <c r="B18" s="7">
        <v>1</v>
      </c>
      <c r="C18" s="7">
        <v>0.5</v>
      </c>
      <c r="E18" s="7">
        <v>1.5</v>
      </c>
    </row>
    <row r="19" spans="1:5" x14ac:dyDescent="0.2">
      <c r="A19" s="9">
        <v>130</v>
      </c>
    </row>
    <row r="20" spans="1:5" x14ac:dyDescent="0.2">
      <c r="A20" s="9">
        <v>131</v>
      </c>
      <c r="C20" s="7">
        <v>0.75</v>
      </c>
      <c r="E20" s="7">
        <v>0.75</v>
      </c>
    </row>
    <row r="21" spans="1:5" x14ac:dyDescent="0.2">
      <c r="A21" s="9">
        <v>134</v>
      </c>
      <c r="C21" s="7">
        <v>0.5</v>
      </c>
      <c r="E21" s="7">
        <v>0.5</v>
      </c>
    </row>
    <row r="22" spans="1:5" x14ac:dyDescent="0.2">
      <c r="A22" s="9">
        <v>140</v>
      </c>
      <c r="C22" s="7">
        <v>0.5</v>
      </c>
      <c r="E22" s="7">
        <v>0.5</v>
      </c>
    </row>
    <row r="23" spans="1:5" x14ac:dyDescent="0.2">
      <c r="A23" s="9">
        <v>141</v>
      </c>
      <c r="C23" s="7">
        <v>0.33</v>
      </c>
      <c r="E23" s="7">
        <v>0.33</v>
      </c>
    </row>
    <row r="24" spans="1:5" x14ac:dyDescent="0.2">
      <c r="A24" s="9">
        <v>142</v>
      </c>
      <c r="C24" s="7">
        <v>0.33</v>
      </c>
      <c r="E24" s="7">
        <v>0.33</v>
      </c>
    </row>
    <row r="25" spans="1:5" x14ac:dyDescent="0.2">
      <c r="A25" s="9">
        <v>143</v>
      </c>
      <c r="C25" s="7">
        <v>0.33</v>
      </c>
      <c r="E25" s="7">
        <v>0.33</v>
      </c>
    </row>
    <row r="26" spans="1:5" x14ac:dyDescent="0.2">
      <c r="A26" s="9">
        <v>145</v>
      </c>
      <c r="C26" s="7">
        <v>0.33</v>
      </c>
      <c r="E26" s="7">
        <v>0.33</v>
      </c>
    </row>
    <row r="27" spans="1:5" x14ac:dyDescent="0.2">
      <c r="A27" s="9">
        <v>146</v>
      </c>
      <c r="C27" s="7">
        <v>1.25</v>
      </c>
      <c r="E27" s="7">
        <v>1.25</v>
      </c>
    </row>
    <row r="28" spans="1:5" x14ac:dyDescent="0.2">
      <c r="A28" s="9">
        <v>147</v>
      </c>
      <c r="C28" s="7">
        <v>1.25</v>
      </c>
      <c r="E28" s="7">
        <v>1.25</v>
      </c>
    </row>
    <row r="29" spans="1:5" x14ac:dyDescent="0.2">
      <c r="A29" s="9">
        <v>161</v>
      </c>
      <c r="C29" s="7">
        <v>0.33</v>
      </c>
      <c r="E29" s="7">
        <v>0.33</v>
      </c>
    </row>
    <row r="30" spans="1:5" x14ac:dyDescent="0.2">
      <c r="A30" s="9">
        <v>162</v>
      </c>
    </row>
    <row r="31" spans="1:5" x14ac:dyDescent="0.2">
      <c r="A31" s="9">
        <v>164</v>
      </c>
      <c r="C31" s="7">
        <v>1</v>
      </c>
      <c r="E31" s="7">
        <v>1</v>
      </c>
    </row>
    <row r="32" spans="1:5" x14ac:dyDescent="0.2">
      <c r="A32" s="9">
        <v>165</v>
      </c>
      <c r="C32" s="7">
        <v>0.83000000000000007</v>
      </c>
      <c r="E32" s="7">
        <v>0.83000000000000007</v>
      </c>
    </row>
    <row r="33" spans="1:5" x14ac:dyDescent="0.2">
      <c r="A33" s="9">
        <v>166</v>
      </c>
      <c r="C33" s="7">
        <v>1</v>
      </c>
      <c r="E33" s="7">
        <v>1</v>
      </c>
    </row>
    <row r="34" spans="1:5" x14ac:dyDescent="0.2">
      <c r="A34" s="9">
        <v>167</v>
      </c>
      <c r="C34" s="7">
        <v>0.33</v>
      </c>
      <c r="E34" s="7">
        <v>0.33</v>
      </c>
    </row>
    <row r="35" spans="1:5" x14ac:dyDescent="0.2">
      <c r="A35" s="9">
        <v>168</v>
      </c>
    </row>
    <row r="36" spans="1:5" x14ac:dyDescent="0.2">
      <c r="A36" s="9">
        <v>169</v>
      </c>
      <c r="C36" s="7">
        <v>0.83000000000000007</v>
      </c>
      <c r="E36" s="7">
        <v>0.83000000000000007</v>
      </c>
    </row>
    <row r="37" spans="1:5" x14ac:dyDescent="0.2">
      <c r="A37" s="9">
        <v>171</v>
      </c>
      <c r="C37" s="7">
        <v>0.33</v>
      </c>
      <c r="E37" s="7">
        <v>0.33</v>
      </c>
    </row>
    <row r="38" spans="1:5" x14ac:dyDescent="0.2">
      <c r="A38" s="9">
        <v>172</v>
      </c>
      <c r="C38" s="7">
        <v>0.5</v>
      </c>
      <c r="E38" s="7">
        <v>0.5</v>
      </c>
    </row>
    <row r="39" spans="1:5" x14ac:dyDescent="0.2">
      <c r="A39" s="9">
        <v>173</v>
      </c>
      <c r="C39" s="7">
        <v>0.5</v>
      </c>
      <c r="E39" s="7">
        <v>0.5</v>
      </c>
    </row>
    <row r="40" spans="1:5" x14ac:dyDescent="0.2">
      <c r="A40" s="9">
        <v>174</v>
      </c>
      <c r="C40" s="7">
        <v>0.33</v>
      </c>
      <c r="E40" s="7">
        <v>0.33</v>
      </c>
    </row>
    <row r="41" spans="1:5" x14ac:dyDescent="0.2">
      <c r="A41" s="9">
        <v>178</v>
      </c>
      <c r="C41" s="7">
        <v>1.25</v>
      </c>
      <c r="E41" s="7">
        <v>1.25</v>
      </c>
    </row>
    <row r="42" spans="1:5" x14ac:dyDescent="0.2">
      <c r="A42" s="9">
        <v>184</v>
      </c>
      <c r="C42" s="7">
        <v>0.5</v>
      </c>
      <c r="E42" s="7">
        <v>0.5</v>
      </c>
    </row>
    <row r="43" spans="1:5" x14ac:dyDescent="0.2">
      <c r="A43" s="9">
        <v>186</v>
      </c>
      <c r="B43" s="7">
        <v>0.41</v>
      </c>
      <c r="E43" s="7">
        <v>0.41</v>
      </c>
    </row>
    <row r="44" spans="1:5" x14ac:dyDescent="0.2">
      <c r="A44" s="9">
        <v>221</v>
      </c>
      <c r="C44" s="7">
        <v>1.33</v>
      </c>
      <c r="E44" s="7">
        <v>1.33</v>
      </c>
    </row>
    <row r="45" spans="1:5" x14ac:dyDescent="0.2">
      <c r="A45" s="9">
        <v>222</v>
      </c>
      <c r="C45" s="7">
        <v>0.5</v>
      </c>
      <c r="E45" s="7">
        <v>0.5</v>
      </c>
    </row>
    <row r="46" spans="1:5" x14ac:dyDescent="0.2">
      <c r="A46" s="9">
        <v>223</v>
      </c>
    </row>
    <row r="47" spans="1:5" x14ac:dyDescent="0.2">
      <c r="A47" s="9">
        <v>245</v>
      </c>
      <c r="B47" s="7">
        <v>0.5</v>
      </c>
      <c r="E47" s="7">
        <v>0.5</v>
      </c>
    </row>
    <row r="48" spans="1:5" x14ac:dyDescent="0.2">
      <c r="A48" s="9">
        <v>246</v>
      </c>
    </row>
    <row r="49" spans="1:5" x14ac:dyDescent="0.2">
      <c r="A49" s="9">
        <v>300</v>
      </c>
      <c r="B49" s="7">
        <v>1.1600000000000001</v>
      </c>
      <c r="C49" s="7">
        <v>7.8599999999999994</v>
      </c>
      <c r="E49" s="7">
        <v>9.02</v>
      </c>
    </row>
    <row r="50" spans="1:5" x14ac:dyDescent="0.2">
      <c r="A50" s="9">
        <v>301</v>
      </c>
      <c r="C50" s="7">
        <v>2.25</v>
      </c>
      <c r="E50" s="7">
        <v>2.25</v>
      </c>
    </row>
    <row r="51" spans="1:5" x14ac:dyDescent="0.2">
      <c r="A51" s="9">
        <v>302</v>
      </c>
      <c r="B51" s="7">
        <v>1</v>
      </c>
      <c r="C51" s="7">
        <v>0.5</v>
      </c>
      <c r="E51" s="7">
        <v>1.5</v>
      </c>
    </row>
    <row r="52" spans="1:5" x14ac:dyDescent="0.2">
      <c r="A52" s="9">
        <v>303</v>
      </c>
      <c r="C52" s="7">
        <v>2.75</v>
      </c>
      <c r="E52" s="7">
        <v>2.75</v>
      </c>
    </row>
    <row r="53" spans="1:5" x14ac:dyDescent="0.2">
      <c r="A53" s="9">
        <v>304</v>
      </c>
      <c r="C53" s="7">
        <v>4.1500000000000004</v>
      </c>
      <c r="E53" s="7">
        <v>4.1500000000000004</v>
      </c>
    </row>
    <row r="54" spans="1:5" x14ac:dyDescent="0.2">
      <c r="A54" s="9">
        <v>305</v>
      </c>
      <c r="B54" s="7">
        <v>0.75</v>
      </c>
      <c r="C54" s="7">
        <v>2.7800000000000002</v>
      </c>
      <c r="E54" s="7">
        <v>3.5300000000000002</v>
      </c>
    </row>
    <row r="55" spans="1:5" x14ac:dyDescent="0.2">
      <c r="A55" s="9">
        <v>306</v>
      </c>
      <c r="C55" s="7">
        <v>0.5</v>
      </c>
      <c r="E55" s="7">
        <v>0.5</v>
      </c>
    </row>
    <row r="56" spans="1:5" x14ac:dyDescent="0.2">
      <c r="A56" s="9">
        <v>307</v>
      </c>
      <c r="B56" s="7">
        <v>0.25</v>
      </c>
      <c r="C56" s="7">
        <v>3.75</v>
      </c>
      <c r="E56" s="7">
        <v>4</v>
      </c>
    </row>
    <row r="57" spans="1:5" x14ac:dyDescent="0.2">
      <c r="A57" s="9">
        <v>308</v>
      </c>
      <c r="B57" s="7">
        <v>0.85</v>
      </c>
      <c r="C57" s="7">
        <v>4.9000000000000004</v>
      </c>
      <c r="E57" s="7">
        <v>5.75</v>
      </c>
    </row>
    <row r="58" spans="1:5" x14ac:dyDescent="0.2">
      <c r="A58" s="9">
        <v>309</v>
      </c>
      <c r="B58" s="7">
        <v>1.2</v>
      </c>
      <c r="C58" s="7">
        <v>5.8000000000000007</v>
      </c>
      <c r="E58" s="7">
        <v>7.0000000000000009</v>
      </c>
    </row>
    <row r="59" spans="1:5" x14ac:dyDescent="0.2">
      <c r="A59" s="9">
        <v>310</v>
      </c>
      <c r="B59" s="7">
        <v>0.75</v>
      </c>
      <c r="C59" s="7">
        <v>2.37</v>
      </c>
      <c r="E59" s="7">
        <v>3.12</v>
      </c>
    </row>
    <row r="60" spans="1:5" x14ac:dyDescent="0.2">
      <c r="A60" s="9">
        <v>311</v>
      </c>
      <c r="C60" s="7">
        <v>2.2999999999999998</v>
      </c>
      <c r="E60" s="7">
        <v>2.2999999999999998</v>
      </c>
    </row>
    <row r="61" spans="1:5" x14ac:dyDescent="0.2">
      <c r="A61" s="9">
        <v>312</v>
      </c>
      <c r="C61" s="7">
        <v>3.75</v>
      </c>
      <c r="E61" s="7">
        <v>3.75</v>
      </c>
    </row>
    <row r="62" spans="1:5" x14ac:dyDescent="0.2">
      <c r="A62" s="9">
        <v>313</v>
      </c>
      <c r="C62" s="7">
        <v>8</v>
      </c>
      <c r="E62" s="7">
        <v>8</v>
      </c>
    </row>
    <row r="63" spans="1:5" x14ac:dyDescent="0.2">
      <c r="A63" s="9">
        <v>320</v>
      </c>
      <c r="C63" s="7">
        <v>0.33</v>
      </c>
      <c r="E63" s="7">
        <v>0.33</v>
      </c>
    </row>
    <row r="64" spans="1:5" x14ac:dyDescent="0.2">
      <c r="A64" s="9">
        <v>321</v>
      </c>
      <c r="C64" s="7">
        <v>0.33</v>
      </c>
      <c r="E64" s="7">
        <v>0.33</v>
      </c>
    </row>
    <row r="65" spans="1:5" x14ac:dyDescent="0.2">
      <c r="A65" s="9">
        <v>322</v>
      </c>
      <c r="C65" s="7">
        <v>0.33</v>
      </c>
      <c r="E65" s="7">
        <v>0.33</v>
      </c>
    </row>
    <row r="66" spans="1:5" x14ac:dyDescent="0.2">
      <c r="A66" s="9">
        <v>324</v>
      </c>
      <c r="C66" s="7">
        <v>0.33</v>
      </c>
      <c r="E66" s="7">
        <v>0.33</v>
      </c>
    </row>
    <row r="67" spans="1:5" x14ac:dyDescent="0.2">
      <c r="A67" s="9">
        <v>325</v>
      </c>
      <c r="C67" s="7">
        <v>0.5</v>
      </c>
      <c r="E67" s="7">
        <v>0.5</v>
      </c>
    </row>
    <row r="68" spans="1:5" x14ac:dyDescent="0.2">
      <c r="A68" s="9">
        <v>327</v>
      </c>
      <c r="B68" s="7">
        <v>0.5</v>
      </c>
      <c r="E68" s="7">
        <v>0.5</v>
      </c>
    </row>
    <row r="69" spans="1:5" x14ac:dyDescent="0.2">
      <c r="A69" s="9">
        <v>328</v>
      </c>
      <c r="C69" s="7">
        <v>1.75</v>
      </c>
      <c r="E69" s="7">
        <v>1.75</v>
      </c>
    </row>
    <row r="70" spans="1:5" x14ac:dyDescent="0.2">
      <c r="A70" s="9">
        <v>329</v>
      </c>
      <c r="C70" s="7">
        <v>0.75</v>
      </c>
      <c r="E70" s="7">
        <v>0.75</v>
      </c>
    </row>
    <row r="71" spans="1:5" x14ac:dyDescent="0.2">
      <c r="A71" s="9">
        <v>330</v>
      </c>
      <c r="C71" s="7">
        <v>0.33</v>
      </c>
      <c r="E71" s="7">
        <v>0.33</v>
      </c>
    </row>
    <row r="72" spans="1:5" x14ac:dyDescent="0.2">
      <c r="A72" s="9">
        <v>331</v>
      </c>
      <c r="C72" s="7">
        <v>0.5</v>
      </c>
      <c r="E72" s="7">
        <v>0.5</v>
      </c>
    </row>
    <row r="73" spans="1:5" x14ac:dyDescent="0.2">
      <c r="A73" s="9">
        <v>332</v>
      </c>
      <c r="B73" s="7">
        <v>0.75</v>
      </c>
      <c r="E73" s="7">
        <v>0.75</v>
      </c>
    </row>
    <row r="74" spans="1:5" x14ac:dyDescent="0.2">
      <c r="A74" s="9">
        <v>337</v>
      </c>
      <c r="C74" s="7">
        <v>1.5</v>
      </c>
      <c r="E74" s="7">
        <v>1.5</v>
      </c>
    </row>
    <row r="75" spans="1:5" x14ac:dyDescent="0.2">
      <c r="A75" s="9">
        <v>338</v>
      </c>
      <c r="C75" s="7">
        <v>0.33</v>
      </c>
      <c r="E75" s="7">
        <v>0.33</v>
      </c>
    </row>
    <row r="76" spans="1:5" x14ac:dyDescent="0.2">
      <c r="A76" s="9">
        <v>339</v>
      </c>
      <c r="C76" s="7">
        <v>0.83000000000000007</v>
      </c>
      <c r="E76" s="7">
        <v>0.83000000000000007</v>
      </c>
    </row>
    <row r="77" spans="1:5" x14ac:dyDescent="0.2">
      <c r="A77" s="9">
        <v>340</v>
      </c>
      <c r="B77" s="7">
        <v>0.75</v>
      </c>
      <c r="E77" s="7">
        <v>0.75</v>
      </c>
    </row>
    <row r="78" spans="1:5" x14ac:dyDescent="0.2">
      <c r="A78" s="9">
        <v>341</v>
      </c>
      <c r="C78" s="7">
        <v>1</v>
      </c>
      <c r="E78" s="7">
        <v>1</v>
      </c>
    </row>
    <row r="79" spans="1:5" x14ac:dyDescent="0.2">
      <c r="A79" s="9">
        <v>342</v>
      </c>
      <c r="C79" s="7">
        <v>2</v>
      </c>
      <c r="E79" s="7">
        <v>2</v>
      </c>
    </row>
    <row r="80" spans="1:5" x14ac:dyDescent="0.2">
      <c r="A80" s="9">
        <v>343</v>
      </c>
      <c r="C80" s="7">
        <v>2.5</v>
      </c>
      <c r="E80" s="7">
        <v>2.5</v>
      </c>
    </row>
    <row r="81" spans="1:5" x14ac:dyDescent="0.2">
      <c r="A81" s="9">
        <v>344</v>
      </c>
      <c r="C81" s="7">
        <v>0.33</v>
      </c>
      <c r="E81" s="7">
        <v>0.33</v>
      </c>
    </row>
    <row r="82" spans="1:5" x14ac:dyDescent="0.2">
      <c r="A82" s="9">
        <v>345</v>
      </c>
      <c r="C82" s="7">
        <v>0.33</v>
      </c>
      <c r="E82" s="7">
        <v>0.33</v>
      </c>
    </row>
    <row r="83" spans="1:5" x14ac:dyDescent="0.2">
      <c r="A83" s="9">
        <v>346</v>
      </c>
      <c r="C83" s="7">
        <v>0.2</v>
      </c>
      <c r="E83" s="7">
        <v>0.2</v>
      </c>
    </row>
    <row r="84" spans="1:5" x14ac:dyDescent="0.2">
      <c r="A84" s="9">
        <v>347</v>
      </c>
      <c r="B84" s="7">
        <v>0.15</v>
      </c>
      <c r="C84" s="7">
        <v>0.86</v>
      </c>
      <c r="E84" s="7">
        <v>1.01</v>
      </c>
    </row>
    <row r="85" spans="1:5" x14ac:dyDescent="0.2">
      <c r="A85" s="9">
        <v>350</v>
      </c>
      <c r="C85" s="7">
        <v>0.33</v>
      </c>
      <c r="E85" s="7">
        <v>0.33</v>
      </c>
    </row>
    <row r="86" spans="1:5" x14ac:dyDescent="0.2">
      <c r="A86" s="9">
        <v>352</v>
      </c>
      <c r="C86" s="7">
        <v>0.33</v>
      </c>
      <c r="E86" s="7">
        <v>0.33</v>
      </c>
    </row>
    <row r="87" spans="1:5" x14ac:dyDescent="0.2">
      <c r="A87" s="9">
        <v>355</v>
      </c>
      <c r="C87" s="7">
        <v>0.33</v>
      </c>
      <c r="E87" s="7">
        <v>0.33</v>
      </c>
    </row>
    <row r="88" spans="1:5" x14ac:dyDescent="0.2">
      <c r="A88" s="9">
        <v>359</v>
      </c>
      <c r="C88" s="7">
        <v>2</v>
      </c>
      <c r="E88" s="7">
        <v>2</v>
      </c>
    </row>
    <row r="89" spans="1:5" x14ac:dyDescent="0.2">
      <c r="A89" s="9">
        <v>361</v>
      </c>
    </row>
    <row r="90" spans="1:5" x14ac:dyDescent="0.2">
      <c r="A90" s="9">
        <v>362</v>
      </c>
      <c r="C90" s="7">
        <v>0.33</v>
      </c>
      <c r="E90" s="7">
        <v>0.33</v>
      </c>
    </row>
    <row r="91" spans="1:5" x14ac:dyDescent="0.2">
      <c r="A91" s="9">
        <v>363</v>
      </c>
      <c r="C91" s="7">
        <v>0.5</v>
      </c>
      <c r="E91" s="7">
        <v>0.5</v>
      </c>
    </row>
    <row r="92" spans="1:5" x14ac:dyDescent="0.2">
      <c r="A92" s="9">
        <v>365</v>
      </c>
      <c r="C92" s="7">
        <v>0.33</v>
      </c>
      <c r="E92" s="7">
        <v>0.33</v>
      </c>
    </row>
    <row r="93" spans="1:5" x14ac:dyDescent="0.2">
      <c r="A93" s="9">
        <v>366</v>
      </c>
      <c r="C93" s="7">
        <v>1</v>
      </c>
      <c r="E93" s="7">
        <v>1</v>
      </c>
    </row>
    <row r="94" spans="1:5" x14ac:dyDescent="0.2">
      <c r="A94" s="9">
        <v>368</v>
      </c>
      <c r="C94" s="7">
        <v>0.5</v>
      </c>
      <c r="E94" s="7">
        <v>0.5</v>
      </c>
    </row>
    <row r="95" spans="1:5" x14ac:dyDescent="0.2">
      <c r="A95" s="9">
        <v>370</v>
      </c>
      <c r="C95" s="7">
        <v>0.33</v>
      </c>
      <c r="E95" s="7">
        <v>0.33</v>
      </c>
    </row>
    <row r="96" spans="1:5" x14ac:dyDescent="0.2">
      <c r="A96" s="9">
        <v>371</v>
      </c>
      <c r="C96" s="7">
        <v>0.33</v>
      </c>
      <c r="E96" s="7">
        <v>0.33</v>
      </c>
    </row>
    <row r="97" spans="1:5" x14ac:dyDescent="0.2">
      <c r="A97" s="9">
        <v>374</v>
      </c>
      <c r="B97" s="7">
        <v>0.08</v>
      </c>
      <c r="C97" s="7">
        <v>0.25</v>
      </c>
      <c r="E97" s="7">
        <v>0.33</v>
      </c>
    </row>
    <row r="98" spans="1:5" x14ac:dyDescent="0.2">
      <c r="A98" s="9">
        <v>375</v>
      </c>
      <c r="C98" s="7">
        <v>0.33</v>
      </c>
      <c r="E98" s="7">
        <v>0.33</v>
      </c>
    </row>
    <row r="99" spans="1:5" x14ac:dyDescent="0.2">
      <c r="A99" s="9">
        <v>377</v>
      </c>
      <c r="C99" s="7">
        <v>0.5</v>
      </c>
      <c r="E99" s="7">
        <v>0.5</v>
      </c>
    </row>
    <row r="100" spans="1:5" x14ac:dyDescent="0.2">
      <c r="A100" s="9">
        <v>378</v>
      </c>
      <c r="C100" s="7">
        <v>0.33</v>
      </c>
      <c r="E100" s="7">
        <v>0.33</v>
      </c>
    </row>
    <row r="101" spans="1:5" x14ac:dyDescent="0.2">
      <c r="A101" s="9">
        <v>379</v>
      </c>
      <c r="C101" s="7">
        <v>0.5</v>
      </c>
      <c r="E101" s="7">
        <v>0.5</v>
      </c>
    </row>
    <row r="102" spans="1:5" x14ac:dyDescent="0.2">
      <c r="A102" s="9">
        <v>421</v>
      </c>
    </row>
    <row r="103" spans="1:5" x14ac:dyDescent="0.2">
      <c r="A103" s="9">
        <v>422</v>
      </c>
      <c r="C103" s="7">
        <v>0.33</v>
      </c>
      <c r="E103" s="7">
        <v>0.33</v>
      </c>
    </row>
    <row r="104" spans="1:5" x14ac:dyDescent="0.2">
      <c r="A104" s="9">
        <v>424</v>
      </c>
      <c r="C104" s="7">
        <v>0.83000000000000007</v>
      </c>
      <c r="E104" s="7">
        <v>0.83000000000000007</v>
      </c>
    </row>
    <row r="105" spans="1:5" x14ac:dyDescent="0.2">
      <c r="A105" s="9">
        <v>425</v>
      </c>
      <c r="C105" s="7">
        <v>0.17</v>
      </c>
      <c r="E105" s="7">
        <v>0.17</v>
      </c>
    </row>
    <row r="106" spans="1:5" x14ac:dyDescent="0.2">
      <c r="A106" s="9">
        <v>426</v>
      </c>
      <c r="C106" s="7">
        <v>0.4</v>
      </c>
      <c r="E106" s="7">
        <v>0.4</v>
      </c>
    </row>
    <row r="107" spans="1:5" x14ac:dyDescent="0.2">
      <c r="A107" s="9">
        <v>500</v>
      </c>
      <c r="B107" s="7">
        <v>1.75</v>
      </c>
      <c r="C107" s="7">
        <v>1</v>
      </c>
      <c r="E107" s="7">
        <v>2.75</v>
      </c>
    </row>
    <row r="108" spans="1:5" x14ac:dyDescent="0.2">
      <c r="A108" s="9">
        <v>501</v>
      </c>
      <c r="B108" s="7">
        <v>1</v>
      </c>
      <c r="C108" s="7">
        <v>6</v>
      </c>
      <c r="E108" s="7">
        <v>7</v>
      </c>
    </row>
    <row r="109" spans="1:5" x14ac:dyDescent="0.2">
      <c r="A109" s="9">
        <v>502</v>
      </c>
      <c r="C109" s="7">
        <v>0.5</v>
      </c>
      <c r="E109" s="7">
        <v>0.5</v>
      </c>
    </row>
    <row r="110" spans="1:5" x14ac:dyDescent="0.2">
      <c r="A110" s="9">
        <v>503</v>
      </c>
      <c r="C110" s="7">
        <v>1.75</v>
      </c>
      <c r="E110" s="7">
        <v>1.75</v>
      </c>
    </row>
    <row r="111" spans="1:5" x14ac:dyDescent="0.2">
      <c r="A111" s="9">
        <v>504</v>
      </c>
      <c r="C111" s="7">
        <v>1.75</v>
      </c>
      <c r="E111" s="7">
        <v>1.75</v>
      </c>
    </row>
    <row r="112" spans="1:5" x14ac:dyDescent="0.2">
      <c r="A112" s="9">
        <v>505</v>
      </c>
      <c r="C112" s="7">
        <v>0.25</v>
      </c>
      <c r="E112" s="7">
        <v>0.25</v>
      </c>
    </row>
    <row r="113" spans="1:5" x14ac:dyDescent="0.2">
      <c r="A113" s="9">
        <v>506</v>
      </c>
      <c r="C113" s="7">
        <v>1</v>
      </c>
      <c r="E113" s="7">
        <v>1</v>
      </c>
    </row>
    <row r="114" spans="1:5" x14ac:dyDescent="0.2">
      <c r="A114" s="9">
        <v>507</v>
      </c>
      <c r="C114" s="7">
        <v>1</v>
      </c>
      <c r="E114" s="7">
        <v>1</v>
      </c>
    </row>
    <row r="115" spans="1:5" x14ac:dyDescent="0.2">
      <c r="A115" s="9">
        <v>520</v>
      </c>
      <c r="C115" s="7">
        <v>0.33</v>
      </c>
      <c r="E115" s="7">
        <v>0.33</v>
      </c>
    </row>
    <row r="116" spans="1:5" x14ac:dyDescent="0.2">
      <c r="A116" s="9">
        <v>521</v>
      </c>
      <c r="C116" s="7">
        <v>1.33</v>
      </c>
      <c r="E116" s="7">
        <v>1.33</v>
      </c>
    </row>
    <row r="117" spans="1:5" x14ac:dyDescent="0.2">
      <c r="A117" s="9">
        <v>522</v>
      </c>
      <c r="C117" s="7">
        <v>0.2</v>
      </c>
      <c r="E117" s="7">
        <v>0.2</v>
      </c>
    </row>
    <row r="118" spans="1:5" x14ac:dyDescent="0.2">
      <c r="A118" s="9">
        <v>524</v>
      </c>
      <c r="C118" s="7">
        <v>0.33</v>
      </c>
      <c r="E118" s="7">
        <v>0.33</v>
      </c>
    </row>
    <row r="119" spans="1:5" x14ac:dyDescent="0.2">
      <c r="A119" s="9">
        <v>526</v>
      </c>
      <c r="C119" s="7">
        <v>0.33</v>
      </c>
      <c r="E119" s="7">
        <v>0.33</v>
      </c>
    </row>
    <row r="120" spans="1:5" x14ac:dyDescent="0.2">
      <c r="A120" s="9">
        <v>529</v>
      </c>
      <c r="C120" s="7">
        <v>0.83000000000000007</v>
      </c>
      <c r="E120" s="7">
        <v>0.83000000000000007</v>
      </c>
    </row>
    <row r="121" spans="1:5" x14ac:dyDescent="0.2">
      <c r="A121" s="9">
        <v>533</v>
      </c>
      <c r="C121" s="7">
        <v>1.33</v>
      </c>
      <c r="E121" s="7">
        <v>1.33</v>
      </c>
    </row>
    <row r="122" spans="1:5" x14ac:dyDescent="0.2">
      <c r="A122" s="9">
        <v>535</v>
      </c>
      <c r="C122" s="7">
        <v>2</v>
      </c>
      <c r="E122" s="7">
        <v>2</v>
      </c>
    </row>
    <row r="123" spans="1:5" x14ac:dyDescent="0.2">
      <c r="A123" s="9">
        <v>536</v>
      </c>
    </row>
    <row r="124" spans="1:5" x14ac:dyDescent="0.2">
      <c r="A124" s="9">
        <v>539</v>
      </c>
      <c r="C124" s="7">
        <v>1.75</v>
      </c>
      <c r="E124" s="7">
        <v>1.75</v>
      </c>
    </row>
    <row r="125" spans="1:5" x14ac:dyDescent="0.2">
      <c r="A125" s="9">
        <v>540</v>
      </c>
      <c r="C125" s="7">
        <v>0.5</v>
      </c>
      <c r="E125" s="7">
        <v>0.5</v>
      </c>
    </row>
    <row r="126" spans="1:5" x14ac:dyDescent="0.2">
      <c r="A126" s="9">
        <v>543</v>
      </c>
      <c r="C126" s="7">
        <v>1.5</v>
      </c>
      <c r="E126" s="7">
        <v>1.5</v>
      </c>
    </row>
    <row r="127" spans="1:5" x14ac:dyDescent="0.2">
      <c r="A127" s="9">
        <v>544</v>
      </c>
      <c r="C127" s="7">
        <v>2.15</v>
      </c>
      <c r="E127" s="7">
        <v>2.15</v>
      </c>
    </row>
    <row r="128" spans="1:5" x14ac:dyDescent="0.2">
      <c r="A128" s="9">
        <v>545</v>
      </c>
      <c r="C128" s="7">
        <v>1.25</v>
      </c>
      <c r="E128" s="7">
        <v>1.25</v>
      </c>
    </row>
    <row r="129" spans="1:5" x14ac:dyDescent="0.2">
      <c r="A129" s="9">
        <v>550</v>
      </c>
      <c r="C129" s="7">
        <v>0.32999999999999996</v>
      </c>
      <c r="E129" s="7">
        <v>0.32999999999999996</v>
      </c>
    </row>
    <row r="130" spans="1:5" x14ac:dyDescent="0.2">
      <c r="A130" s="9">
        <v>552</v>
      </c>
      <c r="C130" s="7">
        <v>1.6</v>
      </c>
      <c r="E130" s="7">
        <v>1.6</v>
      </c>
    </row>
    <row r="131" spans="1:5" x14ac:dyDescent="0.2">
      <c r="A131" s="9">
        <v>555</v>
      </c>
      <c r="B131" s="7">
        <v>0.6</v>
      </c>
      <c r="E131" s="7">
        <v>0.6</v>
      </c>
    </row>
    <row r="132" spans="1:5" x14ac:dyDescent="0.2">
      <c r="A132" s="9">
        <v>556</v>
      </c>
      <c r="C132" s="7">
        <v>0.33</v>
      </c>
      <c r="E132" s="7">
        <v>0.33</v>
      </c>
    </row>
    <row r="133" spans="1:5" x14ac:dyDescent="0.2">
      <c r="A133" s="9">
        <v>561</v>
      </c>
      <c r="C133" s="7">
        <v>0.33</v>
      </c>
      <c r="E133" s="7">
        <v>0.33</v>
      </c>
    </row>
    <row r="134" spans="1:5" x14ac:dyDescent="0.2">
      <c r="A134" s="9">
        <v>562</v>
      </c>
      <c r="C134" s="7">
        <v>0.75</v>
      </c>
      <c r="E134" s="7">
        <v>0.75</v>
      </c>
    </row>
    <row r="135" spans="1:5" x14ac:dyDescent="0.2">
      <c r="A135" s="9">
        <v>563</v>
      </c>
      <c r="C135" s="7">
        <v>0.33</v>
      </c>
      <c r="E135" s="7">
        <v>0.33</v>
      </c>
    </row>
    <row r="136" spans="1:5" x14ac:dyDescent="0.2">
      <c r="A136" s="9">
        <v>564</v>
      </c>
      <c r="C136" s="7">
        <v>0.83</v>
      </c>
      <c r="E136" s="7">
        <v>0.83</v>
      </c>
    </row>
    <row r="137" spans="1:5" x14ac:dyDescent="0.2">
      <c r="A137" s="9">
        <v>567</v>
      </c>
      <c r="C137" s="7">
        <v>0.33</v>
      </c>
      <c r="E137" s="7">
        <v>0.33</v>
      </c>
    </row>
    <row r="138" spans="1:5" x14ac:dyDescent="0.2">
      <c r="A138" s="9">
        <v>568</v>
      </c>
      <c r="C138" s="7">
        <v>0.75</v>
      </c>
      <c r="E138" s="7">
        <v>0.75</v>
      </c>
    </row>
    <row r="139" spans="1:5" x14ac:dyDescent="0.2">
      <c r="A139" s="9">
        <v>569</v>
      </c>
      <c r="C139" s="7">
        <v>0.5</v>
      </c>
      <c r="E139" s="7">
        <v>0.5</v>
      </c>
    </row>
    <row r="140" spans="1:5" x14ac:dyDescent="0.2">
      <c r="A140" s="9">
        <v>570</v>
      </c>
      <c r="C140" s="7">
        <v>0.33</v>
      </c>
      <c r="E140" s="7">
        <v>0.33</v>
      </c>
    </row>
    <row r="141" spans="1:5" x14ac:dyDescent="0.2">
      <c r="A141" s="9">
        <v>571</v>
      </c>
      <c r="C141" s="7">
        <v>0.33</v>
      </c>
      <c r="E141" s="7">
        <v>0.33</v>
      </c>
    </row>
    <row r="142" spans="1:5" x14ac:dyDescent="0.2">
      <c r="A142" s="9">
        <v>575</v>
      </c>
      <c r="C142" s="7">
        <v>0.33</v>
      </c>
      <c r="E142" s="7">
        <v>0.33</v>
      </c>
    </row>
    <row r="143" spans="1:5" x14ac:dyDescent="0.2">
      <c r="A143" s="9">
        <v>578</v>
      </c>
      <c r="C143" s="7">
        <v>0.33</v>
      </c>
      <c r="E143" s="7">
        <v>0.33</v>
      </c>
    </row>
    <row r="144" spans="1:5" x14ac:dyDescent="0.2">
      <c r="A144" s="9">
        <v>579</v>
      </c>
      <c r="C144" s="7">
        <v>0.33</v>
      </c>
      <c r="E144" s="7">
        <v>0.33</v>
      </c>
    </row>
    <row r="145" spans="1:5" x14ac:dyDescent="0.2">
      <c r="A145" s="9">
        <v>600</v>
      </c>
      <c r="C145" s="7">
        <v>1.73</v>
      </c>
      <c r="E145" s="7">
        <v>1.73</v>
      </c>
    </row>
    <row r="146" spans="1:5" x14ac:dyDescent="0.2">
      <c r="A146" s="9">
        <v>601</v>
      </c>
      <c r="C146" s="7">
        <v>0.83000000000000007</v>
      </c>
      <c r="E146" s="7">
        <v>0.83000000000000007</v>
      </c>
    </row>
    <row r="147" spans="1:5" x14ac:dyDescent="0.2">
      <c r="A147" s="9">
        <v>620</v>
      </c>
      <c r="B147" s="7">
        <v>1</v>
      </c>
      <c r="C147" s="7">
        <v>0.33</v>
      </c>
      <c r="E147" s="7">
        <v>1.33</v>
      </c>
    </row>
    <row r="148" spans="1:5" x14ac:dyDescent="0.2">
      <c r="A148" s="9">
        <v>621</v>
      </c>
      <c r="C148" s="7">
        <v>0.5</v>
      </c>
      <c r="E148" s="7">
        <v>0.5</v>
      </c>
    </row>
    <row r="149" spans="1:5" x14ac:dyDescent="0.2">
      <c r="A149" s="9">
        <v>622</v>
      </c>
      <c r="C149" s="7">
        <v>0.33</v>
      </c>
      <c r="E149" s="7">
        <v>0.33</v>
      </c>
    </row>
    <row r="150" spans="1:5" x14ac:dyDescent="0.2">
      <c r="A150" s="9">
        <v>623</v>
      </c>
      <c r="C150" s="7">
        <v>0.47</v>
      </c>
      <c r="E150" s="7">
        <v>0.47</v>
      </c>
    </row>
    <row r="151" spans="1:5" x14ac:dyDescent="0.2">
      <c r="A151" s="9">
        <v>629</v>
      </c>
      <c r="C151" s="7">
        <v>0.5</v>
      </c>
      <c r="E151" s="7">
        <v>0.5</v>
      </c>
    </row>
    <row r="152" spans="1:5" x14ac:dyDescent="0.2">
      <c r="A152" s="9">
        <v>632</v>
      </c>
      <c r="B152" s="7">
        <v>0.79</v>
      </c>
      <c r="E152" s="7">
        <v>0.79</v>
      </c>
    </row>
    <row r="153" spans="1:5" x14ac:dyDescent="0.2">
      <c r="A153" s="9">
        <v>636</v>
      </c>
      <c r="C153" s="7">
        <v>0.33</v>
      </c>
      <c r="E153" s="7">
        <v>0.33</v>
      </c>
    </row>
    <row r="154" spans="1:5" x14ac:dyDescent="0.2">
      <c r="A154" s="9">
        <v>641</v>
      </c>
    </row>
    <row r="155" spans="1:5" x14ac:dyDescent="0.2">
      <c r="A155" s="9">
        <v>644</v>
      </c>
      <c r="C155" s="7">
        <v>0.83000000000000007</v>
      </c>
      <c r="E155" s="7">
        <v>0.83000000000000007</v>
      </c>
    </row>
    <row r="156" spans="1:5" x14ac:dyDescent="0.2">
      <c r="A156" s="9">
        <v>649</v>
      </c>
      <c r="C156" s="7">
        <v>0.5</v>
      </c>
      <c r="E156" s="7">
        <v>0.5</v>
      </c>
    </row>
    <row r="157" spans="1:5" x14ac:dyDescent="0.2">
      <c r="A157" s="9">
        <v>651</v>
      </c>
      <c r="C157" s="7">
        <v>0.33</v>
      </c>
      <c r="E157" s="7">
        <v>0.33</v>
      </c>
    </row>
    <row r="158" spans="1:5" x14ac:dyDescent="0.2">
      <c r="A158" s="9">
        <v>662</v>
      </c>
      <c r="C158" s="7">
        <v>0.5</v>
      </c>
      <c r="E158" s="7">
        <v>0.5</v>
      </c>
    </row>
    <row r="159" spans="1:5" x14ac:dyDescent="0.2">
      <c r="A159" s="9">
        <v>666</v>
      </c>
      <c r="C159" s="7">
        <v>0.33</v>
      </c>
      <c r="E159" s="7">
        <v>0.33</v>
      </c>
    </row>
    <row r="160" spans="1:5" x14ac:dyDescent="0.2">
      <c r="A160" s="9">
        <v>675</v>
      </c>
      <c r="C160" s="7">
        <v>0.73</v>
      </c>
      <c r="E160" s="7">
        <v>0.73</v>
      </c>
    </row>
    <row r="161" spans="1:5" x14ac:dyDescent="0.2">
      <c r="A161" s="9">
        <v>677</v>
      </c>
      <c r="C161" s="7">
        <v>0.52</v>
      </c>
      <c r="E161" s="7">
        <v>0.52</v>
      </c>
    </row>
    <row r="162" spans="1:5" x14ac:dyDescent="0.2">
      <c r="A162" s="9" t="s">
        <v>1111</v>
      </c>
      <c r="B162" s="7">
        <v>21.130000000000003</v>
      </c>
      <c r="C162" s="7">
        <v>189.33000000000041</v>
      </c>
      <c r="E162" s="7">
        <v>210.46000000000046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8"/>
  <sheetViews>
    <sheetView rightToLeft="1" workbookViewId="0">
      <selection sqref="A1:XFD1048576"/>
    </sheetView>
  </sheetViews>
  <sheetFormatPr defaultRowHeight="14.25" x14ac:dyDescent="0.2"/>
  <cols>
    <col min="1" max="1" width="7.875" bestFit="1" customWidth="1"/>
    <col min="2" max="2" width="8" bestFit="1" customWidth="1"/>
    <col min="3" max="3" width="8.375" bestFit="1" customWidth="1"/>
    <col min="4" max="4" width="19.125" bestFit="1" customWidth="1"/>
    <col min="5" max="5" width="9.75" bestFit="1" customWidth="1"/>
    <col min="6" max="6" width="19.625" bestFit="1" customWidth="1"/>
    <col min="7" max="7" width="10.125" bestFit="1" customWidth="1"/>
    <col min="8" max="8" width="10.625" bestFit="1" customWidth="1"/>
    <col min="9" max="9" width="16.625" bestFit="1" customWidth="1"/>
    <col min="10" max="10" width="7.875" bestFit="1" customWidth="1"/>
    <col min="11" max="11" width="9.625" bestFit="1" customWidth="1"/>
    <col min="12" max="12" width="13.625" bestFit="1" customWidth="1"/>
    <col min="13" max="13" width="19.75" bestFit="1" customWidth="1"/>
    <col min="14" max="14" width="12.125" bestFit="1" customWidth="1"/>
    <col min="15" max="15" width="18.125" bestFit="1" customWidth="1"/>
    <col min="16" max="16" width="16" bestFit="1" customWidth="1"/>
    <col min="17" max="17" width="9.875" bestFit="1" customWidth="1"/>
    <col min="18" max="18" width="13.125" bestFit="1" customWidth="1"/>
    <col min="19" max="19" width="9.625" bestFit="1" customWidth="1"/>
    <col min="20" max="20" width="5.125" bestFit="1" customWidth="1"/>
    <col min="21" max="21" width="9" style="7"/>
    <col min="22" max="22" width="11.75" style="7" bestFit="1" customWidth="1"/>
    <col min="23" max="23" width="12.5" bestFit="1" customWidth="1"/>
    <col min="24" max="24" width="16.625" bestFit="1" customWidth="1"/>
    <col min="25" max="25" width="9.5" bestFit="1" customWidth="1"/>
    <col min="26" max="26" width="14.25" bestFit="1" customWidth="1"/>
    <col min="27" max="27" width="7.625" bestFit="1" customWidth="1"/>
    <col min="28" max="28" width="12" bestFit="1" customWidth="1"/>
    <col min="29" max="29" width="4.75" bestFit="1" customWidth="1"/>
    <col min="30" max="30" width="11.75" bestFit="1" customWidth="1"/>
    <col min="31" max="31" width="17.875" bestFit="1" customWidth="1"/>
    <col min="32" max="32" width="23" bestFit="1" customWidth="1"/>
    <col min="33" max="33" width="20.25" bestFit="1" customWidth="1"/>
    <col min="34" max="34" width="20.625" bestFit="1" customWidth="1"/>
    <col min="35" max="35" width="18.125" bestFit="1" customWidth="1"/>
    <col min="36" max="36" width="14.875" bestFit="1" customWidth="1"/>
    <col min="37" max="37" width="15.25" customWidth="1"/>
  </cols>
  <sheetData>
    <row r="1" spans="1:37" x14ac:dyDescent="0.2">
      <c r="A1" t="s">
        <v>11</v>
      </c>
      <c r="B1" t="s">
        <v>173</v>
      </c>
      <c r="C1" t="s">
        <v>174</v>
      </c>
      <c r="D1" t="s">
        <v>175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  <c r="J1" t="s">
        <v>181</v>
      </c>
      <c r="K1" t="s">
        <v>182</v>
      </c>
      <c r="L1" t="s">
        <v>183</v>
      </c>
      <c r="M1" t="s">
        <v>184</v>
      </c>
      <c r="N1" t="s">
        <v>185</v>
      </c>
      <c r="O1" t="s">
        <v>186</v>
      </c>
      <c r="P1" t="s">
        <v>187</v>
      </c>
      <c r="Q1" t="s">
        <v>188</v>
      </c>
      <c r="R1" t="s">
        <v>189</v>
      </c>
      <c r="S1" t="s">
        <v>190</v>
      </c>
      <c r="T1" t="s">
        <v>191</v>
      </c>
      <c r="U1" s="7" t="s">
        <v>192</v>
      </c>
      <c r="V1" s="7" t="s">
        <v>193</v>
      </c>
      <c r="W1" t="s">
        <v>194</v>
      </c>
      <c r="X1" t="s">
        <v>195</v>
      </c>
      <c r="Y1" t="s">
        <v>196</v>
      </c>
      <c r="Z1" t="s">
        <v>197</v>
      </c>
      <c r="AA1" t="s">
        <v>198</v>
      </c>
      <c r="AB1" t="s">
        <v>199</v>
      </c>
      <c r="AC1" t="s">
        <v>200</v>
      </c>
      <c r="AD1" t="s">
        <v>201</v>
      </c>
      <c r="AE1" t="s">
        <v>202</v>
      </c>
      <c r="AF1" t="s">
        <v>203</v>
      </c>
      <c r="AG1" t="s">
        <v>204</v>
      </c>
      <c r="AH1" t="s">
        <v>205</v>
      </c>
      <c r="AI1" t="s">
        <v>206</v>
      </c>
      <c r="AJ1" t="s">
        <v>207</v>
      </c>
      <c r="AK1" t="s">
        <v>208</v>
      </c>
    </row>
    <row r="2" spans="1:37" x14ac:dyDescent="0.2">
      <c r="A2">
        <v>4</v>
      </c>
      <c r="B2" t="s">
        <v>151</v>
      </c>
      <c r="C2">
        <v>100</v>
      </c>
      <c r="D2" t="s">
        <v>1027</v>
      </c>
      <c r="E2">
        <v>1000000</v>
      </c>
      <c r="F2" t="s">
        <v>152</v>
      </c>
      <c r="G2">
        <v>2000</v>
      </c>
      <c r="H2">
        <v>63</v>
      </c>
      <c r="I2" t="s">
        <v>2</v>
      </c>
      <c r="J2">
        <v>1</v>
      </c>
      <c r="K2" t="s">
        <v>214</v>
      </c>
      <c r="L2">
        <v>1</v>
      </c>
      <c r="M2" t="s">
        <v>215</v>
      </c>
      <c r="N2">
        <v>0</v>
      </c>
      <c r="P2" t="s">
        <v>216</v>
      </c>
      <c r="Q2">
        <v>302878269</v>
      </c>
      <c r="R2" t="s">
        <v>1028</v>
      </c>
      <c r="S2" t="s">
        <v>878</v>
      </c>
      <c r="T2" t="s">
        <v>219</v>
      </c>
      <c r="U2" s="7">
        <v>0.5</v>
      </c>
      <c r="V2" s="7">
        <v>0.5</v>
      </c>
      <c r="W2">
        <v>63</v>
      </c>
      <c r="X2" t="s">
        <v>2</v>
      </c>
      <c r="Y2">
        <v>0</v>
      </c>
      <c r="AA2">
        <v>80</v>
      </c>
      <c r="AB2" t="s">
        <v>220</v>
      </c>
      <c r="AC2">
        <v>27</v>
      </c>
      <c r="AE2" s="6">
        <v>44440</v>
      </c>
      <c r="AF2" s="6">
        <v>44440</v>
      </c>
      <c r="AG2" s="6">
        <v>47848</v>
      </c>
      <c r="AH2" s="6">
        <v>43466</v>
      </c>
      <c r="AI2" s="6">
        <v>47848</v>
      </c>
      <c r="AJ2" s="6">
        <v>34060</v>
      </c>
    </row>
    <row r="3" spans="1:37" x14ac:dyDescent="0.2">
      <c r="A3">
        <v>4</v>
      </c>
      <c r="B3" t="s">
        <v>151</v>
      </c>
      <c r="C3">
        <v>100</v>
      </c>
      <c r="D3" t="s">
        <v>1027</v>
      </c>
      <c r="E3">
        <v>1000000</v>
      </c>
      <c r="F3" t="s">
        <v>152</v>
      </c>
      <c r="G3">
        <v>3000</v>
      </c>
      <c r="H3">
        <v>64</v>
      </c>
      <c r="I3" t="s">
        <v>222</v>
      </c>
      <c r="J3">
        <v>1</v>
      </c>
      <c r="K3" t="s">
        <v>214</v>
      </c>
      <c r="L3">
        <v>1</v>
      </c>
      <c r="M3" t="s">
        <v>215</v>
      </c>
      <c r="N3">
        <v>0</v>
      </c>
      <c r="P3" t="s">
        <v>216</v>
      </c>
      <c r="Q3">
        <v>15485998</v>
      </c>
      <c r="R3" t="s">
        <v>1029</v>
      </c>
      <c r="S3" t="s">
        <v>799</v>
      </c>
      <c r="T3" t="s">
        <v>219</v>
      </c>
      <c r="U3" s="7">
        <v>0.5</v>
      </c>
      <c r="V3" s="7">
        <v>0.5</v>
      </c>
      <c r="W3">
        <v>64</v>
      </c>
      <c r="X3" t="s">
        <v>222</v>
      </c>
      <c r="Y3">
        <v>0</v>
      </c>
      <c r="AA3">
        <v>80</v>
      </c>
      <c r="AB3" t="s">
        <v>220</v>
      </c>
      <c r="AC3">
        <v>28</v>
      </c>
      <c r="AD3">
        <v>108</v>
      </c>
      <c r="AE3" s="6">
        <v>44743</v>
      </c>
      <c r="AF3" s="6">
        <v>44743</v>
      </c>
      <c r="AG3" s="6">
        <v>47848</v>
      </c>
      <c r="AH3" s="6">
        <v>40664</v>
      </c>
      <c r="AI3" s="6">
        <v>47848</v>
      </c>
      <c r="AJ3" s="6">
        <v>26390</v>
      </c>
    </row>
    <row r="4" spans="1:37" x14ac:dyDescent="0.2">
      <c r="A4">
        <v>4</v>
      </c>
      <c r="B4" t="s">
        <v>151</v>
      </c>
      <c r="C4">
        <v>100</v>
      </c>
      <c r="D4" t="s">
        <v>1027</v>
      </c>
      <c r="E4">
        <v>1000040</v>
      </c>
      <c r="F4" t="s">
        <v>1030</v>
      </c>
      <c r="G4">
        <v>120100</v>
      </c>
      <c r="H4">
        <v>120</v>
      </c>
      <c r="I4" t="s">
        <v>227</v>
      </c>
      <c r="J4">
        <v>1</v>
      </c>
      <c r="K4" t="s">
        <v>214</v>
      </c>
      <c r="L4">
        <v>1</v>
      </c>
      <c r="M4" t="s">
        <v>215</v>
      </c>
      <c r="N4">
        <v>8</v>
      </c>
      <c r="O4" t="s">
        <v>228</v>
      </c>
      <c r="P4" t="s">
        <v>216</v>
      </c>
      <c r="Q4">
        <v>305434664</v>
      </c>
      <c r="R4" t="s">
        <v>1031</v>
      </c>
      <c r="S4" t="s">
        <v>584</v>
      </c>
      <c r="T4" t="s">
        <v>219</v>
      </c>
      <c r="U4" s="7">
        <v>0.75</v>
      </c>
      <c r="V4" s="7">
        <v>0.75</v>
      </c>
      <c r="W4">
        <v>120</v>
      </c>
      <c r="X4" t="s">
        <v>227</v>
      </c>
      <c r="Y4">
        <v>0</v>
      </c>
      <c r="AA4">
        <v>80</v>
      </c>
      <c r="AB4" t="s">
        <v>220</v>
      </c>
      <c r="AC4">
        <v>21</v>
      </c>
      <c r="AD4">
        <v>101</v>
      </c>
      <c r="AE4" s="6">
        <v>42858</v>
      </c>
      <c r="AF4" s="6">
        <v>44440</v>
      </c>
      <c r="AG4" s="6">
        <v>47848</v>
      </c>
      <c r="AH4" s="6">
        <v>43922</v>
      </c>
      <c r="AI4" s="6">
        <v>47848</v>
      </c>
      <c r="AJ4" s="6">
        <v>42461</v>
      </c>
    </row>
    <row r="5" spans="1:37" x14ac:dyDescent="0.2">
      <c r="A5">
        <v>4</v>
      </c>
      <c r="B5" t="s">
        <v>151</v>
      </c>
      <c r="C5">
        <v>100</v>
      </c>
      <c r="D5" t="s">
        <v>1027</v>
      </c>
      <c r="E5">
        <v>1000040</v>
      </c>
      <c r="F5" t="s">
        <v>1030</v>
      </c>
      <c r="G5">
        <v>140100</v>
      </c>
      <c r="H5">
        <v>140</v>
      </c>
      <c r="I5" t="s">
        <v>241</v>
      </c>
      <c r="J5">
        <v>1</v>
      </c>
      <c r="K5" t="s">
        <v>214</v>
      </c>
      <c r="L5">
        <v>1</v>
      </c>
      <c r="M5" t="s">
        <v>215</v>
      </c>
      <c r="N5">
        <v>0</v>
      </c>
      <c r="P5" t="s">
        <v>216</v>
      </c>
      <c r="Q5">
        <v>302878269</v>
      </c>
      <c r="R5" t="s">
        <v>1028</v>
      </c>
      <c r="S5" t="s">
        <v>878</v>
      </c>
      <c r="T5" t="s">
        <v>219</v>
      </c>
      <c r="U5" s="7">
        <v>0.39</v>
      </c>
      <c r="V5" s="7">
        <v>0.39</v>
      </c>
      <c r="W5">
        <v>140</v>
      </c>
      <c r="X5" t="s">
        <v>241</v>
      </c>
      <c r="Y5">
        <v>0</v>
      </c>
      <c r="AA5">
        <v>80</v>
      </c>
      <c r="AB5" t="s">
        <v>220</v>
      </c>
      <c r="AC5">
        <v>21</v>
      </c>
      <c r="AE5" s="6">
        <v>44440</v>
      </c>
      <c r="AF5" s="6">
        <v>44440</v>
      </c>
      <c r="AG5" s="6">
        <v>47848</v>
      </c>
      <c r="AH5" s="6">
        <v>43466</v>
      </c>
      <c r="AI5" s="6">
        <v>47848</v>
      </c>
      <c r="AJ5" s="6">
        <v>44348</v>
      </c>
    </row>
    <row r="6" spans="1:37" x14ac:dyDescent="0.2">
      <c r="A6">
        <v>1</v>
      </c>
      <c r="B6" t="s">
        <v>12</v>
      </c>
      <c r="C6">
        <v>101</v>
      </c>
      <c r="D6" t="s">
        <v>213</v>
      </c>
      <c r="E6">
        <v>1010000</v>
      </c>
      <c r="F6" t="s">
        <v>13</v>
      </c>
      <c r="G6">
        <v>40100</v>
      </c>
      <c r="H6">
        <v>63</v>
      </c>
      <c r="I6" t="s">
        <v>2</v>
      </c>
      <c r="J6">
        <v>1</v>
      </c>
      <c r="K6" t="s">
        <v>214</v>
      </c>
      <c r="L6">
        <v>1</v>
      </c>
      <c r="M6" t="s">
        <v>215</v>
      </c>
      <c r="N6">
        <v>0</v>
      </c>
      <c r="P6" t="s">
        <v>216</v>
      </c>
      <c r="Q6">
        <v>15857873</v>
      </c>
      <c r="R6" t="s">
        <v>217</v>
      </c>
      <c r="S6" t="s">
        <v>218</v>
      </c>
      <c r="T6" t="s">
        <v>219</v>
      </c>
      <c r="U6" s="7">
        <v>1</v>
      </c>
      <c r="V6" s="7">
        <v>1</v>
      </c>
      <c r="W6">
        <v>63</v>
      </c>
      <c r="X6" t="s">
        <v>2</v>
      </c>
      <c r="Y6">
        <v>0</v>
      </c>
      <c r="AA6">
        <v>80</v>
      </c>
      <c r="AB6" t="s">
        <v>220</v>
      </c>
      <c r="AC6">
        <v>27</v>
      </c>
      <c r="AD6">
        <v>105</v>
      </c>
      <c r="AE6" s="6">
        <v>41548</v>
      </c>
      <c r="AF6" s="6">
        <v>41548</v>
      </c>
      <c r="AG6" s="6">
        <v>46843</v>
      </c>
      <c r="AH6" s="6">
        <v>33939</v>
      </c>
      <c r="AI6" s="6">
        <v>46843</v>
      </c>
      <c r="AJ6" s="6">
        <v>18629</v>
      </c>
    </row>
    <row r="7" spans="1:37" x14ac:dyDescent="0.2">
      <c r="A7">
        <v>1</v>
      </c>
      <c r="B7" t="s">
        <v>12</v>
      </c>
      <c r="C7">
        <v>101</v>
      </c>
      <c r="D7" t="s">
        <v>213</v>
      </c>
      <c r="E7">
        <v>1010000</v>
      </c>
      <c r="F7" t="s">
        <v>13</v>
      </c>
      <c r="G7">
        <v>50200</v>
      </c>
      <c r="H7">
        <v>64</v>
      </c>
      <c r="I7" t="s">
        <v>222</v>
      </c>
      <c r="J7">
        <v>1</v>
      </c>
      <c r="K7" t="s">
        <v>214</v>
      </c>
      <c r="L7">
        <v>1</v>
      </c>
      <c r="M7" t="s">
        <v>215</v>
      </c>
      <c r="N7">
        <v>0</v>
      </c>
      <c r="P7" t="s">
        <v>216</v>
      </c>
      <c r="Q7">
        <v>309855096</v>
      </c>
      <c r="R7" t="s">
        <v>223</v>
      </c>
      <c r="S7" t="s">
        <v>224</v>
      </c>
      <c r="T7" t="s">
        <v>225</v>
      </c>
      <c r="U7" s="7">
        <v>1</v>
      </c>
      <c r="V7" s="7">
        <v>1</v>
      </c>
      <c r="W7">
        <v>64</v>
      </c>
      <c r="X7" t="s">
        <v>222</v>
      </c>
      <c r="Y7">
        <v>0</v>
      </c>
      <c r="AA7">
        <v>80</v>
      </c>
      <c r="AB7" t="s">
        <v>220</v>
      </c>
      <c r="AC7">
        <v>30</v>
      </c>
      <c r="AD7">
        <v>111</v>
      </c>
      <c r="AE7" s="6">
        <v>40238</v>
      </c>
      <c r="AF7" s="6">
        <v>40238</v>
      </c>
      <c r="AG7" s="6">
        <v>46752</v>
      </c>
      <c r="AH7" s="6">
        <v>36151</v>
      </c>
      <c r="AI7" s="6">
        <v>46752</v>
      </c>
      <c r="AJ7" s="6">
        <v>18629</v>
      </c>
    </row>
    <row r="8" spans="1:37" x14ac:dyDescent="0.2">
      <c r="A8">
        <v>1</v>
      </c>
      <c r="B8" t="s">
        <v>12</v>
      </c>
      <c r="C8">
        <v>101</v>
      </c>
      <c r="D8" t="s">
        <v>213</v>
      </c>
      <c r="E8">
        <v>1010110</v>
      </c>
      <c r="F8" t="s">
        <v>226</v>
      </c>
      <c r="G8">
        <v>120200</v>
      </c>
      <c r="H8">
        <v>120</v>
      </c>
      <c r="I8" t="s">
        <v>227</v>
      </c>
      <c r="J8">
        <v>1</v>
      </c>
      <c r="K8" t="s">
        <v>214</v>
      </c>
      <c r="L8">
        <v>1</v>
      </c>
      <c r="M8" t="s">
        <v>215</v>
      </c>
      <c r="N8">
        <v>8</v>
      </c>
      <c r="O8" t="s">
        <v>228</v>
      </c>
      <c r="P8" t="s">
        <v>216</v>
      </c>
      <c r="Q8">
        <v>29359346</v>
      </c>
      <c r="R8" t="s">
        <v>229</v>
      </c>
      <c r="S8" t="s">
        <v>230</v>
      </c>
      <c r="T8" t="s">
        <v>219</v>
      </c>
      <c r="U8" s="7">
        <v>0.5</v>
      </c>
      <c r="V8" s="7">
        <v>0.5</v>
      </c>
      <c r="W8">
        <v>120</v>
      </c>
      <c r="X8" t="s">
        <v>227</v>
      </c>
      <c r="Y8">
        <v>0</v>
      </c>
      <c r="AA8">
        <v>80</v>
      </c>
      <c r="AB8" t="s">
        <v>220</v>
      </c>
      <c r="AC8">
        <v>21</v>
      </c>
      <c r="AD8">
        <v>107</v>
      </c>
      <c r="AE8" s="6">
        <v>43786</v>
      </c>
      <c r="AF8" s="6">
        <v>43786</v>
      </c>
      <c r="AG8" s="6">
        <v>48944</v>
      </c>
      <c r="AH8" s="6">
        <v>43786</v>
      </c>
      <c r="AI8" s="6">
        <v>49674</v>
      </c>
      <c r="AJ8" s="6">
        <v>42461</v>
      </c>
    </row>
    <row r="9" spans="1:37" x14ac:dyDescent="0.2">
      <c r="A9">
        <v>1</v>
      </c>
      <c r="B9" t="s">
        <v>12</v>
      </c>
      <c r="C9">
        <v>101</v>
      </c>
      <c r="D9" t="s">
        <v>213</v>
      </c>
      <c r="E9">
        <v>1010110</v>
      </c>
      <c r="F9" t="s">
        <v>226</v>
      </c>
      <c r="G9">
        <v>120300</v>
      </c>
      <c r="H9">
        <v>120</v>
      </c>
      <c r="I9" t="s">
        <v>227</v>
      </c>
      <c r="J9">
        <v>1</v>
      </c>
      <c r="K9" t="s">
        <v>214</v>
      </c>
      <c r="L9">
        <v>1</v>
      </c>
      <c r="M9" t="s">
        <v>215</v>
      </c>
      <c r="N9">
        <v>8</v>
      </c>
      <c r="O9" t="s">
        <v>228</v>
      </c>
      <c r="P9" t="s">
        <v>216</v>
      </c>
      <c r="Q9">
        <v>309787885</v>
      </c>
      <c r="R9" t="s">
        <v>231</v>
      </c>
      <c r="S9" t="s">
        <v>232</v>
      </c>
      <c r="T9" t="s">
        <v>219</v>
      </c>
      <c r="U9" s="7">
        <v>1</v>
      </c>
      <c r="V9" s="7">
        <v>1</v>
      </c>
      <c r="W9">
        <v>120</v>
      </c>
      <c r="X9" t="s">
        <v>227</v>
      </c>
      <c r="Y9">
        <v>0</v>
      </c>
      <c r="AA9">
        <v>80</v>
      </c>
      <c r="AB9" t="s">
        <v>220</v>
      </c>
      <c r="AC9">
        <v>22</v>
      </c>
      <c r="AD9">
        <v>102</v>
      </c>
      <c r="AE9" s="6">
        <v>42522</v>
      </c>
      <c r="AF9" s="6">
        <v>44440</v>
      </c>
      <c r="AG9" s="6">
        <v>54057</v>
      </c>
      <c r="AH9" s="6">
        <v>40163</v>
      </c>
      <c r="AI9" s="6">
        <v>54057</v>
      </c>
      <c r="AJ9" s="6">
        <v>42461</v>
      </c>
    </row>
    <row r="10" spans="1:37" x14ac:dyDescent="0.2">
      <c r="A10">
        <v>4</v>
      </c>
      <c r="B10" t="s">
        <v>151</v>
      </c>
      <c r="C10">
        <v>102</v>
      </c>
      <c r="D10" t="s">
        <v>1032</v>
      </c>
      <c r="E10">
        <v>1020005</v>
      </c>
      <c r="F10" t="s">
        <v>1033</v>
      </c>
      <c r="G10">
        <v>60300</v>
      </c>
      <c r="H10">
        <v>63</v>
      </c>
      <c r="I10" t="s">
        <v>2</v>
      </c>
      <c r="J10">
        <v>1</v>
      </c>
      <c r="K10" t="s">
        <v>214</v>
      </c>
      <c r="L10">
        <v>1</v>
      </c>
      <c r="M10" t="s">
        <v>215</v>
      </c>
      <c r="N10">
        <v>0</v>
      </c>
      <c r="P10" t="s">
        <v>216</v>
      </c>
      <c r="Q10">
        <v>58828609</v>
      </c>
      <c r="R10" t="s">
        <v>1034</v>
      </c>
      <c r="S10" t="s">
        <v>1035</v>
      </c>
      <c r="T10" t="s">
        <v>219</v>
      </c>
      <c r="U10" s="7">
        <v>1</v>
      </c>
      <c r="V10" s="7">
        <v>1</v>
      </c>
      <c r="W10">
        <v>63</v>
      </c>
      <c r="X10" t="s">
        <v>2</v>
      </c>
      <c r="Y10">
        <v>0</v>
      </c>
      <c r="AA10">
        <v>80</v>
      </c>
      <c r="AB10" t="s">
        <v>220</v>
      </c>
      <c r="AC10">
        <v>30</v>
      </c>
      <c r="AD10">
        <v>111</v>
      </c>
      <c r="AE10" s="6">
        <v>37926</v>
      </c>
      <c r="AF10" s="6">
        <v>44440</v>
      </c>
      <c r="AG10" s="6">
        <v>45535</v>
      </c>
      <c r="AH10" s="6">
        <v>32387</v>
      </c>
      <c r="AI10" s="6">
        <v>45535</v>
      </c>
      <c r="AJ10" s="6">
        <v>37073</v>
      </c>
    </row>
    <row r="11" spans="1:37" x14ac:dyDescent="0.2">
      <c r="A11">
        <v>4</v>
      </c>
      <c r="B11" t="s">
        <v>151</v>
      </c>
      <c r="C11">
        <v>102</v>
      </c>
      <c r="D11" t="s">
        <v>1032</v>
      </c>
      <c r="E11">
        <v>1020005</v>
      </c>
      <c r="F11" t="s">
        <v>1033</v>
      </c>
      <c r="G11">
        <v>60400</v>
      </c>
      <c r="H11">
        <v>64</v>
      </c>
      <c r="I11" t="s">
        <v>222</v>
      </c>
      <c r="J11">
        <v>1</v>
      </c>
      <c r="K11" t="s">
        <v>214</v>
      </c>
      <c r="L11">
        <v>1</v>
      </c>
      <c r="M11" t="s">
        <v>215</v>
      </c>
      <c r="N11">
        <v>0</v>
      </c>
      <c r="P11" t="s">
        <v>216</v>
      </c>
      <c r="Q11">
        <v>25410705</v>
      </c>
      <c r="R11" t="s">
        <v>1036</v>
      </c>
      <c r="S11" t="s">
        <v>686</v>
      </c>
      <c r="T11" t="s">
        <v>219</v>
      </c>
      <c r="U11" s="7">
        <v>1</v>
      </c>
      <c r="V11" s="7">
        <v>0.5</v>
      </c>
      <c r="W11">
        <v>64</v>
      </c>
      <c r="X11" t="s">
        <v>222</v>
      </c>
      <c r="Y11">
        <v>0</v>
      </c>
      <c r="AA11">
        <v>80</v>
      </c>
      <c r="AB11" t="s">
        <v>220</v>
      </c>
      <c r="AC11">
        <v>29</v>
      </c>
      <c r="AD11">
        <v>106</v>
      </c>
      <c r="AE11" s="6">
        <v>44424</v>
      </c>
      <c r="AF11" s="6">
        <v>44424</v>
      </c>
      <c r="AG11" s="6">
        <v>55153</v>
      </c>
      <c r="AH11" s="6">
        <v>38678</v>
      </c>
      <c r="AI11" s="6">
        <v>55153</v>
      </c>
      <c r="AJ11" s="6">
        <v>33786</v>
      </c>
    </row>
    <row r="12" spans="1:37" x14ac:dyDescent="0.2">
      <c r="A12">
        <v>4</v>
      </c>
      <c r="B12" t="s">
        <v>151</v>
      </c>
      <c r="C12">
        <v>102</v>
      </c>
      <c r="D12" t="s">
        <v>1032</v>
      </c>
      <c r="E12">
        <v>1020005</v>
      </c>
      <c r="F12" t="s">
        <v>1033</v>
      </c>
      <c r="G12">
        <v>60400</v>
      </c>
      <c r="H12">
        <v>64</v>
      </c>
      <c r="I12" t="s">
        <v>222</v>
      </c>
      <c r="J12">
        <v>1</v>
      </c>
      <c r="K12" t="s">
        <v>214</v>
      </c>
      <c r="L12">
        <v>1</v>
      </c>
      <c r="M12" t="s">
        <v>215</v>
      </c>
      <c r="N12">
        <v>0</v>
      </c>
      <c r="P12" t="s">
        <v>216</v>
      </c>
      <c r="Q12">
        <v>29634003</v>
      </c>
      <c r="R12" t="s">
        <v>1037</v>
      </c>
      <c r="S12" t="s">
        <v>278</v>
      </c>
      <c r="T12" t="s">
        <v>219</v>
      </c>
      <c r="U12" s="7">
        <v>1</v>
      </c>
      <c r="V12" s="7">
        <v>0.5</v>
      </c>
      <c r="W12">
        <v>64</v>
      </c>
      <c r="X12" t="s">
        <v>222</v>
      </c>
      <c r="Y12">
        <v>0</v>
      </c>
      <c r="AA12">
        <v>80</v>
      </c>
      <c r="AB12" t="s">
        <v>220</v>
      </c>
      <c r="AC12">
        <v>30</v>
      </c>
      <c r="AD12">
        <v>111</v>
      </c>
      <c r="AE12" s="6">
        <v>44424</v>
      </c>
      <c r="AF12" s="6">
        <v>44424</v>
      </c>
      <c r="AG12" s="6">
        <v>55153</v>
      </c>
      <c r="AH12" s="6">
        <v>35476</v>
      </c>
      <c r="AI12" s="6">
        <v>55153</v>
      </c>
      <c r="AJ12" s="6">
        <v>33786</v>
      </c>
    </row>
    <row r="13" spans="1:37" x14ac:dyDescent="0.2">
      <c r="A13">
        <v>4</v>
      </c>
      <c r="B13" t="s">
        <v>151</v>
      </c>
      <c r="C13">
        <v>102</v>
      </c>
      <c r="D13" t="s">
        <v>1032</v>
      </c>
      <c r="E13">
        <v>1020005</v>
      </c>
      <c r="F13" t="s">
        <v>1033</v>
      </c>
      <c r="G13">
        <v>120330</v>
      </c>
      <c r="H13">
        <v>120</v>
      </c>
      <c r="I13" t="s">
        <v>227</v>
      </c>
      <c r="J13">
        <v>1</v>
      </c>
      <c r="K13" t="s">
        <v>214</v>
      </c>
      <c r="L13">
        <v>1</v>
      </c>
      <c r="M13" t="s">
        <v>215</v>
      </c>
      <c r="N13">
        <v>8</v>
      </c>
      <c r="O13" t="s">
        <v>228</v>
      </c>
      <c r="P13" t="s">
        <v>216</v>
      </c>
      <c r="Q13">
        <v>22618250</v>
      </c>
      <c r="R13" t="s">
        <v>1038</v>
      </c>
      <c r="S13" t="s">
        <v>638</v>
      </c>
      <c r="T13" t="s">
        <v>219</v>
      </c>
      <c r="U13" s="7">
        <v>0.25</v>
      </c>
      <c r="V13" s="7">
        <v>0.25</v>
      </c>
      <c r="W13">
        <v>120</v>
      </c>
      <c r="X13" t="s">
        <v>227</v>
      </c>
      <c r="Y13">
        <v>0</v>
      </c>
      <c r="AA13">
        <v>80</v>
      </c>
      <c r="AB13" t="s">
        <v>220</v>
      </c>
      <c r="AC13">
        <v>21</v>
      </c>
      <c r="AD13">
        <v>102</v>
      </c>
      <c r="AE13" s="6">
        <v>33117</v>
      </c>
      <c r="AF13" s="6">
        <v>44136</v>
      </c>
      <c r="AG13" s="6">
        <v>55153</v>
      </c>
      <c r="AH13" s="6">
        <v>33117</v>
      </c>
      <c r="AI13" s="6">
        <v>55153</v>
      </c>
      <c r="AJ13" s="6">
        <v>42461</v>
      </c>
    </row>
    <row r="14" spans="1:37" x14ac:dyDescent="0.2">
      <c r="A14">
        <v>4</v>
      </c>
      <c r="B14" t="s">
        <v>151</v>
      </c>
      <c r="C14">
        <v>102</v>
      </c>
      <c r="D14" t="s">
        <v>1032</v>
      </c>
      <c r="E14">
        <v>1020005</v>
      </c>
      <c r="F14" t="s">
        <v>1033</v>
      </c>
      <c r="G14">
        <v>120340</v>
      </c>
      <c r="H14">
        <v>120</v>
      </c>
      <c r="I14" t="s">
        <v>227</v>
      </c>
      <c r="J14">
        <v>1</v>
      </c>
      <c r="K14" t="s">
        <v>214</v>
      </c>
      <c r="L14">
        <v>1</v>
      </c>
      <c r="M14" t="s">
        <v>215</v>
      </c>
      <c r="N14">
        <v>8</v>
      </c>
      <c r="O14" t="s">
        <v>228</v>
      </c>
      <c r="P14" t="s">
        <v>216</v>
      </c>
      <c r="Q14">
        <v>37978384</v>
      </c>
      <c r="R14" t="s">
        <v>1039</v>
      </c>
      <c r="S14" t="s">
        <v>1040</v>
      </c>
      <c r="T14" t="s">
        <v>225</v>
      </c>
      <c r="U14" s="7">
        <v>1</v>
      </c>
      <c r="V14" s="7">
        <v>1</v>
      </c>
      <c r="W14">
        <v>120</v>
      </c>
      <c r="X14" t="s">
        <v>227</v>
      </c>
      <c r="Y14">
        <v>0</v>
      </c>
      <c r="AA14">
        <v>80</v>
      </c>
      <c r="AB14" t="s">
        <v>220</v>
      </c>
      <c r="AC14">
        <v>20</v>
      </c>
      <c r="AD14">
        <v>109</v>
      </c>
      <c r="AE14" s="6">
        <v>44563</v>
      </c>
      <c r="AF14" s="6">
        <v>44563</v>
      </c>
      <c r="AG14" s="6">
        <v>47848</v>
      </c>
      <c r="AH14" s="6">
        <v>44563</v>
      </c>
      <c r="AI14" s="6">
        <v>47848</v>
      </c>
      <c r="AJ14" s="6">
        <v>42461</v>
      </c>
    </row>
    <row r="15" spans="1:37" x14ac:dyDescent="0.2">
      <c r="A15">
        <v>4</v>
      </c>
      <c r="B15" t="s">
        <v>151</v>
      </c>
      <c r="C15">
        <v>102</v>
      </c>
      <c r="D15" t="s">
        <v>1032</v>
      </c>
      <c r="E15">
        <v>1020005</v>
      </c>
      <c r="F15" t="s">
        <v>1033</v>
      </c>
      <c r="G15">
        <v>120350</v>
      </c>
      <c r="H15">
        <v>120</v>
      </c>
      <c r="I15" t="s">
        <v>227</v>
      </c>
      <c r="J15">
        <v>1</v>
      </c>
      <c r="K15" t="s">
        <v>214</v>
      </c>
      <c r="L15">
        <v>1</v>
      </c>
      <c r="M15" t="s">
        <v>215</v>
      </c>
      <c r="N15">
        <v>8</v>
      </c>
      <c r="O15" t="s">
        <v>228</v>
      </c>
      <c r="P15" t="s">
        <v>216</v>
      </c>
      <c r="Q15">
        <v>301719498</v>
      </c>
      <c r="R15" t="s">
        <v>1041</v>
      </c>
      <c r="S15" t="s">
        <v>253</v>
      </c>
      <c r="T15" t="s">
        <v>219</v>
      </c>
      <c r="U15" s="7">
        <v>1</v>
      </c>
      <c r="V15" s="7">
        <v>1</v>
      </c>
      <c r="W15">
        <v>120</v>
      </c>
      <c r="X15" t="s">
        <v>227</v>
      </c>
      <c r="Y15">
        <v>0</v>
      </c>
      <c r="AA15">
        <v>80</v>
      </c>
      <c r="AB15" t="s">
        <v>220</v>
      </c>
      <c r="AC15">
        <v>21</v>
      </c>
      <c r="AE15" s="6">
        <v>41791</v>
      </c>
      <c r="AF15" s="6">
        <v>44805</v>
      </c>
      <c r="AG15" s="6">
        <v>46387</v>
      </c>
      <c r="AH15" s="6">
        <v>41791</v>
      </c>
      <c r="AI15" s="6">
        <v>55153</v>
      </c>
      <c r="AJ15" s="6">
        <v>42461</v>
      </c>
    </row>
    <row r="16" spans="1:37" x14ac:dyDescent="0.2">
      <c r="A16">
        <v>4</v>
      </c>
      <c r="B16" t="s">
        <v>151</v>
      </c>
      <c r="C16">
        <v>102</v>
      </c>
      <c r="D16" t="s">
        <v>1032</v>
      </c>
      <c r="E16">
        <v>1020005</v>
      </c>
      <c r="F16" t="s">
        <v>1033</v>
      </c>
      <c r="G16">
        <v>120600</v>
      </c>
      <c r="H16">
        <v>120</v>
      </c>
      <c r="I16" t="s">
        <v>227</v>
      </c>
      <c r="J16">
        <v>1</v>
      </c>
      <c r="K16" t="s">
        <v>214</v>
      </c>
      <c r="L16">
        <v>1</v>
      </c>
      <c r="M16" t="s">
        <v>215</v>
      </c>
      <c r="N16">
        <v>8</v>
      </c>
      <c r="O16" t="s">
        <v>228</v>
      </c>
      <c r="P16" t="s">
        <v>216</v>
      </c>
      <c r="Q16">
        <v>311393854</v>
      </c>
      <c r="R16" t="s">
        <v>1042</v>
      </c>
      <c r="S16" t="s">
        <v>1043</v>
      </c>
      <c r="T16" t="s">
        <v>219</v>
      </c>
      <c r="U16" s="7">
        <v>1</v>
      </c>
      <c r="V16" s="7">
        <v>1</v>
      </c>
      <c r="W16">
        <v>120</v>
      </c>
      <c r="X16" t="s">
        <v>227</v>
      </c>
      <c r="Y16">
        <v>0</v>
      </c>
      <c r="AA16">
        <v>80</v>
      </c>
      <c r="AB16" t="s">
        <v>220</v>
      </c>
      <c r="AC16">
        <v>20</v>
      </c>
      <c r="AE16" s="6">
        <v>44080</v>
      </c>
      <c r="AF16" s="6">
        <v>44808</v>
      </c>
      <c r="AG16" s="6">
        <v>46022</v>
      </c>
      <c r="AH16" s="6">
        <v>44080</v>
      </c>
      <c r="AI16" s="6">
        <v>47848</v>
      </c>
      <c r="AJ16" s="6">
        <v>42461</v>
      </c>
    </row>
    <row r="17" spans="1:36" x14ac:dyDescent="0.2">
      <c r="A17">
        <v>1</v>
      </c>
      <c r="B17" t="s">
        <v>12</v>
      </c>
      <c r="C17">
        <v>103</v>
      </c>
      <c r="D17" t="s">
        <v>12</v>
      </c>
      <c r="E17">
        <v>1030000</v>
      </c>
      <c r="F17" t="s">
        <v>233</v>
      </c>
      <c r="G17">
        <v>39210</v>
      </c>
      <c r="H17">
        <v>120</v>
      </c>
      <c r="I17" t="s">
        <v>227</v>
      </c>
      <c r="J17">
        <v>1</v>
      </c>
      <c r="K17" t="s">
        <v>214</v>
      </c>
      <c r="L17">
        <v>1</v>
      </c>
      <c r="M17" t="s">
        <v>215</v>
      </c>
      <c r="N17">
        <v>8</v>
      </c>
      <c r="O17" t="s">
        <v>228</v>
      </c>
      <c r="P17" t="s">
        <v>216</v>
      </c>
      <c r="Q17">
        <v>24395592</v>
      </c>
      <c r="R17" t="s">
        <v>234</v>
      </c>
      <c r="S17" t="s">
        <v>235</v>
      </c>
      <c r="T17" t="s">
        <v>219</v>
      </c>
      <c r="U17" s="7">
        <v>0.25</v>
      </c>
      <c r="V17" s="7">
        <v>0.25</v>
      </c>
      <c r="W17">
        <v>120</v>
      </c>
      <c r="X17" t="s">
        <v>227</v>
      </c>
      <c r="Y17">
        <v>0</v>
      </c>
      <c r="AA17">
        <v>80</v>
      </c>
      <c r="AB17" t="s">
        <v>220</v>
      </c>
      <c r="AC17">
        <v>24</v>
      </c>
      <c r="AD17">
        <v>111</v>
      </c>
      <c r="AE17" s="6">
        <v>38534</v>
      </c>
      <c r="AF17" s="6">
        <v>43831</v>
      </c>
      <c r="AG17" s="6">
        <v>50009</v>
      </c>
      <c r="AH17" s="6">
        <v>35521</v>
      </c>
      <c r="AI17" s="6">
        <v>50009</v>
      </c>
      <c r="AJ17" s="6">
        <v>42461</v>
      </c>
    </row>
    <row r="18" spans="1:36" x14ac:dyDescent="0.2">
      <c r="A18">
        <v>1</v>
      </c>
      <c r="B18" t="s">
        <v>12</v>
      </c>
      <c r="C18">
        <v>103</v>
      </c>
      <c r="D18" t="s">
        <v>12</v>
      </c>
      <c r="E18">
        <v>1030030</v>
      </c>
      <c r="F18" t="s">
        <v>236</v>
      </c>
      <c r="G18">
        <v>7500</v>
      </c>
      <c r="H18">
        <v>120</v>
      </c>
      <c r="I18" t="s">
        <v>227</v>
      </c>
      <c r="J18">
        <v>1</v>
      </c>
      <c r="K18" t="s">
        <v>214</v>
      </c>
      <c r="L18">
        <v>1</v>
      </c>
      <c r="M18" t="s">
        <v>215</v>
      </c>
      <c r="N18">
        <v>8</v>
      </c>
      <c r="O18" t="s">
        <v>228</v>
      </c>
      <c r="P18" t="s">
        <v>216</v>
      </c>
      <c r="Q18">
        <v>302547989</v>
      </c>
      <c r="R18" t="s">
        <v>237</v>
      </c>
      <c r="S18" t="s">
        <v>238</v>
      </c>
      <c r="T18" t="s">
        <v>219</v>
      </c>
      <c r="U18" s="7">
        <v>1</v>
      </c>
      <c r="V18" s="7">
        <v>0.8</v>
      </c>
      <c r="W18">
        <v>120</v>
      </c>
      <c r="X18" t="s">
        <v>227</v>
      </c>
      <c r="Y18">
        <v>0</v>
      </c>
      <c r="AA18">
        <v>80</v>
      </c>
      <c r="AB18" t="s">
        <v>220</v>
      </c>
      <c r="AC18">
        <v>21</v>
      </c>
      <c r="AD18">
        <v>136</v>
      </c>
      <c r="AE18" s="6">
        <v>43992</v>
      </c>
      <c r="AF18" s="6">
        <v>43992</v>
      </c>
      <c r="AG18" s="6">
        <v>57496</v>
      </c>
      <c r="AH18" s="6">
        <v>42764</v>
      </c>
      <c r="AI18" s="6">
        <v>57496</v>
      </c>
      <c r="AJ18" s="6">
        <v>42461</v>
      </c>
    </row>
    <row r="19" spans="1:36" x14ac:dyDescent="0.2">
      <c r="A19">
        <v>1</v>
      </c>
      <c r="B19" t="s">
        <v>12</v>
      </c>
      <c r="C19">
        <v>103</v>
      </c>
      <c r="D19" t="s">
        <v>12</v>
      </c>
      <c r="E19">
        <v>1030030</v>
      </c>
      <c r="F19" t="s">
        <v>236</v>
      </c>
      <c r="G19">
        <v>7500</v>
      </c>
      <c r="H19">
        <v>120</v>
      </c>
      <c r="I19" t="s">
        <v>227</v>
      </c>
      <c r="J19">
        <v>1</v>
      </c>
      <c r="K19" t="s">
        <v>214</v>
      </c>
      <c r="L19">
        <v>1</v>
      </c>
      <c r="M19" t="s">
        <v>215</v>
      </c>
      <c r="N19">
        <v>8</v>
      </c>
      <c r="O19" t="s">
        <v>228</v>
      </c>
      <c r="P19" t="s">
        <v>216</v>
      </c>
      <c r="Q19">
        <v>305612681</v>
      </c>
      <c r="R19" t="s">
        <v>239</v>
      </c>
      <c r="S19" t="s">
        <v>240</v>
      </c>
      <c r="T19" t="s">
        <v>219</v>
      </c>
      <c r="U19" s="7">
        <v>1</v>
      </c>
      <c r="V19" s="7">
        <v>0.2</v>
      </c>
      <c r="W19">
        <v>120</v>
      </c>
      <c r="X19" t="s">
        <v>227</v>
      </c>
      <c r="Y19">
        <v>0</v>
      </c>
      <c r="AA19">
        <v>80</v>
      </c>
      <c r="AB19" t="s">
        <v>220</v>
      </c>
      <c r="AC19">
        <v>21</v>
      </c>
      <c r="AE19" s="6">
        <v>41974</v>
      </c>
      <c r="AF19" s="6">
        <v>44774</v>
      </c>
      <c r="AG19" s="6">
        <v>57710</v>
      </c>
      <c r="AH19" s="6">
        <v>41974</v>
      </c>
      <c r="AI19" s="6">
        <v>57710</v>
      </c>
      <c r="AJ19" s="6">
        <v>42461</v>
      </c>
    </row>
    <row r="20" spans="1:36" x14ac:dyDescent="0.2">
      <c r="A20">
        <v>1</v>
      </c>
      <c r="B20" t="s">
        <v>12</v>
      </c>
      <c r="C20">
        <v>103</v>
      </c>
      <c r="D20" t="s">
        <v>12</v>
      </c>
      <c r="E20">
        <v>1030030</v>
      </c>
      <c r="F20" t="s">
        <v>236</v>
      </c>
      <c r="G20">
        <v>10200</v>
      </c>
      <c r="H20">
        <v>140</v>
      </c>
      <c r="I20" t="s">
        <v>241</v>
      </c>
      <c r="J20">
        <v>1</v>
      </c>
      <c r="K20" t="s">
        <v>214</v>
      </c>
      <c r="L20">
        <v>1</v>
      </c>
      <c r="M20" t="s">
        <v>215</v>
      </c>
      <c r="N20">
        <v>0</v>
      </c>
      <c r="P20" t="s">
        <v>216</v>
      </c>
      <c r="Q20">
        <v>305366387</v>
      </c>
      <c r="R20" t="s">
        <v>242</v>
      </c>
      <c r="S20" t="s">
        <v>243</v>
      </c>
      <c r="T20" t="s">
        <v>219</v>
      </c>
      <c r="U20" s="7">
        <v>0.25</v>
      </c>
      <c r="V20" s="7">
        <v>0.25</v>
      </c>
      <c r="W20">
        <v>140</v>
      </c>
      <c r="X20" t="s">
        <v>241</v>
      </c>
      <c r="Y20">
        <v>0</v>
      </c>
      <c r="AA20">
        <v>80</v>
      </c>
      <c r="AB20" t="s">
        <v>220</v>
      </c>
      <c r="AC20">
        <v>20</v>
      </c>
      <c r="AE20" s="6">
        <v>44674</v>
      </c>
      <c r="AF20" s="6">
        <v>44674</v>
      </c>
      <c r="AG20" s="6">
        <v>57588</v>
      </c>
      <c r="AH20" s="6">
        <v>44571</v>
      </c>
      <c r="AI20" s="6">
        <v>57588</v>
      </c>
      <c r="AJ20" s="6">
        <v>18629</v>
      </c>
    </row>
    <row r="21" spans="1:36" x14ac:dyDescent="0.2">
      <c r="A21">
        <v>1</v>
      </c>
      <c r="B21" t="s">
        <v>12</v>
      </c>
      <c r="C21">
        <v>103</v>
      </c>
      <c r="D21" t="s">
        <v>12</v>
      </c>
      <c r="E21">
        <v>1030030</v>
      </c>
      <c r="F21" t="s">
        <v>236</v>
      </c>
      <c r="G21">
        <v>10300</v>
      </c>
      <c r="H21">
        <v>140</v>
      </c>
      <c r="I21" t="s">
        <v>241</v>
      </c>
      <c r="J21">
        <v>1</v>
      </c>
      <c r="K21" t="s">
        <v>214</v>
      </c>
      <c r="L21">
        <v>1</v>
      </c>
      <c r="M21" t="s">
        <v>215</v>
      </c>
      <c r="N21">
        <v>0</v>
      </c>
      <c r="P21" t="s">
        <v>216</v>
      </c>
      <c r="Q21">
        <v>24395592</v>
      </c>
      <c r="R21" t="s">
        <v>234</v>
      </c>
      <c r="S21" t="s">
        <v>235</v>
      </c>
      <c r="T21" t="s">
        <v>219</v>
      </c>
      <c r="U21" s="7">
        <v>0.5</v>
      </c>
      <c r="V21" s="7">
        <v>0.25</v>
      </c>
      <c r="W21">
        <v>140</v>
      </c>
      <c r="X21" t="s">
        <v>241</v>
      </c>
      <c r="Y21">
        <v>0</v>
      </c>
      <c r="AA21">
        <v>80</v>
      </c>
      <c r="AB21" t="s">
        <v>220</v>
      </c>
      <c r="AC21">
        <v>24</v>
      </c>
      <c r="AD21">
        <v>111</v>
      </c>
      <c r="AE21" s="6">
        <v>43922</v>
      </c>
      <c r="AF21" s="6">
        <v>43922</v>
      </c>
      <c r="AG21" s="6">
        <v>50009</v>
      </c>
      <c r="AH21" s="6">
        <v>35521</v>
      </c>
      <c r="AI21" s="6">
        <v>50009</v>
      </c>
      <c r="AJ21" s="6">
        <v>18629</v>
      </c>
    </row>
    <row r="22" spans="1:36" x14ac:dyDescent="0.2">
      <c r="A22">
        <v>1</v>
      </c>
      <c r="B22" t="s">
        <v>12</v>
      </c>
      <c r="C22">
        <v>103</v>
      </c>
      <c r="D22" t="s">
        <v>12</v>
      </c>
      <c r="E22">
        <v>1030030</v>
      </c>
      <c r="F22" t="s">
        <v>236</v>
      </c>
      <c r="G22">
        <v>10300</v>
      </c>
      <c r="H22">
        <v>140</v>
      </c>
      <c r="I22" t="s">
        <v>241</v>
      </c>
      <c r="J22">
        <v>1</v>
      </c>
      <c r="K22" t="s">
        <v>214</v>
      </c>
      <c r="L22">
        <v>1</v>
      </c>
      <c r="M22" t="s">
        <v>215</v>
      </c>
      <c r="N22">
        <v>0</v>
      </c>
      <c r="P22" t="s">
        <v>216</v>
      </c>
      <c r="Q22">
        <v>305950388</v>
      </c>
      <c r="R22" t="s">
        <v>244</v>
      </c>
      <c r="S22" t="s">
        <v>245</v>
      </c>
      <c r="T22" t="s">
        <v>219</v>
      </c>
      <c r="U22" s="7">
        <v>0.5</v>
      </c>
      <c r="V22" s="7">
        <v>0.25</v>
      </c>
      <c r="W22">
        <v>140</v>
      </c>
      <c r="X22" t="s">
        <v>241</v>
      </c>
      <c r="Y22">
        <v>0</v>
      </c>
      <c r="AA22">
        <v>80</v>
      </c>
      <c r="AB22" t="s">
        <v>220</v>
      </c>
      <c r="AC22">
        <v>24</v>
      </c>
      <c r="AD22">
        <v>111</v>
      </c>
      <c r="AE22" s="6">
        <v>39934</v>
      </c>
      <c r="AF22" s="6">
        <v>43297</v>
      </c>
      <c r="AG22" s="6">
        <v>46660</v>
      </c>
      <c r="AH22" s="6">
        <v>35186</v>
      </c>
      <c r="AI22" s="6">
        <v>46660</v>
      </c>
      <c r="AJ22" s="6">
        <v>18629</v>
      </c>
    </row>
    <row r="23" spans="1:36" x14ac:dyDescent="0.2">
      <c r="A23">
        <v>1</v>
      </c>
      <c r="B23" t="s">
        <v>12</v>
      </c>
      <c r="C23">
        <v>103</v>
      </c>
      <c r="D23" t="s">
        <v>12</v>
      </c>
      <c r="E23">
        <v>1030030</v>
      </c>
      <c r="F23" t="s">
        <v>236</v>
      </c>
      <c r="G23">
        <v>10500</v>
      </c>
      <c r="H23">
        <v>140</v>
      </c>
      <c r="I23" t="s">
        <v>241</v>
      </c>
      <c r="J23">
        <v>1</v>
      </c>
      <c r="K23" t="s">
        <v>214</v>
      </c>
      <c r="L23">
        <v>1</v>
      </c>
      <c r="M23" t="s">
        <v>215</v>
      </c>
      <c r="N23">
        <v>0</v>
      </c>
      <c r="P23" t="s">
        <v>216</v>
      </c>
      <c r="Q23">
        <v>305950388</v>
      </c>
      <c r="R23" t="s">
        <v>244</v>
      </c>
      <c r="S23" t="s">
        <v>245</v>
      </c>
      <c r="T23" t="s">
        <v>219</v>
      </c>
      <c r="U23" s="7">
        <v>0.5</v>
      </c>
      <c r="V23" s="7">
        <v>0.5</v>
      </c>
      <c r="W23">
        <v>140</v>
      </c>
      <c r="X23" t="s">
        <v>241</v>
      </c>
      <c r="Y23">
        <v>0</v>
      </c>
      <c r="AA23">
        <v>80</v>
      </c>
      <c r="AB23" t="s">
        <v>220</v>
      </c>
      <c r="AC23">
        <v>24</v>
      </c>
      <c r="AD23">
        <v>111</v>
      </c>
      <c r="AE23" s="6">
        <v>39934</v>
      </c>
      <c r="AF23" s="6">
        <v>40063</v>
      </c>
      <c r="AG23" s="6">
        <v>46660</v>
      </c>
      <c r="AH23" s="6">
        <v>35186</v>
      </c>
      <c r="AI23" s="6">
        <v>46660</v>
      </c>
      <c r="AJ23" s="6">
        <v>33786</v>
      </c>
    </row>
    <row r="24" spans="1:36" x14ac:dyDescent="0.2">
      <c r="A24">
        <v>1</v>
      </c>
      <c r="B24" t="s">
        <v>12</v>
      </c>
      <c r="C24">
        <v>103</v>
      </c>
      <c r="D24" t="s">
        <v>12</v>
      </c>
      <c r="E24">
        <v>1030030</v>
      </c>
      <c r="F24" t="s">
        <v>236</v>
      </c>
      <c r="G24">
        <v>10700</v>
      </c>
      <c r="H24">
        <v>140</v>
      </c>
      <c r="I24" t="s">
        <v>241</v>
      </c>
      <c r="J24">
        <v>1</v>
      </c>
      <c r="K24" t="s">
        <v>214</v>
      </c>
      <c r="L24">
        <v>1</v>
      </c>
      <c r="M24" t="s">
        <v>215</v>
      </c>
      <c r="N24">
        <v>0</v>
      </c>
      <c r="P24" t="s">
        <v>216</v>
      </c>
      <c r="Q24">
        <v>33229915</v>
      </c>
      <c r="R24" t="s">
        <v>246</v>
      </c>
      <c r="S24" t="s">
        <v>247</v>
      </c>
      <c r="T24" t="s">
        <v>219</v>
      </c>
      <c r="U24" s="7">
        <v>1</v>
      </c>
      <c r="V24" s="7">
        <v>1</v>
      </c>
      <c r="W24">
        <v>140</v>
      </c>
      <c r="X24" t="s">
        <v>241</v>
      </c>
      <c r="Y24">
        <v>0</v>
      </c>
      <c r="AA24">
        <v>80</v>
      </c>
      <c r="AB24" t="s">
        <v>220</v>
      </c>
      <c r="AC24">
        <v>21</v>
      </c>
      <c r="AE24" s="6">
        <v>39904</v>
      </c>
      <c r="AF24" s="6">
        <v>41699</v>
      </c>
      <c r="AG24" s="6">
        <v>51774</v>
      </c>
      <c r="AH24" s="6">
        <v>39904</v>
      </c>
      <c r="AI24" s="6">
        <v>51774</v>
      </c>
      <c r="AJ24" s="6">
        <v>18629</v>
      </c>
    </row>
    <row r="25" spans="1:36" x14ac:dyDescent="0.2">
      <c r="A25">
        <v>1</v>
      </c>
      <c r="B25" t="s">
        <v>12</v>
      </c>
      <c r="C25">
        <v>103</v>
      </c>
      <c r="D25" t="s">
        <v>12</v>
      </c>
      <c r="E25">
        <v>1030055</v>
      </c>
      <c r="F25" t="s">
        <v>248</v>
      </c>
      <c r="G25">
        <v>21500</v>
      </c>
      <c r="H25">
        <v>120</v>
      </c>
      <c r="I25" t="s">
        <v>227</v>
      </c>
      <c r="J25">
        <v>1</v>
      </c>
      <c r="K25" t="s">
        <v>214</v>
      </c>
      <c r="L25">
        <v>1</v>
      </c>
      <c r="M25" t="s">
        <v>215</v>
      </c>
      <c r="N25">
        <v>8</v>
      </c>
      <c r="O25" t="s">
        <v>228</v>
      </c>
      <c r="P25" t="s">
        <v>216</v>
      </c>
      <c r="Q25">
        <v>36508075</v>
      </c>
      <c r="R25" t="s">
        <v>249</v>
      </c>
      <c r="S25" t="s">
        <v>250</v>
      </c>
      <c r="T25" t="s">
        <v>219</v>
      </c>
      <c r="U25" s="7">
        <v>0.5</v>
      </c>
      <c r="V25" s="7">
        <v>0.5</v>
      </c>
      <c r="W25">
        <v>120</v>
      </c>
      <c r="X25" t="s">
        <v>227</v>
      </c>
      <c r="Y25">
        <v>0</v>
      </c>
      <c r="AA25">
        <v>80</v>
      </c>
      <c r="AB25" t="s">
        <v>220</v>
      </c>
      <c r="AC25">
        <v>23</v>
      </c>
      <c r="AD25">
        <v>108</v>
      </c>
      <c r="AE25" s="6">
        <v>38550</v>
      </c>
      <c r="AF25" s="6">
        <v>44792</v>
      </c>
      <c r="AG25" s="6">
        <v>53692</v>
      </c>
      <c r="AH25" s="6">
        <v>37926</v>
      </c>
      <c r="AI25" s="6">
        <v>53692</v>
      </c>
      <c r="AJ25" s="6">
        <v>37773</v>
      </c>
    </row>
    <row r="26" spans="1:36" x14ac:dyDescent="0.2">
      <c r="A26">
        <v>1</v>
      </c>
      <c r="B26" t="s">
        <v>12</v>
      </c>
      <c r="C26">
        <v>103</v>
      </c>
      <c r="D26" t="s">
        <v>12</v>
      </c>
      <c r="E26">
        <v>1030056</v>
      </c>
      <c r="F26" t="s">
        <v>251</v>
      </c>
      <c r="G26">
        <v>23700</v>
      </c>
      <c r="H26">
        <v>120</v>
      </c>
      <c r="I26" t="s">
        <v>227</v>
      </c>
      <c r="J26">
        <v>1</v>
      </c>
      <c r="K26" t="s">
        <v>214</v>
      </c>
      <c r="L26">
        <v>1</v>
      </c>
      <c r="M26" t="s">
        <v>215</v>
      </c>
      <c r="N26">
        <v>8</v>
      </c>
      <c r="O26" t="s">
        <v>228</v>
      </c>
      <c r="P26" t="s">
        <v>216</v>
      </c>
      <c r="Q26">
        <v>201206471</v>
      </c>
      <c r="R26" t="s">
        <v>252</v>
      </c>
      <c r="S26" t="s">
        <v>253</v>
      </c>
      <c r="T26" t="s">
        <v>219</v>
      </c>
      <c r="U26" s="7">
        <v>0.5</v>
      </c>
      <c r="V26" s="7">
        <v>0.25</v>
      </c>
      <c r="W26">
        <v>120</v>
      </c>
      <c r="X26" t="s">
        <v>227</v>
      </c>
      <c r="Y26">
        <v>0</v>
      </c>
      <c r="AA26">
        <v>80</v>
      </c>
      <c r="AB26" t="s">
        <v>220</v>
      </c>
      <c r="AC26">
        <v>21</v>
      </c>
      <c r="AE26" s="6">
        <v>43376</v>
      </c>
      <c r="AF26" s="6">
        <v>44872</v>
      </c>
      <c r="AG26" s="6">
        <v>57038</v>
      </c>
      <c r="AH26" s="6">
        <v>43376</v>
      </c>
      <c r="AI26" s="6">
        <v>57038</v>
      </c>
      <c r="AJ26" s="6">
        <v>42461</v>
      </c>
    </row>
    <row r="27" spans="1:36" x14ac:dyDescent="0.2">
      <c r="A27">
        <v>1</v>
      </c>
      <c r="B27" t="s">
        <v>12</v>
      </c>
      <c r="C27">
        <v>103</v>
      </c>
      <c r="D27" t="s">
        <v>12</v>
      </c>
      <c r="E27">
        <v>1030056</v>
      </c>
      <c r="F27" t="s">
        <v>251</v>
      </c>
      <c r="G27">
        <v>23700</v>
      </c>
      <c r="H27">
        <v>120</v>
      </c>
      <c r="I27" t="s">
        <v>227</v>
      </c>
      <c r="J27">
        <v>1</v>
      </c>
      <c r="K27" t="s">
        <v>214</v>
      </c>
      <c r="L27">
        <v>1</v>
      </c>
      <c r="M27" t="s">
        <v>215</v>
      </c>
      <c r="N27">
        <v>8</v>
      </c>
      <c r="O27" t="s">
        <v>228</v>
      </c>
      <c r="P27" t="s">
        <v>216</v>
      </c>
      <c r="Q27">
        <v>301772372</v>
      </c>
      <c r="R27" t="s">
        <v>254</v>
      </c>
      <c r="S27" t="s">
        <v>255</v>
      </c>
      <c r="T27" t="s">
        <v>219</v>
      </c>
      <c r="U27" s="7">
        <v>0.5</v>
      </c>
      <c r="V27" s="7">
        <v>0.25</v>
      </c>
      <c r="W27">
        <v>120</v>
      </c>
      <c r="X27" t="s">
        <v>227</v>
      </c>
      <c r="Y27">
        <v>0</v>
      </c>
      <c r="AA27">
        <v>80</v>
      </c>
      <c r="AB27" t="s">
        <v>220</v>
      </c>
      <c r="AC27">
        <v>21</v>
      </c>
      <c r="AE27" s="6">
        <v>42603</v>
      </c>
      <c r="AF27" s="6">
        <v>43101</v>
      </c>
      <c r="AG27" s="6">
        <v>56948</v>
      </c>
      <c r="AH27" s="6">
        <v>42603</v>
      </c>
      <c r="AI27" s="6">
        <v>56948</v>
      </c>
      <c r="AJ27" s="6">
        <v>42461</v>
      </c>
    </row>
    <row r="28" spans="1:36" x14ac:dyDescent="0.2">
      <c r="A28">
        <v>1</v>
      </c>
      <c r="B28" t="s">
        <v>12</v>
      </c>
      <c r="C28">
        <v>103</v>
      </c>
      <c r="D28" t="s">
        <v>12</v>
      </c>
      <c r="E28">
        <v>1030060</v>
      </c>
      <c r="F28" t="s">
        <v>256</v>
      </c>
      <c r="G28">
        <v>13100</v>
      </c>
      <c r="H28">
        <v>64</v>
      </c>
      <c r="I28" t="s">
        <v>222</v>
      </c>
      <c r="J28">
        <v>1</v>
      </c>
      <c r="K28" t="s">
        <v>214</v>
      </c>
      <c r="L28">
        <v>1</v>
      </c>
      <c r="M28" t="s">
        <v>215</v>
      </c>
      <c r="N28">
        <v>0</v>
      </c>
      <c r="P28" t="s">
        <v>216</v>
      </c>
      <c r="Q28">
        <v>300970621</v>
      </c>
      <c r="R28" t="s">
        <v>257</v>
      </c>
      <c r="S28" t="s">
        <v>258</v>
      </c>
      <c r="T28" t="s">
        <v>219</v>
      </c>
      <c r="U28" s="7">
        <v>1</v>
      </c>
      <c r="V28" s="7">
        <v>1</v>
      </c>
      <c r="W28">
        <v>64</v>
      </c>
      <c r="X28" t="s">
        <v>222</v>
      </c>
      <c r="Y28">
        <v>0</v>
      </c>
      <c r="AA28">
        <v>80</v>
      </c>
      <c r="AB28" t="s">
        <v>220</v>
      </c>
      <c r="AC28">
        <v>28</v>
      </c>
      <c r="AD28">
        <v>104</v>
      </c>
      <c r="AE28" s="6">
        <v>44059</v>
      </c>
      <c r="AF28" s="6">
        <v>44470</v>
      </c>
      <c r="AG28" s="6">
        <v>54635</v>
      </c>
      <c r="AH28" s="6">
        <v>42948</v>
      </c>
      <c r="AI28" s="6">
        <v>54635</v>
      </c>
      <c r="AJ28" s="6">
        <v>37469</v>
      </c>
    </row>
    <row r="29" spans="1:36" x14ac:dyDescent="0.2">
      <c r="A29">
        <v>1</v>
      </c>
      <c r="B29" t="s">
        <v>12</v>
      </c>
      <c r="C29">
        <v>103</v>
      </c>
      <c r="D29" t="s">
        <v>12</v>
      </c>
      <c r="E29">
        <v>1030060</v>
      </c>
      <c r="F29" t="s">
        <v>256</v>
      </c>
      <c r="G29">
        <v>40400</v>
      </c>
      <c r="H29">
        <v>140</v>
      </c>
      <c r="I29" t="s">
        <v>241</v>
      </c>
      <c r="J29">
        <v>1</v>
      </c>
      <c r="K29" t="s">
        <v>214</v>
      </c>
      <c r="L29">
        <v>1</v>
      </c>
      <c r="M29" t="s">
        <v>215</v>
      </c>
      <c r="N29">
        <v>0</v>
      </c>
      <c r="P29" t="s">
        <v>216</v>
      </c>
      <c r="Q29">
        <v>203392493</v>
      </c>
      <c r="R29" t="s">
        <v>259</v>
      </c>
      <c r="S29" t="s">
        <v>260</v>
      </c>
      <c r="T29" t="s">
        <v>219</v>
      </c>
      <c r="U29" s="7">
        <v>0.25</v>
      </c>
      <c r="V29" s="7">
        <v>0.25</v>
      </c>
      <c r="W29">
        <v>140</v>
      </c>
      <c r="X29" t="s">
        <v>241</v>
      </c>
      <c r="Y29">
        <v>0</v>
      </c>
      <c r="AA29">
        <v>80</v>
      </c>
      <c r="AB29" t="s">
        <v>220</v>
      </c>
      <c r="AC29">
        <v>21</v>
      </c>
      <c r="AD29">
        <v>101</v>
      </c>
      <c r="AE29" s="6">
        <v>44059</v>
      </c>
      <c r="AF29" s="6">
        <v>44726</v>
      </c>
      <c r="AG29" s="6">
        <v>58106</v>
      </c>
      <c r="AH29" s="6">
        <v>43757</v>
      </c>
      <c r="AI29" s="6">
        <v>58106</v>
      </c>
      <c r="AJ29" s="6">
        <v>42736</v>
      </c>
    </row>
    <row r="30" spans="1:36" x14ac:dyDescent="0.2">
      <c r="A30">
        <v>1</v>
      </c>
      <c r="B30" t="s">
        <v>12</v>
      </c>
      <c r="C30">
        <v>103</v>
      </c>
      <c r="D30" t="s">
        <v>12</v>
      </c>
      <c r="E30">
        <v>1030073</v>
      </c>
      <c r="F30" t="s">
        <v>261</v>
      </c>
      <c r="G30">
        <v>8700</v>
      </c>
      <c r="H30">
        <v>120</v>
      </c>
      <c r="I30" t="s">
        <v>227</v>
      </c>
      <c r="J30">
        <v>1</v>
      </c>
      <c r="K30" t="s">
        <v>214</v>
      </c>
      <c r="L30">
        <v>1</v>
      </c>
      <c r="M30" t="s">
        <v>215</v>
      </c>
      <c r="N30">
        <v>8</v>
      </c>
      <c r="O30" t="s">
        <v>228</v>
      </c>
      <c r="P30" t="s">
        <v>216</v>
      </c>
      <c r="Q30">
        <v>316365147</v>
      </c>
      <c r="R30" t="s">
        <v>262</v>
      </c>
      <c r="S30" t="s">
        <v>263</v>
      </c>
      <c r="T30" t="s">
        <v>219</v>
      </c>
      <c r="U30" s="7">
        <v>0.25</v>
      </c>
      <c r="V30" s="7">
        <v>0.25</v>
      </c>
      <c r="W30">
        <v>120</v>
      </c>
      <c r="X30" t="s">
        <v>227</v>
      </c>
      <c r="Y30">
        <v>0</v>
      </c>
      <c r="AA30">
        <v>80</v>
      </c>
      <c r="AB30" t="s">
        <v>220</v>
      </c>
      <c r="AC30">
        <v>21</v>
      </c>
      <c r="AE30" s="6">
        <v>42953</v>
      </c>
      <c r="AF30" s="6">
        <v>43922</v>
      </c>
      <c r="AG30" s="6">
        <v>59291</v>
      </c>
      <c r="AH30" s="6">
        <v>42953</v>
      </c>
      <c r="AI30" s="6">
        <v>59291</v>
      </c>
      <c r="AJ30" s="6">
        <v>42461</v>
      </c>
    </row>
    <row r="31" spans="1:36" x14ac:dyDescent="0.2">
      <c r="A31">
        <v>1</v>
      </c>
      <c r="B31" t="s">
        <v>12</v>
      </c>
      <c r="C31">
        <v>103</v>
      </c>
      <c r="D31" t="s">
        <v>12</v>
      </c>
      <c r="E31">
        <v>1030075</v>
      </c>
      <c r="F31" t="s">
        <v>264</v>
      </c>
      <c r="G31">
        <v>120310</v>
      </c>
      <c r="H31">
        <v>120</v>
      </c>
      <c r="I31" t="s">
        <v>227</v>
      </c>
      <c r="J31">
        <v>1</v>
      </c>
      <c r="K31" t="s">
        <v>214</v>
      </c>
      <c r="L31">
        <v>1</v>
      </c>
      <c r="M31" t="s">
        <v>215</v>
      </c>
      <c r="N31">
        <v>8</v>
      </c>
      <c r="O31" t="s">
        <v>228</v>
      </c>
      <c r="P31" t="s">
        <v>216</v>
      </c>
      <c r="Q31">
        <v>312449739</v>
      </c>
      <c r="R31" t="s">
        <v>265</v>
      </c>
      <c r="S31" t="s">
        <v>266</v>
      </c>
      <c r="T31" t="s">
        <v>219</v>
      </c>
      <c r="U31" s="7">
        <v>0.5</v>
      </c>
      <c r="V31" s="7">
        <v>0.5</v>
      </c>
      <c r="W31">
        <v>120</v>
      </c>
      <c r="X31" t="s">
        <v>227</v>
      </c>
      <c r="Y31">
        <v>0</v>
      </c>
      <c r="AA31">
        <v>80</v>
      </c>
      <c r="AB31" t="s">
        <v>220</v>
      </c>
      <c r="AC31">
        <v>21</v>
      </c>
      <c r="AD31">
        <v>101</v>
      </c>
      <c r="AE31" s="6">
        <v>42583</v>
      </c>
      <c r="AF31" s="6">
        <v>43586</v>
      </c>
      <c r="AG31" s="6">
        <v>58806</v>
      </c>
      <c r="AH31" s="6">
        <v>42498</v>
      </c>
      <c r="AI31" s="6">
        <v>58806</v>
      </c>
      <c r="AJ31" s="6">
        <v>42461</v>
      </c>
    </row>
    <row r="32" spans="1:36" x14ac:dyDescent="0.2">
      <c r="A32">
        <v>1</v>
      </c>
      <c r="B32" t="s">
        <v>12</v>
      </c>
      <c r="C32">
        <v>103</v>
      </c>
      <c r="D32" t="s">
        <v>12</v>
      </c>
      <c r="E32">
        <v>1030110</v>
      </c>
      <c r="F32" t="s">
        <v>267</v>
      </c>
      <c r="G32">
        <v>120200</v>
      </c>
      <c r="H32">
        <v>120</v>
      </c>
      <c r="I32" t="s">
        <v>227</v>
      </c>
      <c r="J32">
        <v>1</v>
      </c>
      <c r="K32" t="s">
        <v>214</v>
      </c>
      <c r="L32">
        <v>1</v>
      </c>
      <c r="M32" t="s">
        <v>215</v>
      </c>
      <c r="N32">
        <v>8</v>
      </c>
      <c r="O32" t="s">
        <v>228</v>
      </c>
      <c r="P32" t="s">
        <v>216</v>
      </c>
      <c r="U32" s="7">
        <v>0.75</v>
      </c>
      <c r="AJ32" s="6">
        <v>42461</v>
      </c>
    </row>
    <row r="33" spans="1:36" x14ac:dyDescent="0.2">
      <c r="A33">
        <v>1</v>
      </c>
      <c r="B33" t="s">
        <v>12</v>
      </c>
      <c r="C33">
        <v>103</v>
      </c>
      <c r="D33" t="s">
        <v>12</v>
      </c>
      <c r="E33">
        <v>1030110</v>
      </c>
      <c r="F33" t="s">
        <v>267</v>
      </c>
      <c r="G33">
        <v>120500</v>
      </c>
      <c r="H33">
        <v>120</v>
      </c>
      <c r="I33" t="s">
        <v>227</v>
      </c>
      <c r="J33">
        <v>1</v>
      </c>
      <c r="K33" t="s">
        <v>214</v>
      </c>
      <c r="L33">
        <v>1</v>
      </c>
      <c r="M33" t="s">
        <v>215</v>
      </c>
      <c r="N33">
        <v>8</v>
      </c>
      <c r="O33" t="s">
        <v>228</v>
      </c>
      <c r="P33" t="s">
        <v>216</v>
      </c>
      <c r="Q33">
        <v>33365479</v>
      </c>
      <c r="R33" t="s">
        <v>268</v>
      </c>
      <c r="S33" t="s">
        <v>269</v>
      </c>
      <c r="T33" t="s">
        <v>219</v>
      </c>
      <c r="U33" s="7">
        <v>0.5</v>
      </c>
      <c r="V33" s="7">
        <v>0.25</v>
      </c>
      <c r="W33">
        <v>120</v>
      </c>
      <c r="X33" t="s">
        <v>227</v>
      </c>
      <c r="Y33">
        <v>0</v>
      </c>
      <c r="AA33">
        <v>80</v>
      </c>
      <c r="AB33" t="s">
        <v>220</v>
      </c>
      <c r="AC33">
        <v>22</v>
      </c>
      <c r="AD33">
        <v>136</v>
      </c>
      <c r="AE33" s="6">
        <v>41931</v>
      </c>
      <c r="AF33" s="6">
        <v>44044</v>
      </c>
      <c r="AG33" s="6">
        <v>52655</v>
      </c>
      <c r="AH33" s="6">
        <v>41931</v>
      </c>
      <c r="AI33" s="6">
        <v>52655</v>
      </c>
      <c r="AJ33" s="6">
        <v>42461</v>
      </c>
    </row>
    <row r="34" spans="1:36" x14ac:dyDescent="0.2">
      <c r="A34">
        <v>1</v>
      </c>
      <c r="B34" t="s">
        <v>12</v>
      </c>
      <c r="C34">
        <v>103</v>
      </c>
      <c r="D34" t="s">
        <v>12</v>
      </c>
      <c r="E34">
        <v>1030110</v>
      </c>
      <c r="F34" t="s">
        <v>267</v>
      </c>
      <c r="G34">
        <v>120500</v>
      </c>
      <c r="H34">
        <v>120</v>
      </c>
      <c r="I34" t="s">
        <v>227</v>
      </c>
      <c r="J34">
        <v>1</v>
      </c>
      <c r="K34" t="s">
        <v>214</v>
      </c>
      <c r="L34">
        <v>1</v>
      </c>
      <c r="M34" t="s">
        <v>215</v>
      </c>
      <c r="N34">
        <v>8</v>
      </c>
      <c r="O34" t="s">
        <v>228</v>
      </c>
      <c r="P34" t="s">
        <v>216</v>
      </c>
      <c r="Q34">
        <v>208243329</v>
      </c>
      <c r="R34" t="s">
        <v>270</v>
      </c>
      <c r="S34" t="s">
        <v>271</v>
      </c>
      <c r="T34" t="s">
        <v>219</v>
      </c>
      <c r="U34" s="7">
        <v>0.5</v>
      </c>
      <c r="V34" s="7">
        <v>0.25</v>
      </c>
      <c r="W34">
        <v>120</v>
      </c>
      <c r="X34" t="s">
        <v>227</v>
      </c>
      <c r="Y34">
        <v>0</v>
      </c>
      <c r="AA34">
        <v>80</v>
      </c>
      <c r="AB34" t="s">
        <v>220</v>
      </c>
      <c r="AC34">
        <v>21</v>
      </c>
      <c r="AE34" s="6">
        <v>43450</v>
      </c>
      <c r="AF34" s="6">
        <v>44505</v>
      </c>
      <c r="AG34" s="6">
        <v>59505</v>
      </c>
      <c r="AH34" s="6">
        <v>43450</v>
      </c>
      <c r="AI34" s="6">
        <v>59505</v>
      </c>
      <c r="AJ34" s="6">
        <v>42461</v>
      </c>
    </row>
    <row r="35" spans="1:36" x14ac:dyDescent="0.2">
      <c r="A35">
        <v>1</v>
      </c>
      <c r="B35" t="s">
        <v>12</v>
      </c>
      <c r="C35">
        <v>103</v>
      </c>
      <c r="D35" t="s">
        <v>12</v>
      </c>
      <c r="E35">
        <v>1030110</v>
      </c>
      <c r="F35" t="s">
        <v>267</v>
      </c>
      <c r="G35">
        <v>140100</v>
      </c>
      <c r="H35">
        <v>140</v>
      </c>
      <c r="I35" t="s">
        <v>241</v>
      </c>
      <c r="J35">
        <v>1</v>
      </c>
      <c r="K35" t="s">
        <v>214</v>
      </c>
      <c r="L35">
        <v>1</v>
      </c>
      <c r="M35" t="s">
        <v>215</v>
      </c>
      <c r="N35">
        <v>0</v>
      </c>
      <c r="P35" t="s">
        <v>216</v>
      </c>
      <c r="Q35">
        <v>205382757</v>
      </c>
      <c r="R35" t="s">
        <v>272</v>
      </c>
      <c r="S35" t="s">
        <v>273</v>
      </c>
      <c r="T35" t="s">
        <v>219</v>
      </c>
      <c r="U35" s="7">
        <v>1</v>
      </c>
      <c r="V35" s="7">
        <v>1</v>
      </c>
      <c r="W35">
        <v>140</v>
      </c>
      <c r="X35" t="s">
        <v>241</v>
      </c>
      <c r="Y35">
        <v>0</v>
      </c>
      <c r="AA35">
        <v>80</v>
      </c>
      <c r="AB35" t="s">
        <v>220</v>
      </c>
      <c r="AC35">
        <v>20</v>
      </c>
      <c r="AE35" s="6">
        <v>44713</v>
      </c>
      <c r="AF35" s="6">
        <v>44743</v>
      </c>
      <c r="AG35" s="6">
        <v>59110</v>
      </c>
      <c r="AH35" s="6">
        <v>44682</v>
      </c>
      <c r="AI35" s="6">
        <v>59110</v>
      </c>
      <c r="AJ35" s="6">
        <v>42736</v>
      </c>
    </row>
    <row r="36" spans="1:36" x14ac:dyDescent="0.2">
      <c r="A36">
        <v>1</v>
      </c>
      <c r="B36" t="s">
        <v>12</v>
      </c>
      <c r="C36">
        <v>103</v>
      </c>
      <c r="D36" t="s">
        <v>12</v>
      </c>
      <c r="E36">
        <v>1030110</v>
      </c>
      <c r="F36" t="s">
        <v>267</v>
      </c>
      <c r="G36">
        <v>140300</v>
      </c>
      <c r="H36">
        <v>140</v>
      </c>
      <c r="I36" t="s">
        <v>241</v>
      </c>
      <c r="J36">
        <v>1</v>
      </c>
      <c r="K36" t="s">
        <v>214</v>
      </c>
      <c r="L36">
        <v>1</v>
      </c>
      <c r="M36" t="s">
        <v>215</v>
      </c>
      <c r="N36">
        <v>0</v>
      </c>
      <c r="P36" t="s">
        <v>216</v>
      </c>
      <c r="Q36">
        <v>33365479</v>
      </c>
      <c r="R36" t="s">
        <v>268</v>
      </c>
      <c r="S36" t="s">
        <v>269</v>
      </c>
      <c r="T36" t="s">
        <v>219</v>
      </c>
      <c r="U36" s="7">
        <v>0.75</v>
      </c>
      <c r="V36" s="7">
        <v>0.75</v>
      </c>
      <c r="W36">
        <v>140</v>
      </c>
      <c r="X36" t="s">
        <v>241</v>
      </c>
      <c r="Y36">
        <v>0</v>
      </c>
      <c r="AA36">
        <v>80</v>
      </c>
      <c r="AB36" t="s">
        <v>220</v>
      </c>
      <c r="AC36">
        <v>22</v>
      </c>
      <c r="AD36">
        <v>136</v>
      </c>
      <c r="AE36" s="6">
        <v>43952</v>
      </c>
      <c r="AF36" s="6">
        <v>43983</v>
      </c>
      <c r="AG36" s="6">
        <v>52655</v>
      </c>
      <c r="AH36" s="6">
        <v>41931</v>
      </c>
      <c r="AI36" s="6">
        <v>52655</v>
      </c>
      <c r="AJ36" s="6">
        <v>42736</v>
      </c>
    </row>
    <row r="37" spans="1:36" x14ac:dyDescent="0.2">
      <c r="A37">
        <v>1</v>
      </c>
      <c r="B37" t="s">
        <v>12</v>
      </c>
      <c r="C37">
        <v>103</v>
      </c>
      <c r="D37" t="s">
        <v>12</v>
      </c>
      <c r="E37">
        <v>1030120</v>
      </c>
      <c r="F37" t="s">
        <v>274</v>
      </c>
      <c r="G37">
        <v>140100</v>
      </c>
      <c r="H37">
        <v>140</v>
      </c>
      <c r="I37" t="s">
        <v>241</v>
      </c>
      <c r="J37">
        <v>1</v>
      </c>
      <c r="K37" t="s">
        <v>214</v>
      </c>
      <c r="L37">
        <v>1</v>
      </c>
      <c r="M37" t="s">
        <v>215</v>
      </c>
      <c r="N37">
        <v>0</v>
      </c>
      <c r="P37" t="s">
        <v>216</v>
      </c>
      <c r="Q37">
        <v>205834765</v>
      </c>
      <c r="R37" t="s">
        <v>275</v>
      </c>
      <c r="S37" t="s">
        <v>276</v>
      </c>
      <c r="T37" t="s">
        <v>219</v>
      </c>
      <c r="U37" s="7">
        <v>0.75</v>
      </c>
      <c r="V37" s="7">
        <v>0.75</v>
      </c>
      <c r="W37">
        <v>140</v>
      </c>
      <c r="X37" t="s">
        <v>241</v>
      </c>
      <c r="Y37">
        <v>0</v>
      </c>
      <c r="AA37">
        <v>80</v>
      </c>
      <c r="AB37" t="s">
        <v>220</v>
      </c>
      <c r="AC37">
        <v>21</v>
      </c>
      <c r="AE37" s="6">
        <v>43983</v>
      </c>
      <c r="AF37" s="6">
        <v>44562</v>
      </c>
      <c r="AG37" s="6">
        <v>59717</v>
      </c>
      <c r="AH37" s="6">
        <v>43605</v>
      </c>
      <c r="AI37" s="6">
        <v>59717</v>
      </c>
      <c r="AJ37" s="6">
        <v>18629</v>
      </c>
    </row>
    <row r="38" spans="1:36" x14ac:dyDescent="0.2">
      <c r="A38">
        <v>1</v>
      </c>
      <c r="B38" t="s">
        <v>12</v>
      </c>
      <c r="C38">
        <v>103</v>
      </c>
      <c r="D38" t="s">
        <v>12</v>
      </c>
      <c r="E38">
        <v>1030120</v>
      </c>
      <c r="F38" t="s">
        <v>274</v>
      </c>
      <c r="G38">
        <v>140200</v>
      </c>
      <c r="H38">
        <v>140</v>
      </c>
      <c r="I38" t="s">
        <v>241</v>
      </c>
      <c r="J38">
        <v>1</v>
      </c>
      <c r="K38" t="s">
        <v>214</v>
      </c>
      <c r="L38">
        <v>1</v>
      </c>
      <c r="M38" t="s">
        <v>215</v>
      </c>
      <c r="N38">
        <v>0</v>
      </c>
      <c r="P38" t="s">
        <v>216</v>
      </c>
      <c r="Q38">
        <v>300733185</v>
      </c>
      <c r="R38" t="s">
        <v>277</v>
      </c>
      <c r="S38" t="s">
        <v>278</v>
      </c>
      <c r="T38" t="s">
        <v>219</v>
      </c>
      <c r="U38" s="7">
        <v>0.5</v>
      </c>
      <c r="V38" s="7">
        <v>0.5</v>
      </c>
      <c r="W38">
        <v>140</v>
      </c>
      <c r="X38" t="s">
        <v>241</v>
      </c>
      <c r="Y38">
        <v>0</v>
      </c>
      <c r="AA38">
        <v>80</v>
      </c>
      <c r="AB38" t="s">
        <v>220</v>
      </c>
      <c r="AC38">
        <v>22</v>
      </c>
      <c r="AD38">
        <v>102</v>
      </c>
      <c r="AE38" s="6">
        <v>44105</v>
      </c>
      <c r="AF38" s="6">
        <v>44834</v>
      </c>
      <c r="AG38" s="6">
        <v>56308</v>
      </c>
      <c r="AH38" s="6">
        <v>41288</v>
      </c>
      <c r="AI38" s="6">
        <v>56308</v>
      </c>
      <c r="AJ38" s="6">
        <v>18629</v>
      </c>
    </row>
    <row r="39" spans="1:36" x14ac:dyDescent="0.2">
      <c r="A39">
        <v>1</v>
      </c>
      <c r="B39" t="s">
        <v>12</v>
      </c>
      <c r="C39">
        <v>103</v>
      </c>
      <c r="D39" t="s">
        <v>12</v>
      </c>
      <c r="E39">
        <v>1030120</v>
      </c>
      <c r="F39" t="s">
        <v>274</v>
      </c>
      <c r="G39">
        <v>140400</v>
      </c>
      <c r="H39">
        <v>140</v>
      </c>
      <c r="I39" t="s">
        <v>241</v>
      </c>
      <c r="J39">
        <v>1</v>
      </c>
      <c r="K39" t="s">
        <v>214</v>
      </c>
      <c r="L39">
        <v>1</v>
      </c>
      <c r="M39" t="s">
        <v>215</v>
      </c>
      <c r="N39">
        <v>0</v>
      </c>
      <c r="P39" t="s">
        <v>216</v>
      </c>
      <c r="Q39">
        <v>31790694</v>
      </c>
      <c r="R39" t="s">
        <v>279</v>
      </c>
      <c r="S39" t="s">
        <v>280</v>
      </c>
      <c r="T39" t="s">
        <v>219</v>
      </c>
      <c r="U39" s="7">
        <v>0.5</v>
      </c>
      <c r="V39" s="7">
        <v>0.25</v>
      </c>
      <c r="W39">
        <v>140</v>
      </c>
      <c r="X39" t="s">
        <v>241</v>
      </c>
      <c r="Y39">
        <v>0</v>
      </c>
      <c r="AA39">
        <v>80</v>
      </c>
      <c r="AB39" t="s">
        <v>220</v>
      </c>
      <c r="AC39">
        <v>24</v>
      </c>
      <c r="AD39">
        <v>111</v>
      </c>
      <c r="AE39" s="6">
        <v>41091</v>
      </c>
      <c r="AF39" s="6">
        <v>44228</v>
      </c>
      <c r="AG39" s="6">
        <v>51713</v>
      </c>
      <c r="AH39" s="6">
        <v>38905</v>
      </c>
      <c r="AI39" s="6">
        <v>51713</v>
      </c>
      <c r="AJ39" s="6">
        <v>18629</v>
      </c>
    </row>
    <row r="40" spans="1:36" x14ac:dyDescent="0.2">
      <c r="A40">
        <v>1</v>
      </c>
      <c r="B40" t="s">
        <v>12</v>
      </c>
      <c r="C40">
        <v>103</v>
      </c>
      <c r="D40" t="s">
        <v>12</v>
      </c>
      <c r="E40">
        <v>1030120</v>
      </c>
      <c r="F40" t="s">
        <v>274</v>
      </c>
      <c r="G40">
        <v>140400</v>
      </c>
      <c r="H40">
        <v>140</v>
      </c>
      <c r="I40" t="s">
        <v>241</v>
      </c>
      <c r="J40">
        <v>1</v>
      </c>
      <c r="K40" t="s">
        <v>214</v>
      </c>
      <c r="L40">
        <v>1</v>
      </c>
      <c r="M40" t="s">
        <v>215</v>
      </c>
      <c r="N40">
        <v>0</v>
      </c>
      <c r="P40" t="s">
        <v>216</v>
      </c>
      <c r="Q40">
        <v>208243329</v>
      </c>
      <c r="R40" t="s">
        <v>270</v>
      </c>
      <c r="S40" t="s">
        <v>271</v>
      </c>
      <c r="T40" t="s">
        <v>219</v>
      </c>
      <c r="U40" s="7">
        <v>0.5</v>
      </c>
      <c r="V40" s="7">
        <v>0.25</v>
      </c>
      <c r="W40">
        <v>140</v>
      </c>
      <c r="X40" t="s">
        <v>241</v>
      </c>
      <c r="Y40">
        <v>0</v>
      </c>
      <c r="AA40">
        <v>80</v>
      </c>
      <c r="AB40" t="s">
        <v>220</v>
      </c>
      <c r="AC40">
        <v>21</v>
      </c>
      <c r="AE40" s="6">
        <v>44440</v>
      </c>
      <c r="AF40" s="6">
        <v>44505</v>
      </c>
      <c r="AG40" s="6">
        <v>59505</v>
      </c>
      <c r="AH40" s="6">
        <v>43450</v>
      </c>
      <c r="AI40" s="6">
        <v>59505</v>
      </c>
      <c r="AJ40" s="6">
        <v>18629</v>
      </c>
    </row>
    <row r="41" spans="1:36" x14ac:dyDescent="0.2">
      <c r="A41">
        <v>1</v>
      </c>
      <c r="B41" t="s">
        <v>12</v>
      </c>
      <c r="C41">
        <v>103</v>
      </c>
      <c r="D41" t="s">
        <v>12</v>
      </c>
      <c r="E41">
        <v>1030120</v>
      </c>
      <c r="F41" t="s">
        <v>274</v>
      </c>
      <c r="G41">
        <v>140500</v>
      </c>
      <c r="H41">
        <v>140</v>
      </c>
      <c r="I41" t="s">
        <v>241</v>
      </c>
      <c r="J41">
        <v>1</v>
      </c>
      <c r="K41" t="s">
        <v>214</v>
      </c>
      <c r="L41">
        <v>1</v>
      </c>
      <c r="M41" t="s">
        <v>215</v>
      </c>
      <c r="N41">
        <v>0</v>
      </c>
      <c r="P41" t="s">
        <v>216</v>
      </c>
      <c r="Q41">
        <v>208243329</v>
      </c>
      <c r="R41" t="s">
        <v>270</v>
      </c>
      <c r="S41" t="s">
        <v>271</v>
      </c>
      <c r="T41" t="s">
        <v>219</v>
      </c>
      <c r="U41" s="7">
        <v>0.75</v>
      </c>
      <c r="V41" s="7">
        <v>0.25</v>
      </c>
      <c r="W41">
        <v>140</v>
      </c>
      <c r="X41" t="s">
        <v>241</v>
      </c>
      <c r="Y41">
        <v>0</v>
      </c>
      <c r="AA41">
        <v>80</v>
      </c>
      <c r="AB41" t="s">
        <v>220</v>
      </c>
      <c r="AC41">
        <v>21</v>
      </c>
      <c r="AE41" s="6">
        <v>44440</v>
      </c>
      <c r="AF41" s="6">
        <v>44505</v>
      </c>
      <c r="AG41" s="6">
        <v>59505</v>
      </c>
      <c r="AH41" s="6">
        <v>43450</v>
      </c>
      <c r="AI41" s="6">
        <v>59505</v>
      </c>
      <c r="AJ41" s="6">
        <v>41306</v>
      </c>
    </row>
    <row r="42" spans="1:36" x14ac:dyDescent="0.2">
      <c r="A42">
        <v>1</v>
      </c>
      <c r="B42" t="s">
        <v>12</v>
      </c>
      <c r="C42">
        <v>103</v>
      </c>
      <c r="D42" t="s">
        <v>12</v>
      </c>
      <c r="E42">
        <v>1030120</v>
      </c>
      <c r="F42" t="s">
        <v>274</v>
      </c>
      <c r="G42">
        <v>140500</v>
      </c>
      <c r="H42">
        <v>140</v>
      </c>
      <c r="I42" t="s">
        <v>241</v>
      </c>
      <c r="J42">
        <v>1</v>
      </c>
      <c r="K42" t="s">
        <v>214</v>
      </c>
      <c r="L42">
        <v>1</v>
      </c>
      <c r="M42" t="s">
        <v>215</v>
      </c>
      <c r="N42">
        <v>0</v>
      </c>
      <c r="P42" t="s">
        <v>216</v>
      </c>
      <c r="Q42">
        <v>333854339</v>
      </c>
      <c r="R42" t="s">
        <v>281</v>
      </c>
      <c r="S42" t="s">
        <v>282</v>
      </c>
      <c r="T42" t="s">
        <v>219</v>
      </c>
      <c r="U42" s="7">
        <v>0.75</v>
      </c>
      <c r="V42" s="7">
        <v>0.5</v>
      </c>
      <c r="W42">
        <v>140</v>
      </c>
      <c r="X42" t="s">
        <v>241</v>
      </c>
      <c r="Y42">
        <v>0</v>
      </c>
      <c r="AA42">
        <v>80</v>
      </c>
      <c r="AB42" t="s">
        <v>220</v>
      </c>
      <c r="AC42">
        <v>21</v>
      </c>
      <c r="AE42" s="6">
        <v>43983</v>
      </c>
      <c r="AF42" s="6">
        <v>43983</v>
      </c>
      <c r="AG42" s="6">
        <v>58440</v>
      </c>
      <c r="AH42" s="6">
        <v>43450</v>
      </c>
      <c r="AI42" s="6">
        <v>58440</v>
      </c>
      <c r="AJ42" s="6">
        <v>41306</v>
      </c>
    </row>
    <row r="43" spans="1:36" x14ac:dyDescent="0.2">
      <c r="A43">
        <v>1</v>
      </c>
      <c r="B43" t="s">
        <v>12</v>
      </c>
      <c r="C43">
        <v>103</v>
      </c>
      <c r="D43" t="s">
        <v>12</v>
      </c>
      <c r="E43">
        <v>1030120</v>
      </c>
      <c r="F43" t="s">
        <v>274</v>
      </c>
      <c r="G43">
        <v>140600</v>
      </c>
      <c r="H43">
        <v>140</v>
      </c>
      <c r="I43" t="s">
        <v>241</v>
      </c>
      <c r="J43">
        <v>1</v>
      </c>
      <c r="K43" t="s">
        <v>214</v>
      </c>
      <c r="L43">
        <v>1</v>
      </c>
      <c r="M43" t="s">
        <v>215</v>
      </c>
      <c r="N43">
        <v>0</v>
      </c>
      <c r="P43" t="s">
        <v>216</v>
      </c>
      <c r="Q43">
        <v>31790694</v>
      </c>
      <c r="R43" t="s">
        <v>279</v>
      </c>
      <c r="S43" t="s">
        <v>280</v>
      </c>
      <c r="T43" t="s">
        <v>219</v>
      </c>
      <c r="U43" s="7">
        <v>0.55000000000000004</v>
      </c>
      <c r="V43" s="7">
        <v>0.55000000000000004</v>
      </c>
      <c r="W43">
        <v>140</v>
      </c>
      <c r="X43" t="s">
        <v>241</v>
      </c>
      <c r="Y43">
        <v>0</v>
      </c>
      <c r="AA43">
        <v>80</v>
      </c>
      <c r="AB43" t="s">
        <v>220</v>
      </c>
      <c r="AC43">
        <v>24</v>
      </c>
      <c r="AD43">
        <v>111</v>
      </c>
      <c r="AE43" s="6">
        <v>41091</v>
      </c>
      <c r="AF43" s="6">
        <v>43983</v>
      </c>
      <c r="AG43" s="6">
        <v>51713</v>
      </c>
      <c r="AH43" s="6">
        <v>38905</v>
      </c>
      <c r="AI43" s="6">
        <v>51713</v>
      </c>
      <c r="AJ43" s="6">
        <v>18629</v>
      </c>
    </row>
    <row r="44" spans="1:36" x14ac:dyDescent="0.2">
      <c r="A44">
        <v>1</v>
      </c>
      <c r="B44" t="s">
        <v>12</v>
      </c>
      <c r="C44">
        <v>103</v>
      </c>
      <c r="D44" t="s">
        <v>12</v>
      </c>
      <c r="E44">
        <v>1030120</v>
      </c>
      <c r="F44" t="s">
        <v>274</v>
      </c>
      <c r="G44">
        <v>140800</v>
      </c>
      <c r="H44">
        <v>140</v>
      </c>
      <c r="I44" t="s">
        <v>241</v>
      </c>
      <c r="J44">
        <v>1</v>
      </c>
      <c r="K44" t="s">
        <v>214</v>
      </c>
      <c r="L44">
        <v>1</v>
      </c>
      <c r="M44" t="s">
        <v>215</v>
      </c>
      <c r="N44">
        <v>0</v>
      </c>
      <c r="P44" t="s">
        <v>216</v>
      </c>
      <c r="Q44">
        <v>300733185</v>
      </c>
      <c r="R44" t="s">
        <v>277</v>
      </c>
      <c r="S44" t="s">
        <v>278</v>
      </c>
      <c r="T44" t="s">
        <v>219</v>
      </c>
      <c r="U44" s="7">
        <v>0.5</v>
      </c>
      <c r="V44" s="7">
        <v>0.5</v>
      </c>
      <c r="W44">
        <v>140</v>
      </c>
      <c r="X44" t="s">
        <v>241</v>
      </c>
      <c r="Y44">
        <v>0</v>
      </c>
      <c r="AA44">
        <v>80</v>
      </c>
      <c r="AB44" t="s">
        <v>220</v>
      </c>
      <c r="AC44">
        <v>22</v>
      </c>
      <c r="AD44">
        <v>102</v>
      </c>
      <c r="AE44" s="6">
        <v>44105</v>
      </c>
      <c r="AF44" s="6">
        <v>44834</v>
      </c>
      <c r="AG44" s="6">
        <v>56308</v>
      </c>
      <c r="AH44" s="6">
        <v>41288</v>
      </c>
      <c r="AI44" s="6">
        <v>56308</v>
      </c>
      <c r="AJ44" s="6">
        <v>18629</v>
      </c>
    </row>
    <row r="45" spans="1:36" x14ac:dyDescent="0.2">
      <c r="A45">
        <v>1</v>
      </c>
      <c r="B45" t="s">
        <v>12</v>
      </c>
      <c r="C45">
        <v>103</v>
      </c>
      <c r="D45" t="s">
        <v>12</v>
      </c>
      <c r="E45">
        <v>1030120</v>
      </c>
      <c r="F45" t="s">
        <v>274</v>
      </c>
      <c r="G45">
        <v>140900</v>
      </c>
      <c r="H45">
        <v>140</v>
      </c>
      <c r="I45" t="s">
        <v>241</v>
      </c>
      <c r="J45">
        <v>1</v>
      </c>
      <c r="K45" t="s">
        <v>214</v>
      </c>
      <c r="L45">
        <v>1</v>
      </c>
      <c r="M45" t="s">
        <v>215</v>
      </c>
      <c r="N45">
        <v>0</v>
      </c>
      <c r="P45" t="s">
        <v>216</v>
      </c>
      <c r="Q45">
        <v>39416813</v>
      </c>
      <c r="R45" t="s">
        <v>283</v>
      </c>
      <c r="S45" t="s">
        <v>284</v>
      </c>
      <c r="T45" t="s">
        <v>225</v>
      </c>
      <c r="U45" s="7">
        <v>0.65</v>
      </c>
      <c r="V45" s="7">
        <v>0.65</v>
      </c>
      <c r="W45">
        <v>140</v>
      </c>
      <c r="X45" t="s">
        <v>241</v>
      </c>
      <c r="Y45">
        <v>0</v>
      </c>
      <c r="AA45">
        <v>80</v>
      </c>
      <c r="AB45" t="s">
        <v>220</v>
      </c>
      <c r="AC45">
        <v>20</v>
      </c>
      <c r="AE45" s="6">
        <v>44558</v>
      </c>
      <c r="AF45" s="6">
        <v>44558</v>
      </c>
      <c r="AG45" s="6">
        <v>55273</v>
      </c>
      <c r="AH45" s="6">
        <v>44558</v>
      </c>
      <c r="AI45" s="6">
        <v>55273</v>
      </c>
      <c r="AJ45" s="6">
        <v>42736</v>
      </c>
    </row>
    <row r="46" spans="1:36" x14ac:dyDescent="0.2">
      <c r="A46">
        <v>1</v>
      </c>
      <c r="B46" t="s">
        <v>12</v>
      </c>
      <c r="C46">
        <v>103</v>
      </c>
      <c r="D46" t="s">
        <v>12</v>
      </c>
      <c r="E46">
        <v>1030210</v>
      </c>
      <c r="F46" t="s">
        <v>285</v>
      </c>
      <c r="G46">
        <v>120100</v>
      </c>
      <c r="H46">
        <v>120</v>
      </c>
      <c r="I46" t="s">
        <v>227</v>
      </c>
      <c r="J46">
        <v>1</v>
      </c>
      <c r="K46" t="s">
        <v>214</v>
      </c>
      <c r="L46">
        <v>1</v>
      </c>
      <c r="M46" t="s">
        <v>215</v>
      </c>
      <c r="N46">
        <v>8</v>
      </c>
      <c r="O46" t="s">
        <v>228</v>
      </c>
      <c r="P46" t="s">
        <v>216</v>
      </c>
      <c r="Q46">
        <v>212031595</v>
      </c>
      <c r="R46" t="s">
        <v>286</v>
      </c>
      <c r="S46" t="s">
        <v>287</v>
      </c>
      <c r="T46" t="s">
        <v>219</v>
      </c>
      <c r="U46" s="7">
        <v>0.25</v>
      </c>
      <c r="V46" s="7">
        <v>0.25</v>
      </c>
      <c r="W46">
        <v>120</v>
      </c>
      <c r="X46" t="s">
        <v>227</v>
      </c>
      <c r="Y46">
        <v>0</v>
      </c>
      <c r="AA46">
        <v>80</v>
      </c>
      <c r="AB46" t="s">
        <v>220</v>
      </c>
      <c r="AC46">
        <v>20</v>
      </c>
      <c r="AE46" s="6">
        <v>44911</v>
      </c>
      <c r="AF46" s="6">
        <v>44911</v>
      </c>
      <c r="AG46" s="6">
        <v>61240</v>
      </c>
      <c r="AH46" s="6">
        <v>44911</v>
      </c>
      <c r="AI46" s="6">
        <v>61240</v>
      </c>
      <c r="AJ46" s="6">
        <v>42461</v>
      </c>
    </row>
    <row r="47" spans="1:36" x14ac:dyDescent="0.2">
      <c r="A47">
        <v>1</v>
      </c>
      <c r="B47" t="s">
        <v>12</v>
      </c>
      <c r="C47">
        <v>103</v>
      </c>
      <c r="D47" t="s">
        <v>12</v>
      </c>
      <c r="E47">
        <v>1030210</v>
      </c>
      <c r="F47" t="s">
        <v>285</v>
      </c>
      <c r="G47">
        <v>140200</v>
      </c>
      <c r="H47">
        <v>140</v>
      </c>
      <c r="I47" t="s">
        <v>241</v>
      </c>
      <c r="J47">
        <v>1</v>
      </c>
      <c r="K47" t="s">
        <v>214</v>
      </c>
      <c r="L47">
        <v>1</v>
      </c>
      <c r="M47" t="s">
        <v>215</v>
      </c>
      <c r="N47">
        <v>0</v>
      </c>
      <c r="P47" t="s">
        <v>216</v>
      </c>
      <c r="Q47">
        <v>38828604</v>
      </c>
      <c r="R47" t="s">
        <v>244</v>
      </c>
      <c r="S47" t="s">
        <v>288</v>
      </c>
      <c r="T47" t="s">
        <v>219</v>
      </c>
      <c r="U47" s="7">
        <v>0.75</v>
      </c>
      <c r="V47" s="7">
        <v>0.75</v>
      </c>
      <c r="W47">
        <v>140</v>
      </c>
      <c r="X47" t="s">
        <v>241</v>
      </c>
      <c r="Y47">
        <v>0</v>
      </c>
      <c r="AA47">
        <v>80</v>
      </c>
      <c r="AB47" t="s">
        <v>220</v>
      </c>
      <c r="AC47">
        <v>20</v>
      </c>
      <c r="AE47" s="6">
        <v>44197</v>
      </c>
      <c r="AF47" s="6">
        <v>44291</v>
      </c>
      <c r="AG47" s="6">
        <v>49095</v>
      </c>
      <c r="AH47" s="6">
        <v>44129</v>
      </c>
      <c r="AI47" s="6">
        <v>49095</v>
      </c>
      <c r="AJ47" s="6">
        <v>42736</v>
      </c>
    </row>
    <row r="48" spans="1:36" x14ac:dyDescent="0.2">
      <c r="A48">
        <v>1</v>
      </c>
      <c r="B48" t="s">
        <v>12</v>
      </c>
      <c r="C48">
        <v>103</v>
      </c>
      <c r="D48" t="s">
        <v>12</v>
      </c>
      <c r="E48">
        <v>1030210</v>
      </c>
      <c r="F48" t="s">
        <v>285</v>
      </c>
      <c r="G48">
        <v>140400</v>
      </c>
      <c r="H48">
        <v>140</v>
      </c>
      <c r="I48" t="s">
        <v>241</v>
      </c>
      <c r="J48">
        <v>1</v>
      </c>
      <c r="K48" t="s">
        <v>214</v>
      </c>
      <c r="L48">
        <v>1</v>
      </c>
      <c r="M48" t="s">
        <v>215</v>
      </c>
      <c r="N48">
        <v>0</v>
      </c>
      <c r="P48" t="s">
        <v>216</v>
      </c>
      <c r="Q48">
        <v>212031595</v>
      </c>
      <c r="R48" t="s">
        <v>286</v>
      </c>
      <c r="S48" t="s">
        <v>287</v>
      </c>
      <c r="T48" t="s">
        <v>219</v>
      </c>
      <c r="U48" s="7">
        <v>0.5</v>
      </c>
      <c r="V48" s="7">
        <v>0.5</v>
      </c>
      <c r="W48">
        <v>140</v>
      </c>
      <c r="X48" t="s">
        <v>241</v>
      </c>
      <c r="Y48">
        <v>0</v>
      </c>
      <c r="AA48">
        <v>80</v>
      </c>
      <c r="AB48" t="s">
        <v>220</v>
      </c>
      <c r="AC48">
        <v>20</v>
      </c>
      <c r="AE48" s="6">
        <v>44911</v>
      </c>
      <c r="AF48" s="6">
        <v>44911</v>
      </c>
      <c r="AG48" s="6">
        <v>61240</v>
      </c>
      <c r="AH48" s="6">
        <v>44911</v>
      </c>
      <c r="AI48" s="6">
        <v>61240</v>
      </c>
      <c r="AJ48" s="6">
        <v>41153</v>
      </c>
    </row>
    <row r="49" spans="1:36" x14ac:dyDescent="0.2">
      <c r="A49">
        <v>1</v>
      </c>
      <c r="B49" t="s">
        <v>12</v>
      </c>
      <c r="C49">
        <v>103</v>
      </c>
      <c r="D49" t="s">
        <v>12</v>
      </c>
      <c r="E49">
        <v>1030210</v>
      </c>
      <c r="F49" t="s">
        <v>285</v>
      </c>
      <c r="G49">
        <v>140600</v>
      </c>
      <c r="H49">
        <v>140</v>
      </c>
      <c r="I49" t="s">
        <v>241</v>
      </c>
      <c r="J49">
        <v>1</v>
      </c>
      <c r="K49" t="s">
        <v>214</v>
      </c>
      <c r="L49">
        <v>1</v>
      </c>
      <c r="M49" t="s">
        <v>215</v>
      </c>
      <c r="N49">
        <v>0</v>
      </c>
      <c r="P49" t="s">
        <v>216</v>
      </c>
      <c r="Q49">
        <v>203561766</v>
      </c>
      <c r="R49" t="s">
        <v>289</v>
      </c>
      <c r="S49" t="s">
        <v>243</v>
      </c>
      <c r="T49" t="s">
        <v>219</v>
      </c>
      <c r="U49" s="7">
        <v>0.75</v>
      </c>
      <c r="V49" s="7">
        <v>0.75</v>
      </c>
      <c r="W49">
        <v>140</v>
      </c>
      <c r="X49" t="s">
        <v>241</v>
      </c>
      <c r="Y49">
        <v>0</v>
      </c>
      <c r="AA49">
        <v>80</v>
      </c>
      <c r="AB49" t="s">
        <v>220</v>
      </c>
      <c r="AC49">
        <v>20</v>
      </c>
      <c r="AE49" s="6">
        <v>43949</v>
      </c>
      <c r="AF49" s="6">
        <v>44695</v>
      </c>
      <c r="AG49" s="6">
        <v>58348</v>
      </c>
      <c r="AH49" s="6">
        <v>43949</v>
      </c>
      <c r="AI49" s="6">
        <v>58348</v>
      </c>
      <c r="AJ49" s="6">
        <v>37469</v>
      </c>
    </row>
    <row r="50" spans="1:36" x14ac:dyDescent="0.2">
      <c r="A50">
        <v>1</v>
      </c>
      <c r="B50" t="s">
        <v>12</v>
      </c>
      <c r="C50">
        <v>103</v>
      </c>
      <c r="D50" t="s">
        <v>12</v>
      </c>
      <c r="E50">
        <v>1030210</v>
      </c>
      <c r="F50" t="s">
        <v>285</v>
      </c>
      <c r="G50">
        <v>140700</v>
      </c>
      <c r="H50">
        <v>140</v>
      </c>
      <c r="I50" t="s">
        <v>241</v>
      </c>
      <c r="J50">
        <v>1</v>
      </c>
      <c r="K50" t="s">
        <v>214</v>
      </c>
      <c r="L50">
        <v>1</v>
      </c>
      <c r="M50" t="s">
        <v>215</v>
      </c>
      <c r="N50">
        <v>0</v>
      </c>
      <c r="P50" t="s">
        <v>216</v>
      </c>
      <c r="Q50">
        <v>66470113</v>
      </c>
      <c r="R50" t="s">
        <v>290</v>
      </c>
      <c r="S50" t="s">
        <v>291</v>
      </c>
      <c r="T50" t="s">
        <v>219</v>
      </c>
      <c r="U50" s="7">
        <v>0.5</v>
      </c>
      <c r="V50" s="7">
        <v>0.5</v>
      </c>
      <c r="W50">
        <v>140</v>
      </c>
      <c r="X50" t="s">
        <v>241</v>
      </c>
      <c r="Y50">
        <v>0</v>
      </c>
      <c r="AA50">
        <v>80</v>
      </c>
      <c r="AB50" t="s">
        <v>220</v>
      </c>
      <c r="AC50">
        <v>22</v>
      </c>
      <c r="AE50" s="6">
        <v>44621</v>
      </c>
      <c r="AF50" s="6">
        <v>44621</v>
      </c>
      <c r="AG50" s="6">
        <v>55396</v>
      </c>
      <c r="AH50" s="6">
        <v>42723</v>
      </c>
      <c r="AI50" s="6">
        <v>55396</v>
      </c>
      <c r="AJ50" s="6">
        <v>18629</v>
      </c>
    </row>
    <row r="51" spans="1:36" x14ac:dyDescent="0.2">
      <c r="A51">
        <v>1</v>
      </c>
      <c r="B51" t="s">
        <v>12</v>
      </c>
      <c r="C51">
        <v>103</v>
      </c>
      <c r="D51" t="s">
        <v>12</v>
      </c>
      <c r="E51">
        <v>1030220</v>
      </c>
      <c r="F51" t="s">
        <v>292</v>
      </c>
      <c r="G51">
        <v>140100</v>
      </c>
      <c r="H51">
        <v>140</v>
      </c>
      <c r="I51" t="s">
        <v>241</v>
      </c>
      <c r="J51">
        <v>1</v>
      </c>
      <c r="K51" t="s">
        <v>214</v>
      </c>
      <c r="L51">
        <v>1</v>
      </c>
      <c r="M51" t="s">
        <v>215</v>
      </c>
      <c r="N51">
        <v>0</v>
      </c>
      <c r="P51" t="s">
        <v>216</v>
      </c>
      <c r="Q51">
        <v>313345704</v>
      </c>
      <c r="R51" t="s">
        <v>293</v>
      </c>
      <c r="S51" t="s">
        <v>294</v>
      </c>
      <c r="T51" t="s">
        <v>219</v>
      </c>
      <c r="U51" s="7">
        <v>1</v>
      </c>
      <c r="V51" s="7">
        <v>0.25</v>
      </c>
      <c r="W51">
        <v>140</v>
      </c>
      <c r="X51" t="s">
        <v>241</v>
      </c>
      <c r="Y51">
        <v>0</v>
      </c>
      <c r="AA51">
        <v>80</v>
      </c>
      <c r="AB51" t="s">
        <v>220</v>
      </c>
      <c r="AC51">
        <v>20</v>
      </c>
      <c r="AE51" s="6">
        <v>44766</v>
      </c>
      <c r="AF51" s="6">
        <v>44766</v>
      </c>
      <c r="AG51" s="6">
        <v>59567</v>
      </c>
      <c r="AH51" s="6">
        <v>44473</v>
      </c>
      <c r="AI51" s="6">
        <v>59567</v>
      </c>
      <c r="AJ51" s="6">
        <v>18629</v>
      </c>
    </row>
    <row r="52" spans="1:36" x14ac:dyDescent="0.2">
      <c r="A52">
        <v>1</v>
      </c>
      <c r="B52" t="s">
        <v>12</v>
      </c>
      <c r="C52">
        <v>103</v>
      </c>
      <c r="D52" t="s">
        <v>12</v>
      </c>
      <c r="E52">
        <v>1030220</v>
      </c>
      <c r="F52" t="s">
        <v>292</v>
      </c>
      <c r="G52">
        <v>140100</v>
      </c>
      <c r="H52">
        <v>140</v>
      </c>
      <c r="I52" t="s">
        <v>241</v>
      </c>
      <c r="J52">
        <v>1</v>
      </c>
      <c r="K52" t="s">
        <v>214</v>
      </c>
      <c r="L52">
        <v>1</v>
      </c>
      <c r="M52" t="s">
        <v>215</v>
      </c>
      <c r="N52">
        <v>0</v>
      </c>
      <c r="P52" t="s">
        <v>216</v>
      </c>
      <c r="Q52">
        <v>315078402</v>
      </c>
      <c r="R52" t="s">
        <v>295</v>
      </c>
      <c r="S52" t="s">
        <v>296</v>
      </c>
      <c r="T52" t="s">
        <v>219</v>
      </c>
      <c r="U52" s="7">
        <v>1</v>
      </c>
      <c r="V52" s="7">
        <v>0.75</v>
      </c>
      <c r="W52">
        <v>140</v>
      </c>
      <c r="X52" t="s">
        <v>241</v>
      </c>
      <c r="Y52">
        <v>0</v>
      </c>
      <c r="AA52">
        <v>80</v>
      </c>
      <c r="AB52" t="s">
        <v>220</v>
      </c>
      <c r="AC52">
        <v>20</v>
      </c>
      <c r="AE52" s="6">
        <v>44769</v>
      </c>
      <c r="AF52" s="6">
        <v>44769</v>
      </c>
      <c r="AG52" s="6">
        <v>47848</v>
      </c>
      <c r="AH52" s="6">
        <v>44690</v>
      </c>
      <c r="AI52" s="6">
        <v>47848</v>
      </c>
      <c r="AJ52" s="6">
        <v>18629</v>
      </c>
    </row>
    <row r="53" spans="1:36" x14ac:dyDescent="0.2">
      <c r="A53">
        <v>1</v>
      </c>
      <c r="B53" t="s">
        <v>12</v>
      </c>
      <c r="C53">
        <v>103</v>
      </c>
      <c r="D53" t="s">
        <v>12</v>
      </c>
      <c r="E53">
        <v>1030220</v>
      </c>
      <c r="F53" t="s">
        <v>292</v>
      </c>
      <c r="G53">
        <v>140200</v>
      </c>
      <c r="H53">
        <v>140</v>
      </c>
      <c r="I53" t="s">
        <v>241</v>
      </c>
      <c r="J53">
        <v>1</v>
      </c>
      <c r="K53" t="s">
        <v>214</v>
      </c>
      <c r="L53">
        <v>1</v>
      </c>
      <c r="M53" t="s">
        <v>215</v>
      </c>
      <c r="N53">
        <v>0</v>
      </c>
      <c r="P53" t="s">
        <v>216</v>
      </c>
      <c r="Q53">
        <v>15722457</v>
      </c>
      <c r="R53" t="s">
        <v>297</v>
      </c>
      <c r="S53" t="s">
        <v>298</v>
      </c>
      <c r="T53" t="s">
        <v>219</v>
      </c>
      <c r="U53" s="7">
        <v>1</v>
      </c>
      <c r="V53" s="7">
        <v>1</v>
      </c>
      <c r="W53">
        <v>140</v>
      </c>
      <c r="X53" t="s">
        <v>241</v>
      </c>
      <c r="Y53">
        <v>0</v>
      </c>
      <c r="AA53">
        <v>80</v>
      </c>
      <c r="AB53" t="s">
        <v>220</v>
      </c>
      <c r="AC53">
        <v>23</v>
      </c>
      <c r="AD53">
        <v>106</v>
      </c>
      <c r="AE53" s="6">
        <v>43952</v>
      </c>
      <c r="AF53" s="6">
        <v>44105</v>
      </c>
      <c r="AG53" s="6">
        <v>44926</v>
      </c>
      <c r="AH53" s="6">
        <v>37956</v>
      </c>
      <c r="AI53" s="6">
        <v>44926</v>
      </c>
      <c r="AJ53" s="6">
        <v>42736</v>
      </c>
    </row>
    <row r="54" spans="1:36" x14ac:dyDescent="0.2">
      <c r="A54">
        <v>1</v>
      </c>
      <c r="B54" t="s">
        <v>12</v>
      </c>
      <c r="C54">
        <v>103</v>
      </c>
      <c r="D54" t="s">
        <v>12</v>
      </c>
      <c r="E54">
        <v>1030310</v>
      </c>
      <c r="F54" t="s">
        <v>299</v>
      </c>
      <c r="G54">
        <v>140100</v>
      </c>
      <c r="H54">
        <v>140</v>
      </c>
      <c r="I54" t="s">
        <v>241</v>
      </c>
      <c r="J54">
        <v>1</v>
      </c>
      <c r="K54" t="s">
        <v>214</v>
      </c>
      <c r="L54">
        <v>1</v>
      </c>
      <c r="M54" t="s">
        <v>215</v>
      </c>
      <c r="N54">
        <v>12</v>
      </c>
      <c r="O54" t="s">
        <v>300</v>
      </c>
      <c r="P54" t="s">
        <v>216</v>
      </c>
      <c r="Q54">
        <v>315759654</v>
      </c>
      <c r="R54" t="s">
        <v>301</v>
      </c>
      <c r="S54" t="s">
        <v>302</v>
      </c>
      <c r="T54" t="s">
        <v>219</v>
      </c>
      <c r="U54" s="7">
        <v>0.5</v>
      </c>
      <c r="V54" s="7">
        <v>0.5</v>
      </c>
      <c r="W54">
        <v>140</v>
      </c>
      <c r="X54" t="s">
        <v>241</v>
      </c>
      <c r="Y54">
        <v>4</v>
      </c>
      <c r="Z54" t="s">
        <v>300</v>
      </c>
      <c r="AA54">
        <v>80</v>
      </c>
      <c r="AB54" t="s">
        <v>220</v>
      </c>
      <c r="AC54">
        <v>21</v>
      </c>
      <c r="AD54">
        <v>101</v>
      </c>
      <c r="AE54" s="6">
        <v>42125</v>
      </c>
      <c r="AF54" s="6">
        <v>44819</v>
      </c>
      <c r="AG54" s="6">
        <v>58379</v>
      </c>
      <c r="AH54" s="6">
        <v>42125</v>
      </c>
      <c r="AI54" s="6">
        <v>58379</v>
      </c>
      <c r="AJ54" s="6">
        <v>42005</v>
      </c>
    </row>
    <row r="55" spans="1:36" x14ac:dyDescent="0.2">
      <c r="A55">
        <v>1</v>
      </c>
      <c r="B55" t="s">
        <v>12</v>
      </c>
      <c r="C55">
        <v>103</v>
      </c>
      <c r="D55" t="s">
        <v>12</v>
      </c>
      <c r="E55">
        <v>1030310</v>
      </c>
      <c r="F55" t="s">
        <v>299</v>
      </c>
      <c r="G55">
        <v>140200</v>
      </c>
      <c r="H55">
        <v>140</v>
      </c>
      <c r="I55" t="s">
        <v>241</v>
      </c>
      <c r="J55">
        <v>1</v>
      </c>
      <c r="K55" t="s">
        <v>214</v>
      </c>
      <c r="L55">
        <v>1</v>
      </c>
      <c r="M55" t="s">
        <v>215</v>
      </c>
      <c r="N55">
        <v>12</v>
      </c>
      <c r="O55" t="s">
        <v>300</v>
      </c>
      <c r="P55" t="s">
        <v>216</v>
      </c>
      <c r="Q55">
        <v>205930589</v>
      </c>
      <c r="R55" t="s">
        <v>303</v>
      </c>
      <c r="S55" t="s">
        <v>304</v>
      </c>
      <c r="T55" t="s">
        <v>225</v>
      </c>
      <c r="U55" s="7">
        <v>0.5</v>
      </c>
      <c r="V55" s="7">
        <v>0.5</v>
      </c>
      <c r="W55">
        <v>140</v>
      </c>
      <c r="X55" t="s">
        <v>241</v>
      </c>
      <c r="Y55">
        <v>4</v>
      </c>
      <c r="Z55" t="s">
        <v>300</v>
      </c>
      <c r="AA55">
        <v>80</v>
      </c>
      <c r="AB55" t="s">
        <v>220</v>
      </c>
      <c r="AC55">
        <v>21</v>
      </c>
      <c r="AE55" s="6">
        <v>44166</v>
      </c>
      <c r="AF55" s="6">
        <v>44166</v>
      </c>
      <c r="AG55" s="6">
        <v>58471</v>
      </c>
      <c r="AH55" s="6">
        <v>43177</v>
      </c>
      <c r="AI55" s="6">
        <v>58471</v>
      </c>
      <c r="AJ55" s="6">
        <v>43101</v>
      </c>
    </row>
    <row r="56" spans="1:36" x14ac:dyDescent="0.2">
      <c r="A56">
        <v>1</v>
      </c>
      <c r="B56" t="s">
        <v>12</v>
      </c>
      <c r="C56">
        <v>103</v>
      </c>
      <c r="D56" t="s">
        <v>12</v>
      </c>
      <c r="E56">
        <v>1030310</v>
      </c>
      <c r="F56" t="s">
        <v>299</v>
      </c>
      <c r="G56">
        <v>140300</v>
      </c>
      <c r="H56">
        <v>140</v>
      </c>
      <c r="I56" t="s">
        <v>241</v>
      </c>
      <c r="J56">
        <v>1</v>
      </c>
      <c r="K56" t="s">
        <v>214</v>
      </c>
      <c r="L56">
        <v>1</v>
      </c>
      <c r="M56" t="s">
        <v>215</v>
      </c>
      <c r="N56">
        <v>0</v>
      </c>
      <c r="P56" t="s">
        <v>216</v>
      </c>
      <c r="Q56">
        <v>207713934</v>
      </c>
      <c r="R56" t="s">
        <v>305</v>
      </c>
      <c r="S56" t="s">
        <v>306</v>
      </c>
      <c r="T56" t="s">
        <v>219</v>
      </c>
      <c r="U56" s="7">
        <v>1</v>
      </c>
      <c r="V56" s="7">
        <v>1</v>
      </c>
      <c r="W56">
        <v>140</v>
      </c>
      <c r="X56" t="s">
        <v>241</v>
      </c>
      <c r="Y56">
        <v>0</v>
      </c>
      <c r="AA56">
        <v>80</v>
      </c>
      <c r="AB56" t="s">
        <v>220</v>
      </c>
      <c r="AC56">
        <v>20</v>
      </c>
      <c r="AE56" s="6">
        <v>44136</v>
      </c>
      <c r="AF56" s="6">
        <v>44715</v>
      </c>
      <c r="AG56" s="6">
        <v>60418</v>
      </c>
      <c r="AH56" s="6">
        <v>44136</v>
      </c>
      <c r="AI56" s="6">
        <v>60418</v>
      </c>
      <c r="AJ56" s="6">
        <v>40026</v>
      </c>
    </row>
    <row r="57" spans="1:36" x14ac:dyDescent="0.2">
      <c r="A57">
        <v>1</v>
      </c>
      <c r="B57" t="s">
        <v>12</v>
      </c>
      <c r="C57">
        <v>103</v>
      </c>
      <c r="D57" t="s">
        <v>12</v>
      </c>
      <c r="E57">
        <v>1030320</v>
      </c>
      <c r="F57" t="s">
        <v>307</v>
      </c>
      <c r="G57">
        <v>140100</v>
      </c>
      <c r="H57">
        <v>140</v>
      </c>
      <c r="I57" t="s">
        <v>241</v>
      </c>
      <c r="J57">
        <v>1</v>
      </c>
      <c r="K57" t="s">
        <v>214</v>
      </c>
      <c r="L57">
        <v>1</v>
      </c>
      <c r="M57" t="s">
        <v>215</v>
      </c>
      <c r="N57">
        <v>12</v>
      </c>
      <c r="O57" t="s">
        <v>300</v>
      </c>
      <c r="P57" t="s">
        <v>216</v>
      </c>
      <c r="Q57">
        <v>32713349</v>
      </c>
      <c r="R57" t="s">
        <v>308</v>
      </c>
      <c r="S57" t="s">
        <v>309</v>
      </c>
      <c r="T57" t="s">
        <v>225</v>
      </c>
      <c r="U57" s="7">
        <v>1</v>
      </c>
      <c r="V57" s="7">
        <v>1</v>
      </c>
      <c r="W57">
        <v>140</v>
      </c>
      <c r="X57" t="s">
        <v>241</v>
      </c>
      <c r="Y57">
        <v>4</v>
      </c>
      <c r="Z57" t="s">
        <v>300</v>
      </c>
      <c r="AA57">
        <v>80</v>
      </c>
      <c r="AB57" t="s">
        <v>220</v>
      </c>
      <c r="AC57">
        <v>21</v>
      </c>
      <c r="AE57" s="6">
        <v>44166</v>
      </c>
      <c r="AF57" s="6">
        <v>44166</v>
      </c>
      <c r="AG57" s="6">
        <v>56127</v>
      </c>
      <c r="AH57" s="6">
        <v>43215</v>
      </c>
      <c r="AI57" s="6">
        <v>56127</v>
      </c>
      <c r="AJ57" s="6">
        <v>43101</v>
      </c>
    </row>
    <row r="58" spans="1:36" x14ac:dyDescent="0.2">
      <c r="A58">
        <v>1</v>
      </c>
      <c r="B58" t="s">
        <v>12</v>
      </c>
      <c r="C58">
        <v>103</v>
      </c>
      <c r="D58" t="s">
        <v>12</v>
      </c>
      <c r="E58">
        <v>1030320</v>
      </c>
      <c r="F58" t="s">
        <v>307</v>
      </c>
      <c r="G58">
        <v>140310</v>
      </c>
      <c r="H58">
        <v>140</v>
      </c>
      <c r="I58" t="s">
        <v>241</v>
      </c>
      <c r="J58">
        <v>1</v>
      </c>
      <c r="K58" t="s">
        <v>214</v>
      </c>
      <c r="L58">
        <v>1</v>
      </c>
      <c r="M58" t="s">
        <v>215</v>
      </c>
      <c r="N58">
        <v>0</v>
      </c>
      <c r="P58" t="s">
        <v>216</v>
      </c>
      <c r="Q58">
        <v>207248568</v>
      </c>
      <c r="R58" t="s">
        <v>310</v>
      </c>
      <c r="S58" t="s">
        <v>311</v>
      </c>
      <c r="T58" t="s">
        <v>225</v>
      </c>
      <c r="U58" s="7">
        <v>0.5</v>
      </c>
      <c r="V58" s="7">
        <v>0.5</v>
      </c>
      <c r="W58">
        <v>140</v>
      </c>
      <c r="X58" t="s">
        <v>241</v>
      </c>
      <c r="Y58">
        <v>0</v>
      </c>
      <c r="AA58">
        <v>80</v>
      </c>
      <c r="AB58" t="s">
        <v>220</v>
      </c>
      <c r="AC58">
        <v>20</v>
      </c>
      <c r="AE58" s="6">
        <v>44223</v>
      </c>
      <c r="AF58" s="6">
        <v>44733</v>
      </c>
      <c r="AG58" s="6">
        <v>59809</v>
      </c>
      <c r="AH58" s="6">
        <v>44223</v>
      </c>
      <c r="AI58" s="6">
        <v>59809</v>
      </c>
      <c r="AJ58" s="6">
        <v>37469</v>
      </c>
    </row>
    <row r="59" spans="1:36" x14ac:dyDescent="0.2">
      <c r="A59">
        <v>1</v>
      </c>
      <c r="B59" t="s">
        <v>12</v>
      </c>
      <c r="C59">
        <v>103</v>
      </c>
      <c r="D59" t="s">
        <v>12</v>
      </c>
      <c r="E59">
        <v>1030320</v>
      </c>
      <c r="F59" t="s">
        <v>307</v>
      </c>
      <c r="G59">
        <v>140400</v>
      </c>
      <c r="H59">
        <v>140</v>
      </c>
      <c r="I59" t="s">
        <v>241</v>
      </c>
      <c r="J59">
        <v>1</v>
      </c>
      <c r="K59" t="s">
        <v>214</v>
      </c>
      <c r="L59">
        <v>1</v>
      </c>
      <c r="M59" t="s">
        <v>215</v>
      </c>
      <c r="N59">
        <v>0</v>
      </c>
      <c r="P59" t="s">
        <v>216</v>
      </c>
      <c r="Q59">
        <v>313728438</v>
      </c>
      <c r="R59" t="s">
        <v>312</v>
      </c>
      <c r="S59" t="s">
        <v>313</v>
      </c>
      <c r="T59" t="s">
        <v>219</v>
      </c>
      <c r="U59" s="7">
        <v>0.75</v>
      </c>
      <c r="V59" s="7">
        <v>0.75</v>
      </c>
      <c r="W59">
        <v>140</v>
      </c>
      <c r="X59" t="s">
        <v>241</v>
      </c>
      <c r="Y59">
        <v>0</v>
      </c>
      <c r="AA59">
        <v>80</v>
      </c>
      <c r="AB59" t="s">
        <v>220</v>
      </c>
      <c r="AC59">
        <v>21</v>
      </c>
      <c r="AD59">
        <v>101</v>
      </c>
      <c r="AE59" s="6">
        <v>40422</v>
      </c>
      <c r="AF59" s="6">
        <v>44166</v>
      </c>
      <c r="AG59" s="6">
        <v>50252</v>
      </c>
      <c r="AH59" s="6">
        <v>39264</v>
      </c>
      <c r="AI59" s="6">
        <v>50252</v>
      </c>
      <c r="AJ59" s="6">
        <v>32599</v>
      </c>
    </row>
    <row r="60" spans="1:36" x14ac:dyDescent="0.2">
      <c r="A60">
        <v>1</v>
      </c>
      <c r="B60" t="s">
        <v>12</v>
      </c>
      <c r="C60">
        <v>103</v>
      </c>
      <c r="D60" t="s">
        <v>12</v>
      </c>
      <c r="E60">
        <v>1030320</v>
      </c>
      <c r="F60" t="s">
        <v>307</v>
      </c>
      <c r="G60">
        <v>140500</v>
      </c>
      <c r="H60">
        <v>140</v>
      </c>
      <c r="I60" t="s">
        <v>241</v>
      </c>
      <c r="J60">
        <v>1</v>
      </c>
      <c r="K60" t="s">
        <v>214</v>
      </c>
      <c r="L60">
        <v>1</v>
      </c>
      <c r="M60" t="s">
        <v>215</v>
      </c>
      <c r="N60">
        <v>0</v>
      </c>
      <c r="P60" t="s">
        <v>216</v>
      </c>
      <c r="Q60">
        <v>34013466</v>
      </c>
      <c r="R60" t="s">
        <v>314</v>
      </c>
      <c r="S60" t="s">
        <v>315</v>
      </c>
      <c r="T60" t="s">
        <v>219</v>
      </c>
      <c r="U60" s="7">
        <v>0.5</v>
      </c>
      <c r="V60" s="7">
        <v>0.5</v>
      </c>
      <c r="W60">
        <v>140</v>
      </c>
      <c r="X60" t="s">
        <v>241</v>
      </c>
      <c r="Y60">
        <v>0</v>
      </c>
      <c r="AA60">
        <v>80</v>
      </c>
      <c r="AB60" t="s">
        <v>220</v>
      </c>
      <c r="AC60">
        <v>21</v>
      </c>
      <c r="AE60" s="6">
        <v>44166</v>
      </c>
      <c r="AF60" s="6">
        <v>44166</v>
      </c>
      <c r="AG60" s="6">
        <v>52748</v>
      </c>
      <c r="AH60" s="6">
        <v>43740</v>
      </c>
      <c r="AI60" s="6">
        <v>52748</v>
      </c>
      <c r="AJ60" s="6">
        <v>40026</v>
      </c>
    </row>
    <row r="61" spans="1:36" x14ac:dyDescent="0.2">
      <c r="A61">
        <v>1</v>
      </c>
      <c r="B61" t="s">
        <v>12</v>
      </c>
      <c r="C61">
        <v>103</v>
      </c>
      <c r="D61" t="s">
        <v>12</v>
      </c>
      <c r="E61">
        <v>1030320</v>
      </c>
      <c r="F61" t="s">
        <v>307</v>
      </c>
      <c r="G61">
        <v>140600</v>
      </c>
      <c r="H61">
        <v>140</v>
      </c>
      <c r="I61" t="s">
        <v>241</v>
      </c>
      <c r="J61">
        <v>1</v>
      </c>
      <c r="K61" t="s">
        <v>214</v>
      </c>
      <c r="L61">
        <v>1</v>
      </c>
      <c r="M61" t="s">
        <v>215</v>
      </c>
      <c r="N61">
        <v>12</v>
      </c>
      <c r="O61" t="s">
        <v>300</v>
      </c>
      <c r="P61" t="s">
        <v>216</v>
      </c>
      <c r="Q61">
        <v>34013466</v>
      </c>
      <c r="R61" t="s">
        <v>314</v>
      </c>
      <c r="S61" t="s">
        <v>315</v>
      </c>
      <c r="T61" t="s">
        <v>219</v>
      </c>
      <c r="U61" s="7">
        <v>0.5</v>
      </c>
      <c r="V61" s="7">
        <v>0.5</v>
      </c>
      <c r="W61">
        <v>140</v>
      </c>
      <c r="X61" t="s">
        <v>241</v>
      </c>
      <c r="Y61">
        <v>4</v>
      </c>
      <c r="Z61" t="s">
        <v>300</v>
      </c>
      <c r="AA61">
        <v>80</v>
      </c>
      <c r="AB61" t="s">
        <v>220</v>
      </c>
      <c r="AC61">
        <v>21</v>
      </c>
      <c r="AE61" s="6">
        <v>44166</v>
      </c>
      <c r="AF61" s="6">
        <v>44166</v>
      </c>
      <c r="AG61" s="6">
        <v>52748</v>
      </c>
      <c r="AH61" s="6">
        <v>43740</v>
      </c>
      <c r="AI61" s="6">
        <v>52748</v>
      </c>
      <c r="AJ61" s="6">
        <v>42370</v>
      </c>
    </row>
    <row r="62" spans="1:36" x14ac:dyDescent="0.2">
      <c r="A62">
        <v>1</v>
      </c>
      <c r="B62" t="s">
        <v>12</v>
      </c>
      <c r="C62">
        <v>103</v>
      </c>
      <c r="D62" t="s">
        <v>12</v>
      </c>
      <c r="E62">
        <v>1030330</v>
      </c>
      <c r="F62" t="s">
        <v>316</v>
      </c>
      <c r="G62">
        <v>140200</v>
      </c>
      <c r="H62">
        <v>140</v>
      </c>
      <c r="I62" t="s">
        <v>241</v>
      </c>
      <c r="J62">
        <v>1</v>
      </c>
      <c r="K62" t="s">
        <v>214</v>
      </c>
      <c r="L62">
        <v>1</v>
      </c>
      <c r="M62" t="s">
        <v>215</v>
      </c>
      <c r="N62">
        <v>0</v>
      </c>
      <c r="P62" t="s">
        <v>216</v>
      </c>
      <c r="Q62">
        <v>206034449</v>
      </c>
      <c r="R62" t="s">
        <v>317</v>
      </c>
      <c r="S62" t="s">
        <v>318</v>
      </c>
      <c r="T62" t="s">
        <v>219</v>
      </c>
      <c r="U62" s="7">
        <v>0.25</v>
      </c>
      <c r="V62" s="7">
        <v>0.25</v>
      </c>
      <c r="W62">
        <v>140</v>
      </c>
      <c r="X62" t="s">
        <v>241</v>
      </c>
      <c r="Y62">
        <v>0</v>
      </c>
      <c r="AA62">
        <v>80</v>
      </c>
      <c r="AB62" t="s">
        <v>220</v>
      </c>
      <c r="AC62">
        <v>20</v>
      </c>
      <c r="AE62" s="6">
        <v>44409</v>
      </c>
      <c r="AF62" s="6">
        <v>44501</v>
      </c>
      <c r="AG62" s="6">
        <v>47848</v>
      </c>
      <c r="AH62" s="6">
        <v>44409</v>
      </c>
      <c r="AI62" s="6">
        <v>47848</v>
      </c>
      <c r="AJ62" s="6">
        <v>18629</v>
      </c>
    </row>
    <row r="63" spans="1:36" x14ac:dyDescent="0.2">
      <c r="A63">
        <v>1</v>
      </c>
      <c r="B63" t="s">
        <v>12</v>
      </c>
      <c r="C63">
        <v>103</v>
      </c>
      <c r="D63" t="s">
        <v>12</v>
      </c>
      <c r="E63">
        <v>1030330</v>
      </c>
      <c r="F63" t="s">
        <v>316</v>
      </c>
      <c r="G63">
        <v>140300</v>
      </c>
      <c r="H63">
        <v>140</v>
      </c>
      <c r="I63" t="s">
        <v>241</v>
      </c>
      <c r="J63">
        <v>1</v>
      </c>
      <c r="K63" t="s">
        <v>214</v>
      </c>
      <c r="L63">
        <v>1</v>
      </c>
      <c r="M63" t="s">
        <v>215</v>
      </c>
      <c r="N63">
        <v>12</v>
      </c>
      <c r="O63" t="s">
        <v>300</v>
      </c>
      <c r="P63" t="s">
        <v>216</v>
      </c>
      <c r="Q63">
        <v>312442049</v>
      </c>
      <c r="R63" t="s">
        <v>319</v>
      </c>
      <c r="S63" t="s">
        <v>320</v>
      </c>
      <c r="T63" t="s">
        <v>219</v>
      </c>
      <c r="U63" s="7">
        <v>0.75</v>
      </c>
      <c r="V63" s="7">
        <v>0.75</v>
      </c>
      <c r="W63">
        <v>140</v>
      </c>
      <c r="X63" t="s">
        <v>241</v>
      </c>
      <c r="Y63">
        <v>4</v>
      </c>
      <c r="Z63" t="s">
        <v>300</v>
      </c>
      <c r="AA63">
        <v>80</v>
      </c>
      <c r="AB63" t="s">
        <v>220</v>
      </c>
      <c r="AC63">
        <v>21</v>
      </c>
      <c r="AE63" s="6">
        <v>44166</v>
      </c>
      <c r="AF63" s="6">
        <v>44166</v>
      </c>
      <c r="AG63" s="6">
        <v>58957</v>
      </c>
      <c r="AH63" s="6">
        <v>43807</v>
      </c>
      <c r="AI63" s="6">
        <v>58957</v>
      </c>
      <c r="AJ63" s="6">
        <v>42005</v>
      </c>
    </row>
    <row r="64" spans="1:36" x14ac:dyDescent="0.2">
      <c r="A64">
        <v>1</v>
      </c>
      <c r="B64" t="s">
        <v>12</v>
      </c>
      <c r="C64">
        <v>103</v>
      </c>
      <c r="D64" t="s">
        <v>12</v>
      </c>
      <c r="E64">
        <v>1030330</v>
      </c>
      <c r="F64" t="s">
        <v>316</v>
      </c>
      <c r="G64">
        <v>140400</v>
      </c>
      <c r="H64">
        <v>140</v>
      </c>
      <c r="I64" t="s">
        <v>241</v>
      </c>
      <c r="J64">
        <v>1</v>
      </c>
      <c r="K64" t="s">
        <v>214</v>
      </c>
      <c r="L64">
        <v>1</v>
      </c>
      <c r="M64" t="s">
        <v>215</v>
      </c>
      <c r="N64">
        <v>0</v>
      </c>
      <c r="P64" t="s">
        <v>216</v>
      </c>
      <c r="Q64">
        <v>34019281</v>
      </c>
      <c r="R64" t="s">
        <v>321</v>
      </c>
      <c r="S64" t="s">
        <v>322</v>
      </c>
      <c r="T64" t="s">
        <v>219</v>
      </c>
      <c r="U64" s="7">
        <v>0.75</v>
      </c>
      <c r="V64" s="7">
        <v>0.75</v>
      </c>
      <c r="W64">
        <v>140</v>
      </c>
      <c r="X64" t="s">
        <v>241</v>
      </c>
      <c r="Y64">
        <v>0</v>
      </c>
      <c r="AA64">
        <v>80</v>
      </c>
      <c r="AB64" t="s">
        <v>220</v>
      </c>
      <c r="AC64">
        <v>21</v>
      </c>
      <c r="AE64" s="6">
        <v>44166</v>
      </c>
      <c r="AF64" s="6">
        <v>44166</v>
      </c>
      <c r="AG64" s="6">
        <v>52778</v>
      </c>
      <c r="AH64" s="6">
        <v>43629</v>
      </c>
      <c r="AI64" s="6">
        <v>52778</v>
      </c>
      <c r="AJ64" s="6">
        <v>18629</v>
      </c>
    </row>
    <row r="65" spans="1:36" x14ac:dyDescent="0.2">
      <c r="A65">
        <v>1</v>
      </c>
      <c r="B65" t="s">
        <v>12</v>
      </c>
      <c r="C65">
        <v>103</v>
      </c>
      <c r="D65" t="s">
        <v>12</v>
      </c>
      <c r="E65">
        <v>1030330</v>
      </c>
      <c r="F65" t="s">
        <v>316</v>
      </c>
      <c r="G65">
        <v>140700</v>
      </c>
      <c r="H65">
        <v>140</v>
      </c>
      <c r="I65" t="s">
        <v>241</v>
      </c>
      <c r="J65">
        <v>1</v>
      </c>
      <c r="K65" t="s">
        <v>214</v>
      </c>
      <c r="L65">
        <v>1</v>
      </c>
      <c r="M65" t="s">
        <v>215</v>
      </c>
      <c r="N65">
        <v>0</v>
      </c>
      <c r="P65" t="s">
        <v>216</v>
      </c>
      <c r="Q65">
        <v>301157327</v>
      </c>
      <c r="R65" t="s">
        <v>323</v>
      </c>
      <c r="S65" t="s">
        <v>324</v>
      </c>
      <c r="T65" t="s">
        <v>219</v>
      </c>
      <c r="U65" s="7">
        <v>0.75</v>
      </c>
      <c r="V65" s="7">
        <v>0.75</v>
      </c>
      <c r="W65">
        <v>140</v>
      </c>
      <c r="X65" t="s">
        <v>241</v>
      </c>
      <c r="Y65">
        <v>0</v>
      </c>
      <c r="AA65">
        <v>80</v>
      </c>
      <c r="AB65" t="s">
        <v>220</v>
      </c>
      <c r="AC65">
        <v>21</v>
      </c>
      <c r="AE65" s="6">
        <v>43906</v>
      </c>
      <c r="AF65" s="6">
        <v>44166</v>
      </c>
      <c r="AG65" s="6">
        <v>56645</v>
      </c>
      <c r="AH65" s="6">
        <v>43164</v>
      </c>
      <c r="AI65" s="6">
        <v>56645</v>
      </c>
      <c r="AJ65" s="6">
        <v>42736</v>
      </c>
    </row>
    <row r="66" spans="1:36" x14ac:dyDescent="0.2">
      <c r="A66">
        <v>1</v>
      </c>
      <c r="B66" t="s">
        <v>12</v>
      </c>
      <c r="C66">
        <v>103</v>
      </c>
      <c r="D66" t="s">
        <v>12</v>
      </c>
      <c r="E66">
        <v>1030410</v>
      </c>
      <c r="F66" t="s">
        <v>325</v>
      </c>
      <c r="G66">
        <v>120200</v>
      </c>
      <c r="H66">
        <v>120</v>
      </c>
      <c r="I66" t="s">
        <v>227</v>
      </c>
      <c r="J66">
        <v>1</v>
      </c>
      <c r="K66" t="s">
        <v>214</v>
      </c>
      <c r="L66">
        <v>1</v>
      </c>
      <c r="M66" t="s">
        <v>215</v>
      </c>
      <c r="N66">
        <v>8</v>
      </c>
      <c r="O66" t="s">
        <v>228</v>
      </c>
      <c r="P66" t="s">
        <v>216</v>
      </c>
      <c r="Q66">
        <v>40197030</v>
      </c>
      <c r="R66" t="s">
        <v>326</v>
      </c>
      <c r="S66" t="s">
        <v>327</v>
      </c>
      <c r="T66" t="s">
        <v>219</v>
      </c>
      <c r="U66" s="7">
        <v>0.5</v>
      </c>
      <c r="V66" s="7">
        <v>0.5</v>
      </c>
      <c r="W66">
        <v>120</v>
      </c>
      <c r="X66" t="s">
        <v>227</v>
      </c>
      <c r="Y66">
        <v>0</v>
      </c>
      <c r="AA66">
        <v>80</v>
      </c>
      <c r="AB66" t="s">
        <v>220</v>
      </c>
      <c r="AC66">
        <v>21</v>
      </c>
      <c r="AE66" s="6">
        <v>43040</v>
      </c>
      <c r="AF66" s="6">
        <v>44317</v>
      </c>
      <c r="AG66" s="6">
        <v>54116</v>
      </c>
      <c r="AH66" s="6">
        <v>42919</v>
      </c>
      <c r="AI66" s="6">
        <v>54116</v>
      </c>
      <c r="AJ66" s="6">
        <v>42461</v>
      </c>
    </row>
    <row r="67" spans="1:36" x14ac:dyDescent="0.2">
      <c r="A67">
        <v>1</v>
      </c>
      <c r="B67" t="s">
        <v>12</v>
      </c>
      <c r="C67">
        <v>103</v>
      </c>
      <c r="D67" t="s">
        <v>12</v>
      </c>
      <c r="E67">
        <v>1030410</v>
      </c>
      <c r="F67" t="s">
        <v>325</v>
      </c>
      <c r="G67">
        <v>140300</v>
      </c>
      <c r="H67">
        <v>140</v>
      </c>
      <c r="I67" t="s">
        <v>241</v>
      </c>
      <c r="J67">
        <v>1</v>
      </c>
      <c r="K67" t="s">
        <v>214</v>
      </c>
      <c r="L67">
        <v>1</v>
      </c>
      <c r="M67" t="s">
        <v>215</v>
      </c>
      <c r="N67">
        <v>0</v>
      </c>
      <c r="P67" t="s">
        <v>216</v>
      </c>
      <c r="Q67">
        <v>13773841</v>
      </c>
      <c r="R67" t="s">
        <v>328</v>
      </c>
      <c r="S67" t="s">
        <v>329</v>
      </c>
      <c r="T67" t="s">
        <v>219</v>
      </c>
      <c r="U67" s="7">
        <v>0.5</v>
      </c>
      <c r="V67" s="7">
        <v>0.5</v>
      </c>
      <c r="W67">
        <v>140</v>
      </c>
      <c r="X67" t="s">
        <v>241</v>
      </c>
      <c r="Y67">
        <v>0</v>
      </c>
      <c r="AA67">
        <v>80</v>
      </c>
      <c r="AB67" t="s">
        <v>220</v>
      </c>
      <c r="AC67">
        <v>22</v>
      </c>
      <c r="AD67">
        <v>106</v>
      </c>
      <c r="AE67" s="6">
        <v>43983</v>
      </c>
      <c r="AF67" s="6">
        <v>44317</v>
      </c>
      <c r="AG67" s="6">
        <v>47999</v>
      </c>
      <c r="AH67" s="6">
        <v>32966</v>
      </c>
      <c r="AI67" s="6">
        <v>47999</v>
      </c>
      <c r="AJ67" s="6">
        <v>42736</v>
      </c>
    </row>
    <row r="68" spans="1:36" x14ac:dyDescent="0.2">
      <c r="A68">
        <v>1</v>
      </c>
      <c r="B68" t="s">
        <v>12</v>
      </c>
      <c r="C68">
        <v>103</v>
      </c>
      <c r="D68" t="s">
        <v>12</v>
      </c>
      <c r="E68">
        <v>1030410</v>
      </c>
      <c r="F68" t="s">
        <v>325</v>
      </c>
      <c r="G68">
        <v>140400</v>
      </c>
      <c r="H68">
        <v>140</v>
      </c>
      <c r="I68" t="s">
        <v>241</v>
      </c>
      <c r="J68">
        <v>1</v>
      </c>
      <c r="K68" t="s">
        <v>214</v>
      </c>
      <c r="L68">
        <v>1</v>
      </c>
      <c r="M68" t="s">
        <v>215</v>
      </c>
      <c r="N68">
        <v>0</v>
      </c>
      <c r="P68" t="s">
        <v>216</v>
      </c>
      <c r="Q68">
        <v>201643319</v>
      </c>
      <c r="R68" t="s">
        <v>330</v>
      </c>
      <c r="S68" t="s">
        <v>331</v>
      </c>
      <c r="T68" t="s">
        <v>219</v>
      </c>
      <c r="U68" s="7">
        <v>0.7</v>
      </c>
      <c r="V68" s="7">
        <v>0.7</v>
      </c>
      <c r="W68">
        <v>140</v>
      </c>
      <c r="X68" t="s">
        <v>241</v>
      </c>
      <c r="Y68">
        <v>0</v>
      </c>
      <c r="AA68">
        <v>80</v>
      </c>
      <c r="AB68" t="s">
        <v>220</v>
      </c>
      <c r="AC68">
        <v>20</v>
      </c>
      <c r="AD68">
        <v>105</v>
      </c>
      <c r="AE68" s="6">
        <v>44531</v>
      </c>
      <c r="AF68" s="6">
        <v>44873</v>
      </c>
      <c r="AG68" s="6">
        <v>57161</v>
      </c>
      <c r="AH68" s="6">
        <v>44531</v>
      </c>
      <c r="AI68" s="6">
        <v>57161</v>
      </c>
      <c r="AJ68" s="6">
        <v>39661</v>
      </c>
    </row>
    <row r="69" spans="1:36" x14ac:dyDescent="0.2">
      <c r="A69">
        <v>1</v>
      </c>
      <c r="B69" t="s">
        <v>12</v>
      </c>
      <c r="C69">
        <v>103</v>
      </c>
      <c r="D69" t="s">
        <v>12</v>
      </c>
      <c r="E69">
        <v>1030410</v>
      </c>
      <c r="F69" t="s">
        <v>325</v>
      </c>
      <c r="G69">
        <v>140500</v>
      </c>
      <c r="H69">
        <v>140</v>
      </c>
      <c r="I69" t="s">
        <v>241</v>
      </c>
      <c r="J69">
        <v>1</v>
      </c>
      <c r="K69" t="s">
        <v>214</v>
      </c>
      <c r="L69">
        <v>1</v>
      </c>
      <c r="M69" t="s">
        <v>215</v>
      </c>
      <c r="N69">
        <v>0</v>
      </c>
      <c r="P69" t="s">
        <v>216</v>
      </c>
      <c r="Q69">
        <v>300850971</v>
      </c>
      <c r="R69" t="s">
        <v>332</v>
      </c>
      <c r="S69" t="s">
        <v>333</v>
      </c>
      <c r="T69" t="s">
        <v>219</v>
      </c>
      <c r="U69" s="7">
        <v>0.85</v>
      </c>
      <c r="V69" s="7">
        <v>0.85</v>
      </c>
      <c r="W69">
        <v>140</v>
      </c>
      <c r="X69" t="s">
        <v>241</v>
      </c>
      <c r="Y69">
        <v>0</v>
      </c>
      <c r="AA69">
        <v>80</v>
      </c>
      <c r="AB69" t="s">
        <v>220</v>
      </c>
      <c r="AC69">
        <v>21</v>
      </c>
      <c r="AD69">
        <v>106</v>
      </c>
      <c r="AE69" s="6">
        <v>43061</v>
      </c>
      <c r="AF69" s="6">
        <v>44317</v>
      </c>
      <c r="AG69" s="6">
        <v>56461</v>
      </c>
      <c r="AH69" s="6">
        <v>43061</v>
      </c>
      <c r="AI69" s="6">
        <v>56461</v>
      </c>
      <c r="AJ69" s="6">
        <v>33970</v>
      </c>
    </row>
    <row r="70" spans="1:36" x14ac:dyDescent="0.2">
      <c r="A70">
        <v>1</v>
      </c>
      <c r="B70" t="s">
        <v>12</v>
      </c>
      <c r="C70">
        <v>103</v>
      </c>
      <c r="D70" t="s">
        <v>12</v>
      </c>
      <c r="E70">
        <v>1030410</v>
      </c>
      <c r="F70" t="s">
        <v>325</v>
      </c>
      <c r="G70">
        <v>140600</v>
      </c>
      <c r="H70">
        <v>140</v>
      </c>
      <c r="I70" t="s">
        <v>241</v>
      </c>
      <c r="J70">
        <v>1</v>
      </c>
      <c r="K70" t="s">
        <v>214</v>
      </c>
      <c r="L70">
        <v>1</v>
      </c>
      <c r="M70" t="s">
        <v>215</v>
      </c>
      <c r="N70">
        <v>0</v>
      </c>
      <c r="P70" t="s">
        <v>216</v>
      </c>
      <c r="Q70">
        <v>308858042</v>
      </c>
      <c r="R70" t="s">
        <v>332</v>
      </c>
      <c r="S70" t="s">
        <v>334</v>
      </c>
      <c r="T70" t="s">
        <v>219</v>
      </c>
      <c r="U70" s="7">
        <v>0.75</v>
      </c>
      <c r="V70" s="7">
        <v>0.75</v>
      </c>
      <c r="W70">
        <v>140</v>
      </c>
      <c r="X70" t="s">
        <v>241</v>
      </c>
      <c r="Y70">
        <v>0</v>
      </c>
      <c r="AA70">
        <v>80</v>
      </c>
      <c r="AB70" t="s">
        <v>220</v>
      </c>
      <c r="AC70">
        <v>21</v>
      </c>
      <c r="AD70">
        <v>135</v>
      </c>
      <c r="AE70" s="6">
        <v>44317</v>
      </c>
      <c r="AF70" s="6">
        <v>44317</v>
      </c>
      <c r="AG70" s="6">
        <v>49278</v>
      </c>
      <c r="AH70" s="6">
        <v>33786</v>
      </c>
      <c r="AI70" s="6">
        <v>49278</v>
      </c>
      <c r="AJ70" s="6">
        <v>18629</v>
      </c>
    </row>
    <row r="71" spans="1:36" x14ac:dyDescent="0.2">
      <c r="A71">
        <v>1</v>
      </c>
      <c r="B71" t="s">
        <v>12</v>
      </c>
      <c r="C71">
        <v>103</v>
      </c>
      <c r="D71" t="s">
        <v>12</v>
      </c>
      <c r="E71">
        <v>1032080</v>
      </c>
      <c r="F71" t="s">
        <v>335</v>
      </c>
      <c r="G71">
        <v>120600</v>
      </c>
      <c r="H71">
        <v>120</v>
      </c>
      <c r="I71" t="s">
        <v>227</v>
      </c>
      <c r="J71">
        <v>1</v>
      </c>
      <c r="K71" t="s">
        <v>214</v>
      </c>
      <c r="L71">
        <v>1</v>
      </c>
      <c r="M71" t="s">
        <v>215</v>
      </c>
      <c r="N71">
        <v>8</v>
      </c>
      <c r="O71" t="s">
        <v>228</v>
      </c>
      <c r="P71" t="s">
        <v>216</v>
      </c>
      <c r="Q71">
        <v>316425834</v>
      </c>
      <c r="R71" t="s">
        <v>336</v>
      </c>
      <c r="S71" t="s">
        <v>337</v>
      </c>
      <c r="T71" t="s">
        <v>219</v>
      </c>
      <c r="U71" s="7">
        <v>0.75</v>
      </c>
      <c r="V71" s="7">
        <v>0.75</v>
      </c>
      <c r="W71">
        <v>120</v>
      </c>
      <c r="X71" t="s">
        <v>227</v>
      </c>
      <c r="Y71">
        <v>0</v>
      </c>
      <c r="AA71">
        <v>80</v>
      </c>
      <c r="AB71" t="s">
        <v>220</v>
      </c>
      <c r="AC71">
        <v>20</v>
      </c>
      <c r="AE71" s="6">
        <v>44422</v>
      </c>
      <c r="AF71" s="6">
        <v>44693</v>
      </c>
      <c r="AG71" s="6">
        <v>59414</v>
      </c>
      <c r="AH71" s="6">
        <v>44017</v>
      </c>
      <c r="AI71" s="6">
        <v>59414</v>
      </c>
      <c r="AJ71" s="6">
        <v>42461</v>
      </c>
    </row>
    <row r="72" spans="1:36" x14ac:dyDescent="0.2">
      <c r="A72">
        <v>1</v>
      </c>
      <c r="B72" t="s">
        <v>12</v>
      </c>
      <c r="C72">
        <v>104</v>
      </c>
      <c r="D72" t="s">
        <v>338</v>
      </c>
      <c r="E72">
        <v>1040000</v>
      </c>
      <c r="F72" t="s">
        <v>339</v>
      </c>
      <c r="G72">
        <v>40010</v>
      </c>
      <c r="H72">
        <v>140</v>
      </c>
      <c r="I72" t="s">
        <v>241</v>
      </c>
      <c r="J72">
        <v>1</v>
      </c>
      <c r="K72" t="s">
        <v>214</v>
      </c>
      <c r="L72">
        <v>1</v>
      </c>
      <c r="M72" t="s">
        <v>215</v>
      </c>
      <c r="N72">
        <v>0</v>
      </c>
      <c r="P72" t="s">
        <v>216</v>
      </c>
      <c r="U72" s="7">
        <v>0.5</v>
      </c>
      <c r="AJ72" s="6">
        <v>40026</v>
      </c>
    </row>
    <row r="73" spans="1:36" x14ac:dyDescent="0.2">
      <c r="A73">
        <v>1</v>
      </c>
      <c r="B73" t="s">
        <v>12</v>
      </c>
      <c r="C73">
        <v>104</v>
      </c>
      <c r="D73" t="s">
        <v>338</v>
      </c>
      <c r="E73">
        <v>1040100</v>
      </c>
      <c r="F73" t="s">
        <v>340</v>
      </c>
      <c r="G73">
        <v>64100</v>
      </c>
      <c r="H73">
        <v>64</v>
      </c>
      <c r="I73" t="s">
        <v>222</v>
      </c>
      <c r="J73">
        <v>1</v>
      </c>
      <c r="K73" t="s">
        <v>214</v>
      </c>
      <c r="L73">
        <v>1</v>
      </c>
      <c r="M73" t="s">
        <v>215</v>
      </c>
      <c r="N73">
        <v>0</v>
      </c>
      <c r="P73" t="s">
        <v>216</v>
      </c>
      <c r="U73" s="7">
        <v>1</v>
      </c>
      <c r="AJ73" s="6">
        <v>29312</v>
      </c>
    </row>
    <row r="74" spans="1:36" x14ac:dyDescent="0.2">
      <c r="A74">
        <v>1</v>
      </c>
      <c r="B74" t="s">
        <v>12</v>
      </c>
      <c r="C74">
        <v>104</v>
      </c>
      <c r="D74" t="s">
        <v>338</v>
      </c>
      <c r="E74">
        <v>1040100</v>
      </c>
      <c r="F74" t="s">
        <v>340</v>
      </c>
      <c r="G74">
        <v>64200</v>
      </c>
      <c r="H74">
        <v>64</v>
      </c>
      <c r="I74" t="s">
        <v>222</v>
      </c>
      <c r="J74">
        <v>1</v>
      </c>
      <c r="K74" t="s">
        <v>214</v>
      </c>
      <c r="L74">
        <v>1</v>
      </c>
      <c r="M74" t="s">
        <v>215</v>
      </c>
      <c r="N74">
        <v>0</v>
      </c>
      <c r="P74" t="s">
        <v>216</v>
      </c>
      <c r="Q74">
        <v>37398161</v>
      </c>
      <c r="R74" t="s">
        <v>341</v>
      </c>
      <c r="S74" t="s">
        <v>342</v>
      </c>
      <c r="T74" t="s">
        <v>219</v>
      </c>
      <c r="U74" s="7">
        <v>0.8</v>
      </c>
      <c r="V74" s="7">
        <v>0.8</v>
      </c>
      <c r="W74">
        <v>64</v>
      </c>
      <c r="X74" t="s">
        <v>222</v>
      </c>
      <c r="Y74">
        <v>0</v>
      </c>
      <c r="AA74">
        <v>80</v>
      </c>
      <c r="AB74" t="s">
        <v>220</v>
      </c>
      <c r="AC74">
        <v>28</v>
      </c>
      <c r="AD74">
        <v>102</v>
      </c>
      <c r="AE74" s="6">
        <v>43952</v>
      </c>
      <c r="AF74" s="6">
        <v>43952</v>
      </c>
      <c r="AG74" s="6">
        <v>47483</v>
      </c>
      <c r="AH74" s="6">
        <v>40283</v>
      </c>
      <c r="AI74" s="6">
        <v>47483</v>
      </c>
      <c r="AJ74" s="6">
        <v>37073</v>
      </c>
    </row>
    <row r="75" spans="1:36" x14ac:dyDescent="0.2">
      <c r="A75">
        <v>1</v>
      </c>
      <c r="B75" t="s">
        <v>12</v>
      </c>
      <c r="C75">
        <v>104</v>
      </c>
      <c r="D75" t="s">
        <v>338</v>
      </c>
      <c r="E75">
        <v>1040100</v>
      </c>
      <c r="F75" t="s">
        <v>340</v>
      </c>
      <c r="G75">
        <v>64300</v>
      </c>
      <c r="H75">
        <v>64</v>
      </c>
      <c r="I75" t="s">
        <v>222</v>
      </c>
      <c r="J75">
        <v>1</v>
      </c>
      <c r="K75" t="s">
        <v>214</v>
      </c>
      <c r="L75">
        <v>1</v>
      </c>
      <c r="M75" t="s">
        <v>215</v>
      </c>
      <c r="N75">
        <v>0</v>
      </c>
      <c r="P75" t="s">
        <v>216</v>
      </c>
      <c r="Q75">
        <v>22903496</v>
      </c>
      <c r="R75" t="s">
        <v>343</v>
      </c>
      <c r="S75" t="s">
        <v>235</v>
      </c>
      <c r="T75" t="s">
        <v>219</v>
      </c>
      <c r="U75" s="7">
        <v>1</v>
      </c>
      <c r="V75" s="7">
        <v>1</v>
      </c>
      <c r="W75">
        <v>64</v>
      </c>
      <c r="X75" t="s">
        <v>222</v>
      </c>
      <c r="Y75">
        <v>0</v>
      </c>
      <c r="AA75">
        <v>80</v>
      </c>
      <c r="AB75" t="s">
        <v>220</v>
      </c>
      <c r="AC75">
        <v>29</v>
      </c>
      <c r="AD75">
        <v>110</v>
      </c>
      <c r="AE75" s="6">
        <v>43952</v>
      </c>
      <c r="AF75" s="6">
        <v>43952</v>
      </c>
      <c r="AG75" s="6">
        <v>48944</v>
      </c>
      <c r="AH75" s="6">
        <v>33725</v>
      </c>
      <c r="AI75" s="6">
        <v>48944</v>
      </c>
      <c r="AJ75" s="6">
        <v>26359</v>
      </c>
    </row>
    <row r="76" spans="1:36" x14ac:dyDescent="0.2">
      <c r="A76">
        <v>1</v>
      </c>
      <c r="B76" t="s">
        <v>12</v>
      </c>
      <c r="C76">
        <v>104</v>
      </c>
      <c r="D76" t="s">
        <v>338</v>
      </c>
      <c r="E76">
        <v>1040110</v>
      </c>
      <c r="F76" t="s">
        <v>344</v>
      </c>
      <c r="G76">
        <v>120100</v>
      </c>
      <c r="H76">
        <v>120</v>
      </c>
      <c r="I76" t="s">
        <v>227</v>
      </c>
      <c r="J76">
        <v>1</v>
      </c>
      <c r="K76" t="s">
        <v>214</v>
      </c>
      <c r="L76">
        <v>1</v>
      </c>
      <c r="M76" t="s">
        <v>215</v>
      </c>
      <c r="N76">
        <v>8</v>
      </c>
      <c r="O76" t="s">
        <v>228</v>
      </c>
      <c r="P76" t="s">
        <v>216</v>
      </c>
      <c r="Q76">
        <v>15899115</v>
      </c>
      <c r="R76" t="s">
        <v>345</v>
      </c>
      <c r="S76" t="s">
        <v>346</v>
      </c>
      <c r="T76" t="s">
        <v>219</v>
      </c>
      <c r="U76" s="7">
        <v>1</v>
      </c>
      <c r="V76" s="7">
        <v>1</v>
      </c>
      <c r="W76">
        <v>120</v>
      </c>
      <c r="X76" t="s">
        <v>227</v>
      </c>
      <c r="Y76">
        <v>0</v>
      </c>
      <c r="AA76">
        <v>80</v>
      </c>
      <c r="AB76" t="s">
        <v>220</v>
      </c>
      <c r="AC76">
        <v>23</v>
      </c>
      <c r="AD76">
        <v>136</v>
      </c>
      <c r="AE76" s="6">
        <v>39814</v>
      </c>
      <c r="AF76" s="6">
        <v>43952</v>
      </c>
      <c r="AG76" s="6">
        <v>49309</v>
      </c>
      <c r="AH76" s="6">
        <v>36739</v>
      </c>
      <c r="AI76" s="6">
        <v>49309</v>
      </c>
      <c r="AJ76" s="6">
        <v>42461</v>
      </c>
    </row>
    <row r="77" spans="1:36" x14ac:dyDescent="0.2">
      <c r="A77">
        <v>1</v>
      </c>
      <c r="B77" t="s">
        <v>12</v>
      </c>
      <c r="C77">
        <v>104</v>
      </c>
      <c r="D77" t="s">
        <v>338</v>
      </c>
      <c r="E77">
        <v>1040110</v>
      </c>
      <c r="F77" t="s">
        <v>344</v>
      </c>
      <c r="G77">
        <v>120400</v>
      </c>
      <c r="H77">
        <v>120</v>
      </c>
      <c r="I77" t="s">
        <v>227</v>
      </c>
      <c r="J77">
        <v>1</v>
      </c>
      <c r="K77" t="s">
        <v>214</v>
      </c>
      <c r="L77">
        <v>1</v>
      </c>
      <c r="M77" t="s">
        <v>215</v>
      </c>
      <c r="N77">
        <v>8</v>
      </c>
      <c r="O77" t="s">
        <v>228</v>
      </c>
      <c r="P77" t="s">
        <v>216</v>
      </c>
      <c r="Q77">
        <v>40142390</v>
      </c>
      <c r="R77" t="s">
        <v>347</v>
      </c>
      <c r="S77" t="s">
        <v>348</v>
      </c>
      <c r="T77" t="s">
        <v>225</v>
      </c>
      <c r="U77" s="7">
        <v>0.24</v>
      </c>
      <c r="V77" s="7">
        <v>0.24</v>
      </c>
      <c r="W77">
        <v>120</v>
      </c>
      <c r="X77" t="s">
        <v>227</v>
      </c>
      <c r="Y77">
        <v>0</v>
      </c>
      <c r="AA77">
        <v>80</v>
      </c>
      <c r="AB77" t="s">
        <v>220</v>
      </c>
      <c r="AC77">
        <v>20</v>
      </c>
      <c r="AE77" s="6">
        <v>44531</v>
      </c>
      <c r="AF77" s="6">
        <v>44774</v>
      </c>
      <c r="AG77" s="6">
        <v>47848</v>
      </c>
      <c r="AH77" s="6">
        <v>44531</v>
      </c>
      <c r="AI77" s="6">
        <v>47848</v>
      </c>
      <c r="AJ77" s="6">
        <v>38777</v>
      </c>
    </row>
    <row r="78" spans="1:36" x14ac:dyDescent="0.2">
      <c r="A78">
        <v>1</v>
      </c>
      <c r="B78" t="s">
        <v>12</v>
      </c>
      <c r="C78">
        <v>104</v>
      </c>
      <c r="D78" t="s">
        <v>338</v>
      </c>
      <c r="E78">
        <v>1040110</v>
      </c>
      <c r="F78" t="s">
        <v>344</v>
      </c>
      <c r="G78">
        <v>140200</v>
      </c>
      <c r="H78">
        <v>140</v>
      </c>
      <c r="I78" t="s">
        <v>241</v>
      </c>
      <c r="J78">
        <v>1</v>
      </c>
      <c r="K78" t="s">
        <v>214</v>
      </c>
      <c r="L78">
        <v>1</v>
      </c>
      <c r="M78" t="s">
        <v>215</v>
      </c>
      <c r="N78">
        <v>0</v>
      </c>
      <c r="P78" t="s">
        <v>216</v>
      </c>
      <c r="Q78">
        <v>316413616</v>
      </c>
      <c r="R78" t="s">
        <v>349</v>
      </c>
      <c r="S78" t="s">
        <v>350</v>
      </c>
      <c r="T78" t="s">
        <v>219</v>
      </c>
      <c r="U78" s="7">
        <v>0.3</v>
      </c>
      <c r="V78" s="7">
        <v>0.3</v>
      </c>
      <c r="W78">
        <v>140</v>
      </c>
      <c r="X78" t="s">
        <v>241</v>
      </c>
      <c r="Y78">
        <v>0</v>
      </c>
      <c r="AA78">
        <v>80</v>
      </c>
      <c r="AB78" t="s">
        <v>220</v>
      </c>
      <c r="AC78">
        <v>20</v>
      </c>
      <c r="AE78" s="6">
        <v>44562</v>
      </c>
      <c r="AF78" s="6">
        <v>44562</v>
      </c>
      <c r="AG78" s="6">
        <v>47848</v>
      </c>
      <c r="AH78" s="6">
        <v>44562</v>
      </c>
      <c r="AI78" s="6">
        <v>47848</v>
      </c>
      <c r="AJ78" s="6">
        <v>37469</v>
      </c>
    </row>
    <row r="79" spans="1:36" x14ac:dyDescent="0.2">
      <c r="A79">
        <v>1</v>
      </c>
      <c r="B79" t="s">
        <v>12</v>
      </c>
      <c r="C79">
        <v>104</v>
      </c>
      <c r="D79" t="s">
        <v>338</v>
      </c>
      <c r="E79">
        <v>1040120</v>
      </c>
      <c r="F79" t="s">
        <v>351</v>
      </c>
      <c r="G79">
        <v>120100</v>
      </c>
      <c r="H79">
        <v>120</v>
      </c>
      <c r="I79" t="s">
        <v>227</v>
      </c>
      <c r="J79">
        <v>1</v>
      </c>
      <c r="K79" t="s">
        <v>214</v>
      </c>
      <c r="L79">
        <v>1</v>
      </c>
      <c r="M79" t="s">
        <v>215</v>
      </c>
      <c r="N79">
        <v>8</v>
      </c>
      <c r="O79" t="s">
        <v>228</v>
      </c>
      <c r="P79" t="s">
        <v>216</v>
      </c>
      <c r="Q79">
        <v>203062963</v>
      </c>
      <c r="R79" t="s">
        <v>352</v>
      </c>
      <c r="S79" t="s">
        <v>353</v>
      </c>
      <c r="T79" t="s">
        <v>219</v>
      </c>
      <c r="U79" s="7">
        <v>0.25</v>
      </c>
      <c r="V79" s="7">
        <v>0.25</v>
      </c>
      <c r="W79">
        <v>120</v>
      </c>
      <c r="X79" t="s">
        <v>227</v>
      </c>
      <c r="Y79">
        <v>0</v>
      </c>
      <c r="AA79">
        <v>80</v>
      </c>
      <c r="AB79" t="s">
        <v>220</v>
      </c>
      <c r="AC79">
        <v>21</v>
      </c>
      <c r="AE79" s="6">
        <v>43206</v>
      </c>
      <c r="AF79" s="6">
        <v>43952</v>
      </c>
      <c r="AG79" s="6">
        <v>47118</v>
      </c>
      <c r="AH79" s="6">
        <v>43206</v>
      </c>
      <c r="AI79" s="6">
        <v>47118</v>
      </c>
      <c r="AJ79" s="6">
        <v>38777</v>
      </c>
    </row>
    <row r="80" spans="1:36" x14ac:dyDescent="0.2">
      <c r="A80">
        <v>1</v>
      </c>
      <c r="B80" t="s">
        <v>12</v>
      </c>
      <c r="C80">
        <v>104</v>
      </c>
      <c r="D80" t="s">
        <v>338</v>
      </c>
      <c r="E80">
        <v>1040120</v>
      </c>
      <c r="F80" t="s">
        <v>351</v>
      </c>
      <c r="G80">
        <v>120400</v>
      </c>
      <c r="H80">
        <v>120</v>
      </c>
      <c r="I80" t="s">
        <v>227</v>
      </c>
      <c r="J80">
        <v>1</v>
      </c>
      <c r="K80" t="s">
        <v>214</v>
      </c>
      <c r="L80">
        <v>1</v>
      </c>
      <c r="M80" t="s">
        <v>215</v>
      </c>
      <c r="N80">
        <v>8</v>
      </c>
      <c r="O80" t="s">
        <v>228</v>
      </c>
      <c r="P80" t="s">
        <v>216</v>
      </c>
      <c r="Q80">
        <v>15623150</v>
      </c>
      <c r="R80" t="s">
        <v>354</v>
      </c>
      <c r="S80" t="s">
        <v>280</v>
      </c>
      <c r="T80" t="s">
        <v>219</v>
      </c>
      <c r="U80" s="7">
        <v>0.1</v>
      </c>
      <c r="V80" s="7">
        <v>0.1</v>
      </c>
      <c r="W80">
        <v>120</v>
      </c>
      <c r="X80" t="s">
        <v>227</v>
      </c>
      <c r="Y80">
        <v>0</v>
      </c>
      <c r="AA80">
        <v>80</v>
      </c>
      <c r="AB80" t="s">
        <v>220</v>
      </c>
      <c r="AC80">
        <v>21</v>
      </c>
      <c r="AE80" s="6">
        <v>42905</v>
      </c>
      <c r="AF80" s="6">
        <v>44774</v>
      </c>
      <c r="AG80" s="6">
        <v>47848</v>
      </c>
      <c r="AH80" s="6">
        <v>43271</v>
      </c>
      <c r="AI80" s="6">
        <v>47848</v>
      </c>
      <c r="AJ80" s="6">
        <v>42461</v>
      </c>
    </row>
    <row r="81" spans="1:36" x14ac:dyDescent="0.2">
      <c r="A81">
        <v>1</v>
      </c>
      <c r="B81" t="s">
        <v>12</v>
      </c>
      <c r="C81">
        <v>104</v>
      </c>
      <c r="D81" t="s">
        <v>338</v>
      </c>
      <c r="E81">
        <v>1040120</v>
      </c>
      <c r="F81" t="s">
        <v>351</v>
      </c>
      <c r="G81">
        <v>120500</v>
      </c>
      <c r="H81">
        <v>120</v>
      </c>
      <c r="I81" t="s">
        <v>227</v>
      </c>
      <c r="J81">
        <v>1</v>
      </c>
      <c r="K81" t="s">
        <v>214</v>
      </c>
      <c r="L81">
        <v>1</v>
      </c>
      <c r="M81" t="s">
        <v>215</v>
      </c>
      <c r="N81">
        <v>8</v>
      </c>
      <c r="O81" t="s">
        <v>228</v>
      </c>
      <c r="P81" t="s">
        <v>216</v>
      </c>
      <c r="Q81">
        <v>203399688</v>
      </c>
      <c r="R81" t="s">
        <v>349</v>
      </c>
      <c r="S81" t="s">
        <v>355</v>
      </c>
      <c r="T81" t="s">
        <v>219</v>
      </c>
      <c r="U81" s="7">
        <v>0.9</v>
      </c>
      <c r="V81" s="7">
        <v>0.9</v>
      </c>
      <c r="W81">
        <v>120</v>
      </c>
      <c r="X81" t="s">
        <v>227</v>
      </c>
      <c r="Y81">
        <v>0</v>
      </c>
      <c r="AA81">
        <v>80</v>
      </c>
      <c r="AB81" t="s">
        <v>220</v>
      </c>
      <c r="AC81">
        <v>21</v>
      </c>
      <c r="AE81" s="6">
        <v>43639</v>
      </c>
      <c r="AF81" s="6">
        <v>44774</v>
      </c>
      <c r="AG81" s="6">
        <v>47848</v>
      </c>
      <c r="AH81" s="6">
        <v>43639</v>
      </c>
      <c r="AI81" s="6">
        <v>47848</v>
      </c>
      <c r="AJ81" s="6">
        <v>42461</v>
      </c>
    </row>
    <row r="82" spans="1:36" x14ac:dyDescent="0.2">
      <c r="A82">
        <v>1</v>
      </c>
      <c r="B82" t="s">
        <v>12</v>
      </c>
      <c r="C82">
        <v>104</v>
      </c>
      <c r="D82" t="s">
        <v>338</v>
      </c>
      <c r="E82">
        <v>1040120</v>
      </c>
      <c r="F82" t="s">
        <v>351</v>
      </c>
      <c r="G82">
        <v>120600</v>
      </c>
      <c r="H82">
        <v>120</v>
      </c>
      <c r="I82" t="s">
        <v>227</v>
      </c>
      <c r="J82">
        <v>1</v>
      </c>
      <c r="K82" t="s">
        <v>214</v>
      </c>
      <c r="L82">
        <v>1</v>
      </c>
      <c r="M82" t="s">
        <v>215</v>
      </c>
      <c r="N82">
        <v>8</v>
      </c>
      <c r="O82" t="s">
        <v>228</v>
      </c>
      <c r="P82" t="s">
        <v>216</v>
      </c>
      <c r="U82" s="7">
        <v>0.01</v>
      </c>
      <c r="AJ82" s="6">
        <v>38777</v>
      </c>
    </row>
    <row r="83" spans="1:36" x14ac:dyDescent="0.2">
      <c r="A83">
        <v>1</v>
      </c>
      <c r="B83" t="s">
        <v>12</v>
      </c>
      <c r="C83">
        <v>104</v>
      </c>
      <c r="D83" t="s">
        <v>338</v>
      </c>
      <c r="E83">
        <v>1040120</v>
      </c>
      <c r="F83" t="s">
        <v>351</v>
      </c>
      <c r="G83">
        <v>140100</v>
      </c>
      <c r="H83">
        <v>140</v>
      </c>
      <c r="I83" t="s">
        <v>241</v>
      </c>
      <c r="J83">
        <v>1</v>
      </c>
      <c r="K83" t="s">
        <v>214</v>
      </c>
      <c r="L83">
        <v>1</v>
      </c>
      <c r="M83" t="s">
        <v>215</v>
      </c>
      <c r="N83">
        <v>0</v>
      </c>
      <c r="P83" t="s">
        <v>216</v>
      </c>
      <c r="Q83">
        <v>35928241</v>
      </c>
      <c r="R83" t="s">
        <v>356</v>
      </c>
      <c r="S83" t="s">
        <v>357</v>
      </c>
      <c r="T83" t="s">
        <v>219</v>
      </c>
      <c r="U83" s="7">
        <v>1</v>
      </c>
      <c r="V83" s="7">
        <v>1</v>
      </c>
      <c r="W83">
        <v>140</v>
      </c>
      <c r="X83" t="s">
        <v>241</v>
      </c>
      <c r="Y83">
        <v>0</v>
      </c>
      <c r="AA83">
        <v>80</v>
      </c>
      <c r="AB83" t="s">
        <v>220</v>
      </c>
      <c r="AC83">
        <v>23</v>
      </c>
      <c r="AD83">
        <v>105</v>
      </c>
      <c r="AE83" s="6">
        <v>38830</v>
      </c>
      <c r="AF83" s="6">
        <v>44774</v>
      </c>
      <c r="AG83" s="6">
        <v>47848</v>
      </c>
      <c r="AH83" s="6">
        <v>38018</v>
      </c>
      <c r="AI83" s="6">
        <v>47848</v>
      </c>
      <c r="AJ83" s="6">
        <v>37469</v>
      </c>
    </row>
    <row r="84" spans="1:36" x14ac:dyDescent="0.2">
      <c r="A84">
        <v>1</v>
      </c>
      <c r="B84" t="s">
        <v>12</v>
      </c>
      <c r="C84">
        <v>104</v>
      </c>
      <c r="D84" t="s">
        <v>338</v>
      </c>
      <c r="E84">
        <v>1040120</v>
      </c>
      <c r="F84" t="s">
        <v>351</v>
      </c>
      <c r="G84">
        <v>140300</v>
      </c>
      <c r="H84">
        <v>140</v>
      </c>
      <c r="I84" t="s">
        <v>241</v>
      </c>
      <c r="J84">
        <v>1</v>
      </c>
      <c r="K84" t="s">
        <v>214</v>
      </c>
      <c r="L84">
        <v>1</v>
      </c>
      <c r="M84" t="s">
        <v>215</v>
      </c>
      <c r="N84">
        <v>0</v>
      </c>
      <c r="P84" t="s">
        <v>216</v>
      </c>
      <c r="Q84">
        <v>15623150</v>
      </c>
      <c r="R84" t="s">
        <v>354</v>
      </c>
      <c r="S84" t="s">
        <v>280</v>
      </c>
      <c r="T84" t="s">
        <v>219</v>
      </c>
      <c r="U84" s="7">
        <v>0.3</v>
      </c>
      <c r="V84" s="7">
        <v>0.3</v>
      </c>
      <c r="W84">
        <v>140</v>
      </c>
      <c r="X84" t="s">
        <v>241</v>
      </c>
      <c r="Y84">
        <v>0</v>
      </c>
      <c r="AA84">
        <v>80</v>
      </c>
      <c r="AB84" t="s">
        <v>220</v>
      </c>
      <c r="AC84">
        <v>21</v>
      </c>
      <c r="AE84" s="6">
        <v>43952</v>
      </c>
      <c r="AF84" s="6">
        <v>43952</v>
      </c>
      <c r="AG84" s="6">
        <v>47483</v>
      </c>
      <c r="AH84" s="6">
        <v>43271</v>
      </c>
      <c r="AI84" s="6">
        <v>47848</v>
      </c>
      <c r="AJ84" s="6">
        <v>38292</v>
      </c>
    </row>
    <row r="85" spans="1:36" x14ac:dyDescent="0.2">
      <c r="A85">
        <v>1</v>
      </c>
      <c r="B85" t="s">
        <v>12</v>
      </c>
      <c r="C85">
        <v>104</v>
      </c>
      <c r="D85" t="s">
        <v>338</v>
      </c>
      <c r="E85">
        <v>1040120</v>
      </c>
      <c r="F85" t="s">
        <v>351</v>
      </c>
      <c r="G85">
        <v>140500</v>
      </c>
      <c r="H85">
        <v>140</v>
      </c>
      <c r="I85" t="s">
        <v>241</v>
      </c>
      <c r="J85">
        <v>1</v>
      </c>
      <c r="K85" t="s">
        <v>214</v>
      </c>
      <c r="L85">
        <v>1</v>
      </c>
      <c r="M85" t="s">
        <v>215</v>
      </c>
      <c r="N85">
        <v>0</v>
      </c>
      <c r="P85" t="s">
        <v>216</v>
      </c>
      <c r="Q85">
        <v>43246644</v>
      </c>
      <c r="R85" t="s">
        <v>358</v>
      </c>
      <c r="S85" t="s">
        <v>359</v>
      </c>
      <c r="T85" t="s">
        <v>219</v>
      </c>
      <c r="U85" s="7">
        <v>0.8</v>
      </c>
      <c r="V85" s="7">
        <v>0.8</v>
      </c>
      <c r="W85">
        <v>140</v>
      </c>
      <c r="X85" t="s">
        <v>241</v>
      </c>
      <c r="Y85">
        <v>0</v>
      </c>
      <c r="AA85">
        <v>80</v>
      </c>
      <c r="AB85" t="s">
        <v>220</v>
      </c>
      <c r="AC85">
        <v>20</v>
      </c>
      <c r="AE85" s="6">
        <v>44682</v>
      </c>
      <c r="AF85" s="6">
        <v>44774</v>
      </c>
      <c r="AG85" s="6">
        <v>47848</v>
      </c>
      <c r="AH85" s="6">
        <v>44682</v>
      </c>
      <c r="AI85" s="6">
        <v>47848</v>
      </c>
      <c r="AJ85" s="6">
        <v>38292</v>
      </c>
    </row>
    <row r="86" spans="1:36" x14ac:dyDescent="0.2">
      <c r="A86">
        <v>1</v>
      </c>
      <c r="B86" t="s">
        <v>12</v>
      </c>
      <c r="C86">
        <v>104</v>
      </c>
      <c r="D86" t="s">
        <v>338</v>
      </c>
      <c r="E86">
        <v>1040120</v>
      </c>
      <c r="F86" t="s">
        <v>351</v>
      </c>
      <c r="G86">
        <v>140600</v>
      </c>
      <c r="H86">
        <v>140</v>
      </c>
      <c r="I86" t="s">
        <v>241</v>
      </c>
      <c r="J86">
        <v>1</v>
      </c>
      <c r="K86" t="s">
        <v>214</v>
      </c>
      <c r="L86">
        <v>1</v>
      </c>
      <c r="M86" t="s">
        <v>215</v>
      </c>
      <c r="N86">
        <v>0</v>
      </c>
      <c r="P86" t="s">
        <v>216</v>
      </c>
      <c r="Q86">
        <v>15623150</v>
      </c>
      <c r="R86" t="s">
        <v>354</v>
      </c>
      <c r="S86" t="s">
        <v>280</v>
      </c>
      <c r="T86" t="s">
        <v>219</v>
      </c>
      <c r="U86" s="7">
        <v>0.39</v>
      </c>
      <c r="V86" s="7">
        <v>0.39</v>
      </c>
      <c r="W86">
        <v>140</v>
      </c>
      <c r="X86" t="s">
        <v>241</v>
      </c>
      <c r="Y86">
        <v>0</v>
      </c>
      <c r="AA86">
        <v>80</v>
      </c>
      <c r="AB86" t="s">
        <v>220</v>
      </c>
      <c r="AC86">
        <v>21</v>
      </c>
      <c r="AE86" s="6">
        <v>43952</v>
      </c>
      <c r="AF86" s="6">
        <v>44774</v>
      </c>
      <c r="AG86" s="6">
        <v>47848</v>
      </c>
      <c r="AH86" s="6">
        <v>43271</v>
      </c>
      <c r="AI86" s="6">
        <v>47848</v>
      </c>
      <c r="AJ86" s="6">
        <v>39661</v>
      </c>
    </row>
    <row r="87" spans="1:36" x14ac:dyDescent="0.2">
      <c r="A87">
        <v>1</v>
      </c>
      <c r="B87" t="s">
        <v>12</v>
      </c>
      <c r="C87">
        <v>104</v>
      </c>
      <c r="D87" t="s">
        <v>338</v>
      </c>
      <c r="E87">
        <v>1040130</v>
      </c>
      <c r="F87" t="s">
        <v>360</v>
      </c>
      <c r="G87">
        <v>140100</v>
      </c>
      <c r="H87">
        <v>140</v>
      </c>
      <c r="I87" t="s">
        <v>241</v>
      </c>
      <c r="J87">
        <v>1</v>
      </c>
      <c r="K87" t="s">
        <v>214</v>
      </c>
      <c r="L87">
        <v>1</v>
      </c>
      <c r="M87" t="s">
        <v>215</v>
      </c>
      <c r="N87">
        <v>0</v>
      </c>
      <c r="P87" t="s">
        <v>216</v>
      </c>
      <c r="Q87">
        <v>66460262</v>
      </c>
      <c r="R87" t="s">
        <v>361</v>
      </c>
      <c r="S87" t="s">
        <v>240</v>
      </c>
      <c r="T87" t="s">
        <v>219</v>
      </c>
      <c r="U87" s="7">
        <v>0.5</v>
      </c>
      <c r="V87" s="7">
        <v>0.5</v>
      </c>
      <c r="W87">
        <v>140</v>
      </c>
      <c r="X87" t="s">
        <v>241</v>
      </c>
      <c r="Y87">
        <v>0</v>
      </c>
      <c r="AA87">
        <v>80</v>
      </c>
      <c r="AB87" t="s">
        <v>220</v>
      </c>
      <c r="AC87">
        <v>21</v>
      </c>
      <c r="AE87" s="6">
        <v>42768</v>
      </c>
      <c r="AF87" s="6">
        <v>44774</v>
      </c>
      <c r="AG87" s="6">
        <v>47483</v>
      </c>
      <c r="AH87" s="6">
        <v>42988</v>
      </c>
      <c r="AI87" s="6">
        <v>47483</v>
      </c>
      <c r="AJ87" s="6">
        <v>38292</v>
      </c>
    </row>
    <row r="88" spans="1:36" x14ac:dyDescent="0.2">
      <c r="A88">
        <v>1</v>
      </c>
      <c r="B88" t="s">
        <v>12</v>
      </c>
      <c r="C88">
        <v>104</v>
      </c>
      <c r="D88" t="s">
        <v>338</v>
      </c>
      <c r="E88">
        <v>1040130</v>
      </c>
      <c r="F88" t="s">
        <v>360</v>
      </c>
      <c r="G88">
        <v>140200</v>
      </c>
      <c r="H88">
        <v>140</v>
      </c>
      <c r="I88" t="s">
        <v>241</v>
      </c>
      <c r="J88">
        <v>1</v>
      </c>
      <c r="K88" t="s">
        <v>214</v>
      </c>
      <c r="L88">
        <v>1</v>
      </c>
      <c r="M88" t="s">
        <v>215</v>
      </c>
      <c r="N88">
        <v>0</v>
      </c>
      <c r="P88" t="s">
        <v>216</v>
      </c>
      <c r="Q88">
        <v>59058966</v>
      </c>
      <c r="R88" t="s">
        <v>341</v>
      </c>
      <c r="S88" t="s">
        <v>362</v>
      </c>
      <c r="T88" t="s">
        <v>219</v>
      </c>
      <c r="U88" s="7">
        <v>1</v>
      </c>
      <c r="V88" s="7">
        <v>1</v>
      </c>
      <c r="W88">
        <v>140</v>
      </c>
      <c r="X88" t="s">
        <v>241</v>
      </c>
      <c r="Y88">
        <v>0</v>
      </c>
      <c r="AA88">
        <v>80</v>
      </c>
      <c r="AB88" t="s">
        <v>220</v>
      </c>
      <c r="AC88">
        <v>22</v>
      </c>
      <c r="AD88">
        <v>108</v>
      </c>
      <c r="AE88" s="6">
        <v>37803</v>
      </c>
      <c r="AF88" s="6">
        <v>44774</v>
      </c>
      <c r="AG88" s="6">
        <v>48579</v>
      </c>
      <c r="AH88" s="6">
        <v>32325</v>
      </c>
      <c r="AI88" s="6">
        <v>48579</v>
      </c>
      <c r="AJ88" s="6">
        <v>18629</v>
      </c>
    </row>
    <row r="89" spans="1:36" x14ac:dyDescent="0.2">
      <c r="A89">
        <v>1</v>
      </c>
      <c r="B89" t="s">
        <v>12</v>
      </c>
      <c r="C89">
        <v>104</v>
      </c>
      <c r="D89" t="s">
        <v>338</v>
      </c>
      <c r="E89">
        <v>1040400</v>
      </c>
      <c r="F89" t="s">
        <v>363</v>
      </c>
      <c r="G89">
        <v>64100</v>
      </c>
      <c r="H89">
        <v>64</v>
      </c>
      <c r="I89" t="s">
        <v>222</v>
      </c>
      <c r="J89">
        <v>1</v>
      </c>
      <c r="K89" t="s">
        <v>214</v>
      </c>
      <c r="L89">
        <v>1</v>
      </c>
      <c r="M89" t="s">
        <v>215</v>
      </c>
      <c r="N89">
        <v>0</v>
      </c>
      <c r="P89" t="s">
        <v>216</v>
      </c>
      <c r="Q89">
        <v>23092380</v>
      </c>
      <c r="R89" t="s">
        <v>364</v>
      </c>
      <c r="S89" t="s">
        <v>365</v>
      </c>
      <c r="T89" t="s">
        <v>219</v>
      </c>
      <c r="U89" s="7">
        <v>1</v>
      </c>
      <c r="V89" s="7">
        <v>1</v>
      </c>
      <c r="W89">
        <v>64</v>
      </c>
      <c r="X89" t="s">
        <v>222</v>
      </c>
      <c r="Y89">
        <v>0</v>
      </c>
      <c r="AA89">
        <v>80</v>
      </c>
      <c r="AB89" t="s">
        <v>220</v>
      </c>
      <c r="AC89">
        <v>29</v>
      </c>
      <c r="AD89">
        <v>136</v>
      </c>
      <c r="AE89" s="6">
        <v>43678</v>
      </c>
      <c r="AF89" s="6">
        <v>44348</v>
      </c>
      <c r="AG89" s="6">
        <v>48579</v>
      </c>
      <c r="AH89" s="6">
        <v>34686</v>
      </c>
      <c r="AI89" s="6">
        <v>48579</v>
      </c>
      <c r="AJ89" s="6">
        <v>40026</v>
      </c>
    </row>
    <row r="90" spans="1:36" x14ac:dyDescent="0.2">
      <c r="A90">
        <v>1</v>
      </c>
      <c r="B90" t="s">
        <v>12</v>
      </c>
      <c r="C90">
        <v>104</v>
      </c>
      <c r="D90" t="s">
        <v>338</v>
      </c>
      <c r="E90">
        <v>1040400</v>
      </c>
      <c r="F90" t="s">
        <v>363</v>
      </c>
      <c r="G90">
        <v>64200</v>
      </c>
      <c r="H90">
        <v>64</v>
      </c>
      <c r="I90" t="s">
        <v>222</v>
      </c>
      <c r="J90">
        <v>1</v>
      </c>
      <c r="K90" t="s">
        <v>214</v>
      </c>
      <c r="L90">
        <v>1</v>
      </c>
      <c r="M90" t="s">
        <v>215</v>
      </c>
      <c r="N90">
        <v>0</v>
      </c>
      <c r="P90" t="s">
        <v>216</v>
      </c>
      <c r="Q90">
        <v>12404943</v>
      </c>
      <c r="R90" t="s">
        <v>366</v>
      </c>
      <c r="S90" t="s">
        <v>367</v>
      </c>
      <c r="T90" t="s">
        <v>219</v>
      </c>
      <c r="U90" s="7">
        <v>1</v>
      </c>
      <c r="V90" s="7">
        <v>1</v>
      </c>
      <c r="W90">
        <v>64</v>
      </c>
      <c r="X90" t="s">
        <v>222</v>
      </c>
      <c r="Y90">
        <v>0</v>
      </c>
      <c r="AA90">
        <v>80</v>
      </c>
      <c r="AB90" t="s">
        <v>220</v>
      </c>
      <c r="AC90">
        <v>29</v>
      </c>
      <c r="AD90">
        <v>136</v>
      </c>
      <c r="AE90" s="6">
        <v>37681</v>
      </c>
      <c r="AF90" s="6">
        <v>44562</v>
      </c>
      <c r="AG90" s="6">
        <v>47848</v>
      </c>
      <c r="AH90" s="6">
        <v>33939</v>
      </c>
      <c r="AI90" s="6">
        <v>47848</v>
      </c>
      <c r="AJ90" s="6">
        <v>34060</v>
      </c>
    </row>
    <row r="91" spans="1:36" x14ac:dyDescent="0.2">
      <c r="A91">
        <v>4</v>
      </c>
      <c r="B91" t="s">
        <v>151</v>
      </c>
      <c r="C91">
        <v>105</v>
      </c>
      <c r="D91" t="s">
        <v>1044</v>
      </c>
      <c r="E91">
        <v>1050020</v>
      </c>
      <c r="F91" t="s">
        <v>1045</v>
      </c>
      <c r="G91">
        <v>19200</v>
      </c>
      <c r="H91">
        <v>140</v>
      </c>
      <c r="I91" t="s">
        <v>241</v>
      </c>
      <c r="J91">
        <v>1</v>
      </c>
      <c r="K91" t="s">
        <v>214</v>
      </c>
      <c r="L91">
        <v>1</v>
      </c>
      <c r="M91" t="s">
        <v>215</v>
      </c>
      <c r="N91">
        <v>0</v>
      </c>
      <c r="P91" t="s">
        <v>216</v>
      </c>
      <c r="U91" s="7">
        <v>0.86</v>
      </c>
      <c r="AJ91" s="6">
        <v>27760</v>
      </c>
    </row>
    <row r="92" spans="1:36" x14ac:dyDescent="0.2">
      <c r="A92">
        <v>4</v>
      </c>
      <c r="B92" t="s">
        <v>151</v>
      </c>
      <c r="C92">
        <v>105</v>
      </c>
      <c r="D92" t="s">
        <v>1044</v>
      </c>
      <c r="E92">
        <v>1050040</v>
      </c>
      <c r="F92" t="s">
        <v>1046</v>
      </c>
      <c r="G92">
        <v>120400</v>
      </c>
      <c r="H92">
        <v>120</v>
      </c>
      <c r="I92" t="s">
        <v>227</v>
      </c>
      <c r="J92">
        <v>1</v>
      </c>
      <c r="K92" t="s">
        <v>214</v>
      </c>
      <c r="L92">
        <v>1</v>
      </c>
      <c r="M92" t="s">
        <v>215</v>
      </c>
      <c r="N92">
        <v>8</v>
      </c>
      <c r="O92" t="s">
        <v>228</v>
      </c>
      <c r="P92" t="s">
        <v>216</v>
      </c>
      <c r="Q92">
        <v>39760673</v>
      </c>
      <c r="R92" t="s">
        <v>1047</v>
      </c>
      <c r="S92" t="s">
        <v>1048</v>
      </c>
      <c r="T92" t="s">
        <v>219</v>
      </c>
      <c r="U92" s="7">
        <v>0.5</v>
      </c>
      <c r="V92" s="7">
        <v>0.25</v>
      </c>
      <c r="W92">
        <v>120</v>
      </c>
      <c r="X92" t="s">
        <v>227</v>
      </c>
      <c r="Y92">
        <v>0</v>
      </c>
      <c r="AA92">
        <v>80</v>
      </c>
      <c r="AB92" t="s">
        <v>220</v>
      </c>
      <c r="AC92">
        <v>22</v>
      </c>
      <c r="AE92" s="6">
        <v>42708</v>
      </c>
      <c r="AF92" s="6">
        <v>44287</v>
      </c>
      <c r="AG92" s="6">
        <v>49400</v>
      </c>
      <c r="AH92" s="6">
        <v>42708</v>
      </c>
      <c r="AI92" s="6">
        <v>49400</v>
      </c>
      <c r="AJ92" s="6">
        <v>42461</v>
      </c>
    </row>
    <row r="93" spans="1:36" x14ac:dyDescent="0.2">
      <c r="A93">
        <v>4</v>
      </c>
      <c r="B93" t="s">
        <v>151</v>
      </c>
      <c r="C93">
        <v>105</v>
      </c>
      <c r="D93" t="s">
        <v>1044</v>
      </c>
      <c r="E93">
        <v>1050040</v>
      </c>
      <c r="F93" t="s">
        <v>1046</v>
      </c>
      <c r="G93">
        <v>120400</v>
      </c>
      <c r="H93">
        <v>120</v>
      </c>
      <c r="I93" t="s">
        <v>227</v>
      </c>
      <c r="J93">
        <v>1</v>
      </c>
      <c r="K93" t="s">
        <v>214</v>
      </c>
      <c r="L93">
        <v>1</v>
      </c>
      <c r="M93" t="s">
        <v>215</v>
      </c>
      <c r="N93">
        <v>8</v>
      </c>
      <c r="O93" t="s">
        <v>228</v>
      </c>
      <c r="P93" t="s">
        <v>216</v>
      </c>
      <c r="Q93">
        <v>300568995</v>
      </c>
      <c r="R93" t="s">
        <v>1049</v>
      </c>
      <c r="S93" t="s">
        <v>1050</v>
      </c>
      <c r="T93" t="s">
        <v>219</v>
      </c>
      <c r="U93" s="7">
        <v>0.5</v>
      </c>
      <c r="V93" s="7">
        <v>0.25</v>
      </c>
      <c r="W93">
        <v>120</v>
      </c>
      <c r="X93" t="s">
        <v>227</v>
      </c>
      <c r="Y93">
        <v>0</v>
      </c>
      <c r="AA93">
        <v>80</v>
      </c>
      <c r="AB93" t="s">
        <v>220</v>
      </c>
      <c r="AC93">
        <v>22</v>
      </c>
      <c r="AD93">
        <v>107</v>
      </c>
      <c r="AE93" s="6">
        <v>41988</v>
      </c>
      <c r="AF93" s="6">
        <v>44197</v>
      </c>
      <c r="AG93" s="6">
        <v>47808</v>
      </c>
      <c r="AH93" s="6">
        <v>41988</v>
      </c>
      <c r="AI93" s="6">
        <v>47808</v>
      </c>
      <c r="AJ93" s="6">
        <v>42461</v>
      </c>
    </row>
    <row r="94" spans="1:36" x14ac:dyDescent="0.2">
      <c r="A94">
        <v>4</v>
      </c>
      <c r="B94" t="s">
        <v>151</v>
      </c>
      <c r="C94">
        <v>106</v>
      </c>
      <c r="D94" t="s">
        <v>1051</v>
      </c>
      <c r="E94">
        <v>1060060</v>
      </c>
      <c r="F94" t="s">
        <v>1052</v>
      </c>
      <c r="G94">
        <v>60300</v>
      </c>
      <c r="H94">
        <v>63</v>
      </c>
      <c r="I94" t="s">
        <v>2</v>
      </c>
      <c r="J94">
        <v>1</v>
      </c>
      <c r="K94" t="s">
        <v>214</v>
      </c>
      <c r="L94">
        <v>1</v>
      </c>
      <c r="M94" t="s">
        <v>215</v>
      </c>
      <c r="N94">
        <v>0</v>
      </c>
      <c r="P94" t="s">
        <v>216</v>
      </c>
      <c r="Q94">
        <v>31898554</v>
      </c>
      <c r="R94" t="s">
        <v>1053</v>
      </c>
      <c r="S94" t="s">
        <v>235</v>
      </c>
      <c r="T94" t="s">
        <v>219</v>
      </c>
      <c r="U94" s="7">
        <v>1</v>
      </c>
      <c r="V94" s="7">
        <v>1</v>
      </c>
      <c r="W94">
        <v>63</v>
      </c>
      <c r="X94" t="s">
        <v>2</v>
      </c>
      <c r="Y94">
        <v>0</v>
      </c>
      <c r="AA94">
        <v>80</v>
      </c>
      <c r="AB94" t="s">
        <v>220</v>
      </c>
      <c r="AC94">
        <v>28</v>
      </c>
      <c r="AD94">
        <v>106</v>
      </c>
      <c r="AE94" s="6">
        <v>37104</v>
      </c>
      <c r="AF94" s="6">
        <v>44287</v>
      </c>
      <c r="AG94" s="6">
        <v>47848</v>
      </c>
      <c r="AH94" s="6">
        <v>36135</v>
      </c>
      <c r="AI94" s="6">
        <v>47848</v>
      </c>
      <c r="AJ94" s="6">
        <v>36039</v>
      </c>
    </row>
    <row r="95" spans="1:36" x14ac:dyDescent="0.2">
      <c r="A95">
        <v>4</v>
      </c>
      <c r="B95" t="s">
        <v>151</v>
      </c>
      <c r="C95">
        <v>106</v>
      </c>
      <c r="D95" t="s">
        <v>1051</v>
      </c>
      <c r="E95">
        <v>1060060</v>
      </c>
      <c r="F95" t="s">
        <v>1052</v>
      </c>
      <c r="G95">
        <v>60400</v>
      </c>
      <c r="H95">
        <v>64</v>
      </c>
      <c r="I95" t="s">
        <v>222</v>
      </c>
      <c r="J95">
        <v>1</v>
      </c>
      <c r="K95" t="s">
        <v>214</v>
      </c>
      <c r="L95">
        <v>1</v>
      </c>
      <c r="M95" t="s">
        <v>215</v>
      </c>
      <c r="N95">
        <v>0</v>
      </c>
      <c r="P95" t="s">
        <v>216</v>
      </c>
      <c r="Q95">
        <v>321042525</v>
      </c>
      <c r="R95" t="s">
        <v>1054</v>
      </c>
      <c r="S95" t="s">
        <v>1055</v>
      </c>
      <c r="T95" t="s">
        <v>219</v>
      </c>
      <c r="U95" s="7">
        <v>1</v>
      </c>
      <c r="V95" s="7">
        <v>1</v>
      </c>
      <c r="W95">
        <v>64</v>
      </c>
      <c r="X95" t="s">
        <v>222</v>
      </c>
      <c r="Y95">
        <v>0</v>
      </c>
      <c r="AA95">
        <v>80</v>
      </c>
      <c r="AB95" t="s">
        <v>220</v>
      </c>
      <c r="AC95">
        <v>26</v>
      </c>
      <c r="AD95">
        <v>108</v>
      </c>
      <c r="AE95" s="6">
        <v>44866</v>
      </c>
      <c r="AF95" s="6">
        <v>44866</v>
      </c>
      <c r="AG95" s="6">
        <v>48579</v>
      </c>
      <c r="AH95" s="6">
        <v>43884</v>
      </c>
      <c r="AI95" s="6">
        <v>48579</v>
      </c>
      <c r="AJ95" s="6">
        <v>36100</v>
      </c>
    </row>
    <row r="96" spans="1:36" x14ac:dyDescent="0.2">
      <c r="A96">
        <v>4</v>
      </c>
      <c r="B96" t="s">
        <v>151</v>
      </c>
      <c r="C96">
        <v>106</v>
      </c>
      <c r="D96" t="s">
        <v>1051</v>
      </c>
      <c r="E96">
        <v>1060060</v>
      </c>
      <c r="F96" t="s">
        <v>1052</v>
      </c>
      <c r="G96">
        <v>120100</v>
      </c>
      <c r="H96">
        <v>120</v>
      </c>
      <c r="I96" t="s">
        <v>227</v>
      </c>
      <c r="J96">
        <v>1</v>
      </c>
      <c r="K96" t="s">
        <v>214</v>
      </c>
      <c r="L96">
        <v>1</v>
      </c>
      <c r="M96" t="s">
        <v>215</v>
      </c>
      <c r="N96">
        <v>8</v>
      </c>
      <c r="O96" t="s">
        <v>228</v>
      </c>
      <c r="P96" t="s">
        <v>216</v>
      </c>
      <c r="Q96">
        <v>206837460</v>
      </c>
      <c r="R96" t="s">
        <v>1056</v>
      </c>
      <c r="S96" t="s">
        <v>235</v>
      </c>
      <c r="T96" t="s">
        <v>219</v>
      </c>
      <c r="U96" s="7">
        <v>0.75</v>
      </c>
      <c r="V96" s="7">
        <v>0.75</v>
      </c>
      <c r="W96">
        <v>120</v>
      </c>
      <c r="X96" t="s">
        <v>227</v>
      </c>
      <c r="Y96">
        <v>0</v>
      </c>
      <c r="AA96">
        <v>80</v>
      </c>
      <c r="AB96" t="s">
        <v>220</v>
      </c>
      <c r="AC96">
        <v>20</v>
      </c>
      <c r="AE96" s="6">
        <v>43943</v>
      </c>
      <c r="AF96" s="6">
        <v>44682</v>
      </c>
      <c r="AG96" s="6">
        <v>47848</v>
      </c>
      <c r="AH96" s="6">
        <v>43943</v>
      </c>
      <c r="AI96" s="6">
        <v>47848</v>
      </c>
      <c r="AJ96" s="6">
        <v>42461</v>
      </c>
    </row>
    <row r="97" spans="1:36" x14ac:dyDescent="0.2">
      <c r="A97">
        <v>4</v>
      </c>
      <c r="B97" t="s">
        <v>151</v>
      </c>
      <c r="C97">
        <v>106</v>
      </c>
      <c r="D97" t="s">
        <v>1051</v>
      </c>
      <c r="E97">
        <v>1060060</v>
      </c>
      <c r="F97" t="s">
        <v>1052</v>
      </c>
      <c r="G97">
        <v>140100</v>
      </c>
      <c r="H97">
        <v>140</v>
      </c>
      <c r="I97" t="s">
        <v>241</v>
      </c>
      <c r="J97">
        <v>1</v>
      </c>
      <c r="K97" t="s">
        <v>214</v>
      </c>
      <c r="L97">
        <v>1</v>
      </c>
      <c r="M97" t="s">
        <v>215</v>
      </c>
      <c r="N97">
        <v>0</v>
      </c>
      <c r="P97" t="s">
        <v>216</v>
      </c>
      <c r="Q97">
        <v>206837460</v>
      </c>
      <c r="R97" t="s">
        <v>1056</v>
      </c>
      <c r="S97" t="s">
        <v>235</v>
      </c>
      <c r="T97" t="s">
        <v>219</v>
      </c>
      <c r="U97" s="7">
        <v>0.25</v>
      </c>
      <c r="V97" s="7">
        <v>0.25</v>
      </c>
      <c r="W97">
        <v>140</v>
      </c>
      <c r="X97" t="s">
        <v>241</v>
      </c>
      <c r="Y97">
        <v>0</v>
      </c>
      <c r="AA97">
        <v>80</v>
      </c>
      <c r="AB97" t="s">
        <v>220</v>
      </c>
      <c r="AC97">
        <v>20</v>
      </c>
      <c r="AE97" s="6">
        <v>44287</v>
      </c>
      <c r="AF97" s="6">
        <v>44682</v>
      </c>
      <c r="AG97" s="6">
        <v>47848</v>
      </c>
      <c r="AH97" s="6">
        <v>43943</v>
      </c>
      <c r="AI97" s="6">
        <v>47848</v>
      </c>
      <c r="AJ97" s="6">
        <v>18629</v>
      </c>
    </row>
    <row r="98" spans="1:36" x14ac:dyDescent="0.2">
      <c r="A98">
        <v>4</v>
      </c>
      <c r="B98" t="s">
        <v>151</v>
      </c>
      <c r="C98">
        <v>106</v>
      </c>
      <c r="D98" t="s">
        <v>1051</v>
      </c>
      <c r="E98">
        <v>1060060</v>
      </c>
      <c r="F98" t="s">
        <v>1052</v>
      </c>
      <c r="G98">
        <v>140200</v>
      </c>
      <c r="H98">
        <v>140</v>
      </c>
      <c r="I98" t="s">
        <v>241</v>
      </c>
      <c r="J98">
        <v>1</v>
      </c>
      <c r="K98" t="s">
        <v>214</v>
      </c>
      <c r="L98">
        <v>1</v>
      </c>
      <c r="M98" t="s">
        <v>215</v>
      </c>
      <c r="N98">
        <v>0</v>
      </c>
      <c r="P98" t="s">
        <v>216</v>
      </c>
      <c r="Q98">
        <v>303172183</v>
      </c>
      <c r="R98" t="s">
        <v>1057</v>
      </c>
      <c r="S98" t="s">
        <v>596</v>
      </c>
      <c r="T98" t="s">
        <v>219</v>
      </c>
      <c r="U98" s="7">
        <v>0.25</v>
      </c>
      <c r="V98" s="7">
        <v>0.25</v>
      </c>
      <c r="W98">
        <v>140</v>
      </c>
      <c r="X98" t="s">
        <v>241</v>
      </c>
      <c r="Y98">
        <v>0</v>
      </c>
      <c r="AA98">
        <v>80</v>
      </c>
      <c r="AB98" t="s">
        <v>220</v>
      </c>
      <c r="AC98">
        <v>21</v>
      </c>
      <c r="AD98">
        <v>102</v>
      </c>
      <c r="AE98" s="6">
        <v>44805</v>
      </c>
      <c r="AF98" s="6">
        <v>44805</v>
      </c>
      <c r="AG98" s="6">
        <v>47848</v>
      </c>
      <c r="AH98" s="6">
        <v>42705</v>
      </c>
      <c r="AI98" s="6">
        <v>47848</v>
      </c>
      <c r="AJ98" s="6">
        <v>18629</v>
      </c>
    </row>
    <row r="99" spans="1:36" x14ac:dyDescent="0.2">
      <c r="A99">
        <v>4</v>
      </c>
      <c r="B99" t="s">
        <v>151</v>
      </c>
      <c r="C99">
        <v>106</v>
      </c>
      <c r="D99" t="s">
        <v>1051</v>
      </c>
      <c r="E99">
        <v>1060060</v>
      </c>
      <c r="F99" t="s">
        <v>1052</v>
      </c>
      <c r="G99">
        <v>140300</v>
      </c>
      <c r="H99">
        <v>140</v>
      </c>
      <c r="I99" t="s">
        <v>241</v>
      </c>
      <c r="J99">
        <v>1</v>
      </c>
      <c r="K99" t="s">
        <v>214</v>
      </c>
      <c r="L99">
        <v>1</v>
      </c>
      <c r="M99" t="s">
        <v>215</v>
      </c>
      <c r="N99">
        <v>0</v>
      </c>
      <c r="P99" t="s">
        <v>216</v>
      </c>
      <c r="Q99">
        <v>39079256</v>
      </c>
      <c r="R99" t="s">
        <v>1058</v>
      </c>
      <c r="S99" t="s">
        <v>391</v>
      </c>
      <c r="T99" t="s">
        <v>219</v>
      </c>
      <c r="U99" s="7">
        <v>0.75</v>
      </c>
      <c r="V99" s="7">
        <v>0.75</v>
      </c>
      <c r="W99">
        <v>140</v>
      </c>
      <c r="X99" t="s">
        <v>241</v>
      </c>
      <c r="Y99">
        <v>0</v>
      </c>
      <c r="AA99">
        <v>80</v>
      </c>
      <c r="AB99" t="s">
        <v>220</v>
      </c>
      <c r="AC99">
        <v>21</v>
      </c>
      <c r="AD99">
        <v>101</v>
      </c>
      <c r="AE99" s="6">
        <v>44822</v>
      </c>
      <c r="AF99" s="6">
        <v>44822</v>
      </c>
      <c r="AG99" s="6">
        <v>46387</v>
      </c>
      <c r="AH99" s="6">
        <v>44822</v>
      </c>
      <c r="AI99" s="6">
        <v>47848</v>
      </c>
      <c r="AJ99" s="6">
        <v>36039</v>
      </c>
    </row>
    <row r="100" spans="1:36" x14ac:dyDescent="0.2">
      <c r="A100">
        <v>4</v>
      </c>
      <c r="B100" t="s">
        <v>151</v>
      </c>
      <c r="C100">
        <v>106</v>
      </c>
      <c r="D100" t="s">
        <v>1051</v>
      </c>
      <c r="E100">
        <v>1060060</v>
      </c>
      <c r="F100" t="s">
        <v>1052</v>
      </c>
      <c r="G100">
        <v>140400</v>
      </c>
      <c r="H100">
        <v>140</v>
      </c>
      <c r="I100" t="s">
        <v>241</v>
      </c>
      <c r="J100">
        <v>1</v>
      </c>
      <c r="K100" t="s">
        <v>214</v>
      </c>
      <c r="L100">
        <v>1</v>
      </c>
      <c r="M100" t="s">
        <v>215</v>
      </c>
      <c r="N100">
        <v>0</v>
      </c>
      <c r="P100" t="s">
        <v>216</v>
      </c>
      <c r="Q100">
        <v>39079256</v>
      </c>
      <c r="R100" t="s">
        <v>1058</v>
      </c>
      <c r="S100" t="s">
        <v>391</v>
      </c>
      <c r="T100" t="s">
        <v>219</v>
      </c>
      <c r="U100" s="7">
        <v>0.25</v>
      </c>
      <c r="V100" s="7">
        <v>0.25</v>
      </c>
      <c r="W100">
        <v>140</v>
      </c>
      <c r="X100" t="s">
        <v>241</v>
      </c>
      <c r="Y100">
        <v>0</v>
      </c>
      <c r="AA100">
        <v>80</v>
      </c>
      <c r="AB100" t="s">
        <v>220</v>
      </c>
      <c r="AC100">
        <v>21</v>
      </c>
      <c r="AD100">
        <v>101</v>
      </c>
      <c r="AE100" s="6">
        <v>44822</v>
      </c>
      <c r="AF100" s="6">
        <v>44822</v>
      </c>
      <c r="AG100" s="6">
        <v>46022</v>
      </c>
      <c r="AH100" s="6">
        <v>44822</v>
      </c>
      <c r="AI100" s="6">
        <v>47848</v>
      </c>
      <c r="AJ100" s="6">
        <v>18629</v>
      </c>
    </row>
    <row r="101" spans="1:36" x14ac:dyDescent="0.2">
      <c r="A101">
        <v>4</v>
      </c>
      <c r="B101" t="s">
        <v>151</v>
      </c>
      <c r="C101">
        <v>120</v>
      </c>
      <c r="D101" t="s">
        <v>1059</v>
      </c>
      <c r="E101">
        <v>1200010</v>
      </c>
      <c r="F101" t="s">
        <v>1060</v>
      </c>
      <c r="G101">
        <v>6400</v>
      </c>
      <c r="H101">
        <v>64</v>
      </c>
      <c r="I101" t="s">
        <v>222</v>
      </c>
      <c r="J101">
        <v>1</v>
      </c>
      <c r="K101" t="s">
        <v>214</v>
      </c>
      <c r="L101">
        <v>1</v>
      </c>
      <c r="M101" t="s">
        <v>215</v>
      </c>
      <c r="P101" t="s">
        <v>216</v>
      </c>
      <c r="U101" s="7">
        <v>1</v>
      </c>
      <c r="AJ101" s="6">
        <v>33970</v>
      </c>
    </row>
    <row r="102" spans="1:36" x14ac:dyDescent="0.2">
      <c r="A102">
        <v>1</v>
      </c>
      <c r="B102" t="s">
        <v>12</v>
      </c>
      <c r="C102">
        <v>121</v>
      </c>
      <c r="D102" t="s">
        <v>368</v>
      </c>
      <c r="E102">
        <v>1210000</v>
      </c>
      <c r="F102" t="s">
        <v>16</v>
      </c>
      <c r="G102">
        <v>3000</v>
      </c>
      <c r="H102">
        <v>64</v>
      </c>
      <c r="I102" t="s">
        <v>222</v>
      </c>
      <c r="J102">
        <v>1</v>
      </c>
      <c r="K102" t="s">
        <v>214</v>
      </c>
      <c r="L102">
        <v>1</v>
      </c>
      <c r="M102" t="s">
        <v>215</v>
      </c>
      <c r="N102">
        <v>0</v>
      </c>
      <c r="P102" t="s">
        <v>216</v>
      </c>
      <c r="Q102">
        <v>31406614</v>
      </c>
      <c r="R102" t="s">
        <v>369</v>
      </c>
      <c r="S102" t="s">
        <v>370</v>
      </c>
      <c r="T102" t="s">
        <v>219</v>
      </c>
      <c r="U102" s="7">
        <v>0.75</v>
      </c>
      <c r="V102" s="7">
        <v>0.75</v>
      </c>
      <c r="W102">
        <v>64</v>
      </c>
      <c r="X102" t="s">
        <v>222</v>
      </c>
      <c r="Y102">
        <v>0</v>
      </c>
      <c r="AA102">
        <v>80</v>
      </c>
      <c r="AB102" t="s">
        <v>220</v>
      </c>
      <c r="AC102">
        <v>27</v>
      </c>
      <c r="AE102" s="6">
        <v>43040</v>
      </c>
      <c r="AF102" s="6">
        <v>43040</v>
      </c>
      <c r="AG102" s="6">
        <v>45291</v>
      </c>
      <c r="AH102" s="6">
        <v>40874</v>
      </c>
      <c r="AI102" s="6">
        <v>52516</v>
      </c>
      <c r="AJ102" s="6">
        <v>18629</v>
      </c>
    </row>
    <row r="103" spans="1:36" x14ac:dyDescent="0.2">
      <c r="A103">
        <v>1</v>
      </c>
      <c r="B103" t="s">
        <v>12</v>
      </c>
      <c r="C103">
        <v>121</v>
      </c>
      <c r="D103" t="s">
        <v>368</v>
      </c>
      <c r="E103">
        <v>1210020</v>
      </c>
      <c r="F103" t="s">
        <v>371</v>
      </c>
      <c r="G103">
        <v>30750</v>
      </c>
      <c r="H103">
        <v>120</v>
      </c>
      <c r="I103" t="s">
        <v>227</v>
      </c>
      <c r="J103">
        <v>1</v>
      </c>
      <c r="K103" t="s">
        <v>214</v>
      </c>
      <c r="L103">
        <v>1</v>
      </c>
      <c r="M103" t="s">
        <v>215</v>
      </c>
      <c r="N103">
        <v>8</v>
      </c>
      <c r="O103" t="s">
        <v>228</v>
      </c>
      <c r="P103" t="s">
        <v>216</v>
      </c>
      <c r="Q103">
        <v>52842697</v>
      </c>
      <c r="R103" t="s">
        <v>372</v>
      </c>
      <c r="S103" t="s">
        <v>373</v>
      </c>
      <c r="T103" t="s">
        <v>219</v>
      </c>
      <c r="U103" s="7">
        <v>0.25</v>
      </c>
      <c r="V103" s="7">
        <v>0.25</v>
      </c>
      <c r="W103">
        <v>120</v>
      </c>
      <c r="X103" t="s">
        <v>227</v>
      </c>
      <c r="Y103">
        <v>0</v>
      </c>
      <c r="AA103">
        <v>80</v>
      </c>
      <c r="AB103" t="s">
        <v>220</v>
      </c>
      <c r="AC103">
        <v>21</v>
      </c>
      <c r="AD103">
        <v>102</v>
      </c>
      <c r="AE103" s="6">
        <v>33512</v>
      </c>
      <c r="AF103" s="6">
        <v>42917</v>
      </c>
      <c r="AG103" s="6">
        <v>45291</v>
      </c>
      <c r="AH103" s="6">
        <v>33117</v>
      </c>
      <c r="AI103" s="6">
        <v>45291</v>
      </c>
      <c r="AJ103" s="6">
        <v>42461</v>
      </c>
    </row>
    <row r="104" spans="1:36" x14ac:dyDescent="0.2">
      <c r="A104">
        <v>1</v>
      </c>
      <c r="B104" t="s">
        <v>12</v>
      </c>
      <c r="C104">
        <v>121</v>
      </c>
      <c r="D104" t="s">
        <v>368</v>
      </c>
      <c r="E104">
        <v>1210020</v>
      </c>
      <c r="F104" t="s">
        <v>371</v>
      </c>
      <c r="G104">
        <v>32400</v>
      </c>
      <c r="H104">
        <v>120</v>
      </c>
      <c r="I104" t="s">
        <v>227</v>
      </c>
      <c r="J104">
        <v>1</v>
      </c>
      <c r="K104" t="s">
        <v>214</v>
      </c>
      <c r="L104">
        <v>1</v>
      </c>
      <c r="M104" t="s">
        <v>215</v>
      </c>
      <c r="N104">
        <v>8</v>
      </c>
      <c r="O104" t="s">
        <v>228</v>
      </c>
      <c r="P104" t="s">
        <v>216</v>
      </c>
      <c r="Q104">
        <v>52842697</v>
      </c>
      <c r="R104" t="s">
        <v>372</v>
      </c>
      <c r="S104" t="s">
        <v>373</v>
      </c>
      <c r="T104" t="s">
        <v>219</v>
      </c>
      <c r="U104" s="7">
        <v>0.5</v>
      </c>
      <c r="V104" s="7">
        <v>0.5</v>
      </c>
      <c r="W104">
        <v>120</v>
      </c>
      <c r="X104" t="s">
        <v>227</v>
      </c>
      <c r="Y104">
        <v>0</v>
      </c>
      <c r="AA104">
        <v>80</v>
      </c>
      <c r="AB104" t="s">
        <v>220</v>
      </c>
      <c r="AC104">
        <v>21</v>
      </c>
      <c r="AD104">
        <v>102</v>
      </c>
      <c r="AE104" s="6">
        <v>33512</v>
      </c>
      <c r="AF104" s="6">
        <v>43040</v>
      </c>
      <c r="AG104" s="6">
        <v>45291</v>
      </c>
      <c r="AH104" s="6">
        <v>33117</v>
      </c>
      <c r="AI104" s="6">
        <v>45291</v>
      </c>
      <c r="AJ104" s="6">
        <v>42461</v>
      </c>
    </row>
    <row r="105" spans="1:36" x14ac:dyDescent="0.2">
      <c r="A105">
        <v>4</v>
      </c>
      <c r="B105" t="s">
        <v>151</v>
      </c>
      <c r="C105">
        <v>123</v>
      </c>
      <c r="D105" t="s">
        <v>1061</v>
      </c>
      <c r="E105">
        <v>1230000</v>
      </c>
      <c r="F105" t="s">
        <v>157</v>
      </c>
      <c r="G105">
        <v>5000</v>
      </c>
      <c r="H105">
        <v>63</v>
      </c>
      <c r="I105" t="s">
        <v>2</v>
      </c>
      <c r="J105">
        <v>1</v>
      </c>
      <c r="K105" t="s">
        <v>214</v>
      </c>
      <c r="L105">
        <v>1</v>
      </c>
      <c r="M105" t="s">
        <v>215</v>
      </c>
      <c r="N105">
        <v>0</v>
      </c>
      <c r="P105" t="s">
        <v>216</v>
      </c>
      <c r="Q105">
        <v>21991187</v>
      </c>
      <c r="R105" t="s">
        <v>1062</v>
      </c>
      <c r="S105" t="s">
        <v>1063</v>
      </c>
      <c r="T105" t="s">
        <v>225</v>
      </c>
      <c r="U105" s="7">
        <v>1</v>
      </c>
      <c r="V105" s="7">
        <v>1</v>
      </c>
      <c r="W105">
        <v>63</v>
      </c>
      <c r="X105" t="s">
        <v>2</v>
      </c>
      <c r="Y105">
        <v>0</v>
      </c>
      <c r="AA105">
        <v>80</v>
      </c>
      <c r="AB105" t="s">
        <v>220</v>
      </c>
      <c r="AC105">
        <v>27</v>
      </c>
      <c r="AE105" s="6">
        <v>42887</v>
      </c>
      <c r="AF105" s="6">
        <v>42887</v>
      </c>
      <c r="AG105" s="6">
        <v>56062</v>
      </c>
      <c r="AH105" s="6">
        <v>42887</v>
      </c>
      <c r="AI105" s="6">
        <v>56062</v>
      </c>
      <c r="AJ105" s="6">
        <v>18629</v>
      </c>
    </row>
    <row r="106" spans="1:36" x14ac:dyDescent="0.2">
      <c r="A106">
        <v>1</v>
      </c>
      <c r="B106" t="s">
        <v>12</v>
      </c>
      <c r="C106">
        <v>124</v>
      </c>
      <c r="D106" t="s">
        <v>374</v>
      </c>
      <c r="E106">
        <v>1240000</v>
      </c>
      <c r="F106" t="s">
        <v>17</v>
      </c>
      <c r="G106">
        <v>5000</v>
      </c>
      <c r="H106">
        <v>64</v>
      </c>
      <c r="I106" t="s">
        <v>222</v>
      </c>
      <c r="J106">
        <v>1</v>
      </c>
      <c r="K106" t="s">
        <v>214</v>
      </c>
      <c r="L106">
        <v>1</v>
      </c>
      <c r="M106" t="s">
        <v>215</v>
      </c>
      <c r="N106">
        <v>0</v>
      </c>
      <c r="P106" t="s">
        <v>216</v>
      </c>
      <c r="U106" s="7">
        <v>0.5</v>
      </c>
      <c r="AJ106" s="6">
        <v>28065</v>
      </c>
    </row>
    <row r="107" spans="1:36" x14ac:dyDescent="0.2">
      <c r="A107">
        <v>4</v>
      </c>
      <c r="B107" t="s">
        <v>151</v>
      </c>
      <c r="C107">
        <v>125</v>
      </c>
      <c r="D107" t="s">
        <v>1064</v>
      </c>
      <c r="E107">
        <v>1250000</v>
      </c>
      <c r="F107" t="s">
        <v>158</v>
      </c>
      <c r="G107">
        <v>6300</v>
      </c>
      <c r="H107">
        <v>63</v>
      </c>
      <c r="I107" t="s">
        <v>2</v>
      </c>
      <c r="J107">
        <v>1</v>
      </c>
      <c r="K107" t="s">
        <v>214</v>
      </c>
      <c r="L107">
        <v>1</v>
      </c>
      <c r="M107" t="s">
        <v>215</v>
      </c>
      <c r="N107">
        <v>0</v>
      </c>
      <c r="P107" t="s">
        <v>216</v>
      </c>
      <c r="U107" s="7">
        <v>0.5</v>
      </c>
      <c r="AJ107" s="6">
        <v>41395</v>
      </c>
    </row>
    <row r="108" spans="1:36" x14ac:dyDescent="0.2">
      <c r="A108">
        <v>4</v>
      </c>
      <c r="B108" t="s">
        <v>151</v>
      </c>
      <c r="C108">
        <v>125</v>
      </c>
      <c r="D108" t="s">
        <v>1064</v>
      </c>
      <c r="E108">
        <v>1250000</v>
      </c>
      <c r="F108" t="s">
        <v>158</v>
      </c>
      <c r="G108">
        <v>6400</v>
      </c>
      <c r="H108">
        <v>64</v>
      </c>
      <c r="I108" t="s">
        <v>222</v>
      </c>
      <c r="J108">
        <v>1</v>
      </c>
      <c r="K108" t="s">
        <v>214</v>
      </c>
      <c r="L108">
        <v>1</v>
      </c>
      <c r="M108" t="s">
        <v>215</v>
      </c>
      <c r="N108">
        <v>0</v>
      </c>
      <c r="P108" t="s">
        <v>216</v>
      </c>
      <c r="Q108">
        <v>309810380</v>
      </c>
      <c r="R108" t="s">
        <v>1065</v>
      </c>
      <c r="S108" t="s">
        <v>1066</v>
      </c>
      <c r="T108" t="s">
        <v>219</v>
      </c>
      <c r="U108" s="7">
        <v>0.5</v>
      </c>
      <c r="V108" s="7">
        <v>0.5</v>
      </c>
      <c r="W108">
        <v>64</v>
      </c>
      <c r="X108" t="s">
        <v>222</v>
      </c>
      <c r="Y108">
        <v>0</v>
      </c>
      <c r="AA108">
        <v>80</v>
      </c>
      <c r="AB108" t="s">
        <v>220</v>
      </c>
      <c r="AC108">
        <v>29</v>
      </c>
      <c r="AD108">
        <v>107</v>
      </c>
      <c r="AE108" s="6">
        <v>41214</v>
      </c>
      <c r="AF108" s="6">
        <v>42486</v>
      </c>
      <c r="AG108" s="6">
        <v>54057</v>
      </c>
      <c r="AH108" s="6">
        <v>38657</v>
      </c>
      <c r="AI108" s="6">
        <v>54057</v>
      </c>
      <c r="AJ108" s="6">
        <v>26481</v>
      </c>
    </row>
    <row r="109" spans="1:36" x14ac:dyDescent="0.2">
      <c r="A109">
        <v>4</v>
      </c>
      <c r="B109" t="s">
        <v>151</v>
      </c>
      <c r="C109">
        <v>125</v>
      </c>
      <c r="D109" t="s">
        <v>1064</v>
      </c>
      <c r="E109">
        <v>1250020</v>
      </c>
      <c r="F109" t="s">
        <v>1067</v>
      </c>
      <c r="G109">
        <v>120800</v>
      </c>
      <c r="H109">
        <v>120</v>
      </c>
      <c r="I109" t="s">
        <v>227</v>
      </c>
      <c r="J109">
        <v>1</v>
      </c>
      <c r="K109" t="s">
        <v>214</v>
      </c>
      <c r="L109">
        <v>1</v>
      </c>
      <c r="M109" t="s">
        <v>215</v>
      </c>
      <c r="N109">
        <v>8</v>
      </c>
      <c r="O109" t="s">
        <v>228</v>
      </c>
      <c r="P109" t="s">
        <v>216</v>
      </c>
      <c r="Q109">
        <v>23596174</v>
      </c>
      <c r="R109" t="s">
        <v>1068</v>
      </c>
      <c r="S109" t="s">
        <v>1069</v>
      </c>
      <c r="T109" t="s">
        <v>219</v>
      </c>
      <c r="U109" s="7">
        <v>0.33</v>
      </c>
      <c r="V109" s="7">
        <v>0.33</v>
      </c>
      <c r="W109">
        <v>120</v>
      </c>
      <c r="X109" t="s">
        <v>227</v>
      </c>
      <c r="Y109">
        <v>0</v>
      </c>
      <c r="AA109">
        <v>80</v>
      </c>
      <c r="AB109" t="s">
        <v>220</v>
      </c>
      <c r="AC109">
        <v>21</v>
      </c>
      <c r="AD109">
        <v>104</v>
      </c>
      <c r="AE109" s="6">
        <v>35278</v>
      </c>
      <c r="AF109" s="6">
        <v>43009</v>
      </c>
      <c r="AG109" s="6">
        <v>49600</v>
      </c>
      <c r="AH109" s="6">
        <v>38032</v>
      </c>
      <c r="AI109" s="6">
        <v>49674</v>
      </c>
      <c r="AJ109" s="6">
        <v>42461</v>
      </c>
    </row>
    <row r="110" spans="1:36" x14ac:dyDescent="0.2">
      <c r="A110">
        <v>4</v>
      </c>
      <c r="B110" t="s">
        <v>151</v>
      </c>
      <c r="C110">
        <v>128</v>
      </c>
      <c r="D110" t="s">
        <v>1070</v>
      </c>
      <c r="E110">
        <v>1280010</v>
      </c>
      <c r="F110" t="s">
        <v>1071</v>
      </c>
      <c r="G110">
        <v>120200</v>
      </c>
      <c r="H110">
        <v>120</v>
      </c>
      <c r="I110" t="s">
        <v>227</v>
      </c>
      <c r="J110">
        <v>1</v>
      </c>
      <c r="K110" t="s">
        <v>214</v>
      </c>
      <c r="L110">
        <v>1</v>
      </c>
      <c r="M110" t="s">
        <v>215</v>
      </c>
      <c r="N110">
        <v>8</v>
      </c>
      <c r="O110" t="s">
        <v>228</v>
      </c>
      <c r="P110" t="s">
        <v>216</v>
      </c>
      <c r="Q110">
        <v>200896223</v>
      </c>
      <c r="R110" t="s">
        <v>1072</v>
      </c>
      <c r="S110" t="s">
        <v>1073</v>
      </c>
      <c r="T110" t="s">
        <v>219</v>
      </c>
      <c r="U110" s="7">
        <v>0.33</v>
      </c>
      <c r="V110" s="7">
        <v>0.33</v>
      </c>
      <c r="W110">
        <v>120</v>
      </c>
      <c r="X110" t="s">
        <v>227</v>
      </c>
      <c r="Y110">
        <v>0</v>
      </c>
      <c r="AA110">
        <v>80</v>
      </c>
      <c r="AB110" t="s">
        <v>220</v>
      </c>
      <c r="AC110">
        <v>20</v>
      </c>
      <c r="AD110">
        <v>106</v>
      </c>
      <c r="AE110" s="6">
        <v>44378</v>
      </c>
      <c r="AF110" s="6">
        <v>44378</v>
      </c>
      <c r="AG110" s="6">
        <v>46387</v>
      </c>
      <c r="AH110" s="6">
        <v>44348</v>
      </c>
      <c r="AI110" s="6">
        <v>47848</v>
      </c>
      <c r="AJ110" s="6">
        <v>42461</v>
      </c>
    </row>
    <row r="111" spans="1:36" x14ac:dyDescent="0.2">
      <c r="A111">
        <v>1</v>
      </c>
      <c r="B111" t="s">
        <v>12</v>
      </c>
      <c r="C111">
        <v>129</v>
      </c>
      <c r="D111" t="s">
        <v>375</v>
      </c>
      <c r="E111">
        <v>1290000</v>
      </c>
      <c r="F111" t="s">
        <v>18</v>
      </c>
      <c r="G111">
        <v>11110</v>
      </c>
      <c r="H111">
        <v>64</v>
      </c>
      <c r="I111" t="s">
        <v>222</v>
      </c>
      <c r="J111">
        <v>1</v>
      </c>
      <c r="K111" t="s">
        <v>214</v>
      </c>
      <c r="L111">
        <v>1</v>
      </c>
      <c r="M111" t="s">
        <v>215</v>
      </c>
      <c r="N111">
        <v>0</v>
      </c>
      <c r="P111" t="s">
        <v>216</v>
      </c>
      <c r="Q111">
        <v>24440968</v>
      </c>
      <c r="R111" t="s">
        <v>376</v>
      </c>
      <c r="S111" t="s">
        <v>377</v>
      </c>
      <c r="T111" t="s">
        <v>219</v>
      </c>
      <c r="U111" s="7">
        <v>0.5</v>
      </c>
      <c r="V111" s="7">
        <v>0.5</v>
      </c>
      <c r="W111">
        <v>64</v>
      </c>
      <c r="X111" t="s">
        <v>222</v>
      </c>
      <c r="Y111">
        <v>0</v>
      </c>
      <c r="AA111">
        <v>80</v>
      </c>
      <c r="AB111" t="s">
        <v>220</v>
      </c>
      <c r="AC111">
        <v>28</v>
      </c>
      <c r="AD111">
        <v>107</v>
      </c>
      <c r="AE111" s="6">
        <v>39264</v>
      </c>
      <c r="AF111" s="6">
        <v>44044</v>
      </c>
      <c r="AG111" s="6">
        <v>47848</v>
      </c>
      <c r="AH111" s="6">
        <v>34516</v>
      </c>
      <c r="AI111" s="6">
        <v>49614</v>
      </c>
      <c r="AJ111" s="6">
        <v>26177</v>
      </c>
    </row>
    <row r="112" spans="1:36" x14ac:dyDescent="0.2">
      <c r="A112">
        <v>1</v>
      </c>
      <c r="B112" t="s">
        <v>12</v>
      </c>
      <c r="C112">
        <v>129</v>
      </c>
      <c r="D112" t="s">
        <v>375</v>
      </c>
      <c r="E112">
        <v>1290000</v>
      </c>
      <c r="F112" t="s">
        <v>18</v>
      </c>
      <c r="G112">
        <v>31000</v>
      </c>
      <c r="H112">
        <v>120</v>
      </c>
      <c r="I112" t="s">
        <v>227</v>
      </c>
      <c r="J112">
        <v>1</v>
      </c>
      <c r="K112" t="s">
        <v>214</v>
      </c>
      <c r="L112">
        <v>1</v>
      </c>
      <c r="M112" t="s">
        <v>215</v>
      </c>
      <c r="N112">
        <v>8</v>
      </c>
      <c r="O112" t="s">
        <v>228</v>
      </c>
      <c r="P112" t="s">
        <v>216</v>
      </c>
      <c r="Q112">
        <v>302023619</v>
      </c>
      <c r="R112" t="s">
        <v>378</v>
      </c>
      <c r="S112" t="s">
        <v>379</v>
      </c>
      <c r="T112" t="s">
        <v>225</v>
      </c>
      <c r="U112" s="7">
        <v>0.5</v>
      </c>
      <c r="V112" s="7">
        <v>0.5</v>
      </c>
      <c r="W112">
        <v>120</v>
      </c>
      <c r="X112" t="s">
        <v>227</v>
      </c>
      <c r="Y112">
        <v>0</v>
      </c>
      <c r="AA112">
        <v>80</v>
      </c>
      <c r="AB112" t="s">
        <v>220</v>
      </c>
      <c r="AC112">
        <v>20</v>
      </c>
      <c r="AE112" s="6">
        <v>44220</v>
      </c>
      <c r="AF112" s="6">
        <v>44220</v>
      </c>
      <c r="AG112" s="6">
        <v>49340</v>
      </c>
      <c r="AH112" s="6">
        <v>44220</v>
      </c>
      <c r="AI112" s="6">
        <v>49340</v>
      </c>
      <c r="AJ112" s="6">
        <v>42461</v>
      </c>
    </row>
    <row r="113" spans="1:36" x14ac:dyDescent="0.2">
      <c r="A113">
        <v>1</v>
      </c>
      <c r="B113" t="s">
        <v>12</v>
      </c>
      <c r="C113">
        <v>129</v>
      </c>
      <c r="D113" t="s">
        <v>375</v>
      </c>
      <c r="E113">
        <v>1290000</v>
      </c>
      <c r="F113" t="s">
        <v>18</v>
      </c>
      <c r="G113">
        <v>39100</v>
      </c>
      <c r="H113">
        <v>140</v>
      </c>
      <c r="I113" t="s">
        <v>241</v>
      </c>
      <c r="J113">
        <v>1</v>
      </c>
      <c r="K113" t="s">
        <v>214</v>
      </c>
      <c r="L113">
        <v>1</v>
      </c>
      <c r="M113" t="s">
        <v>215</v>
      </c>
      <c r="N113">
        <v>0</v>
      </c>
      <c r="P113" t="s">
        <v>216</v>
      </c>
      <c r="Q113">
        <v>302023619</v>
      </c>
      <c r="R113" t="s">
        <v>378</v>
      </c>
      <c r="S113" t="s">
        <v>379</v>
      </c>
      <c r="T113" t="s">
        <v>225</v>
      </c>
      <c r="U113" s="7">
        <v>0.5</v>
      </c>
      <c r="V113" s="7">
        <v>0.5</v>
      </c>
      <c r="W113">
        <v>140</v>
      </c>
      <c r="X113" t="s">
        <v>241</v>
      </c>
      <c r="Y113">
        <v>0</v>
      </c>
      <c r="AA113">
        <v>80</v>
      </c>
      <c r="AB113" t="s">
        <v>220</v>
      </c>
      <c r="AC113">
        <v>20</v>
      </c>
      <c r="AE113" s="6">
        <v>44220</v>
      </c>
      <c r="AF113" s="6">
        <v>44378</v>
      </c>
      <c r="AG113" s="6">
        <v>49340</v>
      </c>
      <c r="AH113" s="6">
        <v>44220</v>
      </c>
      <c r="AI113" s="6">
        <v>49340</v>
      </c>
      <c r="AJ113" s="6">
        <v>34060</v>
      </c>
    </row>
    <row r="114" spans="1:36" x14ac:dyDescent="0.2">
      <c r="A114">
        <v>4</v>
      </c>
      <c r="B114" t="s">
        <v>151</v>
      </c>
      <c r="C114">
        <v>130</v>
      </c>
      <c r="D114" t="s">
        <v>1074</v>
      </c>
      <c r="E114">
        <v>1300000</v>
      </c>
      <c r="F114" t="s">
        <v>160</v>
      </c>
      <c r="G114">
        <v>5000</v>
      </c>
      <c r="H114">
        <v>64</v>
      </c>
      <c r="I114" t="s">
        <v>222</v>
      </c>
      <c r="J114">
        <v>1</v>
      </c>
      <c r="K114" t="s">
        <v>214</v>
      </c>
      <c r="L114">
        <v>1</v>
      </c>
      <c r="M114" t="s">
        <v>215</v>
      </c>
      <c r="N114">
        <v>0</v>
      </c>
      <c r="P114" t="s">
        <v>216</v>
      </c>
      <c r="U114" s="7">
        <v>0.5</v>
      </c>
      <c r="AJ114" s="6">
        <v>37469</v>
      </c>
    </row>
    <row r="115" spans="1:36" x14ac:dyDescent="0.2">
      <c r="A115">
        <v>4</v>
      </c>
      <c r="B115" t="s">
        <v>151</v>
      </c>
      <c r="C115">
        <v>130</v>
      </c>
      <c r="D115" t="s">
        <v>1074</v>
      </c>
      <c r="E115">
        <v>1300020</v>
      </c>
      <c r="F115" t="s">
        <v>1075</v>
      </c>
      <c r="G115">
        <v>120100</v>
      </c>
      <c r="H115">
        <v>120</v>
      </c>
      <c r="I115" t="s">
        <v>227</v>
      </c>
      <c r="J115">
        <v>1</v>
      </c>
      <c r="K115" t="s">
        <v>214</v>
      </c>
      <c r="L115">
        <v>1</v>
      </c>
      <c r="M115" t="s">
        <v>215</v>
      </c>
      <c r="N115">
        <v>8</v>
      </c>
      <c r="O115" t="s">
        <v>228</v>
      </c>
      <c r="P115" t="s">
        <v>216</v>
      </c>
      <c r="U115" s="7">
        <v>0.5</v>
      </c>
      <c r="AJ115" s="6">
        <v>42461</v>
      </c>
    </row>
    <row r="116" spans="1:36" x14ac:dyDescent="0.2">
      <c r="A116">
        <v>1</v>
      </c>
      <c r="B116" t="s">
        <v>12</v>
      </c>
      <c r="C116">
        <v>131</v>
      </c>
      <c r="D116" t="s">
        <v>380</v>
      </c>
      <c r="E116">
        <v>1310010</v>
      </c>
      <c r="F116" t="s">
        <v>381</v>
      </c>
      <c r="G116">
        <v>140100</v>
      </c>
      <c r="H116">
        <v>140</v>
      </c>
      <c r="I116" t="s">
        <v>241</v>
      </c>
      <c r="J116">
        <v>1</v>
      </c>
      <c r="K116" t="s">
        <v>214</v>
      </c>
      <c r="L116">
        <v>1</v>
      </c>
      <c r="M116" t="s">
        <v>215</v>
      </c>
      <c r="N116">
        <v>0</v>
      </c>
      <c r="P116" t="s">
        <v>216</v>
      </c>
      <c r="Q116">
        <v>40425209</v>
      </c>
      <c r="R116" t="s">
        <v>382</v>
      </c>
      <c r="S116" t="s">
        <v>383</v>
      </c>
      <c r="T116" t="s">
        <v>219</v>
      </c>
      <c r="U116" s="7">
        <v>0.75</v>
      </c>
      <c r="V116" s="7">
        <v>0.75</v>
      </c>
      <c r="W116">
        <v>140</v>
      </c>
      <c r="X116" t="s">
        <v>241</v>
      </c>
      <c r="Y116">
        <v>0</v>
      </c>
      <c r="AA116">
        <v>80</v>
      </c>
      <c r="AB116" t="s">
        <v>220</v>
      </c>
      <c r="AC116">
        <v>21</v>
      </c>
      <c r="AD116">
        <v>102</v>
      </c>
      <c r="AE116" s="6">
        <v>44348</v>
      </c>
      <c r="AF116" s="6">
        <v>44348</v>
      </c>
      <c r="AG116" s="6">
        <v>47848</v>
      </c>
      <c r="AH116" s="6">
        <v>43282</v>
      </c>
      <c r="AI116" s="6">
        <v>47848</v>
      </c>
      <c r="AJ116" s="6">
        <v>31868</v>
      </c>
    </row>
    <row r="117" spans="1:36" x14ac:dyDescent="0.2">
      <c r="A117">
        <v>1</v>
      </c>
      <c r="B117" t="s">
        <v>12</v>
      </c>
      <c r="C117">
        <v>134</v>
      </c>
      <c r="D117" t="s">
        <v>384</v>
      </c>
      <c r="E117">
        <v>1340010</v>
      </c>
      <c r="F117" t="s">
        <v>385</v>
      </c>
      <c r="G117">
        <v>140100</v>
      </c>
      <c r="H117">
        <v>140</v>
      </c>
      <c r="I117" t="s">
        <v>241</v>
      </c>
      <c r="J117">
        <v>1</v>
      </c>
      <c r="K117" t="s">
        <v>214</v>
      </c>
      <c r="L117">
        <v>1</v>
      </c>
      <c r="M117" t="s">
        <v>215</v>
      </c>
      <c r="N117">
        <v>0</v>
      </c>
      <c r="P117" t="s">
        <v>216</v>
      </c>
      <c r="Q117">
        <v>52966280</v>
      </c>
      <c r="R117" t="s">
        <v>386</v>
      </c>
      <c r="S117" t="s">
        <v>387</v>
      </c>
      <c r="T117" t="s">
        <v>219</v>
      </c>
      <c r="U117" s="7">
        <v>0.5</v>
      </c>
      <c r="V117" s="7">
        <v>0.5</v>
      </c>
      <c r="W117">
        <v>140</v>
      </c>
      <c r="X117" t="s">
        <v>241</v>
      </c>
      <c r="Y117">
        <v>0</v>
      </c>
      <c r="AA117">
        <v>80</v>
      </c>
      <c r="AB117" t="s">
        <v>220</v>
      </c>
      <c r="AC117">
        <v>22</v>
      </c>
      <c r="AE117" s="6">
        <v>44652</v>
      </c>
      <c r="AF117" s="6">
        <v>44652</v>
      </c>
      <c r="AG117" s="6">
        <v>47848</v>
      </c>
      <c r="AH117" s="6">
        <v>42005</v>
      </c>
      <c r="AI117" s="6">
        <v>47848</v>
      </c>
      <c r="AJ117" s="6">
        <v>42461</v>
      </c>
    </row>
    <row r="118" spans="1:36" x14ac:dyDescent="0.2">
      <c r="A118">
        <v>1</v>
      </c>
      <c r="B118" t="s">
        <v>12</v>
      </c>
      <c r="C118">
        <v>140</v>
      </c>
      <c r="D118" t="s">
        <v>388</v>
      </c>
      <c r="E118">
        <v>1400020</v>
      </c>
      <c r="F118" t="s">
        <v>389</v>
      </c>
      <c r="G118">
        <v>22100</v>
      </c>
      <c r="H118">
        <v>120</v>
      </c>
      <c r="I118" t="s">
        <v>227</v>
      </c>
      <c r="J118">
        <v>1</v>
      </c>
      <c r="K118" t="s">
        <v>214</v>
      </c>
      <c r="L118">
        <v>1</v>
      </c>
      <c r="M118" t="s">
        <v>215</v>
      </c>
      <c r="N118">
        <v>8</v>
      </c>
      <c r="O118" t="s">
        <v>228</v>
      </c>
      <c r="P118" t="s">
        <v>216</v>
      </c>
      <c r="Q118">
        <v>311520910</v>
      </c>
      <c r="R118" t="s">
        <v>390</v>
      </c>
      <c r="S118" t="s">
        <v>391</v>
      </c>
      <c r="T118" t="s">
        <v>219</v>
      </c>
      <c r="U118" s="7">
        <v>0.5</v>
      </c>
      <c r="V118" s="7">
        <v>0.5</v>
      </c>
      <c r="W118">
        <v>120</v>
      </c>
      <c r="X118" t="s">
        <v>227</v>
      </c>
      <c r="Y118">
        <v>0</v>
      </c>
      <c r="AA118">
        <v>80</v>
      </c>
      <c r="AB118" t="s">
        <v>220</v>
      </c>
      <c r="AC118">
        <v>21</v>
      </c>
      <c r="AE118" s="6">
        <v>44105</v>
      </c>
      <c r="AF118" s="6">
        <v>44105</v>
      </c>
      <c r="AG118" s="6">
        <v>47848</v>
      </c>
      <c r="AH118" s="6">
        <v>43027</v>
      </c>
      <c r="AI118" s="6">
        <v>47848</v>
      </c>
      <c r="AJ118" s="6">
        <v>42461</v>
      </c>
    </row>
    <row r="119" spans="1:36" x14ac:dyDescent="0.2">
      <c r="A119">
        <v>1</v>
      </c>
      <c r="B119" t="s">
        <v>12</v>
      </c>
      <c r="C119">
        <v>141</v>
      </c>
      <c r="D119" t="s">
        <v>392</v>
      </c>
      <c r="E119">
        <v>1410010</v>
      </c>
      <c r="F119" t="s">
        <v>393</v>
      </c>
      <c r="G119">
        <v>120110</v>
      </c>
      <c r="H119">
        <v>120</v>
      </c>
      <c r="I119" t="s">
        <v>227</v>
      </c>
      <c r="J119">
        <v>1</v>
      </c>
      <c r="K119" t="s">
        <v>214</v>
      </c>
      <c r="L119">
        <v>1</v>
      </c>
      <c r="M119" t="s">
        <v>215</v>
      </c>
      <c r="N119">
        <v>8</v>
      </c>
      <c r="O119" t="s">
        <v>228</v>
      </c>
      <c r="P119" t="s">
        <v>216</v>
      </c>
      <c r="Q119">
        <v>314440298</v>
      </c>
      <c r="R119" t="s">
        <v>394</v>
      </c>
      <c r="S119" t="s">
        <v>395</v>
      </c>
      <c r="T119" t="s">
        <v>219</v>
      </c>
      <c r="U119" s="7">
        <v>0.33</v>
      </c>
      <c r="V119" s="7">
        <v>0.33</v>
      </c>
      <c r="W119">
        <v>120</v>
      </c>
      <c r="X119" t="s">
        <v>227</v>
      </c>
      <c r="Y119">
        <v>0</v>
      </c>
      <c r="AA119">
        <v>80</v>
      </c>
      <c r="AB119" t="s">
        <v>220</v>
      </c>
      <c r="AC119">
        <v>22</v>
      </c>
      <c r="AD119">
        <v>104</v>
      </c>
      <c r="AE119" s="6">
        <v>35247</v>
      </c>
      <c r="AF119" s="6">
        <v>44409</v>
      </c>
      <c r="AG119" s="6">
        <v>47848</v>
      </c>
      <c r="AH119" s="6">
        <v>39630</v>
      </c>
      <c r="AI119" s="6">
        <v>47848</v>
      </c>
      <c r="AJ119" s="6">
        <v>42461</v>
      </c>
    </row>
    <row r="120" spans="1:36" x14ac:dyDescent="0.2">
      <c r="A120">
        <v>1</v>
      </c>
      <c r="B120" t="s">
        <v>12</v>
      </c>
      <c r="C120">
        <v>142</v>
      </c>
      <c r="D120" t="s">
        <v>396</v>
      </c>
      <c r="E120">
        <v>1420000</v>
      </c>
      <c r="F120" t="s">
        <v>23</v>
      </c>
      <c r="G120">
        <v>11600</v>
      </c>
      <c r="H120">
        <v>120</v>
      </c>
      <c r="I120" t="s">
        <v>227</v>
      </c>
      <c r="J120">
        <v>1</v>
      </c>
      <c r="K120" t="s">
        <v>214</v>
      </c>
      <c r="L120">
        <v>1</v>
      </c>
      <c r="M120" t="s">
        <v>215</v>
      </c>
      <c r="N120">
        <v>8</v>
      </c>
      <c r="O120" t="s">
        <v>228</v>
      </c>
      <c r="P120" t="s">
        <v>216</v>
      </c>
      <c r="Q120">
        <v>300631066</v>
      </c>
      <c r="R120" t="s">
        <v>397</v>
      </c>
      <c r="S120" t="s">
        <v>240</v>
      </c>
      <c r="T120" t="s">
        <v>219</v>
      </c>
      <c r="U120" s="7">
        <v>0.33</v>
      </c>
      <c r="V120" s="7">
        <v>0.33</v>
      </c>
      <c r="W120">
        <v>120</v>
      </c>
      <c r="X120" t="s">
        <v>227</v>
      </c>
      <c r="Y120">
        <v>0</v>
      </c>
      <c r="AA120">
        <v>80</v>
      </c>
      <c r="AB120" t="s">
        <v>220</v>
      </c>
      <c r="AC120">
        <v>21</v>
      </c>
      <c r="AD120">
        <v>105</v>
      </c>
      <c r="AE120" s="6">
        <v>42064</v>
      </c>
      <c r="AF120" s="6">
        <v>42675</v>
      </c>
      <c r="AG120" s="6">
        <v>47848</v>
      </c>
      <c r="AH120" s="6">
        <v>42064</v>
      </c>
      <c r="AI120" s="6">
        <v>47848</v>
      </c>
      <c r="AJ120" s="6">
        <v>42461</v>
      </c>
    </row>
    <row r="121" spans="1:36" x14ac:dyDescent="0.2">
      <c r="A121">
        <v>4</v>
      </c>
      <c r="B121" t="s">
        <v>151</v>
      </c>
      <c r="C121">
        <v>143</v>
      </c>
      <c r="D121" t="s">
        <v>1076</v>
      </c>
      <c r="E121">
        <v>1430000</v>
      </c>
      <c r="F121" t="s">
        <v>161</v>
      </c>
      <c r="G121">
        <v>10700</v>
      </c>
      <c r="H121">
        <v>120</v>
      </c>
      <c r="I121" t="s">
        <v>227</v>
      </c>
      <c r="J121">
        <v>1</v>
      </c>
      <c r="K121" t="s">
        <v>214</v>
      </c>
      <c r="L121">
        <v>1</v>
      </c>
      <c r="M121" t="s">
        <v>215</v>
      </c>
      <c r="N121">
        <v>8</v>
      </c>
      <c r="O121" t="s">
        <v>228</v>
      </c>
      <c r="P121" t="s">
        <v>216</v>
      </c>
      <c r="Q121">
        <v>301199170</v>
      </c>
      <c r="R121" t="s">
        <v>1077</v>
      </c>
      <c r="S121" t="s">
        <v>391</v>
      </c>
      <c r="T121" t="s">
        <v>219</v>
      </c>
      <c r="U121" s="7">
        <v>0.33</v>
      </c>
      <c r="V121" s="7">
        <v>0.33</v>
      </c>
      <c r="W121">
        <v>120</v>
      </c>
      <c r="X121" t="s">
        <v>227</v>
      </c>
      <c r="Y121">
        <v>0</v>
      </c>
      <c r="AA121">
        <v>80</v>
      </c>
      <c r="AB121" t="s">
        <v>220</v>
      </c>
      <c r="AC121">
        <v>20</v>
      </c>
      <c r="AE121" s="6">
        <v>44537</v>
      </c>
      <c r="AF121" s="6">
        <v>44537</v>
      </c>
      <c r="AG121" s="6">
        <v>55854</v>
      </c>
      <c r="AH121" s="6">
        <v>44378</v>
      </c>
      <c r="AI121" s="6">
        <v>55854</v>
      </c>
      <c r="AJ121" s="6">
        <v>42461</v>
      </c>
    </row>
    <row r="122" spans="1:36" x14ac:dyDescent="0.2">
      <c r="A122">
        <v>4</v>
      </c>
      <c r="B122" t="s">
        <v>151</v>
      </c>
      <c r="C122">
        <v>145</v>
      </c>
      <c r="D122" t="s">
        <v>1078</v>
      </c>
      <c r="E122">
        <v>1450000</v>
      </c>
      <c r="F122" t="s">
        <v>162</v>
      </c>
      <c r="G122">
        <v>1400</v>
      </c>
      <c r="H122">
        <v>120</v>
      </c>
      <c r="I122" t="s">
        <v>227</v>
      </c>
      <c r="J122">
        <v>1</v>
      </c>
      <c r="K122" t="s">
        <v>214</v>
      </c>
      <c r="L122">
        <v>1</v>
      </c>
      <c r="M122" t="s">
        <v>215</v>
      </c>
      <c r="N122">
        <v>8</v>
      </c>
      <c r="O122" t="s">
        <v>228</v>
      </c>
      <c r="P122" t="s">
        <v>216</v>
      </c>
      <c r="Q122">
        <v>300669744</v>
      </c>
      <c r="R122" t="s">
        <v>1079</v>
      </c>
      <c r="S122" t="s">
        <v>426</v>
      </c>
      <c r="T122" t="s">
        <v>219</v>
      </c>
      <c r="U122" s="7">
        <v>0.33</v>
      </c>
      <c r="V122" s="7">
        <v>0.33</v>
      </c>
      <c r="W122">
        <v>120</v>
      </c>
      <c r="X122" t="s">
        <v>227</v>
      </c>
      <c r="Y122">
        <v>0</v>
      </c>
      <c r="AA122">
        <v>80</v>
      </c>
      <c r="AB122" t="s">
        <v>220</v>
      </c>
      <c r="AC122">
        <v>22</v>
      </c>
      <c r="AE122" s="6">
        <v>43405</v>
      </c>
      <c r="AF122" s="6">
        <v>43466</v>
      </c>
      <c r="AG122" s="6">
        <v>54424</v>
      </c>
      <c r="AH122" s="6">
        <v>42583</v>
      </c>
      <c r="AI122" s="6">
        <v>54424</v>
      </c>
      <c r="AJ122" s="6">
        <v>42461</v>
      </c>
    </row>
    <row r="123" spans="1:36" x14ac:dyDescent="0.2">
      <c r="A123">
        <v>1</v>
      </c>
      <c r="B123" t="s">
        <v>12</v>
      </c>
      <c r="C123">
        <v>146</v>
      </c>
      <c r="D123" t="s">
        <v>398</v>
      </c>
      <c r="E123">
        <v>1460000</v>
      </c>
      <c r="F123" t="s">
        <v>24</v>
      </c>
      <c r="G123">
        <v>2100</v>
      </c>
      <c r="H123">
        <v>63</v>
      </c>
      <c r="I123" t="s">
        <v>2</v>
      </c>
      <c r="J123">
        <v>1</v>
      </c>
      <c r="K123" t="s">
        <v>214</v>
      </c>
      <c r="L123">
        <v>1</v>
      </c>
      <c r="M123" t="s">
        <v>215</v>
      </c>
      <c r="N123">
        <v>0</v>
      </c>
      <c r="P123" t="s">
        <v>216</v>
      </c>
      <c r="Q123">
        <v>58313867</v>
      </c>
      <c r="R123" t="s">
        <v>399</v>
      </c>
      <c r="S123" t="s">
        <v>400</v>
      </c>
      <c r="T123" t="s">
        <v>219</v>
      </c>
      <c r="U123" s="7">
        <v>0.5</v>
      </c>
      <c r="V123" s="7">
        <v>0.5</v>
      </c>
      <c r="W123">
        <v>63</v>
      </c>
      <c r="X123" t="s">
        <v>2</v>
      </c>
      <c r="Y123">
        <v>0</v>
      </c>
      <c r="AA123">
        <v>80</v>
      </c>
      <c r="AB123" t="s">
        <v>220</v>
      </c>
      <c r="AC123">
        <v>28</v>
      </c>
      <c r="AD123">
        <v>104</v>
      </c>
      <c r="AE123" s="6">
        <v>41579</v>
      </c>
      <c r="AF123" s="6">
        <v>41579</v>
      </c>
      <c r="AG123" s="6">
        <v>47756</v>
      </c>
      <c r="AH123" s="6">
        <v>34988</v>
      </c>
      <c r="AI123" s="6">
        <v>47756</v>
      </c>
      <c r="AJ123" s="6">
        <v>36039</v>
      </c>
    </row>
    <row r="124" spans="1:36" x14ac:dyDescent="0.2">
      <c r="A124">
        <v>1</v>
      </c>
      <c r="B124" t="s">
        <v>12</v>
      </c>
      <c r="C124">
        <v>146</v>
      </c>
      <c r="D124" t="s">
        <v>398</v>
      </c>
      <c r="E124">
        <v>1460030</v>
      </c>
      <c r="F124" t="s">
        <v>401</v>
      </c>
      <c r="G124">
        <v>120300</v>
      </c>
      <c r="H124">
        <v>120</v>
      </c>
      <c r="I124" t="s">
        <v>227</v>
      </c>
      <c r="J124">
        <v>1</v>
      </c>
      <c r="K124" t="s">
        <v>214</v>
      </c>
      <c r="L124">
        <v>1</v>
      </c>
      <c r="M124" t="s">
        <v>215</v>
      </c>
      <c r="N124">
        <v>8</v>
      </c>
      <c r="O124" t="s">
        <v>228</v>
      </c>
      <c r="P124" t="s">
        <v>216</v>
      </c>
      <c r="Q124">
        <v>206405359</v>
      </c>
      <c r="R124" t="s">
        <v>402</v>
      </c>
      <c r="S124" t="s">
        <v>365</v>
      </c>
      <c r="T124" t="s">
        <v>219</v>
      </c>
      <c r="U124" s="7">
        <v>0.75</v>
      </c>
      <c r="V124" s="7">
        <v>0.75</v>
      </c>
      <c r="W124">
        <v>120</v>
      </c>
      <c r="X124" t="s">
        <v>227</v>
      </c>
      <c r="Y124">
        <v>0</v>
      </c>
      <c r="AA124">
        <v>80</v>
      </c>
      <c r="AB124" t="s">
        <v>220</v>
      </c>
      <c r="AC124">
        <v>20</v>
      </c>
      <c r="AE124" s="6">
        <v>44852</v>
      </c>
      <c r="AF124" s="6">
        <v>44852</v>
      </c>
      <c r="AG124" s="6">
        <v>58806</v>
      </c>
      <c r="AH124" s="6">
        <v>44852</v>
      </c>
      <c r="AI124" s="6">
        <v>58806</v>
      </c>
      <c r="AJ124" s="6">
        <v>42461</v>
      </c>
    </row>
    <row r="125" spans="1:36" x14ac:dyDescent="0.2">
      <c r="A125">
        <v>1</v>
      </c>
      <c r="B125" t="s">
        <v>12</v>
      </c>
      <c r="C125">
        <v>147</v>
      </c>
      <c r="D125" t="s">
        <v>403</v>
      </c>
      <c r="E125">
        <v>1470000</v>
      </c>
      <c r="F125" t="s">
        <v>25</v>
      </c>
      <c r="G125">
        <v>200</v>
      </c>
      <c r="H125">
        <v>64</v>
      </c>
      <c r="I125" t="s">
        <v>222</v>
      </c>
      <c r="J125">
        <v>1</v>
      </c>
      <c r="K125" t="s">
        <v>214</v>
      </c>
      <c r="L125">
        <v>1</v>
      </c>
      <c r="M125" t="s">
        <v>215</v>
      </c>
      <c r="N125">
        <v>0</v>
      </c>
      <c r="P125" t="s">
        <v>216</v>
      </c>
      <c r="Q125">
        <v>43028018</v>
      </c>
      <c r="R125" t="s">
        <v>404</v>
      </c>
      <c r="S125" t="s">
        <v>405</v>
      </c>
      <c r="T125" t="s">
        <v>219</v>
      </c>
      <c r="U125" s="7">
        <v>0.5</v>
      </c>
      <c r="V125" s="7">
        <v>0.5</v>
      </c>
      <c r="W125">
        <v>64</v>
      </c>
      <c r="X125" t="s">
        <v>222</v>
      </c>
      <c r="Y125">
        <v>0</v>
      </c>
      <c r="AA125">
        <v>80</v>
      </c>
      <c r="AB125" t="s">
        <v>220</v>
      </c>
      <c r="AC125">
        <v>27</v>
      </c>
      <c r="AD125">
        <v>101</v>
      </c>
      <c r="AE125" s="6">
        <v>43952</v>
      </c>
      <c r="AF125" s="6">
        <v>43952</v>
      </c>
      <c r="AG125" s="6">
        <v>47848</v>
      </c>
      <c r="AH125" s="6">
        <v>42248</v>
      </c>
      <c r="AI125" s="6">
        <v>48487</v>
      </c>
      <c r="AJ125" s="6">
        <v>38292</v>
      </c>
    </row>
    <row r="126" spans="1:36" x14ac:dyDescent="0.2">
      <c r="A126">
        <v>1</v>
      </c>
      <c r="B126" t="s">
        <v>12</v>
      </c>
      <c r="C126">
        <v>147</v>
      </c>
      <c r="D126" t="s">
        <v>403</v>
      </c>
      <c r="E126">
        <v>1470050</v>
      </c>
      <c r="F126" t="s">
        <v>406</v>
      </c>
      <c r="G126">
        <v>120100</v>
      </c>
      <c r="H126">
        <v>120</v>
      </c>
      <c r="I126" t="s">
        <v>227</v>
      </c>
      <c r="J126">
        <v>1</v>
      </c>
      <c r="K126" t="s">
        <v>214</v>
      </c>
      <c r="L126">
        <v>1</v>
      </c>
      <c r="M126" t="s">
        <v>215</v>
      </c>
      <c r="N126">
        <v>8</v>
      </c>
      <c r="O126" t="s">
        <v>228</v>
      </c>
      <c r="P126" t="s">
        <v>216</v>
      </c>
      <c r="Q126">
        <v>25525890</v>
      </c>
      <c r="R126" t="s">
        <v>407</v>
      </c>
      <c r="S126" t="s">
        <v>408</v>
      </c>
      <c r="T126" t="s">
        <v>219</v>
      </c>
      <c r="U126" s="7">
        <v>0.75</v>
      </c>
      <c r="V126" s="7">
        <v>0.75</v>
      </c>
      <c r="W126">
        <v>120</v>
      </c>
      <c r="X126" t="s">
        <v>227</v>
      </c>
      <c r="Y126">
        <v>0</v>
      </c>
      <c r="AA126">
        <v>80</v>
      </c>
      <c r="AB126" t="s">
        <v>220</v>
      </c>
      <c r="AC126">
        <v>20</v>
      </c>
      <c r="AE126" s="6">
        <v>44752</v>
      </c>
      <c r="AF126" s="6">
        <v>44752</v>
      </c>
      <c r="AG126" s="6">
        <v>48770</v>
      </c>
      <c r="AH126" s="6">
        <v>44752</v>
      </c>
      <c r="AI126" s="6">
        <v>48770</v>
      </c>
      <c r="AJ126" s="6">
        <v>42461</v>
      </c>
    </row>
    <row r="127" spans="1:36" x14ac:dyDescent="0.2">
      <c r="A127">
        <v>4</v>
      </c>
      <c r="B127" t="s">
        <v>151</v>
      </c>
      <c r="C127">
        <v>161</v>
      </c>
      <c r="D127" t="s">
        <v>1080</v>
      </c>
      <c r="E127">
        <v>1610000</v>
      </c>
      <c r="F127" t="s">
        <v>163</v>
      </c>
      <c r="G127">
        <v>12300</v>
      </c>
      <c r="H127">
        <v>121</v>
      </c>
      <c r="I127" t="s">
        <v>410</v>
      </c>
      <c r="J127">
        <v>1</v>
      </c>
      <c r="K127" t="s">
        <v>214</v>
      </c>
      <c r="L127">
        <v>1</v>
      </c>
      <c r="M127" t="s">
        <v>215</v>
      </c>
      <c r="N127">
        <v>8</v>
      </c>
      <c r="O127" t="s">
        <v>228</v>
      </c>
      <c r="P127" t="s">
        <v>216</v>
      </c>
      <c r="Q127">
        <v>33194101</v>
      </c>
      <c r="R127" t="s">
        <v>1081</v>
      </c>
      <c r="S127" t="s">
        <v>350</v>
      </c>
      <c r="T127" t="s">
        <v>219</v>
      </c>
      <c r="U127" s="7">
        <v>0.33</v>
      </c>
      <c r="V127" s="7">
        <v>0.33</v>
      </c>
      <c r="W127">
        <v>121</v>
      </c>
      <c r="X127" t="s">
        <v>410</v>
      </c>
      <c r="Y127">
        <v>0</v>
      </c>
      <c r="AA127">
        <v>80</v>
      </c>
      <c r="AB127" t="s">
        <v>220</v>
      </c>
      <c r="AC127">
        <v>23</v>
      </c>
      <c r="AD127">
        <v>107</v>
      </c>
      <c r="AE127" s="6">
        <v>41671</v>
      </c>
      <c r="AF127" s="6">
        <v>42461</v>
      </c>
      <c r="AG127" s="6">
        <v>51501</v>
      </c>
      <c r="AH127" s="6">
        <v>40917</v>
      </c>
      <c r="AI127" s="6">
        <v>51501</v>
      </c>
      <c r="AJ127" s="6">
        <v>42461</v>
      </c>
    </row>
    <row r="128" spans="1:36" x14ac:dyDescent="0.2">
      <c r="A128">
        <v>1</v>
      </c>
      <c r="B128" t="s">
        <v>12</v>
      </c>
      <c r="C128">
        <v>162</v>
      </c>
      <c r="D128" t="s">
        <v>409</v>
      </c>
      <c r="E128">
        <v>1620000</v>
      </c>
      <c r="F128" t="s">
        <v>26</v>
      </c>
      <c r="G128">
        <v>11200</v>
      </c>
      <c r="H128">
        <v>121</v>
      </c>
      <c r="I128" t="s">
        <v>410</v>
      </c>
      <c r="J128">
        <v>1</v>
      </c>
      <c r="K128" t="s">
        <v>214</v>
      </c>
      <c r="L128">
        <v>1</v>
      </c>
      <c r="M128" t="s">
        <v>215</v>
      </c>
      <c r="N128">
        <v>8</v>
      </c>
      <c r="O128" t="s">
        <v>228</v>
      </c>
      <c r="P128" t="s">
        <v>216</v>
      </c>
      <c r="U128" s="7">
        <v>0.03</v>
      </c>
      <c r="AJ128" s="6">
        <v>42461</v>
      </c>
    </row>
    <row r="129" spans="1:36" x14ac:dyDescent="0.2">
      <c r="A129">
        <v>1</v>
      </c>
      <c r="B129" t="s">
        <v>12</v>
      </c>
      <c r="C129">
        <v>164</v>
      </c>
      <c r="D129" t="s">
        <v>411</v>
      </c>
      <c r="E129">
        <v>1640000</v>
      </c>
      <c r="F129" t="s">
        <v>27</v>
      </c>
      <c r="G129">
        <v>64100</v>
      </c>
      <c r="H129">
        <v>64</v>
      </c>
      <c r="I129" t="s">
        <v>222</v>
      </c>
      <c r="J129">
        <v>1</v>
      </c>
      <c r="K129" t="s">
        <v>214</v>
      </c>
      <c r="L129">
        <v>1</v>
      </c>
      <c r="M129" t="s">
        <v>215</v>
      </c>
      <c r="N129">
        <v>0</v>
      </c>
      <c r="P129" t="s">
        <v>216</v>
      </c>
      <c r="Q129">
        <v>37334133</v>
      </c>
      <c r="R129" t="s">
        <v>412</v>
      </c>
      <c r="S129" t="s">
        <v>413</v>
      </c>
      <c r="T129" t="s">
        <v>219</v>
      </c>
      <c r="U129" s="7">
        <v>0.5</v>
      </c>
      <c r="V129" s="7">
        <v>0.5</v>
      </c>
      <c r="W129">
        <v>64</v>
      </c>
      <c r="X129" t="s">
        <v>222</v>
      </c>
      <c r="Y129">
        <v>0</v>
      </c>
      <c r="AA129">
        <v>80</v>
      </c>
      <c r="AB129" t="s">
        <v>220</v>
      </c>
      <c r="AC129">
        <v>28</v>
      </c>
      <c r="AD129">
        <v>104</v>
      </c>
      <c r="AE129" s="6">
        <v>44713</v>
      </c>
      <c r="AF129" s="6">
        <v>44713</v>
      </c>
      <c r="AG129" s="6">
        <v>47848</v>
      </c>
      <c r="AH129" s="6">
        <v>39904</v>
      </c>
      <c r="AI129" s="6">
        <v>47848</v>
      </c>
      <c r="AJ129" s="6">
        <v>30864</v>
      </c>
    </row>
    <row r="130" spans="1:36" x14ac:dyDescent="0.2">
      <c r="A130">
        <v>1</v>
      </c>
      <c r="B130" t="s">
        <v>12</v>
      </c>
      <c r="C130">
        <v>164</v>
      </c>
      <c r="D130" t="s">
        <v>411</v>
      </c>
      <c r="E130">
        <v>1640030</v>
      </c>
      <c r="F130" t="s">
        <v>414</v>
      </c>
      <c r="G130">
        <v>140100</v>
      </c>
      <c r="H130">
        <v>140</v>
      </c>
      <c r="I130" t="s">
        <v>241</v>
      </c>
      <c r="J130">
        <v>1</v>
      </c>
      <c r="K130" t="s">
        <v>214</v>
      </c>
      <c r="L130">
        <v>1</v>
      </c>
      <c r="M130" t="s">
        <v>215</v>
      </c>
      <c r="N130">
        <v>0</v>
      </c>
      <c r="P130" t="s">
        <v>216</v>
      </c>
      <c r="Q130">
        <v>37334133</v>
      </c>
      <c r="R130" t="s">
        <v>412</v>
      </c>
      <c r="S130" t="s">
        <v>413</v>
      </c>
      <c r="T130" t="s">
        <v>219</v>
      </c>
      <c r="U130" s="7">
        <v>0.5</v>
      </c>
      <c r="V130" s="7">
        <v>0.5</v>
      </c>
      <c r="W130">
        <v>140</v>
      </c>
      <c r="X130" t="s">
        <v>241</v>
      </c>
      <c r="Y130">
        <v>0</v>
      </c>
      <c r="AA130">
        <v>80</v>
      </c>
      <c r="AB130" t="s">
        <v>220</v>
      </c>
      <c r="AC130">
        <v>22</v>
      </c>
      <c r="AD130">
        <v>104</v>
      </c>
      <c r="AE130" s="6">
        <v>44713</v>
      </c>
      <c r="AF130" s="6">
        <v>44713</v>
      </c>
      <c r="AG130" s="6">
        <v>46022</v>
      </c>
      <c r="AH130" s="6">
        <v>39904</v>
      </c>
      <c r="AI130" s="6">
        <v>47848</v>
      </c>
      <c r="AJ130" s="6">
        <v>26390</v>
      </c>
    </row>
    <row r="131" spans="1:36" x14ac:dyDescent="0.2">
      <c r="A131">
        <v>4</v>
      </c>
      <c r="B131" t="s">
        <v>151</v>
      </c>
      <c r="C131">
        <v>165</v>
      </c>
      <c r="D131" t="s">
        <v>1082</v>
      </c>
      <c r="E131">
        <v>1650000</v>
      </c>
      <c r="F131" t="s">
        <v>164</v>
      </c>
      <c r="G131">
        <v>6400</v>
      </c>
      <c r="H131">
        <v>64</v>
      </c>
      <c r="I131" t="s">
        <v>222</v>
      </c>
      <c r="J131">
        <v>1</v>
      </c>
      <c r="K131" t="s">
        <v>214</v>
      </c>
      <c r="L131">
        <v>1</v>
      </c>
      <c r="M131" t="s">
        <v>215</v>
      </c>
      <c r="N131">
        <v>0</v>
      </c>
      <c r="P131" t="s">
        <v>216</v>
      </c>
      <c r="Q131">
        <v>40824583</v>
      </c>
      <c r="R131" t="s">
        <v>1083</v>
      </c>
      <c r="S131" t="s">
        <v>795</v>
      </c>
      <c r="T131" t="s">
        <v>219</v>
      </c>
      <c r="U131" s="7">
        <v>0.5</v>
      </c>
      <c r="V131" s="7">
        <v>0.5</v>
      </c>
      <c r="W131">
        <v>64</v>
      </c>
      <c r="X131" t="s">
        <v>222</v>
      </c>
      <c r="Y131">
        <v>0</v>
      </c>
      <c r="AA131">
        <v>80</v>
      </c>
      <c r="AB131" t="s">
        <v>220</v>
      </c>
      <c r="AC131">
        <v>26</v>
      </c>
      <c r="AE131" s="6">
        <v>44805</v>
      </c>
      <c r="AF131" s="6">
        <v>44805</v>
      </c>
      <c r="AG131" s="6">
        <v>47484</v>
      </c>
      <c r="AH131" s="6">
        <v>44441</v>
      </c>
      <c r="AI131" s="6">
        <v>49674</v>
      </c>
      <c r="AJ131" s="6">
        <v>28307</v>
      </c>
    </row>
    <row r="132" spans="1:36" x14ac:dyDescent="0.2">
      <c r="A132">
        <v>4</v>
      </c>
      <c r="B132" t="s">
        <v>151</v>
      </c>
      <c r="C132">
        <v>165</v>
      </c>
      <c r="D132" t="s">
        <v>1082</v>
      </c>
      <c r="E132">
        <v>1650000</v>
      </c>
      <c r="F132" t="s">
        <v>164</v>
      </c>
      <c r="G132">
        <v>10900</v>
      </c>
      <c r="H132">
        <v>121</v>
      </c>
      <c r="I132" t="s">
        <v>410</v>
      </c>
      <c r="J132">
        <v>1</v>
      </c>
      <c r="K132" t="s">
        <v>214</v>
      </c>
      <c r="L132">
        <v>1</v>
      </c>
      <c r="M132" t="s">
        <v>215</v>
      </c>
      <c r="N132">
        <v>8</v>
      </c>
      <c r="O132" t="s">
        <v>228</v>
      </c>
      <c r="P132" t="s">
        <v>216</v>
      </c>
      <c r="Q132">
        <v>40824583</v>
      </c>
      <c r="R132" t="s">
        <v>1083</v>
      </c>
      <c r="S132" t="s">
        <v>795</v>
      </c>
      <c r="T132" t="s">
        <v>219</v>
      </c>
      <c r="U132" s="7">
        <v>0.33</v>
      </c>
      <c r="V132" s="7">
        <v>0.33</v>
      </c>
      <c r="W132">
        <v>121</v>
      </c>
      <c r="X132" t="s">
        <v>410</v>
      </c>
      <c r="Y132">
        <v>0</v>
      </c>
      <c r="AA132">
        <v>80</v>
      </c>
      <c r="AB132" t="s">
        <v>220</v>
      </c>
      <c r="AC132">
        <v>20</v>
      </c>
      <c r="AE132" s="6">
        <v>44441</v>
      </c>
      <c r="AF132" s="6">
        <v>44805</v>
      </c>
      <c r="AG132" s="6">
        <v>47484</v>
      </c>
      <c r="AH132" s="6">
        <v>44441</v>
      </c>
      <c r="AI132" s="6">
        <v>49674</v>
      </c>
      <c r="AJ132" s="6">
        <v>42461</v>
      </c>
    </row>
    <row r="133" spans="1:36" x14ac:dyDescent="0.2">
      <c r="A133">
        <v>4</v>
      </c>
      <c r="B133" t="s">
        <v>151</v>
      </c>
      <c r="C133">
        <v>166</v>
      </c>
      <c r="D133" t="s">
        <v>1084</v>
      </c>
      <c r="E133">
        <v>1660000</v>
      </c>
      <c r="F133" t="s">
        <v>165</v>
      </c>
      <c r="G133">
        <v>1400</v>
      </c>
      <c r="H133">
        <v>63</v>
      </c>
      <c r="I133" t="s">
        <v>2</v>
      </c>
      <c r="J133">
        <v>1</v>
      </c>
      <c r="K133" t="s">
        <v>214</v>
      </c>
      <c r="L133">
        <v>1</v>
      </c>
      <c r="M133" t="s">
        <v>215</v>
      </c>
      <c r="N133">
        <v>0</v>
      </c>
      <c r="P133" t="s">
        <v>216</v>
      </c>
      <c r="Q133">
        <v>57976466</v>
      </c>
      <c r="R133" t="s">
        <v>1085</v>
      </c>
      <c r="S133" t="s">
        <v>1086</v>
      </c>
      <c r="T133" t="s">
        <v>219</v>
      </c>
      <c r="U133" s="7">
        <v>1</v>
      </c>
      <c r="V133" s="7">
        <v>1</v>
      </c>
      <c r="W133">
        <v>63</v>
      </c>
      <c r="X133" t="s">
        <v>2</v>
      </c>
      <c r="Y133">
        <v>0</v>
      </c>
      <c r="AA133">
        <v>80</v>
      </c>
      <c r="AB133" t="s">
        <v>220</v>
      </c>
      <c r="AC133">
        <v>29</v>
      </c>
      <c r="AD133">
        <v>111</v>
      </c>
      <c r="AE133" s="6">
        <v>44713</v>
      </c>
      <c r="AF133" s="6">
        <v>44713</v>
      </c>
      <c r="AG133" s="6">
        <v>51501</v>
      </c>
      <c r="AH133" s="6">
        <v>32448</v>
      </c>
      <c r="AI133" s="6">
        <v>51501</v>
      </c>
      <c r="AJ133" s="6">
        <v>18629</v>
      </c>
    </row>
    <row r="134" spans="1:36" x14ac:dyDescent="0.2">
      <c r="A134">
        <v>1</v>
      </c>
      <c r="B134" t="s">
        <v>12</v>
      </c>
      <c r="C134">
        <v>167</v>
      </c>
      <c r="D134" t="s">
        <v>415</v>
      </c>
      <c r="E134">
        <v>1670000</v>
      </c>
      <c r="F134" t="s">
        <v>28</v>
      </c>
      <c r="G134">
        <v>11300</v>
      </c>
      <c r="H134">
        <v>121</v>
      </c>
      <c r="I134" t="s">
        <v>410</v>
      </c>
      <c r="J134">
        <v>1</v>
      </c>
      <c r="K134" t="s">
        <v>214</v>
      </c>
      <c r="L134">
        <v>1</v>
      </c>
      <c r="M134" t="s">
        <v>215</v>
      </c>
      <c r="N134">
        <v>8</v>
      </c>
      <c r="O134" t="s">
        <v>228</v>
      </c>
      <c r="P134" t="s">
        <v>216</v>
      </c>
      <c r="Q134">
        <v>21611710</v>
      </c>
      <c r="R134" t="s">
        <v>416</v>
      </c>
      <c r="S134" t="s">
        <v>417</v>
      </c>
      <c r="T134" t="s">
        <v>219</v>
      </c>
      <c r="U134" s="7">
        <v>0.33</v>
      </c>
      <c r="V134" s="7">
        <v>0.33</v>
      </c>
      <c r="W134">
        <v>121</v>
      </c>
      <c r="X134" t="s">
        <v>410</v>
      </c>
      <c r="Y134">
        <v>0</v>
      </c>
      <c r="AA134">
        <v>80</v>
      </c>
      <c r="AB134" t="s">
        <v>220</v>
      </c>
      <c r="AC134">
        <v>20</v>
      </c>
      <c r="AE134" s="6">
        <v>44875</v>
      </c>
      <c r="AF134" s="6">
        <v>44875</v>
      </c>
      <c r="AG134" s="6">
        <v>47848</v>
      </c>
      <c r="AH134" s="6">
        <v>44875</v>
      </c>
      <c r="AI134" s="6">
        <v>47848</v>
      </c>
      <c r="AJ134" s="6">
        <v>42461</v>
      </c>
    </row>
    <row r="135" spans="1:36" x14ac:dyDescent="0.2">
      <c r="A135">
        <v>1</v>
      </c>
      <c r="B135" t="s">
        <v>12</v>
      </c>
      <c r="C135">
        <v>168</v>
      </c>
      <c r="D135" t="s">
        <v>418</v>
      </c>
      <c r="E135">
        <v>1680000</v>
      </c>
      <c r="F135" t="s">
        <v>29</v>
      </c>
      <c r="G135">
        <v>250</v>
      </c>
      <c r="H135">
        <v>64</v>
      </c>
      <c r="I135" t="s">
        <v>222</v>
      </c>
      <c r="J135">
        <v>1</v>
      </c>
      <c r="K135" t="s">
        <v>214</v>
      </c>
      <c r="L135">
        <v>1</v>
      </c>
      <c r="M135" t="s">
        <v>215</v>
      </c>
      <c r="P135" t="s">
        <v>216</v>
      </c>
      <c r="U135" s="7">
        <v>0.5</v>
      </c>
      <c r="AJ135" s="6">
        <v>33786</v>
      </c>
    </row>
    <row r="136" spans="1:36" x14ac:dyDescent="0.2">
      <c r="A136">
        <v>4</v>
      </c>
      <c r="B136" t="s">
        <v>151</v>
      </c>
      <c r="C136">
        <v>169</v>
      </c>
      <c r="D136" t="s">
        <v>1087</v>
      </c>
      <c r="E136">
        <v>1690000</v>
      </c>
      <c r="F136" t="s">
        <v>166</v>
      </c>
      <c r="G136">
        <v>6400</v>
      </c>
      <c r="H136">
        <v>64</v>
      </c>
      <c r="I136" t="s">
        <v>222</v>
      </c>
      <c r="J136">
        <v>1</v>
      </c>
      <c r="K136" t="s">
        <v>214</v>
      </c>
      <c r="L136">
        <v>1</v>
      </c>
      <c r="M136" t="s">
        <v>215</v>
      </c>
      <c r="N136">
        <v>0</v>
      </c>
      <c r="P136" t="s">
        <v>216</v>
      </c>
      <c r="Q136">
        <v>57462517</v>
      </c>
      <c r="R136" t="s">
        <v>1088</v>
      </c>
      <c r="S136" t="s">
        <v>559</v>
      </c>
      <c r="T136" t="s">
        <v>219</v>
      </c>
      <c r="U136" s="7">
        <v>0.5</v>
      </c>
      <c r="V136" s="7">
        <v>0.5</v>
      </c>
      <c r="W136">
        <v>64</v>
      </c>
      <c r="X136" t="s">
        <v>222</v>
      </c>
      <c r="Y136">
        <v>0</v>
      </c>
      <c r="AA136">
        <v>80</v>
      </c>
      <c r="AB136" t="s">
        <v>220</v>
      </c>
      <c r="AC136">
        <v>28</v>
      </c>
      <c r="AD136">
        <v>106</v>
      </c>
      <c r="AE136" s="6">
        <v>44501</v>
      </c>
      <c r="AF136" s="6">
        <v>44501</v>
      </c>
      <c r="AG136" s="6">
        <v>47848</v>
      </c>
      <c r="AH136" s="6">
        <v>39937</v>
      </c>
      <c r="AI136" s="6">
        <v>49674</v>
      </c>
      <c r="AJ136" s="6">
        <v>18629</v>
      </c>
    </row>
    <row r="137" spans="1:36" x14ac:dyDescent="0.2">
      <c r="A137">
        <v>4</v>
      </c>
      <c r="B137" t="s">
        <v>151</v>
      </c>
      <c r="C137">
        <v>169</v>
      </c>
      <c r="D137" t="s">
        <v>1087</v>
      </c>
      <c r="E137">
        <v>1690010</v>
      </c>
      <c r="F137" t="s">
        <v>1089</v>
      </c>
      <c r="G137">
        <v>120800</v>
      </c>
      <c r="H137">
        <v>121</v>
      </c>
      <c r="I137" t="s">
        <v>410</v>
      </c>
      <c r="J137">
        <v>1</v>
      </c>
      <c r="K137" t="s">
        <v>214</v>
      </c>
      <c r="L137">
        <v>1</v>
      </c>
      <c r="M137" t="s">
        <v>215</v>
      </c>
      <c r="N137">
        <v>8</v>
      </c>
      <c r="O137" t="s">
        <v>228</v>
      </c>
      <c r="P137" t="s">
        <v>216</v>
      </c>
      <c r="Q137">
        <v>301570982</v>
      </c>
      <c r="R137" t="s">
        <v>1090</v>
      </c>
      <c r="S137" t="s">
        <v>391</v>
      </c>
      <c r="T137" t="s">
        <v>219</v>
      </c>
      <c r="U137" s="7">
        <v>0.33</v>
      </c>
      <c r="V137" s="7">
        <v>0.33</v>
      </c>
      <c r="W137">
        <v>121</v>
      </c>
      <c r="X137" t="s">
        <v>410</v>
      </c>
      <c r="Y137">
        <v>0</v>
      </c>
      <c r="AA137">
        <v>80</v>
      </c>
      <c r="AB137" t="s">
        <v>220</v>
      </c>
      <c r="AC137">
        <v>20</v>
      </c>
      <c r="AE137" s="6">
        <v>44713</v>
      </c>
      <c r="AF137" s="6">
        <v>44713</v>
      </c>
      <c r="AG137" s="6">
        <v>47848</v>
      </c>
      <c r="AH137" s="6">
        <v>44713</v>
      </c>
      <c r="AI137" s="6">
        <v>47848</v>
      </c>
      <c r="AJ137" s="6">
        <v>42461</v>
      </c>
    </row>
    <row r="138" spans="1:36" x14ac:dyDescent="0.2">
      <c r="A138">
        <v>4</v>
      </c>
      <c r="B138" t="s">
        <v>151</v>
      </c>
      <c r="C138">
        <v>171</v>
      </c>
      <c r="D138" t="s">
        <v>1091</v>
      </c>
      <c r="E138">
        <v>1710010</v>
      </c>
      <c r="F138" t="s">
        <v>1092</v>
      </c>
      <c r="G138">
        <v>121200</v>
      </c>
      <c r="H138">
        <v>121</v>
      </c>
      <c r="I138" t="s">
        <v>410</v>
      </c>
      <c r="J138">
        <v>1</v>
      </c>
      <c r="K138" t="s">
        <v>214</v>
      </c>
      <c r="L138">
        <v>1</v>
      </c>
      <c r="M138" t="s">
        <v>215</v>
      </c>
      <c r="N138">
        <v>8</v>
      </c>
      <c r="O138" t="s">
        <v>228</v>
      </c>
      <c r="P138" t="s">
        <v>216</v>
      </c>
      <c r="Q138">
        <v>302667472</v>
      </c>
      <c r="R138" t="s">
        <v>1093</v>
      </c>
      <c r="S138" t="s">
        <v>434</v>
      </c>
      <c r="T138" t="s">
        <v>219</v>
      </c>
      <c r="U138" s="7">
        <v>0.33</v>
      </c>
      <c r="V138" s="7">
        <v>0.33</v>
      </c>
      <c r="W138">
        <v>121</v>
      </c>
      <c r="X138" t="s">
        <v>410</v>
      </c>
      <c r="Y138">
        <v>0</v>
      </c>
      <c r="AA138">
        <v>80</v>
      </c>
      <c r="AB138" t="s">
        <v>220</v>
      </c>
      <c r="AC138">
        <v>20</v>
      </c>
      <c r="AE138" s="6">
        <v>44318</v>
      </c>
      <c r="AF138" s="6">
        <v>44774</v>
      </c>
      <c r="AG138" s="6">
        <v>51258</v>
      </c>
      <c r="AH138" s="6">
        <v>44318</v>
      </c>
      <c r="AI138" s="6">
        <v>51258</v>
      </c>
      <c r="AJ138" s="6">
        <v>42461</v>
      </c>
    </row>
    <row r="139" spans="1:36" x14ac:dyDescent="0.2">
      <c r="A139">
        <v>4</v>
      </c>
      <c r="B139" t="s">
        <v>151</v>
      </c>
      <c r="C139">
        <v>172</v>
      </c>
      <c r="D139" t="s">
        <v>1094</v>
      </c>
      <c r="E139">
        <v>1720000</v>
      </c>
      <c r="F139" t="s">
        <v>168</v>
      </c>
      <c r="G139">
        <v>6400</v>
      </c>
      <c r="H139">
        <v>64</v>
      </c>
      <c r="I139" t="s">
        <v>222</v>
      </c>
      <c r="J139">
        <v>1</v>
      </c>
      <c r="K139" t="s">
        <v>214</v>
      </c>
      <c r="L139">
        <v>1</v>
      </c>
      <c r="M139" t="s">
        <v>215</v>
      </c>
      <c r="N139">
        <v>0</v>
      </c>
      <c r="P139" t="s">
        <v>216</v>
      </c>
      <c r="Q139">
        <v>24367237</v>
      </c>
      <c r="R139" t="s">
        <v>1095</v>
      </c>
      <c r="S139" t="s">
        <v>756</v>
      </c>
      <c r="T139" t="s">
        <v>219</v>
      </c>
      <c r="U139" s="7">
        <v>0.5</v>
      </c>
      <c r="V139" s="7">
        <v>0.5</v>
      </c>
      <c r="W139">
        <v>64</v>
      </c>
      <c r="X139" t="s">
        <v>222</v>
      </c>
      <c r="Y139">
        <v>0</v>
      </c>
      <c r="AA139">
        <v>80</v>
      </c>
      <c r="AB139" t="s">
        <v>220</v>
      </c>
      <c r="AC139">
        <v>28</v>
      </c>
      <c r="AE139" s="6">
        <v>44713</v>
      </c>
      <c r="AF139" s="6">
        <v>44713</v>
      </c>
      <c r="AG139" s="6">
        <v>47634</v>
      </c>
      <c r="AH139" s="6">
        <v>35499</v>
      </c>
      <c r="AI139" s="6">
        <v>47848</v>
      </c>
      <c r="AJ139" s="6">
        <v>33604</v>
      </c>
    </row>
    <row r="140" spans="1:36" x14ac:dyDescent="0.2">
      <c r="A140">
        <v>1</v>
      </c>
      <c r="B140" t="s">
        <v>12</v>
      </c>
      <c r="C140">
        <v>173</v>
      </c>
      <c r="D140" t="s">
        <v>419</v>
      </c>
      <c r="E140">
        <v>1730000</v>
      </c>
      <c r="F140" t="s">
        <v>30</v>
      </c>
      <c r="G140">
        <v>6400</v>
      </c>
      <c r="H140">
        <v>64</v>
      </c>
      <c r="I140" t="s">
        <v>222</v>
      </c>
      <c r="J140">
        <v>1</v>
      </c>
      <c r="K140" t="s">
        <v>214</v>
      </c>
      <c r="L140">
        <v>1</v>
      </c>
      <c r="M140" t="s">
        <v>215</v>
      </c>
      <c r="N140">
        <v>0</v>
      </c>
      <c r="P140" t="s">
        <v>216</v>
      </c>
      <c r="U140" s="7">
        <v>0.5</v>
      </c>
      <c r="AJ140" s="6">
        <v>26755</v>
      </c>
    </row>
    <row r="141" spans="1:36" x14ac:dyDescent="0.2">
      <c r="A141">
        <v>1</v>
      </c>
      <c r="B141" t="s">
        <v>12</v>
      </c>
      <c r="C141">
        <v>173</v>
      </c>
      <c r="D141" t="s">
        <v>419</v>
      </c>
      <c r="E141">
        <v>1730010</v>
      </c>
      <c r="F141" t="s">
        <v>420</v>
      </c>
      <c r="G141">
        <v>120800</v>
      </c>
      <c r="H141">
        <v>121</v>
      </c>
      <c r="I141" t="s">
        <v>410</v>
      </c>
      <c r="J141">
        <v>1</v>
      </c>
      <c r="K141" t="s">
        <v>214</v>
      </c>
      <c r="L141">
        <v>1</v>
      </c>
      <c r="M141" t="s">
        <v>215</v>
      </c>
      <c r="N141">
        <v>8</v>
      </c>
      <c r="O141" t="s">
        <v>228</v>
      </c>
      <c r="P141" t="s">
        <v>216</v>
      </c>
      <c r="Q141">
        <v>28811503</v>
      </c>
      <c r="R141" t="s">
        <v>421</v>
      </c>
      <c r="S141" t="s">
        <v>422</v>
      </c>
      <c r="T141" t="s">
        <v>219</v>
      </c>
      <c r="U141" s="7">
        <v>0.5</v>
      </c>
      <c r="V141" s="7">
        <v>0.5</v>
      </c>
      <c r="W141">
        <v>121</v>
      </c>
      <c r="X141" t="s">
        <v>410</v>
      </c>
      <c r="Y141">
        <v>0</v>
      </c>
      <c r="AA141">
        <v>80</v>
      </c>
      <c r="AB141" t="s">
        <v>220</v>
      </c>
      <c r="AC141">
        <v>22</v>
      </c>
      <c r="AD141">
        <v>111</v>
      </c>
      <c r="AE141" s="6">
        <v>42176</v>
      </c>
      <c r="AF141" s="6">
        <v>42795</v>
      </c>
      <c r="AG141" s="6">
        <v>47847</v>
      </c>
      <c r="AH141" s="6">
        <v>42176</v>
      </c>
      <c r="AI141" s="6">
        <v>47847</v>
      </c>
      <c r="AJ141" s="6">
        <v>42461</v>
      </c>
    </row>
    <row r="142" spans="1:36" x14ac:dyDescent="0.2">
      <c r="A142">
        <v>1</v>
      </c>
      <c r="B142" t="s">
        <v>12</v>
      </c>
      <c r="C142">
        <v>174</v>
      </c>
      <c r="D142" t="s">
        <v>423</v>
      </c>
      <c r="E142">
        <v>1740010</v>
      </c>
      <c r="F142" t="s">
        <v>424</v>
      </c>
      <c r="G142">
        <v>120700</v>
      </c>
      <c r="H142">
        <v>121</v>
      </c>
      <c r="I142" t="s">
        <v>410</v>
      </c>
      <c r="J142">
        <v>1</v>
      </c>
      <c r="K142" t="s">
        <v>214</v>
      </c>
      <c r="L142">
        <v>1</v>
      </c>
      <c r="M142" t="s">
        <v>215</v>
      </c>
      <c r="N142">
        <v>8</v>
      </c>
      <c r="O142" t="s">
        <v>228</v>
      </c>
      <c r="P142" t="s">
        <v>216</v>
      </c>
      <c r="Q142">
        <v>307937029</v>
      </c>
      <c r="R142" t="s">
        <v>425</v>
      </c>
      <c r="S142" t="s">
        <v>426</v>
      </c>
      <c r="T142" t="s">
        <v>219</v>
      </c>
      <c r="U142" s="7">
        <v>0.33</v>
      </c>
      <c r="V142" s="7">
        <v>0.33</v>
      </c>
      <c r="W142">
        <v>121</v>
      </c>
      <c r="X142" t="s">
        <v>410</v>
      </c>
      <c r="Y142">
        <v>0</v>
      </c>
      <c r="AA142">
        <v>80</v>
      </c>
      <c r="AB142" t="s">
        <v>220</v>
      </c>
      <c r="AC142">
        <v>21</v>
      </c>
      <c r="AD142">
        <v>101</v>
      </c>
      <c r="AE142" s="6">
        <v>43027</v>
      </c>
      <c r="AF142" s="6">
        <v>44621</v>
      </c>
      <c r="AG142" s="6">
        <v>53327</v>
      </c>
      <c r="AH142" s="6">
        <v>43027</v>
      </c>
      <c r="AI142" s="6">
        <v>53327</v>
      </c>
      <c r="AJ142" s="6">
        <v>42461</v>
      </c>
    </row>
    <row r="143" spans="1:36" x14ac:dyDescent="0.2">
      <c r="A143">
        <v>1</v>
      </c>
      <c r="B143" t="s">
        <v>12</v>
      </c>
      <c r="C143">
        <v>178</v>
      </c>
      <c r="D143" t="s">
        <v>427</v>
      </c>
      <c r="E143">
        <v>1780000</v>
      </c>
      <c r="F143" t="s">
        <v>32</v>
      </c>
      <c r="G143">
        <v>4000</v>
      </c>
      <c r="H143">
        <v>64</v>
      </c>
      <c r="I143" t="s">
        <v>222</v>
      </c>
      <c r="J143">
        <v>1</v>
      </c>
      <c r="K143" t="s">
        <v>214</v>
      </c>
      <c r="L143">
        <v>1</v>
      </c>
      <c r="M143" t="s">
        <v>215</v>
      </c>
      <c r="N143">
        <v>0</v>
      </c>
      <c r="P143" t="s">
        <v>216</v>
      </c>
      <c r="Q143">
        <v>11828688</v>
      </c>
      <c r="R143" t="s">
        <v>428</v>
      </c>
      <c r="S143" t="s">
        <v>429</v>
      </c>
      <c r="T143" t="s">
        <v>219</v>
      </c>
      <c r="U143" s="7">
        <v>0.5</v>
      </c>
      <c r="V143" s="7">
        <v>0.5</v>
      </c>
      <c r="W143">
        <v>64</v>
      </c>
      <c r="X143" t="s">
        <v>222</v>
      </c>
      <c r="Y143">
        <v>0</v>
      </c>
      <c r="AA143">
        <v>80</v>
      </c>
      <c r="AB143" t="s">
        <v>220</v>
      </c>
      <c r="AC143">
        <v>28</v>
      </c>
      <c r="AD143">
        <v>106</v>
      </c>
      <c r="AE143" s="6">
        <v>43739</v>
      </c>
      <c r="AF143" s="6">
        <v>43739</v>
      </c>
      <c r="AG143" s="6">
        <v>51410</v>
      </c>
      <c r="AH143" s="6">
        <v>34060</v>
      </c>
      <c r="AI143" s="6">
        <v>51501</v>
      </c>
      <c r="AJ143" s="6">
        <v>42461</v>
      </c>
    </row>
    <row r="144" spans="1:36" x14ac:dyDescent="0.2">
      <c r="A144">
        <v>1</v>
      </c>
      <c r="B144" t="s">
        <v>12</v>
      </c>
      <c r="C144">
        <v>178</v>
      </c>
      <c r="D144" t="s">
        <v>427</v>
      </c>
      <c r="E144">
        <v>1780010</v>
      </c>
      <c r="F144" t="s">
        <v>430</v>
      </c>
      <c r="G144">
        <v>121500</v>
      </c>
      <c r="H144">
        <v>121</v>
      </c>
      <c r="I144" t="s">
        <v>410</v>
      </c>
      <c r="J144">
        <v>1</v>
      </c>
      <c r="K144" t="s">
        <v>214</v>
      </c>
      <c r="L144">
        <v>1</v>
      </c>
      <c r="M144" t="s">
        <v>215</v>
      </c>
      <c r="N144">
        <v>8</v>
      </c>
      <c r="O144" t="s">
        <v>228</v>
      </c>
      <c r="P144" t="s">
        <v>216</v>
      </c>
      <c r="Q144">
        <v>33139718</v>
      </c>
      <c r="R144" t="s">
        <v>431</v>
      </c>
      <c r="S144" t="s">
        <v>405</v>
      </c>
      <c r="T144" t="s">
        <v>219</v>
      </c>
      <c r="U144" s="7">
        <v>0.75</v>
      </c>
      <c r="V144" s="7">
        <v>0.75</v>
      </c>
      <c r="W144">
        <v>121</v>
      </c>
      <c r="X144" t="s">
        <v>410</v>
      </c>
      <c r="Y144">
        <v>0</v>
      </c>
      <c r="AA144">
        <v>80</v>
      </c>
      <c r="AB144" t="s">
        <v>220</v>
      </c>
      <c r="AC144">
        <v>21</v>
      </c>
      <c r="AE144" s="6">
        <v>40057</v>
      </c>
      <c r="AF144" s="6">
        <v>43922</v>
      </c>
      <c r="AG144" s="6">
        <v>52322</v>
      </c>
      <c r="AH144" s="6">
        <v>36821</v>
      </c>
      <c r="AI144" s="6">
        <v>52322</v>
      </c>
      <c r="AJ144" s="6">
        <v>42461</v>
      </c>
    </row>
    <row r="145" spans="1:36" x14ac:dyDescent="0.2">
      <c r="A145">
        <v>1</v>
      </c>
      <c r="B145" t="s">
        <v>12</v>
      </c>
      <c r="C145">
        <v>184</v>
      </c>
      <c r="D145" t="s">
        <v>432</v>
      </c>
      <c r="E145">
        <v>1840000</v>
      </c>
      <c r="F145" t="s">
        <v>33</v>
      </c>
      <c r="G145">
        <v>6300</v>
      </c>
      <c r="H145">
        <v>63</v>
      </c>
      <c r="I145" t="s">
        <v>2</v>
      </c>
      <c r="J145">
        <v>1</v>
      </c>
      <c r="K145" t="s">
        <v>214</v>
      </c>
      <c r="L145">
        <v>1</v>
      </c>
      <c r="M145" t="s">
        <v>215</v>
      </c>
      <c r="N145">
        <v>0</v>
      </c>
      <c r="P145" t="s">
        <v>216</v>
      </c>
      <c r="Q145">
        <v>40197485</v>
      </c>
      <c r="R145" t="s">
        <v>433</v>
      </c>
      <c r="S145" t="s">
        <v>434</v>
      </c>
      <c r="T145" t="s">
        <v>219</v>
      </c>
      <c r="U145" s="7">
        <v>0.5</v>
      </c>
      <c r="V145" s="7">
        <v>0.5</v>
      </c>
      <c r="W145">
        <v>63</v>
      </c>
      <c r="X145" t="s">
        <v>2</v>
      </c>
      <c r="Y145">
        <v>0</v>
      </c>
      <c r="AA145">
        <v>80</v>
      </c>
      <c r="AB145" t="s">
        <v>220</v>
      </c>
      <c r="AC145">
        <v>28</v>
      </c>
      <c r="AE145" s="6">
        <v>44682</v>
      </c>
      <c r="AF145" s="6">
        <v>44682</v>
      </c>
      <c r="AG145" s="6">
        <v>48579</v>
      </c>
      <c r="AH145" s="6">
        <v>40878</v>
      </c>
      <c r="AI145" s="6">
        <v>48579</v>
      </c>
      <c r="AJ145" s="6">
        <v>42461</v>
      </c>
    </row>
    <row r="146" spans="1:36" x14ac:dyDescent="0.2">
      <c r="A146">
        <v>1</v>
      </c>
      <c r="B146" t="s">
        <v>12</v>
      </c>
      <c r="C146">
        <v>186</v>
      </c>
      <c r="D146" t="s">
        <v>435</v>
      </c>
      <c r="E146">
        <v>1860000</v>
      </c>
      <c r="F146" t="s">
        <v>34</v>
      </c>
      <c r="G146">
        <v>20800</v>
      </c>
      <c r="H146">
        <v>121</v>
      </c>
      <c r="I146" t="s">
        <v>410</v>
      </c>
      <c r="J146">
        <v>1</v>
      </c>
      <c r="K146" t="s">
        <v>214</v>
      </c>
      <c r="L146">
        <v>1</v>
      </c>
      <c r="M146" t="s">
        <v>215</v>
      </c>
      <c r="N146">
        <v>8</v>
      </c>
      <c r="O146" t="s">
        <v>228</v>
      </c>
      <c r="P146" t="s">
        <v>216</v>
      </c>
      <c r="Q146">
        <v>312951460</v>
      </c>
      <c r="R146" t="s">
        <v>436</v>
      </c>
      <c r="S146" t="s">
        <v>437</v>
      </c>
      <c r="T146" t="s">
        <v>225</v>
      </c>
      <c r="U146" s="7">
        <v>0.41</v>
      </c>
      <c r="V146" s="7">
        <v>0.41</v>
      </c>
      <c r="W146">
        <v>121</v>
      </c>
      <c r="X146" t="s">
        <v>410</v>
      </c>
      <c r="Y146">
        <v>0</v>
      </c>
      <c r="AA146">
        <v>80</v>
      </c>
      <c r="AB146" t="s">
        <v>220</v>
      </c>
      <c r="AC146">
        <v>20</v>
      </c>
      <c r="AE146" s="6">
        <v>44348</v>
      </c>
      <c r="AF146" s="6">
        <v>44379</v>
      </c>
      <c r="AG146" s="6">
        <v>44926</v>
      </c>
      <c r="AH146" s="6">
        <v>44348</v>
      </c>
      <c r="AI146" s="6">
        <v>44926</v>
      </c>
      <c r="AJ146" s="6">
        <v>42461</v>
      </c>
    </row>
    <row r="147" spans="1:36" x14ac:dyDescent="0.2">
      <c r="A147">
        <v>4</v>
      </c>
      <c r="B147" t="s">
        <v>151</v>
      </c>
      <c r="C147">
        <v>221</v>
      </c>
      <c r="D147" t="s">
        <v>1096</v>
      </c>
      <c r="E147">
        <v>2210000</v>
      </c>
      <c r="F147" t="s">
        <v>169</v>
      </c>
      <c r="G147">
        <v>4000</v>
      </c>
      <c r="H147">
        <v>64</v>
      </c>
      <c r="I147" t="s">
        <v>222</v>
      </c>
      <c r="J147">
        <v>1</v>
      </c>
      <c r="K147" t="s">
        <v>214</v>
      </c>
      <c r="L147">
        <v>1</v>
      </c>
      <c r="M147" t="s">
        <v>215</v>
      </c>
      <c r="N147">
        <v>0</v>
      </c>
      <c r="P147" t="s">
        <v>216</v>
      </c>
      <c r="Q147">
        <v>32938458</v>
      </c>
      <c r="R147" t="s">
        <v>1097</v>
      </c>
      <c r="S147" t="s">
        <v>1098</v>
      </c>
      <c r="T147" t="s">
        <v>219</v>
      </c>
      <c r="U147" s="7">
        <v>0.5</v>
      </c>
      <c r="V147" s="7">
        <v>0.5</v>
      </c>
      <c r="W147">
        <v>64</v>
      </c>
      <c r="X147" t="s">
        <v>222</v>
      </c>
      <c r="Y147">
        <v>0</v>
      </c>
      <c r="AA147">
        <v>80</v>
      </c>
      <c r="AB147" t="s">
        <v>220</v>
      </c>
      <c r="AC147">
        <v>28</v>
      </c>
      <c r="AD147">
        <v>104</v>
      </c>
      <c r="AE147" s="6">
        <v>40575</v>
      </c>
      <c r="AF147" s="6">
        <v>44037</v>
      </c>
      <c r="AG147" s="6">
        <v>47848</v>
      </c>
      <c r="AH147" s="6">
        <v>37850</v>
      </c>
      <c r="AI147" s="6">
        <v>47848</v>
      </c>
      <c r="AJ147" s="6">
        <v>39661</v>
      </c>
    </row>
    <row r="148" spans="1:36" x14ac:dyDescent="0.2">
      <c r="A148">
        <v>4</v>
      </c>
      <c r="B148" t="s">
        <v>151</v>
      </c>
      <c r="C148">
        <v>221</v>
      </c>
      <c r="D148" t="s">
        <v>1096</v>
      </c>
      <c r="E148">
        <v>2210000</v>
      </c>
      <c r="F148" t="s">
        <v>169</v>
      </c>
      <c r="G148">
        <v>4100</v>
      </c>
      <c r="H148">
        <v>64</v>
      </c>
      <c r="I148" t="s">
        <v>222</v>
      </c>
      <c r="J148">
        <v>1</v>
      </c>
      <c r="K148" t="s">
        <v>214</v>
      </c>
      <c r="L148">
        <v>1</v>
      </c>
      <c r="M148" t="s">
        <v>215</v>
      </c>
      <c r="N148">
        <v>0</v>
      </c>
      <c r="P148" t="s">
        <v>216</v>
      </c>
      <c r="Q148">
        <v>32938458</v>
      </c>
      <c r="R148" t="s">
        <v>1097</v>
      </c>
      <c r="S148" t="s">
        <v>1098</v>
      </c>
      <c r="T148" t="s">
        <v>219</v>
      </c>
      <c r="U148" s="7">
        <v>0.5</v>
      </c>
      <c r="V148" s="7">
        <v>0.5</v>
      </c>
      <c r="W148">
        <v>64</v>
      </c>
      <c r="X148" t="s">
        <v>222</v>
      </c>
      <c r="Y148">
        <v>0</v>
      </c>
      <c r="AA148">
        <v>80</v>
      </c>
      <c r="AB148" t="s">
        <v>220</v>
      </c>
      <c r="AC148">
        <v>28</v>
      </c>
      <c r="AD148">
        <v>104</v>
      </c>
      <c r="AE148" s="6">
        <v>40575</v>
      </c>
      <c r="AF148" s="6">
        <v>44805</v>
      </c>
      <c r="AG148" s="6">
        <v>47848</v>
      </c>
      <c r="AH148" s="6">
        <v>37850</v>
      </c>
      <c r="AI148" s="6">
        <v>47848</v>
      </c>
      <c r="AJ148" s="6">
        <v>40026</v>
      </c>
    </row>
    <row r="149" spans="1:36" x14ac:dyDescent="0.2">
      <c r="A149">
        <v>4</v>
      </c>
      <c r="B149" t="s">
        <v>151</v>
      </c>
      <c r="C149">
        <v>221</v>
      </c>
      <c r="D149" t="s">
        <v>1096</v>
      </c>
      <c r="E149">
        <v>2210040</v>
      </c>
      <c r="F149" t="s">
        <v>1099</v>
      </c>
      <c r="G149">
        <v>120100</v>
      </c>
      <c r="H149">
        <v>120</v>
      </c>
      <c r="I149" t="s">
        <v>227</v>
      </c>
      <c r="J149">
        <v>1</v>
      </c>
      <c r="K149" t="s">
        <v>214</v>
      </c>
      <c r="L149">
        <v>1</v>
      </c>
      <c r="M149" t="s">
        <v>215</v>
      </c>
      <c r="N149">
        <v>8</v>
      </c>
      <c r="O149" t="s">
        <v>228</v>
      </c>
      <c r="P149" t="s">
        <v>216</v>
      </c>
      <c r="Q149">
        <v>315626234</v>
      </c>
      <c r="R149" t="s">
        <v>1100</v>
      </c>
      <c r="S149" t="s">
        <v>1101</v>
      </c>
      <c r="T149" t="s">
        <v>219</v>
      </c>
      <c r="U149" s="7">
        <v>0.33</v>
      </c>
      <c r="V149" s="7">
        <v>0.33</v>
      </c>
      <c r="W149">
        <v>120</v>
      </c>
      <c r="X149" t="s">
        <v>227</v>
      </c>
      <c r="Y149">
        <v>0</v>
      </c>
      <c r="AA149">
        <v>80</v>
      </c>
      <c r="AB149" t="s">
        <v>220</v>
      </c>
      <c r="AC149">
        <v>21</v>
      </c>
      <c r="AE149" s="6">
        <v>43770</v>
      </c>
      <c r="AF149" s="6">
        <v>44143</v>
      </c>
      <c r="AG149" s="6">
        <v>47848</v>
      </c>
      <c r="AH149" s="6">
        <v>43739</v>
      </c>
      <c r="AI149" s="6">
        <v>47848</v>
      </c>
      <c r="AJ149" s="6">
        <v>42461</v>
      </c>
    </row>
    <row r="150" spans="1:36" x14ac:dyDescent="0.2">
      <c r="A150">
        <v>4</v>
      </c>
      <c r="B150" t="s">
        <v>151</v>
      </c>
      <c r="C150">
        <v>222</v>
      </c>
      <c r="D150" t="s">
        <v>1102</v>
      </c>
      <c r="E150">
        <v>2220000</v>
      </c>
      <c r="F150" t="s">
        <v>170</v>
      </c>
      <c r="G150">
        <v>6300</v>
      </c>
      <c r="H150">
        <v>63</v>
      </c>
      <c r="I150" t="s">
        <v>2</v>
      </c>
      <c r="J150">
        <v>1</v>
      </c>
      <c r="K150" t="s">
        <v>214</v>
      </c>
      <c r="L150">
        <v>1</v>
      </c>
      <c r="M150" t="s">
        <v>215</v>
      </c>
      <c r="N150">
        <v>0</v>
      </c>
      <c r="P150" t="s">
        <v>216</v>
      </c>
      <c r="Q150">
        <v>301072757</v>
      </c>
      <c r="R150" t="s">
        <v>1103</v>
      </c>
      <c r="S150" t="s">
        <v>1104</v>
      </c>
      <c r="T150" t="s">
        <v>219</v>
      </c>
      <c r="U150" s="7">
        <v>0.5</v>
      </c>
      <c r="V150" s="7">
        <v>0.5</v>
      </c>
      <c r="W150">
        <v>63</v>
      </c>
      <c r="X150" t="s">
        <v>2</v>
      </c>
      <c r="Y150">
        <v>0</v>
      </c>
      <c r="AA150">
        <v>80</v>
      </c>
      <c r="AB150" t="s">
        <v>220</v>
      </c>
      <c r="AC150">
        <v>27</v>
      </c>
      <c r="AE150" s="6">
        <v>43850</v>
      </c>
      <c r="AF150" s="6">
        <v>43850</v>
      </c>
      <c r="AG150" s="6">
        <v>54788</v>
      </c>
      <c r="AH150" s="6">
        <v>42005</v>
      </c>
      <c r="AI150" s="6">
        <v>54788</v>
      </c>
      <c r="AJ150" s="6">
        <v>34881</v>
      </c>
    </row>
    <row r="151" spans="1:36" x14ac:dyDescent="0.2">
      <c r="A151">
        <v>1</v>
      </c>
      <c r="B151" t="s">
        <v>12</v>
      </c>
      <c r="C151">
        <v>223</v>
      </c>
      <c r="D151" t="s">
        <v>438</v>
      </c>
      <c r="E151">
        <v>2230000</v>
      </c>
      <c r="F151" t="s">
        <v>35</v>
      </c>
      <c r="G151">
        <v>700</v>
      </c>
      <c r="H151">
        <v>64</v>
      </c>
      <c r="I151" t="s">
        <v>222</v>
      </c>
      <c r="J151">
        <v>1</v>
      </c>
      <c r="K151" t="s">
        <v>214</v>
      </c>
      <c r="L151">
        <v>1</v>
      </c>
      <c r="M151" t="s">
        <v>215</v>
      </c>
      <c r="N151">
        <v>0</v>
      </c>
      <c r="P151" t="s">
        <v>216</v>
      </c>
      <c r="U151" s="7">
        <v>0.5</v>
      </c>
      <c r="AJ151" s="6">
        <v>44774</v>
      </c>
    </row>
    <row r="152" spans="1:36" x14ac:dyDescent="0.2">
      <c r="A152">
        <v>4</v>
      </c>
      <c r="B152" t="s">
        <v>151</v>
      </c>
      <c r="C152">
        <v>245</v>
      </c>
      <c r="D152" t="s">
        <v>1105</v>
      </c>
      <c r="E152">
        <v>2450002</v>
      </c>
      <c r="F152" t="s">
        <v>1106</v>
      </c>
      <c r="G152">
        <v>6500</v>
      </c>
      <c r="H152">
        <v>64</v>
      </c>
      <c r="I152" t="s">
        <v>222</v>
      </c>
      <c r="J152">
        <v>1</v>
      </c>
      <c r="K152" t="s">
        <v>214</v>
      </c>
      <c r="L152">
        <v>1</v>
      </c>
      <c r="M152" t="s">
        <v>215</v>
      </c>
      <c r="N152">
        <v>0</v>
      </c>
      <c r="P152" t="s">
        <v>216</v>
      </c>
      <c r="Q152">
        <v>37241668</v>
      </c>
      <c r="R152" t="s">
        <v>1107</v>
      </c>
      <c r="S152" t="s">
        <v>1108</v>
      </c>
      <c r="T152" t="s">
        <v>225</v>
      </c>
      <c r="U152" s="7">
        <v>0.5</v>
      </c>
      <c r="V152" s="7">
        <v>0.5</v>
      </c>
      <c r="W152">
        <v>64</v>
      </c>
      <c r="X152" t="s">
        <v>222</v>
      </c>
      <c r="Y152">
        <v>0</v>
      </c>
      <c r="AA152">
        <v>80</v>
      </c>
      <c r="AB152" t="s">
        <v>220</v>
      </c>
      <c r="AC152">
        <v>27</v>
      </c>
      <c r="AD152">
        <v>101</v>
      </c>
      <c r="AE152" s="6">
        <v>41030</v>
      </c>
      <c r="AF152" s="6">
        <v>44866</v>
      </c>
      <c r="AG152" s="6">
        <v>53327</v>
      </c>
      <c r="AH152" s="6">
        <v>39481</v>
      </c>
      <c r="AI152" s="6">
        <v>53327</v>
      </c>
      <c r="AJ152" s="6">
        <v>39295</v>
      </c>
    </row>
    <row r="153" spans="1:36" x14ac:dyDescent="0.2">
      <c r="A153">
        <v>4</v>
      </c>
      <c r="B153" t="s">
        <v>151</v>
      </c>
      <c r="C153">
        <v>246</v>
      </c>
      <c r="D153" t="s">
        <v>1109</v>
      </c>
      <c r="E153">
        <v>2460000</v>
      </c>
      <c r="F153" t="s">
        <v>172</v>
      </c>
      <c r="G153">
        <v>64200</v>
      </c>
      <c r="H153">
        <v>64</v>
      </c>
      <c r="I153" t="s">
        <v>222</v>
      </c>
      <c r="J153">
        <v>1</v>
      </c>
      <c r="K153" t="s">
        <v>214</v>
      </c>
      <c r="L153">
        <v>1</v>
      </c>
      <c r="M153" t="s">
        <v>215</v>
      </c>
      <c r="N153">
        <v>0</v>
      </c>
      <c r="P153" t="s">
        <v>216</v>
      </c>
      <c r="U153" s="7">
        <v>1</v>
      </c>
      <c r="AJ153" s="6">
        <v>41275</v>
      </c>
    </row>
    <row r="154" spans="1:36" x14ac:dyDescent="0.2">
      <c r="A154">
        <v>2</v>
      </c>
      <c r="B154" t="s">
        <v>36</v>
      </c>
      <c r="C154">
        <v>300</v>
      </c>
      <c r="D154" t="s">
        <v>439</v>
      </c>
      <c r="E154">
        <v>3000000</v>
      </c>
      <c r="F154" t="s">
        <v>440</v>
      </c>
      <c r="G154">
        <v>22200</v>
      </c>
      <c r="H154">
        <v>63</v>
      </c>
      <c r="I154" t="s">
        <v>2</v>
      </c>
      <c r="J154">
        <v>1</v>
      </c>
      <c r="K154" t="s">
        <v>214</v>
      </c>
      <c r="L154">
        <v>1</v>
      </c>
      <c r="M154" t="s">
        <v>215</v>
      </c>
      <c r="N154">
        <v>0</v>
      </c>
      <c r="P154" t="s">
        <v>216</v>
      </c>
      <c r="Q154">
        <v>62541016</v>
      </c>
      <c r="R154" t="s">
        <v>441</v>
      </c>
      <c r="S154" t="s">
        <v>442</v>
      </c>
      <c r="T154" t="s">
        <v>219</v>
      </c>
      <c r="U154" s="7">
        <v>0.6</v>
      </c>
      <c r="V154" s="7">
        <v>0.15</v>
      </c>
      <c r="W154">
        <v>63</v>
      </c>
      <c r="X154" t="s">
        <v>2</v>
      </c>
      <c r="Y154">
        <v>0</v>
      </c>
      <c r="AA154">
        <v>80</v>
      </c>
      <c r="AB154" t="s">
        <v>220</v>
      </c>
      <c r="AC154">
        <v>27</v>
      </c>
      <c r="AD154">
        <v>104</v>
      </c>
      <c r="AE154" s="6">
        <v>44696</v>
      </c>
      <c r="AF154" s="6">
        <v>44696</v>
      </c>
      <c r="AG154" s="6">
        <v>54727</v>
      </c>
      <c r="AH154" s="6">
        <v>38888</v>
      </c>
      <c r="AI154" s="6">
        <v>54727</v>
      </c>
      <c r="AJ154" s="6">
        <v>32599</v>
      </c>
    </row>
    <row r="155" spans="1:36" x14ac:dyDescent="0.2">
      <c r="A155">
        <v>2</v>
      </c>
      <c r="B155" t="s">
        <v>36</v>
      </c>
      <c r="C155">
        <v>300</v>
      </c>
      <c r="D155" t="s">
        <v>439</v>
      </c>
      <c r="E155">
        <v>3000000</v>
      </c>
      <c r="F155" t="s">
        <v>440</v>
      </c>
      <c r="G155">
        <v>25000</v>
      </c>
      <c r="H155">
        <v>64</v>
      </c>
      <c r="I155" t="s">
        <v>222</v>
      </c>
      <c r="J155">
        <v>1</v>
      </c>
      <c r="K155" t="s">
        <v>214</v>
      </c>
      <c r="L155">
        <v>1</v>
      </c>
      <c r="M155" t="s">
        <v>215</v>
      </c>
      <c r="N155">
        <v>0</v>
      </c>
      <c r="P155" t="s">
        <v>216</v>
      </c>
      <c r="Q155">
        <v>62541016</v>
      </c>
      <c r="R155" t="s">
        <v>441</v>
      </c>
      <c r="S155" t="s">
        <v>442</v>
      </c>
      <c r="T155" t="s">
        <v>219</v>
      </c>
      <c r="U155" s="7">
        <v>0.85</v>
      </c>
      <c r="V155" s="7">
        <v>0.85</v>
      </c>
      <c r="W155">
        <v>64</v>
      </c>
      <c r="X155" t="s">
        <v>222</v>
      </c>
      <c r="Y155">
        <v>0</v>
      </c>
      <c r="AA155">
        <v>80</v>
      </c>
      <c r="AB155" t="s">
        <v>220</v>
      </c>
      <c r="AC155">
        <v>27</v>
      </c>
      <c r="AD155">
        <v>104</v>
      </c>
      <c r="AE155" s="6">
        <v>44466</v>
      </c>
      <c r="AF155" s="6">
        <v>44466</v>
      </c>
      <c r="AG155" s="6">
        <v>54727</v>
      </c>
      <c r="AH155" s="6">
        <v>38888</v>
      </c>
      <c r="AI155" s="6">
        <v>54727</v>
      </c>
      <c r="AJ155" s="6">
        <v>36312</v>
      </c>
    </row>
    <row r="156" spans="1:36" x14ac:dyDescent="0.2">
      <c r="A156">
        <v>2</v>
      </c>
      <c r="B156" t="s">
        <v>36</v>
      </c>
      <c r="C156">
        <v>300</v>
      </c>
      <c r="D156" t="s">
        <v>439</v>
      </c>
      <c r="E156">
        <v>3000000</v>
      </c>
      <c r="F156" t="s">
        <v>440</v>
      </c>
      <c r="G156">
        <v>55200</v>
      </c>
      <c r="H156">
        <v>120</v>
      </c>
      <c r="I156" t="s">
        <v>227</v>
      </c>
      <c r="J156">
        <v>1</v>
      </c>
      <c r="K156" t="s">
        <v>214</v>
      </c>
      <c r="L156">
        <v>1</v>
      </c>
      <c r="M156" t="s">
        <v>215</v>
      </c>
      <c r="N156">
        <v>8</v>
      </c>
      <c r="O156" t="s">
        <v>228</v>
      </c>
      <c r="P156" t="s">
        <v>216</v>
      </c>
      <c r="Q156">
        <v>58810334</v>
      </c>
      <c r="R156" t="s">
        <v>443</v>
      </c>
      <c r="S156" t="s">
        <v>444</v>
      </c>
      <c r="T156" t="s">
        <v>219</v>
      </c>
      <c r="U156" s="7">
        <v>1</v>
      </c>
      <c r="V156" s="7">
        <v>1</v>
      </c>
      <c r="W156">
        <v>120</v>
      </c>
      <c r="X156" t="s">
        <v>227</v>
      </c>
      <c r="Y156">
        <v>0</v>
      </c>
      <c r="AA156">
        <v>80</v>
      </c>
      <c r="AB156" t="s">
        <v>220</v>
      </c>
      <c r="AC156">
        <v>25</v>
      </c>
      <c r="AD156">
        <v>136</v>
      </c>
      <c r="AE156" s="6">
        <v>34029</v>
      </c>
      <c r="AF156" s="6">
        <v>44105</v>
      </c>
      <c r="AG156" s="6">
        <v>48036</v>
      </c>
      <c r="AH156" s="6">
        <v>34029</v>
      </c>
      <c r="AI156" s="6">
        <v>48036</v>
      </c>
      <c r="AJ156" s="6">
        <v>42461</v>
      </c>
    </row>
    <row r="157" spans="1:36" x14ac:dyDescent="0.2">
      <c r="A157">
        <v>2</v>
      </c>
      <c r="B157" t="s">
        <v>36</v>
      </c>
      <c r="C157">
        <v>300</v>
      </c>
      <c r="D157" t="s">
        <v>439</v>
      </c>
      <c r="E157">
        <v>3000000</v>
      </c>
      <c r="F157" t="s">
        <v>440</v>
      </c>
      <c r="G157">
        <v>55300</v>
      </c>
      <c r="H157">
        <v>120</v>
      </c>
      <c r="I157" t="s">
        <v>227</v>
      </c>
      <c r="J157">
        <v>1</v>
      </c>
      <c r="K157" t="s">
        <v>214</v>
      </c>
      <c r="L157">
        <v>1</v>
      </c>
      <c r="M157" t="s">
        <v>215</v>
      </c>
      <c r="N157">
        <v>8</v>
      </c>
      <c r="O157" t="s">
        <v>228</v>
      </c>
      <c r="P157" t="s">
        <v>216</v>
      </c>
      <c r="Q157">
        <v>23634207</v>
      </c>
      <c r="R157" t="s">
        <v>445</v>
      </c>
      <c r="S157" t="s">
        <v>446</v>
      </c>
      <c r="T157" t="s">
        <v>219</v>
      </c>
      <c r="U157" s="7">
        <v>1</v>
      </c>
      <c r="V157" s="7">
        <v>1</v>
      </c>
      <c r="W157">
        <v>120</v>
      </c>
      <c r="X157" t="s">
        <v>227</v>
      </c>
      <c r="Y157">
        <v>0</v>
      </c>
      <c r="AA157">
        <v>80</v>
      </c>
      <c r="AB157" t="s">
        <v>220</v>
      </c>
      <c r="AC157">
        <v>23</v>
      </c>
      <c r="AD157">
        <v>136</v>
      </c>
      <c r="AE157" s="6">
        <v>33664</v>
      </c>
      <c r="AF157" s="6">
        <v>44105</v>
      </c>
      <c r="AG157" s="6">
        <v>46830</v>
      </c>
      <c r="AH157" s="6">
        <v>33664</v>
      </c>
      <c r="AI157" s="6">
        <v>46830</v>
      </c>
      <c r="AJ157" s="6">
        <v>42461</v>
      </c>
    </row>
    <row r="158" spans="1:36" x14ac:dyDescent="0.2">
      <c r="A158">
        <v>2</v>
      </c>
      <c r="B158" t="s">
        <v>36</v>
      </c>
      <c r="C158">
        <v>300</v>
      </c>
      <c r="D158" t="s">
        <v>439</v>
      </c>
      <c r="E158">
        <v>3000110</v>
      </c>
      <c r="F158" t="s">
        <v>447</v>
      </c>
      <c r="G158">
        <v>60100</v>
      </c>
      <c r="H158">
        <v>140</v>
      </c>
      <c r="I158" t="s">
        <v>241</v>
      </c>
      <c r="J158">
        <v>1</v>
      </c>
      <c r="K158" t="s">
        <v>214</v>
      </c>
      <c r="L158">
        <v>1</v>
      </c>
      <c r="M158" t="s">
        <v>215</v>
      </c>
      <c r="N158">
        <v>0</v>
      </c>
      <c r="P158" t="s">
        <v>216</v>
      </c>
      <c r="Q158">
        <v>200938702</v>
      </c>
      <c r="R158" t="s">
        <v>448</v>
      </c>
      <c r="S158" t="s">
        <v>449</v>
      </c>
      <c r="T158" t="s">
        <v>219</v>
      </c>
      <c r="U158" s="7">
        <v>0.75</v>
      </c>
      <c r="V158" s="7">
        <v>0.5</v>
      </c>
      <c r="W158">
        <v>140</v>
      </c>
      <c r="X158" t="s">
        <v>241</v>
      </c>
      <c r="Y158">
        <v>0</v>
      </c>
      <c r="AA158">
        <v>80</v>
      </c>
      <c r="AB158" t="s">
        <v>220</v>
      </c>
      <c r="AC158">
        <v>21</v>
      </c>
      <c r="AE158" s="6">
        <v>43054</v>
      </c>
      <c r="AF158" s="6">
        <v>44644</v>
      </c>
      <c r="AG158" s="6">
        <v>57284</v>
      </c>
      <c r="AH158" s="6">
        <v>43054</v>
      </c>
      <c r="AI158" s="6">
        <v>57284</v>
      </c>
      <c r="AJ158" s="6">
        <v>34060</v>
      </c>
    </row>
    <row r="159" spans="1:36" x14ac:dyDescent="0.2">
      <c r="A159">
        <v>2</v>
      </c>
      <c r="B159" t="s">
        <v>36</v>
      </c>
      <c r="C159">
        <v>300</v>
      </c>
      <c r="D159" t="s">
        <v>439</v>
      </c>
      <c r="E159">
        <v>3000110</v>
      </c>
      <c r="F159" t="s">
        <v>447</v>
      </c>
      <c r="G159">
        <v>60100</v>
      </c>
      <c r="H159">
        <v>140</v>
      </c>
      <c r="I159" t="s">
        <v>241</v>
      </c>
      <c r="J159">
        <v>1</v>
      </c>
      <c r="K159" t="s">
        <v>214</v>
      </c>
      <c r="L159">
        <v>1</v>
      </c>
      <c r="M159" t="s">
        <v>215</v>
      </c>
      <c r="N159">
        <v>0</v>
      </c>
      <c r="P159" t="s">
        <v>216</v>
      </c>
      <c r="Q159">
        <v>301640975</v>
      </c>
      <c r="R159" t="s">
        <v>450</v>
      </c>
      <c r="S159" t="s">
        <v>451</v>
      </c>
      <c r="T159" t="s">
        <v>219</v>
      </c>
      <c r="U159" s="7">
        <v>0.75</v>
      </c>
      <c r="V159" s="7">
        <v>0.05</v>
      </c>
      <c r="W159">
        <v>140</v>
      </c>
      <c r="X159" t="s">
        <v>241</v>
      </c>
      <c r="Y159">
        <v>0</v>
      </c>
      <c r="AA159">
        <v>80</v>
      </c>
      <c r="AB159" t="s">
        <v>220</v>
      </c>
      <c r="AC159">
        <v>21</v>
      </c>
      <c r="AE159" s="6">
        <v>44441</v>
      </c>
      <c r="AF159" s="6">
        <v>44441</v>
      </c>
      <c r="AG159" s="6">
        <v>56945</v>
      </c>
      <c r="AH159" s="6">
        <v>42248</v>
      </c>
      <c r="AI159" s="6">
        <v>56945</v>
      </c>
      <c r="AJ159" s="6">
        <v>34060</v>
      </c>
    </row>
    <row r="160" spans="1:36" x14ac:dyDescent="0.2">
      <c r="A160">
        <v>2</v>
      </c>
      <c r="B160" t="s">
        <v>36</v>
      </c>
      <c r="C160">
        <v>300</v>
      </c>
      <c r="D160" t="s">
        <v>439</v>
      </c>
      <c r="E160">
        <v>3000110</v>
      </c>
      <c r="F160" t="s">
        <v>447</v>
      </c>
      <c r="G160">
        <v>60100</v>
      </c>
      <c r="H160">
        <v>140</v>
      </c>
      <c r="I160" t="s">
        <v>241</v>
      </c>
      <c r="J160">
        <v>1</v>
      </c>
      <c r="K160" t="s">
        <v>214</v>
      </c>
      <c r="L160">
        <v>1</v>
      </c>
      <c r="M160" t="s">
        <v>215</v>
      </c>
      <c r="N160">
        <v>0</v>
      </c>
      <c r="P160" t="s">
        <v>216</v>
      </c>
      <c r="Q160">
        <v>309908069</v>
      </c>
      <c r="R160" t="s">
        <v>452</v>
      </c>
      <c r="S160" t="s">
        <v>453</v>
      </c>
      <c r="T160" t="s">
        <v>219</v>
      </c>
      <c r="U160" s="7">
        <v>0.75</v>
      </c>
      <c r="V160" s="7">
        <v>0.05</v>
      </c>
      <c r="W160">
        <v>140</v>
      </c>
      <c r="X160" t="s">
        <v>241</v>
      </c>
      <c r="Y160">
        <v>0</v>
      </c>
      <c r="AA160">
        <v>80</v>
      </c>
      <c r="AB160" t="s">
        <v>220</v>
      </c>
      <c r="AC160">
        <v>21</v>
      </c>
      <c r="AD160">
        <v>102</v>
      </c>
      <c r="AE160" s="6">
        <v>42979</v>
      </c>
      <c r="AF160" s="6">
        <v>44166</v>
      </c>
      <c r="AG160" s="6">
        <v>49430</v>
      </c>
      <c r="AH160" s="6">
        <v>37549</v>
      </c>
      <c r="AI160" s="6">
        <v>49430</v>
      </c>
      <c r="AJ160" s="6">
        <v>34060</v>
      </c>
    </row>
    <row r="161" spans="1:36" x14ac:dyDescent="0.2">
      <c r="A161">
        <v>2</v>
      </c>
      <c r="B161" t="s">
        <v>36</v>
      </c>
      <c r="C161">
        <v>300</v>
      </c>
      <c r="D161" t="s">
        <v>439</v>
      </c>
      <c r="E161">
        <v>3000110</v>
      </c>
      <c r="F161" t="s">
        <v>447</v>
      </c>
      <c r="G161">
        <v>60100</v>
      </c>
      <c r="H161">
        <v>140</v>
      </c>
      <c r="I161" t="s">
        <v>241</v>
      </c>
      <c r="J161">
        <v>1</v>
      </c>
      <c r="K161" t="s">
        <v>214</v>
      </c>
      <c r="L161">
        <v>1</v>
      </c>
      <c r="M161" t="s">
        <v>215</v>
      </c>
      <c r="N161">
        <v>0</v>
      </c>
      <c r="P161" t="s">
        <v>216</v>
      </c>
      <c r="Q161">
        <v>311458533</v>
      </c>
      <c r="R161" t="s">
        <v>454</v>
      </c>
      <c r="S161" t="s">
        <v>455</v>
      </c>
      <c r="T161" t="s">
        <v>219</v>
      </c>
      <c r="U161" s="7">
        <v>0.75</v>
      </c>
      <c r="V161" s="7">
        <v>0.15</v>
      </c>
      <c r="W161">
        <v>140</v>
      </c>
      <c r="X161" t="s">
        <v>241</v>
      </c>
      <c r="Y161">
        <v>0</v>
      </c>
      <c r="AA161">
        <v>80</v>
      </c>
      <c r="AB161" t="s">
        <v>220</v>
      </c>
      <c r="AC161">
        <v>20</v>
      </c>
      <c r="AE161" s="6">
        <v>44105</v>
      </c>
      <c r="AF161" s="6">
        <v>44537</v>
      </c>
      <c r="AG161" s="6">
        <v>58471</v>
      </c>
      <c r="AH161" s="6">
        <v>44075</v>
      </c>
      <c r="AI161" s="6">
        <v>58471</v>
      </c>
      <c r="AJ161" s="6">
        <v>34060</v>
      </c>
    </row>
    <row r="162" spans="1:36" x14ac:dyDescent="0.2">
      <c r="A162">
        <v>2</v>
      </c>
      <c r="B162" t="s">
        <v>36</v>
      </c>
      <c r="C162">
        <v>300</v>
      </c>
      <c r="D162" t="s">
        <v>439</v>
      </c>
      <c r="E162">
        <v>3000120</v>
      </c>
      <c r="F162" t="s">
        <v>456</v>
      </c>
      <c r="G162">
        <v>60100</v>
      </c>
      <c r="H162">
        <v>140</v>
      </c>
      <c r="I162" t="s">
        <v>241</v>
      </c>
      <c r="J162">
        <v>1</v>
      </c>
      <c r="K162" t="s">
        <v>214</v>
      </c>
      <c r="L162">
        <v>1</v>
      </c>
      <c r="M162" t="s">
        <v>215</v>
      </c>
      <c r="N162">
        <v>0</v>
      </c>
      <c r="P162" t="s">
        <v>216</v>
      </c>
      <c r="Q162">
        <v>204654289</v>
      </c>
      <c r="R162" t="s">
        <v>457</v>
      </c>
      <c r="S162" t="s">
        <v>458</v>
      </c>
      <c r="T162" t="s">
        <v>219</v>
      </c>
      <c r="U162" s="7">
        <v>0.76</v>
      </c>
      <c r="V162" s="7">
        <v>0.01</v>
      </c>
      <c r="W162">
        <v>140</v>
      </c>
      <c r="X162" t="s">
        <v>241</v>
      </c>
      <c r="Y162">
        <v>0</v>
      </c>
      <c r="AA162">
        <v>80</v>
      </c>
      <c r="AB162" t="s">
        <v>220</v>
      </c>
      <c r="AC162">
        <v>20</v>
      </c>
      <c r="AE162" s="6">
        <v>44066</v>
      </c>
      <c r="AF162" s="6">
        <v>44593</v>
      </c>
      <c r="AG162" s="6">
        <v>58318</v>
      </c>
      <c r="AH162" s="6">
        <v>44066</v>
      </c>
      <c r="AI162" s="6">
        <v>58318</v>
      </c>
      <c r="AJ162" s="6">
        <v>41334</v>
      </c>
    </row>
    <row r="163" spans="1:36" x14ac:dyDescent="0.2">
      <c r="A163">
        <v>2</v>
      </c>
      <c r="B163" t="s">
        <v>36</v>
      </c>
      <c r="C163">
        <v>300</v>
      </c>
      <c r="D163" t="s">
        <v>439</v>
      </c>
      <c r="E163">
        <v>3000120</v>
      </c>
      <c r="F163" t="s">
        <v>456</v>
      </c>
      <c r="G163">
        <v>60100</v>
      </c>
      <c r="H163">
        <v>140</v>
      </c>
      <c r="I163" t="s">
        <v>241</v>
      </c>
      <c r="J163">
        <v>1</v>
      </c>
      <c r="K163" t="s">
        <v>214</v>
      </c>
      <c r="L163">
        <v>1</v>
      </c>
      <c r="M163" t="s">
        <v>215</v>
      </c>
      <c r="N163">
        <v>0</v>
      </c>
      <c r="P163" t="s">
        <v>216</v>
      </c>
      <c r="Q163">
        <v>309908069</v>
      </c>
      <c r="R163" t="s">
        <v>452</v>
      </c>
      <c r="S163" t="s">
        <v>453</v>
      </c>
      <c r="T163" t="s">
        <v>219</v>
      </c>
      <c r="U163" s="7">
        <v>0.76</v>
      </c>
      <c r="V163" s="7">
        <v>0.75</v>
      </c>
      <c r="W163">
        <v>140</v>
      </c>
      <c r="X163" t="s">
        <v>241</v>
      </c>
      <c r="Y163">
        <v>0</v>
      </c>
      <c r="AA163">
        <v>80</v>
      </c>
      <c r="AB163" t="s">
        <v>220</v>
      </c>
      <c r="AC163">
        <v>21</v>
      </c>
      <c r="AD163">
        <v>102</v>
      </c>
      <c r="AE163" s="6">
        <v>42979</v>
      </c>
      <c r="AF163" s="6">
        <v>42979</v>
      </c>
      <c r="AG163" s="6">
        <v>49430</v>
      </c>
      <c r="AH163" s="6">
        <v>37549</v>
      </c>
      <c r="AI163" s="6">
        <v>49430</v>
      </c>
      <c r="AJ163" s="6">
        <v>41334</v>
      </c>
    </row>
    <row r="164" spans="1:36" x14ac:dyDescent="0.2">
      <c r="A164">
        <v>2</v>
      </c>
      <c r="B164" t="s">
        <v>36</v>
      </c>
      <c r="C164">
        <v>300</v>
      </c>
      <c r="D164" t="s">
        <v>439</v>
      </c>
      <c r="E164">
        <v>3000210</v>
      </c>
      <c r="F164" t="s">
        <v>459</v>
      </c>
      <c r="G164">
        <v>60100</v>
      </c>
      <c r="H164">
        <v>140</v>
      </c>
      <c r="I164" t="s">
        <v>241</v>
      </c>
      <c r="J164">
        <v>1</v>
      </c>
      <c r="K164" t="s">
        <v>214</v>
      </c>
      <c r="L164">
        <v>1</v>
      </c>
      <c r="M164" t="s">
        <v>215</v>
      </c>
      <c r="N164">
        <v>0</v>
      </c>
      <c r="P164" t="s">
        <v>216</v>
      </c>
      <c r="Q164">
        <v>36966646</v>
      </c>
      <c r="R164" t="s">
        <v>460</v>
      </c>
      <c r="S164" t="s">
        <v>451</v>
      </c>
      <c r="T164" t="s">
        <v>219</v>
      </c>
      <c r="U164" s="7">
        <v>0.75</v>
      </c>
      <c r="V164" s="7">
        <v>0.5</v>
      </c>
      <c r="W164">
        <v>140</v>
      </c>
      <c r="X164" t="s">
        <v>241</v>
      </c>
      <c r="Y164">
        <v>0</v>
      </c>
      <c r="AA164">
        <v>80</v>
      </c>
      <c r="AB164" t="s">
        <v>220</v>
      </c>
      <c r="AC164">
        <v>22</v>
      </c>
      <c r="AD164">
        <v>102</v>
      </c>
      <c r="AE164" s="6">
        <v>42095</v>
      </c>
      <c r="AF164" s="6">
        <v>44613</v>
      </c>
      <c r="AG164" s="6">
        <v>55487</v>
      </c>
      <c r="AH164" s="6">
        <v>41785</v>
      </c>
      <c r="AI164" s="6">
        <v>55487</v>
      </c>
      <c r="AJ164" s="6">
        <v>33604</v>
      </c>
    </row>
    <row r="165" spans="1:36" x14ac:dyDescent="0.2">
      <c r="A165">
        <v>2</v>
      </c>
      <c r="B165" t="s">
        <v>36</v>
      </c>
      <c r="C165">
        <v>300</v>
      </c>
      <c r="D165" t="s">
        <v>439</v>
      </c>
      <c r="E165">
        <v>3000210</v>
      </c>
      <c r="F165" t="s">
        <v>459</v>
      </c>
      <c r="G165">
        <v>60100</v>
      </c>
      <c r="H165">
        <v>140</v>
      </c>
      <c r="I165" t="s">
        <v>241</v>
      </c>
      <c r="J165">
        <v>1</v>
      </c>
      <c r="K165" t="s">
        <v>214</v>
      </c>
      <c r="L165">
        <v>1</v>
      </c>
      <c r="M165" t="s">
        <v>215</v>
      </c>
      <c r="N165">
        <v>0</v>
      </c>
      <c r="P165" t="s">
        <v>216</v>
      </c>
      <c r="Q165">
        <v>37092475</v>
      </c>
      <c r="R165" t="s">
        <v>229</v>
      </c>
      <c r="S165" t="s">
        <v>461</v>
      </c>
      <c r="T165" t="s">
        <v>225</v>
      </c>
      <c r="U165" s="7">
        <v>0.75</v>
      </c>
      <c r="V165" s="7">
        <v>0.25</v>
      </c>
      <c r="W165">
        <v>140</v>
      </c>
      <c r="X165" t="s">
        <v>241</v>
      </c>
      <c r="Y165">
        <v>0</v>
      </c>
      <c r="AA165">
        <v>80</v>
      </c>
      <c r="AB165" t="s">
        <v>220</v>
      </c>
      <c r="AC165">
        <v>21</v>
      </c>
      <c r="AD165">
        <v>101</v>
      </c>
      <c r="AE165" s="6">
        <v>42248</v>
      </c>
      <c r="AF165" s="6">
        <v>42552</v>
      </c>
      <c r="AG165" s="6">
        <v>55918</v>
      </c>
      <c r="AH165" s="6">
        <v>42248</v>
      </c>
      <c r="AI165" s="6">
        <v>55918</v>
      </c>
      <c r="AJ165" s="6">
        <v>33604</v>
      </c>
    </row>
    <row r="166" spans="1:36" x14ac:dyDescent="0.2">
      <c r="A166">
        <v>2</v>
      </c>
      <c r="B166" t="s">
        <v>36</v>
      </c>
      <c r="C166">
        <v>300</v>
      </c>
      <c r="D166" t="s">
        <v>439</v>
      </c>
      <c r="E166">
        <v>3000210</v>
      </c>
      <c r="F166" t="s">
        <v>459</v>
      </c>
      <c r="G166">
        <v>60200</v>
      </c>
      <c r="H166">
        <v>140</v>
      </c>
      <c r="I166" t="s">
        <v>241</v>
      </c>
      <c r="J166">
        <v>1</v>
      </c>
      <c r="K166" t="s">
        <v>214</v>
      </c>
      <c r="L166">
        <v>1</v>
      </c>
      <c r="M166" t="s">
        <v>215</v>
      </c>
      <c r="N166">
        <v>0</v>
      </c>
      <c r="P166" t="s">
        <v>216</v>
      </c>
      <c r="Q166">
        <v>36966646</v>
      </c>
      <c r="R166" t="s">
        <v>460</v>
      </c>
      <c r="S166" t="s">
        <v>451</v>
      </c>
      <c r="T166" t="s">
        <v>219</v>
      </c>
      <c r="U166" s="7">
        <v>0.5</v>
      </c>
      <c r="V166" s="7">
        <v>0.2</v>
      </c>
      <c r="W166">
        <v>140</v>
      </c>
      <c r="X166" t="s">
        <v>241</v>
      </c>
      <c r="Y166">
        <v>0</v>
      </c>
      <c r="AA166">
        <v>80</v>
      </c>
      <c r="AB166" t="s">
        <v>220</v>
      </c>
      <c r="AC166">
        <v>22</v>
      </c>
      <c r="AD166">
        <v>102</v>
      </c>
      <c r="AE166" s="6">
        <v>42095</v>
      </c>
      <c r="AF166" s="6">
        <v>44613</v>
      </c>
      <c r="AG166" s="6">
        <v>55487</v>
      </c>
      <c r="AH166" s="6">
        <v>41785</v>
      </c>
      <c r="AI166" s="6">
        <v>55487</v>
      </c>
      <c r="AJ166" s="6">
        <v>41334</v>
      </c>
    </row>
    <row r="167" spans="1:36" x14ac:dyDescent="0.2">
      <c r="A167">
        <v>2</v>
      </c>
      <c r="B167" t="s">
        <v>36</v>
      </c>
      <c r="C167">
        <v>300</v>
      </c>
      <c r="D167" t="s">
        <v>439</v>
      </c>
      <c r="E167">
        <v>3000210</v>
      </c>
      <c r="F167" t="s">
        <v>459</v>
      </c>
      <c r="G167">
        <v>60200</v>
      </c>
      <c r="H167">
        <v>140</v>
      </c>
      <c r="I167" t="s">
        <v>241</v>
      </c>
      <c r="J167">
        <v>1</v>
      </c>
      <c r="K167" t="s">
        <v>214</v>
      </c>
      <c r="L167">
        <v>1</v>
      </c>
      <c r="M167" t="s">
        <v>215</v>
      </c>
      <c r="N167">
        <v>0</v>
      </c>
      <c r="P167" t="s">
        <v>216</v>
      </c>
      <c r="Q167">
        <v>39178868</v>
      </c>
      <c r="R167" t="s">
        <v>462</v>
      </c>
      <c r="S167" t="s">
        <v>463</v>
      </c>
      <c r="T167" t="s">
        <v>219</v>
      </c>
      <c r="U167" s="7">
        <v>0.5</v>
      </c>
      <c r="V167" s="7">
        <v>0.1</v>
      </c>
      <c r="W167">
        <v>140</v>
      </c>
      <c r="X167" t="s">
        <v>241</v>
      </c>
      <c r="Y167">
        <v>0</v>
      </c>
      <c r="AA167">
        <v>80</v>
      </c>
      <c r="AB167" t="s">
        <v>220</v>
      </c>
      <c r="AC167">
        <v>21</v>
      </c>
      <c r="AE167" s="6">
        <v>41760</v>
      </c>
      <c r="AF167" s="6">
        <v>44166</v>
      </c>
      <c r="AG167" s="6">
        <v>53087</v>
      </c>
      <c r="AH167" s="6">
        <v>39566</v>
      </c>
      <c r="AI167" s="6">
        <v>53087</v>
      </c>
      <c r="AJ167" s="6">
        <v>41334</v>
      </c>
    </row>
    <row r="168" spans="1:36" x14ac:dyDescent="0.2">
      <c r="A168">
        <v>2</v>
      </c>
      <c r="B168" t="s">
        <v>36</v>
      </c>
      <c r="C168">
        <v>300</v>
      </c>
      <c r="D168" t="s">
        <v>439</v>
      </c>
      <c r="E168">
        <v>3000210</v>
      </c>
      <c r="F168" t="s">
        <v>459</v>
      </c>
      <c r="G168">
        <v>60200</v>
      </c>
      <c r="H168">
        <v>140</v>
      </c>
      <c r="I168" t="s">
        <v>241</v>
      </c>
      <c r="J168">
        <v>1</v>
      </c>
      <c r="K168" t="s">
        <v>214</v>
      </c>
      <c r="L168">
        <v>1</v>
      </c>
      <c r="M168" t="s">
        <v>215</v>
      </c>
      <c r="N168">
        <v>0</v>
      </c>
      <c r="P168" t="s">
        <v>216</v>
      </c>
      <c r="Q168">
        <v>204654289</v>
      </c>
      <c r="R168" t="s">
        <v>457</v>
      </c>
      <c r="S168" t="s">
        <v>458</v>
      </c>
      <c r="T168" t="s">
        <v>219</v>
      </c>
      <c r="U168" s="7">
        <v>0.5</v>
      </c>
      <c r="V168" s="7">
        <v>0.05</v>
      </c>
      <c r="W168">
        <v>140</v>
      </c>
      <c r="X168" t="s">
        <v>241</v>
      </c>
      <c r="Y168">
        <v>0</v>
      </c>
      <c r="AA168">
        <v>80</v>
      </c>
      <c r="AB168" t="s">
        <v>220</v>
      </c>
      <c r="AC168">
        <v>20</v>
      </c>
      <c r="AE168" s="6">
        <v>44066</v>
      </c>
      <c r="AF168" s="6">
        <v>44593</v>
      </c>
      <c r="AG168" s="6">
        <v>58318</v>
      </c>
      <c r="AH168" s="6">
        <v>44066</v>
      </c>
      <c r="AI168" s="6">
        <v>58318</v>
      </c>
      <c r="AJ168" s="6">
        <v>41334</v>
      </c>
    </row>
    <row r="169" spans="1:36" x14ac:dyDescent="0.2">
      <c r="A169">
        <v>2</v>
      </c>
      <c r="B169" t="s">
        <v>36</v>
      </c>
      <c r="C169">
        <v>300</v>
      </c>
      <c r="D169" t="s">
        <v>439</v>
      </c>
      <c r="E169">
        <v>3000210</v>
      </c>
      <c r="F169" t="s">
        <v>459</v>
      </c>
      <c r="G169">
        <v>60200</v>
      </c>
      <c r="H169">
        <v>140</v>
      </c>
      <c r="I169" t="s">
        <v>241</v>
      </c>
      <c r="J169">
        <v>1</v>
      </c>
      <c r="K169" t="s">
        <v>214</v>
      </c>
      <c r="L169">
        <v>1</v>
      </c>
      <c r="M169" t="s">
        <v>215</v>
      </c>
      <c r="N169">
        <v>0</v>
      </c>
      <c r="P169" t="s">
        <v>216</v>
      </c>
      <c r="Q169">
        <v>300859824</v>
      </c>
      <c r="R169" t="s">
        <v>460</v>
      </c>
      <c r="S169" t="s">
        <v>464</v>
      </c>
      <c r="T169" t="s">
        <v>219</v>
      </c>
      <c r="U169" s="7">
        <v>0.5</v>
      </c>
      <c r="V169" s="7">
        <v>0.15</v>
      </c>
      <c r="W169">
        <v>140</v>
      </c>
      <c r="X169" t="s">
        <v>241</v>
      </c>
      <c r="Y169">
        <v>0</v>
      </c>
      <c r="AA169">
        <v>80</v>
      </c>
      <c r="AB169" t="s">
        <v>220</v>
      </c>
      <c r="AC169">
        <v>21</v>
      </c>
      <c r="AD169">
        <v>101</v>
      </c>
      <c r="AE169" s="6">
        <v>44805</v>
      </c>
      <c r="AF169" s="6">
        <v>44805</v>
      </c>
      <c r="AG169" s="6">
        <v>56461</v>
      </c>
      <c r="AH169" s="6">
        <v>40631</v>
      </c>
      <c r="AI169" s="6">
        <v>56461</v>
      </c>
      <c r="AJ169" s="6">
        <v>41334</v>
      </c>
    </row>
    <row r="170" spans="1:36" x14ac:dyDescent="0.2">
      <c r="A170">
        <v>2</v>
      </c>
      <c r="B170" t="s">
        <v>36</v>
      </c>
      <c r="C170">
        <v>300</v>
      </c>
      <c r="D170" t="s">
        <v>439</v>
      </c>
      <c r="E170">
        <v>3000220</v>
      </c>
      <c r="F170" t="s">
        <v>465</v>
      </c>
      <c r="G170">
        <v>50100</v>
      </c>
      <c r="H170">
        <v>140</v>
      </c>
      <c r="I170" t="s">
        <v>241</v>
      </c>
      <c r="J170">
        <v>1</v>
      </c>
      <c r="K170" t="s">
        <v>214</v>
      </c>
      <c r="L170">
        <v>1</v>
      </c>
      <c r="M170" t="s">
        <v>215</v>
      </c>
      <c r="N170">
        <v>0</v>
      </c>
      <c r="P170" t="s">
        <v>216</v>
      </c>
      <c r="Q170">
        <v>39178868</v>
      </c>
      <c r="R170" t="s">
        <v>462</v>
      </c>
      <c r="S170" t="s">
        <v>463</v>
      </c>
      <c r="T170" t="s">
        <v>219</v>
      </c>
      <c r="U170" s="7">
        <v>0.75</v>
      </c>
      <c r="V170" s="7">
        <v>0.6</v>
      </c>
      <c r="W170">
        <v>140</v>
      </c>
      <c r="X170" t="s">
        <v>241</v>
      </c>
      <c r="Y170">
        <v>0</v>
      </c>
      <c r="AA170">
        <v>80</v>
      </c>
      <c r="AB170" t="s">
        <v>220</v>
      </c>
      <c r="AC170">
        <v>21</v>
      </c>
      <c r="AE170" s="6">
        <v>41760</v>
      </c>
      <c r="AF170" s="6">
        <v>44166</v>
      </c>
      <c r="AG170" s="6">
        <v>53087</v>
      </c>
      <c r="AH170" s="6">
        <v>39566</v>
      </c>
      <c r="AI170" s="6">
        <v>53087</v>
      </c>
      <c r="AJ170" s="6">
        <v>34060</v>
      </c>
    </row>
    <row r="171" spans="1:36" x14ac:dyDescent="0.2">
      <c r="A171">
        <v>2</v>
      </c>
      <c r="B171" t="s">
        <v>36</v>
      </c>
      <c r="C171">
        <v>300</v>
      </c>
      <c r="D171" t="s">
        <v>439</v>
      </c>
      <c r="E171">
        <v>3000220</v>
      </c>
      <c r="F171" t="s">
        <v>465</v>
      </c>
      <c r="G171">
        <v>50100</v>
      </c>
      <c r="H171">
        <v>140</v>
      </c>
      <c r="I171" t="s">
        <v>241</v>
      </c>
      <c r="J171">
        <v>1</v>
      </c>
      <c r="K171" t="s">
        <v>214</v>
      </c>
      <c r="L171">
        <v>1</v>
      </c>
      <c r="M171" t="s">
        <v>215</v>
      </c>
      <c r="N171">
        <v>0</v>
      </c>
      <c r="P171" t="s">
        <v>216</v>
      </c>
      <c r="Q171">
        <v>203755459</v>
      </c>
      <c r="R171" t="s">
        <v>466</v>
      </c>
      <c r="S171" t="s">
        <v>467</v>
      </c>
      <c r="T171" t="s">
        <v>225</v>
      </c>
      <c r="U171" s="7">
        <v>0.75</v>
      </c>
      <c r="V171" s="7">
        <v>0.15</v>
      </c>
      <c r="W171">
        <v>140</v>
      </c>
      <c r="X171" t="s">
        <v>241</v>
      </c>
      <c r="Y171">
        <v>0</v>
      </c>
      <c r="AA171">
        <v>80</v>
      </c>
      <c r="AB171" t="s">
        <v>220</v>
      </c>
      <c r="AC171">
        <v>21</v>
      </c>
      <c r="AE171" s="6">
        <v>44348</v>
      </c>
      <c r="AF171" s="6">
        <v>44348</v>
      </c>
      <c r="AG171" s="6">
        <v>57588</v>
      </c>
      <c r="AH171" s="6">
        <v>43472</v>
      </c>
      <c r="AI171" s="6">
        <v>57588</v>
      </c>
      <c r="AJ171" s="6">
        <v>34060</v>
      </c>
    </row>
    <row r="172" spans="1:36" x14ac:dyDescent="0.2">
      <c r="A172">
        <v>2</v>
      </c>
      <c r="B172" t="s">
        <v>36</v>
      </c>
      <c r="C172">
        <v>300</v>
      </c>
      <c r="D172" t="s">
        <v>439</v>
      </c>
      <c r="E172">
        <v>3000220</v>
      </c>
      <c r="F172" t="s">
        <v>465</v>
      </c>
      <c r="G172">
        <v>50200</v>
      </c>
      <c r="H172">
        <v>140</v>
      </c>
      <c r="I172" t="s">
        <v>241</v>
      </c>
      <c r="J172">
        <v>1</v>
      </c>
      <c r="K172" t="s">
        <v>214</v>
      </c>
      <c r="L172">
        <v>1</v>
      </c>
      <c r="M172" t="s">
        <v>215</v>
      </c>
      <c r="N172">
        <v>0</v>
      </c>
      <c r="P172" t="s">
        <v>216</v>
      </c>
      <c r="Q172">
        <v>22911028</v>
      </c>
      <c r="R172" t="s">
        <v>468</v>
      </c>
      <c r="S172" t="s">
        <v>469</v>
      </c>
      <c r="T172" t="s">
        <v>219</v>
      </c>
      <c r="U172" s="7">
        <v>0.75</v>
      </c>
      <c r="V172" s="7">
        <v>0.7</v>
      </c>
      <c r="W172">
        <v>140</v>
      </c>
      <c r="X172" t="s">
        <v>241</v>
      </c>
      <c r="Y172">
        <v>0</v>
      </c>
      <c r="AA172">
        <v>80</v>
      </c>
      <c r="AB172" t="s">
        <v>220</v>
      </c>
      <c r="AC172">
        <v>20</v>
      </c>
      <c r="AE172" s="6">
        <v>44748</v>
      </c>
      <c r="AF172" s="6">
        <v>44748</v>
      </c>
      <c r="AG172" s="6">
        <v>48975</v>
      </c>
      <c r="AH172" s="6">
        <v>44748</v>
      </c>
      <c r="AI172" s="6">
        <v>48975</v>
      </c>
      <c r="AJ172" s="6">
        <v>41334</v>
      </c>
    </row>
    <row r="173" spans="1:36" x14ac:dyDescent="0.2">
      <c r="A173">
        <v>2</v>
      </c>
      <c r="B173" t="s">
        <v>36</v>
      </c>
      <c r="C173">
        <v>300</v>
      </c>
      <c r="D173" t="s">
        <v>439</v>
      </c>
      <c r="E173">
        <v>3000220</v>
      </c>
      <c r="F173" t="s">
        <v>465</v>
      </c>
      <c r="G173">
        <v>50200</v>
      </c>
      <c r="H173">
        <v>140</v>
      </c>
      <c r="I173" t="s">
        <v>241</v>
      </c>
      <c r="J173">
        <v>1</v>
      </c>
      <c r="K173" t="s">
        <v>214</v>
      </c>
      <c r="L173">
        <v>1</v>
      </c>
      <c r="M173" t="s">
        <v>215</v>
      </c>
      <c r="N173">
        <v>0</v>
      </c>
      <c r="P173" t="s">
        <v>216</v>
      </c>
      <c r="Q173">
        <v>39178868</v>
      </c>
      <c r="R173" t="s">
        <v>462</v>
      </c>
      <c r="S173" t="s">
        <v>463</v>
      </c>
      <c r="T173" t="s">
        <v>219</v>
      </c>
      <c r="U173" s="7">
        <v>0.75</v>
      </c>
      <c r="V173" s="7">
        <v>0.05</v>
      </c>
      <c r="W173">
        <v>140</v>
      </c>
      <c r="X173" t="s">
        <v>241</v>
      </c>
      <c r="Y173">
        <v>0</v>
      </c>
      <c r="AA173">
        <v>80</v>
      </c>
      <c r="AB173" t="s">
        <v>220</v>
      </c>
      <c r="AC173">
        <v>21</v>
      </c>
      <c r="AE173" s="6">
        <v>41760</v>
      </c>
      <c r="AF173" s="6">
        <v>44166</v>
      </c>
      <c r="AG173" s="6">
        <v>53087</v>
      </c>
      <c r="AH173" s="6">
        <v>39566</v>
      </c>
      <c r="AI173" s="6">
        <v>53087</v>
      </c>
      <c r="AJ173" s="6">
        <v>41334</v>
      </c>
    </row>
    <row r="174" spans="1:36" x14ac:dyDescent="0.2">
      <c r="A174">
        <v>2</v>
      </c>
      <c r="B174" t="s">
        <v>36</v>
      </c>
      <c r="C174">
        <v>300</v>
      </c>
      <c r="D174" t="s">
        <v>439</v>
      </c>
      <c r="E174">
        <v>3000310</v>
      </c>
      <c r="F174" t="s">
        <v>470</v>
      </c>
      <c r="G174">
        <v>50100</v>
      </c>
      <c r="H174">
        <v>140</v>
      </c>
      <c r="I174" t="s">
        <v>241</v>
      </c>
      <c r="J174">
        <v>1</v>
      </c>
      <c r="K174" t="s">
        <v>214</v>
      </c>
      <c r="L174">
        <v>1</v>
      </c>
      <c r="M174" t="s">
        <v>215</v>
      </c>
      <c r="N174">
        <v>0</v>
      </c>
      <c r="P174" t="s">
        <v>216</v>
      </c>
      <c r="Q174">
        <v>311458533</v>
      </c>
      <c r="R174" t="s">
        <v>454</v>
      </c>
      <c r="S174" t="s">
        <v>455</v>
      </c>
      <c r="T174" t="s">
        <v>219</v>
      </c>
      <c r="U174" s="7">
        <v>0.25</v>
      </c>
      <c r="V174" s="7">
        <v>0.25</v>
      </c>
      <c r="W174">
        <v>140</v>
      </c>
      <c r="X174" t="s">
        <v>241</v>
      </c>
      <c r="Y174">
        <v>0</v>
      </c>
      <c r="AA174">
        <v>80</v>
      </c>
      <c r="AB174" t="s">
        <v>220</v>
      </c>
      <c r="AC174">
        <v>20</v>
      </c>
      <c r="AE174" s="6">
        <v>44105</v>
      </c>
      <c r="AF174" s="6">
        <v>44537</v>
      </c>
      <c r="AG174" s="6">
        <v>58471</v>
      </c>
      <c r="AH174" s="6">
        <v>44075</v>
      </c>
      <c r="AI174" s="6">
        <v>58471</v>
      </c>
      <c r="AJ174" s="6">
        <v>18629</v>
      </c>
    </row>
    <row r="175" spans="1:36" x14ac:dyDescent="0.2">
      <c r="A175">
        <v>2</v>
      </c>
      <c r="B175" t="s">
        <v>36</v>
      </c>
      <c r="C175">
        <v>300</v>
      </c>
      <c r="D175" t="s">
        <v>439</v>
      </c>
      <c r="E175">
        <v>3000310</v>
      </c>
      <c r="F175" t="s">
        <v>470</v>
      </c>
      <c r="G175">
        <v>50200</v>
      </c>
      <c r="H175">
        <v>140</v>
      </c>
      <c r="I175" t="s">
        <v>241</v>
      </c>
      <c r="J175">
        <v>1</v>
      </c>
      <c r="K175" t="s">
        <v>214</v>
      </c>
      <c r="L175">
        <v>1</v>
      </c>
      <c r="M175" t="s">
        <v>215</v>
      </c>
      <c r="N175">
        <v>0</v>
      </c>
      <c r="P175" t="s">
        <v>216</v>
      </c>
      <c r="Q175">
        <v>301640975</v>
      </c>
      <c r="R175" t="s">
        <v>450</v>
      </c>
      <c r="S175" t="s">
        <v>451</v>
      </c>
      <c r="T175" t="s">
        <v>219</v>
      </c>
      <c r="U175" s="7">
        <v>0.5</v>
      </c>
      <c r="V175" s="7">
        <v>0.5</v>
      </c>
      <c r="W175">
        <v>140</v>
      </c>
      <c r="X175" t="s">
        <v>241</v>
      </c>
      <c r="Y175">
        <v>0</v>
      </c>
      <c r="AA175">
        <v>80</v>
      </c>
      <c r="AB175" t="s">
        <v>220</v>
      </c>
      <c r="AC175">
        <v>21</v>
      </c>
      <c r="AE175" s="6">
        <v>44441</v>
      </c>
      <c r="AF175" s="6">
        <v>44441</v>
      </c>
      <c r="AG175" s="6">
        <v>56945</v>
      </c>
      <c r="AH175" s="6">
        <v>42248</v>
      </c>
      <c r="AI175" s="6">
        <v>56945</v>
      </c>
      <c r="AJ175" s="6">
        <v>41334</v>
      </c>
    </row>
    <row r="176" spans="1:36" x14ac:dyDescent="0.2">
      <c r="A176">
        <v>2</v>
      </c>
      <c r="B176" t="s">
        <v>36</v>
      </c>
      <c r="C176">
        <v>300</v>
      </c>
      <c r="D176" t="s">
        <v>439</v>
      </c>
      <c r="E176">
        <v>3000320</v>
      </c>
      <c r="F176" t="s">
        <v>471</v>
      </c>
      <c r="G176">
        <v>70100</v>
      </c>
      <c r="H176">
        <v>140</v>
      </c>
      <c r="I176" t="s">
        <v>241</v>
      </c>
      <c r="J176">
        <v>1</v>
      </c>
      <c r="K176" t="s">
        <v>214</v>
      </c>
      <c r="L176">
        <v>1</v>
      </c>
      <c r="M176" t="s">
        <v>215</v>
      </c>
      <c r="N176">
        <v>0</v>
      </c>
      <c r="P176" t="s">
        <v>216</v>
      </c>
      <c r="Q176">
        <v>57390379</v>
      </c>
      <c r="R176" t="s">
        <v>472</v>
      </c>
      <c r="S176" t="s">
        <v>473</v>
      </c>
      <c r="T176" t="s">
        <v>219</v>
      </c>
      <c r="U176" s="7">
        <v>0.26</v>
      </c>
      <c r="V176" s="7">
        <v>0.1</v>
      </c>
      <c r="W176">
        <v>140</v>
      </c>
      <c r="X176" t="s">
        <v>241</v>
      </c>
      <c r="Y176">
        <v>0</v>
      </c>
      <c r="AA176">
        <v>80</v>
      </c>
      <c r="AB176" t="s">
        <v>220</v>
      </c>
      <c r="AC176">
        <v>24</v>
      </c>
      <c r="AD176">
        <v>111</v>
      </c>
      <c r="AE176" s="6">
        <v>37377</v>
      </c>
      <c r="AF176" s="6">
        <v>44562</v>
      </c>
      <c r="AG176" s="6">
        <v>47177</v>
      </c>
      <c r="AH176" s="6">
        <v>36775</v>
      </c>
      <c r="AI176" s="6">
        <v>47177</v>
      </c>
      <c r="AJ176" s="6">
        <v>18629</v>
      </c>
    </row>
    <row r="177" spans="1:36" x14ac:dyDescent="0.2">
      <c r="A177">
        <v>2</v>
      </c>
      <c r="B177" t="s">
        <v>36</v>
      </c>
      <c r="C177">
        <v>300</v>
      </c>
      <c r="D177" t="s">
        <v>439</v>
      </c>
      <c r="E177">
        <v>3000320</v>
      </c>
      <c r="F177" t="s">
        <v>471</v>
      </c>
      <c r="G177">
        <v>70100</v>
      </c>
      <c r="H177">
        <v>140</v>
      </c>
      <c r="I177" t="s">
        <v>241</v>
      </c>
      <c r="J177">
        <v>1</v>
      </c>
      <c r="K177" t="s">
        <v>214</v>
      </c>
      <c r="L177">
        <v>1</v>
      </c>
      <c r="M177" t="s">
        <v>215</v>
      </c>
      <c r="N177">
        <v>0</v>
      </c>
      <c r="P177" t="s">
        <v>216</v>
      </c>
      <c r="Q177">
        <v>300189149</v>
      </c>
      <c r="R177" t="s">
        <v>474</v>
      </c>
      <c r="S177" t="s">
        <v>475</v>
      </c>
      <c r="T177" t="s">
        <v>225</v>
      </c>
      <c r="U177" s="7">
        <v>0.26</v>
      </c>
      <c r="V177" s="7">
        <v>0.01</v>
      </c>
      <c r="W177">
        <v>140</v>
      </c>
      <c r="X177" t="s">
        <v>241</v>
      </c>
      <c r="Y177">
        <v>0</v>
      </c>
      <c r="AA177">
        <v>80</v>
      </c>
      <c r="AB177" t="s">
        <v>220</v>
      </c>
      <c r="AC177">
        <v>21</v>
      </c>
      <c r="AD177">
        <v>135</v>
      </c>
      <c r="AE177" s="6">
        <v>44174</v>
      </c>
      <c r="AF177" s="6">
        <v>44174</v>
      </c>
      <c r="AG177" s="6">
        <v>56188</v>
      </c>
      <c r="AH177" s="6">
        <v>43786</v>
      </c>
      <c r="AI177" s="6">
        <v>56188</v>
      </c>
      <c r="AJ177" s="6">
        <v>18629</v>
      </c>
    </row>
    <row r="178" spans="1:36" x14ac:dyDescent="0.2">
      <c r="A178">
        <v>2</v>
      </c>
      <c r="B178" t="s">
        <v>36</v>
      </c>
      <c r="C178">
        <v>300</v>
      </c>
      <c r="D178" t="s">
        <v>439</v>
      </c>
      <c r="E178">
        <v>3000320</v>
      </c>
      <c r="F178" t="s">
        <v>471</v>
      </c>
      <c r="G178">
        <v>70100</v>
      </c>
      <c r="H178">
        <v>140</v>
      </c>
      <c r="I178" t="s">
        <v>241</v>
      </c>
      <c r="J178">
        <v>1</v>
      </c>
      <c r="K178" t="s">
        <v>214</v>
      </c>
      <c r="L178">
        <v>1</v>
      </c>
      <c r="M178" t="s">
        <v>215</v>
      </c>
      <c r="N178">
        <v>0</v>
      </c>
      <c r="P178" t="s">
        <v>216</v>
      </c>
      <c r="Q178">
        <v>301563151</v>
      </c>
      <c r="R178" t="s">
        <v>476</v>
      </c>
      <c r="S178" t="s">
        <v>243</v>
      </c>
      <c r="T178" t="s">
        <v>219</v>
      </c>
      <c r="U178" s="7">
        <v>0.26</v>
      </c>
      <c r="V178" s="7">
        <v>0.15</v>
      </c>
      <c r="W178">
        <v>140</v>
      </c>
      <c r="X178" t="s">
        <v>241</v>
      </c>
      <c r="Y178">
        <v>0</v>
      </c>
      <c r="AA178">
        <v>80</v>
      </c>
      <c r="AB178" t="s">
        <v>220</v>
      </c>
      <c r="AC178">
        <v>21</v>
      </c>
      <c r="AD178">
        <v>104</v>
      </c>
      <c r="AE178" s="6">
        <v>43604</v>
      </c>
      <c r="AF178" s="6">
        <v>43604</v>
      </c>
      <c r="AG178" s="6">
        <v>56887</v>
      </c>
      <c r="AH178" s="6">
        <v>41287</v>
      </c>
      <c r="AI178" s="6">
        <v>56887</v>
      </c>
      <c r="AJ178" s="6">
        <v>18629</v>
      </c>
    </row>
    <row r="179" spans="1:36" x14ac:dyDescent="0.2">
      <c r="A179">
        <v>2</v>
      </c>
      <c r="B179" t="s">
        <v>36</v>
      </c>
      <c r="C179">
        <v>300</v>
      </c>
      <c r="D179" t="s">
        <v>439</v>
      </c>
      <c r="E179">
        <v>3000320</v>
      </c>
      <c r="F179" t="s">
        <v>471</v>
      </c>
      <c r="G179">
        <v>70200</v>
      </c>
      <c r="H179">
        <v>140</v>
      </c>
      <c r="I179" t="s">
        <v>241</v>
      </c>
      <c r="J179">
        <v>1</v>
      </c>
      <c r="K179" t="s">
        <v>214</v>
      </c>
      <c r="L179">
        <v>1</v>
      </c>
      <c r="M179" t="s">
        <v>215</v>
      </c>
      <c r="N179">
        <v>0</v>
      </c>
      <c r="P179" t="s">
        <v>216</v>
      </c>
      <c r="Q179">
        <v>37092475</v>
      </c>
      <c r="R179" t="s">
        <v>229</v>
      </c>
      <c r="S179" t="s">
        <v>461</v>
      </c>
      <c r="T179" t="s">
        <v>225</v>
      </c>
      <c r="U179" s="7">
        <v>0.75</v>
      </c>
      <c r="V179" s="7">
        <v>0.75</v>
      </c>
      <c r="W179">
        <v>140</v>
      </c>
      <c r="X179" t="s">
        <v>241</v>
      </c>
      <c r="Y179">
        <v>0</v>
      </c>
      <c r="AA179">
        <v>80</v>
      </c>
      <c r="AB179" t="s">
        <v>220</v>
      </c>
      <c r="AC179">
        <v>21</v>
      </c>
      <c r="AD179">
        <v>101</v>
      </c>
      <c r="AE179" s="6">
        <v>42248</v>
      </c>
      <c r="AF179" s="6">
        <v>42248</v>
      </c>
      <c r="AG179" s="6">
        <v>55918</v>
      </c>
      <c r="AH179" s="6">
        <v>42248</v>
      </c>
      <c r="AI179" s="6">
        <v>55918</v>
      </c>
      <c r="AJ179" s="6">
        <v>41334</v>
      </c>
    </row>
    <row r="180" spans="1:36" x14ac:dyDescent="0.2">
      <c r="A180">
        <v>2</v>
      </c>
      <c r="B180" t="s">
        <v>36</v>
      </c>
      <c r="C180">
        <v>301</v>
      </c>
      <c r="D180" t="s">
        <v>477</v>
      </c>
      <c r="E180">
        <v>3010000</v>
      </c>
      <c r="F180" t="s">
        <v>38</v>
      </c>
      <c r="G180">
        <v>52400</v>
      </c>
      <c r="H180">
        <v>120</v>
      </c>
      <c r="I180" t="s">
        <v>227</v>
      </c>
      <c r="J180">
        <v>1</v>
      </c>
      <c r="K180" t="s">
        <v>214</v>
      </c>
      <c r="L180">
        <v>1</v>
      </c>
      <c r="M180" t="s">
        <v>215</v>
      </c>
      <c r="N180">
        <v>8</v>
      </c>
      <c r="O180" t="s">
        <v>228</v>
      </c>
      <c r="P180" t="s">
        <v>216</v>
      </c>
      <c r="U180" s="7">
        <v>0.2</v>
      </c>
      <c r="AJ180" s="6">
        <v>42461</v>
      </c>
    </row>
    <row r="181" spans="1:36" x14ac:dyDescent="0.2">
      <c r="A181">
        <v>2</v>
      </c>
      <c r="B181" t="s">
        <v>36</v>
      </c>
      <c r="C181">
        <v>301</v>
      </c>
      <c r="D181" t="s">
        <v>477</v>
      </c>
      <c r="E181">
        <v>3010051</v>
      </c>
      <c r="F181" t="s">
        <v>478</v>
      </c>
      <c r="G181">
        <v>140100</v>
      </c>
      <c r="H181">
        <v>140</v>
      </c>
      <c r="I181" t="s">
        <v>241</v>
      </c>
      <c r="J181">
        <v>1</v>
      </c>
      <c r="K181" t="s">
        <v>214</v>
      </c>
      <c r="L181">
        <v>1</v>
      </c>
      <c r="M181" t="s">
        <v>215</v>
      </c>
      <c r="N181">
        <v>0</v>
      </c>
      <c r="P181" t="s">
        <v>216</v>
      </c>
      <c r="Q181">
        <v>203091848</v>
      </c>
      <c r="R181" t="s">
        <v>479</v>
      </c>
      <c r="S181" t="s">
        <v>294</v>
      </c>
      <c r="T181" t="s">
        <v>219</v>
      </c>
      <c r="U181" s="7">
        <v>0.25</v>
      </c>
      <c r="V181" s="7">
        <v>0.25</v>
      </c>
      <c r="W181">
        <v>140</v>
      </c>
      <c r="X181" t="s">
        <v>241</v>
      </c>
      <c r="Y181">
        <v>0</v>
      </c>
      <c r="AA181">
        <v>80</v>
      </c>
      <c r="AB181" t="s">
        <v>220</v>
      </c>
      <c r="AC181">
        <v>20</v>
      </c>
      <c r="AE181" s="6">
        <v>44866</v>
      </c>
      <c r="AF181" s="6">
        <v>44866</v>
      </c>
      <c r="AG181" s="6">
        <v>46022</v>
      </c>
      <c r="AH181" s="6">
        <v>43851</v>
      </c>
      <c r="AI181" s="6">
        <v>46022</v>
      </c>
      <c r="AJ181" s="6">
        <v>37135</v>
      </c>
    </row>
    <row r="182" spans="1:36" x14ac:dyDescent="0.2">
      <c r="A182">
        <v>2</v>
      </c>
      <c r="B182" t="s">
        <v>36</v>
      </c>
      <c r="C182">
        <v>301</v>
      </c>
      <c r="D182" t="s">
        <v>477</v>
      </c>
      <c r="E182">
        <v>3010051</v>
      </c>
      <c r="F182" t="s">
        <v>478</v>
      </c>
      <c r="G182">
        <v>140200</v>
      </c>
      <c r="H182">
        <v>140</v>
      </c>
      <c r="I182" t="s">
        <v>241</v>
      </c>
      <c r="J182">
        <v>1</v>
      </c>
      <c r="K182" t="s">
        <v>214</v>
      </c>
      <c r="L182">
        <v>1</v>
      </c>
      <c r="M182" t="s">
        <v>215</v>
      </c>
      <c r="N182">
        <v>0</v>
      </c>
      <c r="P182" t="s">
        <v>216</v>
      </c>
      <c r="U182" s="7">
        <v>0.85</v>
      </c>
      <c r="AJ182" s="6">
        <v>37135</v>
      </c>
    </row>
    <row r="183" spans="1:36" x14ac:dyDescent="0.2">
      <c r="A183">
        <v>2</v>
      </c>
      <c r="B183" t="s">
        <v>36</v>
      </c>
      <c r="C183">
        <v>301</v>
      </c>
      <c r="D183" t="s">
        <v>477</v>
      </c>
      <c r="E183">
        <v>3010051</v>
      </c>
      <c r="F183" t="s">
        <v>478</v>
      </c>
      <c r="G183">
        <v>140300</v>
      </c>
      <c r="H183">
        <v>140</v>
      </c>
      <c r="I183" t="s">
        <v>241</v>
      </c>
      <c r="J183">
        <v>1</v>
      </c>
      <c r="K183" t="s">
        <v>214</v>
      </c>
      <c r="L183">
        <v>1</v>
      </c>
      <c r="M183" t="s">
        <v>215</v>
      </c>
      <c r="N183">
        <v>0</v>
      </c>
      <c r="P183" t="s">
        <v>216</v>
      </c>
      <c r="Q183">
        <v>39978291</v>
      </c>
      <c r="R183" t="s">
        <v>480</v>
      </c>
      <c r="S183" t="s">
        <v>481</v>
      </c>
      <c r="T183" t="s">
        <v>219</v>
      </c>
      <c r="U183" s="7">
        <v>1</v>
      </c>
      <c r="V183" s="7">
        <v>1</v>
      </c>
      <c r="W183">
        <v>140</v>
      </c>
      <c r="X183" t="s">
        <v>241</v>
      </c>
      <c r="Y183">
        <v>0</v>
      </c>
      <c r="AA183">
        <v>80</v>
      </c>
      <c r="AB183" t="s">
        <v>220</v>
      </c>
      <c r="AC183">
        <v>22</v>
      </c>
      <c r="AD183">
        <v>101</v>
      </c>
      <c r="AE183" s="6">
        <v>44866</v>
      </c>
      <c r="AF183" s="6">
        <v>44866</v>
      </c>
      <c r="AG183" s="6">
        <v>47633</v>
      </c>
      <c r="AH183" s="6">
        <v>39366</v>
      </c>
      <c r="AI183" s="6">
        <v>47633</v>
      </c>
      <c r="AJ183" s="6">
        <v>33604</v>
      </c>
    </row>
    <row r="184" spans="1:36" x14ac:dyDescent="0.2">
      <c r="A184">
        <v>2</v>
      </c>
      <c r="B184" t="s">
        <v>36</v>
      </c>
      <c r="C184">
        <v>301</v>
      </c>
      <c r="D184" t="s">
        <v>477</v>
      </c>
      <c r="E184">
        <v>3010051</v>
      </c>
      <c r="F184" t="s">
        <v>478</v>
      </c>
      <c r="G184">
        <v>140400</v>
      </c>
      <c r="H184">
        <v>140</v>
      </c>
      <c r="I184" t="s">
        <v>241</v>
      </c>
      <c r="J184">
        <v>1</v>
      </c>
      <c r="K184" t="s">
        <v>214</v>
      </c>
      <c r="L184">
        <v>1</v>
      </c>
      <c r="M184" t="s">
        <v>215</v>
      </c>
      <c r="N184">
        <v>0</v>
      </c>
      <c r="P184" t="s">
        <v>216</v>
      </c>
      <c r="Q184">
        <v>33543414</v>
      </c>
      <c r="R184" t="s">
        <v>482</v>
      </c>
      <c r="S184" t="s">
        <v>483</v>
      </c>
      <c r="T184" t="s">
        <v>219</v>
      </c>
      <c r="U184" s="7">
        <v>1</v>
      </c>
      <c r="V184" s="7">
        <v>1</v>
      </c>
      <c r="W184">
        <v>140</v>
      </c>
      <c r="X184" t="s">
        <v>241</v>
      </c>
      <c r="Y184">
        <v>0</v>
      </c>
      <c r="AA184">
        <v>80</v>
      </c>
      <c r="AB184" t="s">
        <v>220</v>
      </c>
      <c r="AC184">
        <v>23</v>
      </c>
      <c r="AD184">
        <v>108</v>
      </c>
      <c r="AE184" s="6">
        <v>44866</v>
      </c>
      <c r="AF184" s="6">
        <v>44866</v>
      </c>
      <c r="AG184" s="6">
        <v>52596</v>
      </c>
      <c r="AH184" s="6">
        <v>39054</v>
      </c>
      <c r="AI184" s="6">
        <v>52596</v>
      </c>
      <c r="AJ184" s="6">
        <v>36708</v>
      </c>
    </row>
    <row r="185" spans="1:36" x14ac:dyDescent="0.2">
      <c r="A185">
        <v>2</v>
      </c>
      <c r="B185" t="s">
        <v>36</v>
      </c>
      <c r="C185">
        <v>301</v>
      </c>
      <c r="D185" t="s">
        <v>477</v>
      </c>
      <c r="E185">
        <v>3010052</v>
      </c>
      <c r="F185" t="s">
        <v>484</v>
      </c>
      <c r="G185">
        <v>140100</v>
      </c>
      <c r="H185">
        <v>140</v>
      </c>
      <c r="I185" t="s">
        <v>241</v>
      </c>
      <c r="J185">
        <v>1</v>
      </c>
      <c r="K185" t="s">
        <v>214</v>
      </c>
      <c r="L185">
        <v>1</v>
      </c>
      <c r="M185" t="s">
        <v>215</v>
      </c>
      <c r="N185">
        <v>0</v>
      </c>
      <c r="P185" t="s">
        <v>216</v>
      </c>
      <c r="U185" s="7">
        <v>0.9</v>
      </c>
      <c r="AJ185" s="6">
        <v>35431</v>
      </c>
    </row>
    <row r="186" spans="1:36" x14ac:dyDescent="0.2">
      <c r="A186">
        <v>2</v>
      </c>
      <c r="B186" t="s">
        <v>36</v>
      </c>
      <c r="C186">
        <v>301</v>
      </c>
      <c r="D186" t="s">
        <v>477</v>
      </c>
      <c r="E186">
        <v>3010052</v>
      </c>
      <c r="F186" t="s">
        <v>484</v>
      </c>
      <c r="G186">
        <v>140200</v>
      </c>
      <c r="H186">
        <v>140</v>
      </c>
      <c r="I186" t="s">
        <v>241</v>
      </c>
      <c r="J186">
        <v>1</v>
      </c>
      <c r="K186" t="s">
        <v>214</v>
      </c>
      <c r="L186">
        <v>1</v>
      </c>
      <c r="M186" t="s">
        <v>215</v>
      </c>
      <c r="N186">
        <v>0</v>
      </c>
      <c r="P186" t="s">
        <v>216</v>
      </c>
      <c r="U186" s="7">
        <v>0.35</v>
      </c>
      <c r="AJ186" s="6">
        <v>31686</v>
      </c>
    </row>
    <row r="187" spans="1:36" x14ac:dyDescent="0.2">
      <c r="A187">
        <v>2</v>
      </c>
      <c r="B187" t="s">
        <v>36</v>
      </c>
      <c r="C187">
        <v>301</v>
      </c>
      <c r="D187" t="s">
        <v>477</v>
      </c>
      <c r="E187">
        <v>3010052</v>
      </c>
      <c r="F187" t="s">
        <v>484</v>
      </c>
      <c r="G187">
        <v>140500</v>
      </c>
      <c r="H187">
        <v>140</v>
      </c>
      <c r="I187" t="s">
        <v>241</v>
      </c>
      <c r="J187">
        <v>1</v>
      </c>
      <c r="K187" t="s">
        <v>214</v>
      </c>
      <c r="L187">
        <v>1</v>
      </c>
      <c r="M187" t="s">
        <v>215</v>
      </c>
      <c r="N187">
        <v>0</v>
      </c>
      <c r="P187" t="s">
        <v>216</v>
      </c>
      <c r="U187" s="7">
        <v>0.8</v>
      </c>
      <c r="AJ187" s="6">
        <v>42461</v>
      </c>
    </row>
    <row r="188" spans="1:36" x14ac:dyDescent="0.2">
      <c r="A188">
        <v>2</v>
      </c>
      <c r="B188" t="s">
        <v>36</v>
      </c>
      <c r="C188">
        <v>301</v>
      </c>
      <c r="D188" t="s">
        <v>477</v>
      </c>
      <c r="E188">
        <v>3010052</v>
      </c>
      <c r="F188" t="s">
        <v>484</v>
      </c>
      <c r="G188">
        <v>140600</v>
      </c>
      <c r="H188">
        <v>140</v>
      </c>
      <c r="I188" t="s">
        <v>241</v>
      </c>
      <c r="J188">
        <v>1</v>
      </c>
      <c r="K188" t="s">
        <v>214</v>
      </c>
      <c r="L188">
        <v>1</v>
      </c>
      <c r="M188" t="s">
        <v>215</v>
      </c>
      <c r="N188">
        <v>0</v>
      </c>
      <c r="P188" t="s">
        <v>216</v>
      </c>
      <c r="U188" s="7">
        <v>0.8</v>
      </c>
      <c r="AJ188" s="6">
        <v>42461</v>
      </c>
    </row>
    <row r="189" spans="1:36" x14ac:dyDescent="0.2">
      <c r="A189">
        <v>2</v>
      </c>
      <c r="B189" t="s">
        <v>36</v>
      </c>
      <c r="C189">
        <v>302</v>
      </c>
      <c r="D189" t="s">
        <v>485</v>
      </c>
      <c r="E189">
        <v>3020000</v>
      </c>
      <c r="F189" t="s">
        <v>39</v>
      </c>
      <c r="G189">
        <v>20100</v>
      </c>
      <c r="H189">
        <v>64</v>
      </c>
      <c r="I189" t="s">
        <v>222</v>
      </c>
      <c r="J189">
        <v>1</v>
      </c>
      <c r="K189" t="s">
        <v>214</v>
      </c>
      <c r="L189">
        <v>1</v>
      </c>
      <c r="M189" t="s">
        <v>215</v>
      </c>
      <c r="N189">
        <v>0</v>
      </c>
      <c r="P189" t="s">
        <v>216</v>
      </c>
      <c r="Q189">
        <v>319344370</v>
      </c>
      <c r="R189" t="s">
        <v>486</v>
      </c>
      <c r="S189" t="s">
        <v>487</v>
      </c>
      <c r="T189" t="s">
        <v>219</v>
      </c>
      <c r="U189" s="7">
        <v>0.5</v>
      </c>
      <c r="V189" s="7">
        <v>0.5</v>
      </c>
      <c r="W189">
        <v>64</v>
      </c>
      <c r="X189" t="s">
        <v>222</v>
      </c>
      <c r="Y189">
        <v>0</v>
      </c>
      <c r="AA189">
        <v>80</v>
      </c>
      <c r="AB189" t="s">
        <v>220</v>
      </c>
      <c r="AC189">
        <v>28</v>
      </c>
      <c r="AD189">
        <v>110</v>
      </c>
      <c r="AE189" s="6">
        <v>44593</v>
      </c>
      <c r="AF189" s="6">
        <v>44593</v>
      </c>
      <c r="AG189" s="6">
        <v>48760</v>
      </c>
      <c r="AH189" s="6">
        <v>43252</v>
      </c>
      <c r="AI189" s="6">
        <v>49460</v>
      </c>
      <c r="AJ189" s="6">
        <v>34060</v>
      </c>
    </row>
    <row r="190" spans="1:36" x14ac:dyDescent="0.2">
      <c r="A190">
        <v>2</v>
      </c>
      <c r="B190" t="s">
        <v>36</v>
      </c>
      <c r="C190">
        <v>302</v>
      </c>
      <c r="D190" t="s">
        <v>485</v>
      </c>
      <c r="E190">
        <v>3020000</v>
      </c>
      <c r="F190" t="s">
        <v>39</v>
      </c>
      <c r="G190">
        <v>25400</v>
      </c>
      <c r="H190">
        <v>120</v>
      </c>
      <c r="I190" t="s">
        <v>227</v>
      </c>
      <c r="J190">
        <v>1</v>
      </c>
      <c r="K190" t="s">
        <v>214</v>
      </c>
      <c r="L190">
        <v>1</v>
      </c>
      <c r="M190" t="s">
        <v>215</v>
      </c>
      <c r="N190">
        <v>8</v>
      </c>
      <c r="O190" t="s">
        <v>228</v>
      </c>
      <c r="P190" t="s">
        <v>216</v>
      </c>
      <c r="Q190">
        <v>36257988</v>
      </c>
      <c r="R190" t="s">
        <v>488</v>
      </c>
      <c r="S190" t="s">
        <v>489</v>
      </c>
      <c r="T190" t="s">
        <v>225</v>
      </c>
      <c r="U190" s="7">
        <v>1</v>
      </c>
      <c r="V190" s="7">
        <v>1</v>
      </c>
      <c r="W190">
        <v>120</v>
      </c>
      <c r="X190" t="s">
        <v>227</v>
      </c>
      <c r="Y190">
        <v>0</v>
      </c>
      <c r="AA190">
        <v>80</v>
      </c>
      <c r="AB190" t="s">
        <v>220</v>
      </c>
      <c r="AC190">
        <v>20</v>
      </c>
      <c r="AE190" s="6">
        <v>44774</v>
      </c>
      <c r="AF190" s="6">
        <v>44774</v>
      </c>
      <c r="AG190" s="6">
        <v>53600</v>
      </c>
      <c r="AH190" s="6">
        <v>44774</v>
      </c>
      <c r="AI190" s="6">
        <v>53600</v>
      </c>
      <c r="AJ190" s="6">
        <v>42461</v>
      </c>
    </row>
    <row r="191" spans="1:36" x14ac:dyDescent="0.2">
      <c r="A191">
        <v>2</v>
      </c>
      <c r="B191" t="s">
        <v>36</v>
      </c>
      <c r="C191">
        <v>302</v>
      </c>
      <c r="D191" t="s">
        <v>485</v>
      </c>
      <c r="E191">
        <v>3020000</v>
      </c>
      <c r="F191" t="s">
        <v>39</v>
      </c>
      <c r="G191">
        <v>25500</v>
      </c>
      <c r="H191">
        <v>120</v>
      </c>
      <c r="I191" t="s">
        <v>227</v>
      </c>
      <c r="J191">
        <v>1</v>
      </c>
      <c r="K191" t="s">
        <v>214</v>
      </c>
      <c r="L191">
        <v>1</v>
      </c>
      <c r="M191" t="s">
        <v>215</v>
      </c>
      <c r="N191">
        <v>8</v>
      </c>
      <c r="O191" t="s">
        <v>228</v>
      </c>
      <c r="P191" t="s">
        <v>216</v>
      </c>
      <c r="U191" s="7">
        <v>0.5</v>
      </c>
      <c r="AJ191" s="6">
        <v>42461</v>
      </c>
    </row>
    <row r="192" spans="1:36" x14ac:dyDescent="0.2">
      <c r="A192">
        <v>2</v>
      </c>
      <c r="B192" t="s">
        <v>36</v>
      </c>
      <c r="C192">
        <v>303</v>
      </c>
      <c r="D192" t="s">
        <v>490</v>
      </c>
      <c r="E192">
        <v>3030000</v>
      </c>
      <c r="F192" t="s">
        <v>40</v>
      </c>
      <c r="G192">
        <v>35100</v>
      </c>
      <c r="H192">
        <v>63</v>
      </c>
      <c r="I192" t="s">
        <v>2</v>
      </c>
      <c r="J192">
        <v>1</v>
      </c>
      <c r="K192" t="s">
        <v>214</v>
      </c>
      <c r="L192">
        <v>1</v>
      </c>
      <c r="M192" t="s">
        <v>215</v>
      </c>
      <c r="N192">
        <v>0</v>
      </c>
      <c r="P192" t="s">
        <v>216</v>
      </c>
      <c r="Q192">
        <v>58811803</v>
      </c>
      <c r="R192" t="s">
        <v>491</v>
      </c>
      <c r="S192" t="s">
        <v>391</v>
      </c>
      <c r="T192" t="s">
        <v>219</v>
      </c>
      <c r="U192" s="7">
        <v>0.75</v>
      </c>
      <c r="V192" s="7">
        <v>0.75</v>
      </c>
      <c r="W192">
        <v>63</v>
      </c>
      <c r="X192" t="s">
        <v>2</v>
      </c>
      <c r="Y192">
        <v>0</v>
      </c>
      <c r="AA192">
        <v>80</v>
      </c>
      <c r="AB192" t="s">
        <v>220</v>
      </c>
      <c r="AC192">
        <v>31</v>
      </c>
      <c r="AD192">
        <v>104</v>
      </c>
      <c r="AE192" s="6">
        <v>32629</v>
      </c>
      <c r="AF192" s="6">
        <v>36008</v>
      </c>
      <c r="AG192" s="6">
        <v>45413</v>
      </c>
      <c r="AH192" s="6">
        <v>32629</v>
      </c>
      <c r="AI192" s="6">
        <v>45443</v>
      </c>
      <c r="AJ192" s="6">
        <v>33970</v>
      </c>
    </row>
    <row r="193" spans="1:36" x14ac:dyDescent="0.2">
      <c r="A193">
        <v>2</v>
      </c>
      <c r="B193" t="s">
        <v>36</v>
      </c>
      <c r="C193">
        <v>303</v>
      </c>
      <c r="D193" t="s">
        <v>490</v>
      </c>
      <c r="E193">
        <v>3030000</v>
      </c>
      <c r="F193" t="s">
        <v>40</v>
      </c>
      <c r="G193">
        <v>40100</v>
      </c>
      <c r="H193">
        <v>64</v>
      </c>
      <c r="I193" t="s">
        <v>222</v>
      </c>
      <c r="J193">
        <v>1</v>
      </c>
      <c r="K193" t="s">
        <v>214</v>
      </c>
      <c r="L193">
        <v>1</v>
      </c>
      <c r="M193" t="s">
        <v>215</v>
      </c>
      <c r="N193">
        <v>0</v>
      </c>
      <c r="P193" t="s">
        <v>216</v>
      </c>
      <c r="Q193">
        <v>33108697</v>
      </c>
      <c r="R193" t="s">
        <v>492</v>
      </c>
      <c r="S193" t="s">
        <v>493</v>
      </c>
      <c r="T193" t="s">
        <v>219</v>
      </c>
      <c r="U193" s="7">
        <v>0.5</v>
      </c>
      <c r="V193" s="7">
        <v>0.5</v>
      </c>
      <c r="W193">
        <v>64</v>
      </c>
      <c r="X193" t="s">
        <v>222</v>
      </c>
      <c r="Y193">
        <v>0</v>
      </c>
      <c r="AA193">
        <v>80</v>
      </c>
      <c r="AB193" t="s">
        <v>220</v>
      </c>
      <c r="AC193">
        <v>26</v>
      </c>
      <c r="AE193" s="6">
        <v>44805</v>
      </c>
      <c r="AF193" s="6">
        <v>44805</v>
      </c>
      <c r="AG193" s="6">
        <v>52504</v>
      </c>
      <c r="AH193" s="6">
        <v>44805</v>
      </c>
      <c r="AI193" s="6">
        <v>52504</v>
      </c>
      <c r="AJ193" s="6">
        <v>18629</v>
      </c>
    </row>
    <row r="194" spans="1:36" x14ac:dyDescent="0.2">
      <c r="A194">
        <v>2</v>
      </c>
      <c r="B194" t="s">
        <v>36</v>
      </c>
      <c r="C194">
        <v>303</v>
      </c>
      <c r="D194" t="s">
        <v>490</v>
      </c>
      <c r="E194">
        <v>3030000</v>
      </c>
      <c r="F194" t="s">
        <v>40</v>
      </c>
      <c r="G194">
        <v>61700</v>
      </c>
      <c r="H194">
        <v>120</v>
      </c>
      <c r="I194" t="s">
        <v>227</v>
      </c>
      <c r="J194">
        <v>1</v>
      </c>
      <c r="K194" t="s">
        <v>214</v>
      </c>
      <c r="L194">
        <v>1</v>
      </c>
      <c r="M194" t="s">
        <v>215</v>
      </c>
      <c r="N194">
        <v>8</v>
      </c>
      <c r="O194" t="s">
        <v>228</v>
      </c>
      <c r="P194" t="s">
        <v>216</v>
      </c>
      <c r="Q194">
        <v>300864964</v>
      </c>
      <c r="R194" t="s">
        <v>494</v>
      </c>
      <c r="S194" t="s">
        <v>495</v>
      </c>
      <c r="T194" t="s">
        <v>219</v>
      </c>
      <c r="U194" s="7">
        <v>1</v>
      </c>
      <c r="V194" s="7">
        <v>1</v>
      </c>
      <c r="W194">
        <v>120</v>
      </c>
      <c r="X194" t="s">
        <v>227</v>
      </c>
      <c r="Y194">
        <v>0</v>
      </c>
      <c r="AA194">
        <v>80</v>
      </c>
      <c r="AB194" t="s">
        <v>220</v>
      </c>
      <c r="AC194">
        <v>21</v>
      </c>
      <c r="AE194" s="6">
        <v>42795</v>
      </c>
      <c r="AF194" s="6">
        <v>44107</v>
      </c>
      <c r="AG194" s="6">
        <v>56430</v>
      </c>
      <c r="AH194" s="6">
        <v>41671</v>
      </c>
      <c r="AI194" s="6">
        <v>56430</v>
      </c>
      <c r="AJ194" s="6">
        <v>42461</v>
      </c>
    </row>
    <row r="195" spans="1:36" x14ac:dyDescent="0.2">
      <c r="A195">
        <v>2</v>
      </c>
      <c r="B195" t="s">
        <v>36</v>
      </c>
      <c r="C195">
        <v>303</v>
      </c>
      <c r="D195" t="s">
        <v>490</v>
      </c>
      <c r="E195">
        <v>3030000</v>
      </c>
      <c r="F195" t="s">
        <v>40</v>
      </c>
      <c r="G195">
        <v>61800</v>
      </c>
      <c r="H195">
        <v>120</v>
      </c>
      <c r="I195" t="s">
        <v>227</v>
      </c>
      <c r="J195">
        <v>1</v>
      </c>
      <c r="K195" t="s">
        <v>214</v>
      </c>
      <c r="L195">
        <v>1</v>
      </c>
      <c r="M195" t="s">
        <v>215</v>
      </c>
      <c r="N195">
        <v>8</v>
      </c>
      <c r="O195" t="s">
        <v>228</v>
      </c>
      <c r="P195" t="s">
        <v>216</v>
      </c>
      <c r="Q195">
        <v>25599705</v>
      </c>
      <c r="R195" t="s">
        <v>496</v>
      </c>
      <c r="S195" t="s">
        <v>497</v>
      </c>
      <c r="T195" t="s">
        <v>219</v>
      </c>
      <c r="U195" s="7">
        <v>0.5</v>
      </c>
      <c r="V195" s="7">
        <v>0.5</v>
      </c>
      <c r="W195">
        <v>120</v>
      </c>
      <c r="X195" t="s">
        <v>227</v>
      </c>
      <c r="Y195">
        <v>0</v>
      </c>
      <c r="AA195">
        <v>80</v>
      </c>
      <c r="AB195" t="s">
        <v>220</v>
      </c>
      <c r="AC195">
        <v>23</v>
      </c>
      <c r="AD195">
        <v>105</v>
      </c>
      <c r="AE195" s="6">
        <v>36482</v>
      </c>
      <c r="AF195" s="6">
        <v>44075</v>
      </c>
      <c r="AG195" s="6">
        <v>51470</v>
      </c>
      <c r="AH195" s="6">
        <v>36482</v>
      </c>
      <c r="AI195" s="6">
        <v>51470</v>
      </c>
      <c r="AJ195" s="6">
        <v>42461</v>
      </c>
    </row>
    <row r="196" spans="1:36" x14ac:dyDescent="0.2">
      <c r="A196">
        <v>2</v>
      </c>
      <c r="B196" t="s">
        <v>36</v>
      </c>
      <c r="C196">
        <v>304</v>
      </c>
      <c r="D196" t="s">
        <v>498</v>
      </c>
      <c r="E196">
        <v>3040000</v>
      </c>
      <c r="F196" t="s">
        <v>41</v>
      </c>
      <c r="G196">
        <v>37100</v>
      </c>
      <c r="H196">
        <v>63</v>
      </c>
      <c r="I196" t="s">
        <v>2</v>
      </c>
      <c r="J196">
        <v>1</v>
      </c>
      <c r="K196" t="s">
        <v>214</v>
      </c>
      <c r="L196">
        <v>1</v>
      </c>
      <c r="M196" t="s">
        <v>215</v>
      </c>
      <c r="N196">
        <v>0</v>
      </c>
      <c r="P196" t="s">
        <v>216</v>
      </c>
      <c r="Q196">
        <v>23970585</v>
      </c>
      <c r="R196" t="s">
        <v>499</v>
      </c>
      <c r="S196" t="s">
        <v>500</v>
      </c>
      <c r="T196" t="s">
        <v>219</v>
      </c>
      <c r="U196" s="7">
        <v>0.9</v>
      </c>
      <c r="V196" s="7">
        <v>0.9</v>
      </c>
      <c r="W196">
        <v>63</v>
      </c>
      <c r="X196" t="s">
        <v>2</v>
      </c>
      <c r="Y196">
        <v>0</v>
      </c>
      <c r="AA196">
        <v>80</v>
      </c>
      <c r="AB196" t="s">
        <v>220</v>
      </c>
      <c r="AC196">
        <v>29</v>
      </c>
      <c r="AD196">
        <v>107</v>
      </c>
      <c r="AE196" s="6">
        <v>43831</v>
      </c>
      <c r="AF196" s="6">
        <v>43831</v>
      </c>
      <c r="AG196" s="6">
        <v>46997</v>
      </c>
      <c r="AH196" s="6">
        <v>35995</v>
      </c>
      <c r="AI196" s="6">
        <v>46997</v>
      </c>
      <c r="AJ196" s="6">
        <v>26665</v>
      </c>
    </row>
    <row r="197" spans="1:36" x14ac:dyDescent="0.2">
      <c r="A197">
        <v>2</v>
      </c>
      <c r="B197" t="s">
        <v>36</v>
      </c>
      <c r="C197">
        <v>304</v>
      </c>
      <c r="D197" t="s">
        <v>498</v>
      </c>
      <c r="E197">
        <v>3040000</v>
      </c>
      <c r="F197" t="s">
        <v>41</v>
      </c>
      <c r="G197">
        <v>92200</v>
      </c>
      <c r="H197">
        <v>120</v>
      </c>
      <c r="I197" t="s">
        <v>227</v>
      </c>
      <c r="J197">
        <v>1</v>
      </c>
      <c r="K197" t="s">
        <v>214</v>
      </c>
      <c r="L197">
        <v>1</v>
      </c>
      <c r="M197" t="s">
        <v>215</v>
      </c>
      <c r="N197">
        <v>8</v>
      </c>
      <c r="O197" t="s">
        <v>228</v>
      </c>
      <c r="P197" t="s">
        <v>216</v>
      </c>
      <c r="Q197">
        <v>300156874</v>
      </c>
      <c r="R197" t="s">
        <v>501</v>
      </c>
      <c r="S197" t="s">
        <v>502</v>
      </c>
      <c r="T197" t="s">
        <v>219</v>
      </c>
      <c r="U197" s="7">
        <v>0.5</v>
      </c>
      <c r="V197" s="7">
        <v>0.5</v>
      </c>
      <c r="W197">
        <v>120</v>
      </c>
      <c r="X197" t="s">
        <v>227</v>
      </c>
      <c r="Y197">
        <v>0</v>
      </c>
      <c r="AA197">
        <v>80</v>
      </c>
      <c r="AB197" t="s">
        <v>220</v>
      </c>
      <c r="AC197">
        <v>22</v>
      </c>
      <c r="AD197">
        <v>135</v>
      </c>
      <c r="AE197" s="6">
        <v>42767</v>
      </c>
      <c r="AF197" s="6">
        <v>44136</v>
      </c>
      <c r="AG197" s="6">
        <v>49948</v>
      </c>
      <c r="AH197" s="6">
        <v>41368</v>
      </c>
      <c r="AI197" s="6">
        <v>49948</v>
      </c>
      <c r="AJ197" s="6">
        <v>38777</v>
      </c>
    </row>
    <row r="198" spans="1:36" x14ac:dyDescent="0.2">
      <c r="A198">
        <v>2</v>
      </c>
      <c r="B198" t="s">
        <v>36</v>
      </c>
      <c r="C198">
        <v>304</v>
      </c>
      <c r="D198" t="s">
        <v>498</v>
      </c>
      <c r="E198">
        <v>3040010</v>
      </c>
      <c r="F198" t="s">
        <v>503</v>
      </c>
      <c r="G198">
        <v>1700</v>
      </c>
      <c r="H198">
        <v>120</v>
      </c>
      <c r="I198" t="s">
        <v>227</v>
      </c>
      <c r="J198">
        <v>1</v>
      </c>
      <c r="K198" t="s">
        <v>214</v>
      </c>
      <c r="L198">
        <v>1</v>
      </c>
      <c r="M198" t="s">
        <v>215</v>
      </c>
      <c r="N198">
        <v>8</v>
      </c>
      <c r="O198" t="s">
        <v>228</v>
      </c>
      <c r="P198" t="s">
        <v>216</v>
      </c>
      <c r="Q198">
        <v>205809767</v>
      </c>
      <c r="R198" t="s">
        <v>504</v>
      </c>
      <c r="S198" t="s">
        <v>505</v>
      </c>
      <c r="T198" t="s">
        <v>219</v>
      </c>
      <c r="U198" s="7">
        <v>1</v>
      </c>
      <c r="V198" s="7">
        <v>0.75</v>
      </c>
      <c r="W198">
        <v>120</v>
      </c>
      <c r="X198" t="s">
        <v>227</v>
      </c>
      <c r="Y198">
        <v>0</v>
      </c>
      <c r="AA198">
        <v>80</v>
      </c>
      <c r="AB198" t="s">
        <v>220</v>
      </c>
      <c r="AC198">
        <v>20</v>
      </c>
      <c r="AE198" s="6">
        <v>44562</v>
      </c>
      <c r="AF198" s="6">
        <v>44562</v>
      </c>
      <c r="AG198" s="6">
        <v>59230</v>
      </c>
      <c r="AH198" s="6">
        <v>44550</v>
      </c>
      <c r="AI198" s="6">
        <v>59230</v>
      </c>
      <c r="AJ198" s="6">
        <v>42461</v>
      </c>
    </row>
    <row r="199" spans="1:36" x14ac:dyDescent="0.2">
      <c r="A199">
        <v>2</v>
      </c>
      <c r="B199" t="s">
        <v>36</v>
      </c>
      <c r="C199">
        <v>304</v>
      </c>
      <c r="D199" t="s">
        <v>498</v>
      </c>
      <c r="E199">
        <v>3040010</v>
      </c>
      <c r="F199" t="s">
        <v>503</v>
      </c>
      <c r="G199">
        <v>1700</v>
      </c>
      <c r="H199">
        <v>120</v>
      </c>
      <c r="I199" t="s">
        <v>227</v>
      </c>
      <c r="J199">
        <v>1</v>
      </c>
      <c r="K199" t="s">
        <v>214</v>
      </c>
      <c r="L199">
        <v>1</v>
      </c>
      <c r="M199" t="s">
        <v>215</v>
      </c>
      <c r="N199">
        <v>8</v>
      </c>
      <c r="O199" t="s">
        <v>228</v>
      </c>
      <c r="P199" t="s">
        <v>216</v>
      </c>
      <c r="Q199">
        <v>301123246</v>
      </c>
      <c r="R199" t="s">
        <v>506</v>
      </c>
      <c r="S199" t="s">
        <v>507</v>
      </c>
      <c r="T199" t="s">
        <v>219</v>
      </c>
      <c r="U199" s="7">
        <v>1</v>
      </c>
      <c r="V199" s="7">
        <v>0.25</v>
      </c>
      <c r="W199">
        <v>120</v>
      </c>
      <c r="X199" t="s">
        <v>227</v>
      </c>
      <c r="Y199">
        <v>0</v>
      </c>
      <c r="AA199">
        <v>80</v>
      </c>
      <c r="AB199" t="s">
        <v>220</v>
      </c>
      <c r="AC199">
        <v>21</v>
      </c>
      <c r="AE199" s="6">
        <v>43435</v>
      </c>
      <c r="AF199" s="6">
        <v>44621</v>
      </c>
      <c r="AG199" s="6">
        <v>56614</v>
      </c>
      <c r="AH199" s="6">
        <v>43422</v>
      </c>
      <c r="AI199" s="6">
        <v>56614</v>
      </c>
      <c r="AJ199" s="6">
        <v>42461</v>
      </c>
    </row>
    <row r="200" spans="1:36" x14ac:dyDescent="0.2">
      <c r="A200">
        <v>2</v>
      </c>
      <c r="B200" t="s">
        <v>36</v>
      </c>
      <c r="C200">
        <v>304</v>
      </c>
      <c r="D200" t="s">
        <v>498</v>
      </c>
      <c r="E200">
        <v>3040010</v>
      </c>
      <c r="F200" t="s">
        <v>503</v>
      </c>
      <c r="G200">
        <v>1800</v>
      </c>
      <c r="H200">
        <v>120</v>
      </c>
      <c r="I200" t="s">
        <v>227</v>
      </c>
      <c r="J200">
        <v>1</v>
      </c>
      <c r="K200" t="s">
        <v>214</v>
      </c>
      <c r="L200">
        <v>1</v>
      </c>
      <c r="M200" t="s">
        <v>215</v>
      </c>
      <c r="N200">
        <v>8</v>
      </c>
      <c r="O200" t="s">
        <v>228</v>
      </c>
      <c r="P200" t="s">
        <v>216</v>
      </c>
      <c r="Q200">
        <v>31923196</v>
      </c>
      <c r="R200" t="s">
        <v>508</v>
      </c>
      <c r="S200" t="s">
        <v>509</v>
      </c>
      <c r="T200" t="s">
        <v>219</v>
      </c>
      <c r="U200" s="7">
        <v>1</v>
      </c>
      <c r="V200" s="7">
        <v>1</v>
      </c>
      <c r="W200">
        <v>120</v>
      </c>
      <c r="X200" t="s">
        <v>227</v>
      </c>
      <c r="Y200">
        <v>0</v>
      </c>
      <c r="AA200">
        <v>80</v>
      </c>
      <c r="AB200" t="s">
        <v>220</v>
      </c>
      <c r="AC200">
        <v>21</v>
      </c>
      <c r="AD200">
        <v>102</v>
      </c>
      <c r="AE200" s="6">
        <v>41336</v>
      </c>
      <c r="AF200" s="6">
        <v>44396</v>
      </c>
      <c r="AG200" s="6">
        <v>49278</v>
      </c>
      <c r="AH200" s="6">
        <v>41336</v>
      </c>
      <c r="AI200" s="6">
        <v>49278</v>
      </c>
      <c r="AJ200" s="6">
        <v>42461</v>
      </c>
    </row>
    <row r="201" spans="1:36" x14ac:dyDescent="0.2">
      <c r="A201">
        <v>2</v>
      </c>
      <c r="B201" t="s">
        <v>36</v>
      </c>
      <c r="C201">
        <v>304</v>
      </c>
      <c r="D201" t="s">
        <v>498</v>
      </c>
      <c r="E201">
        <v>3040010</v>
      </c>
      <c r="F201" t="s">
        <v>503</v>
      </c>
      <c r="G201">
        <v>1900</v>
      </c>
      <c r="H201">
        <v>120</v>
      </c>
      <c r="I201" t="s">
        <v>227</v>
      </c>
      <c r="J201">
        <v>1</v>
      </c>
      <c r="K201" t="s">
        <v>214</v>
      </c>
      <c r="L201">
        <v>1</v>
      </c>
      <c r="M201" t="s">
        <v>215</v>
      </c>
      <c r="N201">
        <v>8</v>
      </c>
      <c r="O201" t="s">
        <v>228</v>
      </c>
      <c r="P201" t="s">
        <v>216</v>
      </c>
      <c r="Q201">
        <v>33175084</v>
      </c>
      <c r="R201" t="s">
        <v>510</v>
      </c>
      <c r="S201" t="s">
        <v>405</v>
      </c>
      <c r="T201" t="s">
        <v>219</v>
      </c>
      <c r="U201" s="7">
        <v>0.75</v>
      </c>
      <c r="V201" s="7">
        <v>0.75</v>
      </c>
      <c r="W201">
        <v>120</v>
      </c>
      <c r="X201" t="s">
        <v>227</v>
      </c>
      <c r="Y201">
        <v>0</v>
      </c>
      <c r="AA201">
        <v>80</v>
      </c>
      <c r="AB201" t="s">
        <v>220</v>
      </c>
      <c r="AC201">
        <v>22</v>
      </c>
      <c r="AD201">
        <v>135</v>
      </c>
      <c r="AE201" s="6">
        <v>44501</v>
      </c>
      <c r="AF201" s="6">
        <v>44562</v>
      </c>
      <c r="AG201" s="6">
        <v>49948</v>
      </c>
      <c r="AH201" s="6">
        <v>40762</v>
      </c>
      <c r="AI201" s="6">
        <v>49948</v>
      </c>
      <c r="AJ201" s="6">
        <v>42461</v>
      </c>
    </row>
    <row r="202" spans="1:36" x14ac:dyDescent="0.2">
      <c r="A202">
        <v>2</v>
      </c>
      <c r="B202" t="s">
        <v>36</v>
      </c>
      <c r="C202">
        <v>305</v>
      </c>
      <c r="D202" t="s">
        <v>511</v>
      </c>
      <c r="E202">
        <v>3050000</v>
      </c>
      <c r="F202" t="s">
        <v>42</v>
      </c>
      <c r="G202">
        <v>20100</v>
      </c>
      <c r="H202">
        <v>63</v>
      </c>
      <c r="I202" t="s">
        <v>2</v>
      </c>
      <c r="J202">
        <v>1</v>
      </c>
      <c r="K202" t="s">
        <v>214</v>
      </c>
      <c r="L202">
        <v>1</v>
      </c>
      <c r="M202" t="s">
        <v>215</v>
      </c>
      <c r="N202">
        <v>0</v>
      </c>
      <c r="P202" t="s">
        <v>216</v>
      </c>
      <c r="Q202">
        <v>56839673</v>
      </c>
      <c r="R202" t="s">
        <v>512</v>
      </c>
      <c r="S202" t="s">
        <v>513</v>
      </c>
      <c r="T202" t="s">
        <v>219</v>
      </c>
      <c r="U202" s="7">
        <v>0.42</v>
      </c>
      <c r="V202" s="7">
        <v>0.02</v>
      </c>
      <c r="W202">
        <v>63</v>
      </c>
      <c r="X202" t="s">
        <v>2</v>
      </c>
      <c r="Y202">
        <v>0</v>
      </c>
      <c r="AA202">
        <v>80</v>
      </c>
      <c r="AB202" t="s">
        <v>220</v>
      </c>
      <c r="AC202">
        <v>28</v>
      </c>
      <c r="AD202">
        <v>108</v>
      </c>
      <c r="AE202" s="6">
        <v>43405</v>
      </c>
      <c r="AF202" s="6">
        <v>43405</v>
      </c>
      <c r="AG202" s="6">
        <v>45657</v>
      </c>
      <c r="AH202" s="6">
        <v>40725</v>
      </c>
      <c r="AI202" s="6">
        <v>46022</v>
      </c>
      <c r="AJ202" s="6">
        <v>33970</v>
      </c>
    </row>
    <row r="203" spans="1:36" x14ac:dyDescent="0.2">
      <c r="A203">
        <v>2</v>
      </c>
      <c r="B203" t="s">
        <v>36</v>
      </c>
      <c r="C203">
        <v>305</v>
      </c>
      <c r="D203" t="s">
        <v>511</v>
      </c>
      <c r="E203">
        <v>3050000</v>
      </c>
      <c r="F203" t="s">
        <v>42</v>
      </c>
      <c r="G203">
        <v>20100</v>
      </c>
      <c r="H203">
        <v>63</v>
      </c>
      <c r="I203" t="s">
        <v>2</v>
      </c>
      <c r="J203">
        <v>1</v>
      </c>
      <c r="K203" t="s">
        <v>214</v>
      </c>
      <c r="L203">
        <v>1</v>
      </c>
      <c r="M203" t="s">
        <v>215</v>
      </c>
      <c r="N203">
        <v>0</v>
      </c>
      <c r="P203" t="s">
        <v>216</v>
      </c>
      <c r="Q203">
        <v>200485274</v>
      </c>
      <c r="R203" t="s">
        <v>514</v>
      </c>
      <c r="S203" t="s">
        <v>515</v>
      </c>
      <c r="T203" t="s">
        <v>219</v>
      </c>
      <c r="U203" s="7">
        <v>0.42</v>
      </c>
      <c r="V203" s="7">
        <v>0.4</v>
      </c>
      <c r="W203">
        <v>63</v>
      </c>
      <c r="X203" t="s">
        <v>2</v>
      </c>
      <c r="Y203">
        <v>0</v>
      </c>
      <c r="AA203">
        <v>80</v>
      </c>
      <c r="AB203" t="s">
        <v>220</v>
      </c>
      <c r="AC203">
        <v>26</v>
      </c>
      <c r="AE203" s="6">
        <v>44445</v>
      </c>
      <c r="AF203" s="6">
        <v>44445</v>
      </c>
      <c r="AG203" s="6">
        <v>56979</v>
      </c>
      <c r="AH203" s="6">
        <v>44445</v>
      </c>
      <c r="AI203" s="6">
        <v>56979</v>
      </c>
      <c r="AJ203" s="6">
        <v>33970</v>
      </c>
    </row>
    <row r="204" spans="1:36" x14ac:dyDescent="0.2">
      <c r="A204">
        <v>2</v>
      </c>
      <c r="B204" t="s">
        <v>36</v>
      </c>
      <c r="C204">
        <v>305</v>
      </c>
      <c r="D204" t="s">
        <v>511</v>
      </c>
      <c r="E204">
        <v>3050000</v>
      </c>
      <c r="F204" t="s">
        <v>42</v>
      </c>
      <c r="G204">
        <v>20200</v>
      </c>
      <c r="H204">
        <v>63</v>
      </c>
      <c r="I204" t="s">
        <v>2</v>
      </c>
      <c r="J204">
        <v>1</v>
      </c>
      <c r="K204" t="s">
        <v>214</v>
      </c>
      <c r="L204">
        <v>1</v>
      </c>
      <c r="M204" t="s">
        <v>215</v>
      </c>
      <c r="N204">
        <v>0</v>
      </c>
      <c r="P204" t="s">
        <v>216</v>
      </c>
      <c r="Q204">
        <v>56472590</v>
      </c>
      <c r="R204" t="s">
        <v>516</v>
      </c>
      <c r="S204" t="s">
        <v>517</v>
      </c>
      <c r="T204" t="s">
        <v>219</v>
      </c>
      <c r="U204" s="7">
        <v>0.57999999999999996</v>
      </c>
      <c r="V204" s="7">
        <v>0.44</v>
      </c>
      <c r="W204">
        <v>63</v>
      </c>
      <c r="X204" t="s">
        <v>2</v>
      </c>
      <c r="Y204">
        <v>0</v>
      </c>
      <c r="AA204">
        <v>80</v>
      </c>
      <c r="AB204" t="s">
        <v>220</v>
      </c>
      <c r="AC204">
        <v>28</v>
      </c>
      <c r="AD204">
        <v>101</v>
      </c>
      <c r="AE204" s="6">
        <v>44915</v>
      </c>
      <c r="AF204" s="6">
        <v>44915</v>
      </c>
      <c r="AG204" s="6">
        <v>47483</v>
      </c>
      <c r="AH204" s="6">
        <v>32082</v>
      </c>
      <c r="AI204" s="6">
        <v>47483</v>
      </c>
      <c r="AJ204" s="6">
        <v>33970</v>
      </c>
    </row>
    <row r="205" spans="1:36" x14ac:dyDescent="0.2">
      <c r="A205">
        <v>2</v>
      </c>
      <c r="B205" t="s">
        <v>36</v>
      </c>
      <c r="C205">
        <v>305</v>
      </c>
      <c r="D205" t="s">
        <v>511</v>
      </c>
      <c r="E205">
        <v>3050000</v>
      </c>
      <c r="F205" t="s">
        <v>42</v>
      </c>
      <c r="G205">
        <v>30100</v>
      </c>
      <c r="H205">
        <v>64</v>
      </c>
      <c r="I205" t="s">
        <v>222</v>
      </c>
      <c r="J205">
        <v>1</v>
      </c>
      <c r="K205" t="s">
        <v>214</v>
      </c>
      <c r="L205">
        <v>1</v>
      </c>
      <c r="M205" t="s">
        <v>215</v>
      </c>
      <c r="N205">
        <v>0</v>
      </c>
      <c r="P205" t="s">
        <v>216</v>
      </c>
      <c r="Q205">
        <v>56472590</v>
      </c>
      <c r="R205" t="s">
        <v>516</v>
      </c>
      <c r="S205" t="s">
        <v>517</v>
      </c>
      <c r="T205" t="s">
        <v>219</v>
      </c>
      <c r="U205" s="7">
        <v>0.56000000000000005</v>
      </c>
      <c r="V205" s="7">
        <v>0.56000000000000005</v>
      </c>
      <c r="W205">
        <v>64</v>
      </c>
      <c r="X205" t="s">
        <v>222</v>
      </c>
      <c r="Y205">
        <v>0</v>
      </c>
      <c r="AA205">
        <v>80</v>
      </c>
      <c r="AB205" t="s">
        <v>220</v>
      </c>
      <c r="AC205">
        <v>28</v>
      </c>
      <c r="AD205">
        <v>101</v>
      </c>
      <c r="AE205" s="6">
        <v>44044</v>
      </c>
      <c r="AF205" s="6">
        <v>44044</v>
      </c>
      <c r="AG205" s="6">
        <v>47483</v>
      </c>
      <c r="AH205" s="6">
        <v>32082</v>
      </c>
      <c r="AI205" s="6">
        <v>47483</v>
      </c>
      <c r="AJ205" s="6">
        <v>18629</v>
      </c>
    </row>
    <row r="206" spans="1:36" x14ac:dyDescent="0.2">
      <c r="A206">
        <v>2</v>
      </c>
      <c r="B206" t="s">
        <v>36</v>
      </c>
      <c r="C206">
        <v>305</v>
      </c>
      <c r="D206" t="s">
        <v>511</v>
      </c>
      <c r="E206">
        <v>3050000</v>
      </c>
      <c r="F206" t="s">
        <v>42</v>
      </c>
      <c r="G206">
        <v>50600</v>
      </c>
      <c r="H206">
        <v>120</v>
      </c>
      <c r="I206" t="s">
        <v>227</v>
      </c>
      <c r="J206">
        <v>1</v>
      </c>
      <c r="K206" t="s">
        <v>214</v>
      </c>
      <c r="L206">
        <v>1</v>
      </c>
      <c r="M206" t="s">
        <v>215</v>
      </c>
      <c r="N206">
        <v>8</v>
      </c>
      <c r="O206" t="s">
        <v>228</v>
      </c>
      <c r="P206" t="s">
        <v>216</v>
      </c>
      <c r="Q206">
        <v>22338172</v>
      </c>
      <c r="R206" t="s">
        <v>518</v>
      </c>
      <c r="S206" t="s">
        <v>357</v>
      </c>
      <c r="T206" t="s">
        <v>219</v>
      </c>
      <c r="U206" s="7">
        <v>1</v>
      </c>
      <c r="V206" s="7">
        <v>0.1</v>
      </c>
      <c r="W206">
        <v>120</v>
      </c>
      <c r="X206" t="s">
        <v>227</v>
      </c>
      <c r="Y206">
        <v>0</v>
      </c>
      <c r="AA206">
        <v>80</v>
      </c>
      <c r="AB206" t="s">
        <v>220</v>
      </c>
      <c r="AC206">
        <v>24</v>
      </c>
      <c r="AD206">
        <v>110</v>
      </c>
      <c r="AE206" s="6">
        <v>36495</v>
      </c>
      <c r="AF206" s="6">
        <v>44292</v>
      </c>
      <c r="AG206" s="6">
        <v>48730</v>
      </c>
      <c r="AH206" s="6">
        <v>34091</v>
      </c>
      <c r="AI206" s="6">
        <v>48730</v>
      </c>
      <c r="AJ206" s="6">
        <v>42461</v>
      </c>
    </row>
    <row r="207" spans="1:36" x14ac:dyDescent="0.2">
      <c r="A207">
        <v>2</v>
      </c>
      <c r="B207" t="s">
        <v>36</v>
      </c>
      <c r="C207">
        <v>305</v>
      </c>
      <c r="D207" t="s">
        <v>511</v>
      </c>
      <c r="E207">
        <v>3050000</v>
      </c>
      <c r="F207" t="s">
        <v>42</v>
      </c>
      <c r="G207">
        <v>50600</v>
      </c>
      <c r="H207">
        <v>120</v>
      </c>
      <c r="I207" t="s">
        <v>227</v>
      </c>
      <c r="J207">
        <v>1</v>
      </c>
      <c r="K207" t="s">
        <v>214</v>
      </c>
      <c r="L207">
        <v>1</v>
      </c>
      <c r="M207" t="s">
        <v>215</v>
      </c>
      <c r="N207">
        <v>8</v>
      </c>
      <c r="O207" t="s">
        <v>228</v>
      </c>
      <c r="P207" t="s">
        <v>216</v>
      </c>
      <c r="Q207">
        <v>39390539</v>
      </c>
      <c r="R207" t="s">
        <v>349</v>
      </c>
      <c r="S207" t="s">
        <v>519</v>
      </c>
      <c r="T207" t="s">
        <v>219</v>
      </c>
      <c r="U207" s="7">
        <v>1</v>
      </c>
      <c r="V207" s="7">
        <v>0.15</v>
      </c>
      <c r="W207">
        <v>120</v>
      </c>
      <c r="X207" t="s">
        <v>227</v>
      </c>
      <c r="Y207">
        <v>0</v>
      </c>
      <c r="AA207">
        <v>80</v>
      </c>
      <c r="AB207" t="s">
        <v>220</v>
      </c>
      <c r="AC207">
        <v>22</v>
      </c>
      <c r="AD207">
        <v>101</v>
      </c>
      <c r="AE207" s="6">
        <v>41395</v>
      </c>
      <c r="AF207" s="6">
        <v>44440</v>
      </c>
      <c r="AG207" s="6">
        <v>55212</v>
      </c>
      <c r="AH207" s="6">
        <v>40544</v>
      </c>
      <c r="AI207" s="6">
        <v>55212</v>
      </c>
      <c r="AJ207" s="6">
        <v>42461</v>
      </c>
    </row>
    <row r="208" spans="1:36" x14ac:dyDescent="0.2">
      <c r="A208">
        <v>2</v>
      </c>
      <c r="B208" t="s">
        <v>36</v>
      </c>
      <c r="C208">
        <v>305</v>
      </c>
      <c r="D208" t="s">
        <v>511</v>
      </c>
      <c r="E208">
        <v>3050000</v>
      </c>
      <c r="F208" t="s">
        <v>42</v>
      </c>
      <c r="G208">
        <v>50600</v>
      </c>
      <c r="H208">
        <v>120</v>
      </c>
      <c r="I208" t="s">
        <v>227</v>
      </c>
      <c r="J208">
        <v>1</v>
      </c>
      <c r="K208" t="s">
        <v>214</v>
      </c>
      <c r="L208">
        <v>1</v>
      </c>
      <c r="M208" t="s">
        <v>215</v>
      </c>
      <c r="N208">
        <v>8</v>
      </c>
      <c r="O208" t="s">
        <v>228</v>
      </c>
      <c r="P208" t="s">
        <v>216</v>
      </c>
      <c r="Q208">
        <v>55896708</v>
      </c>
      <c r="R208" t="s">
        <v>520</v>
      </c>
      <c r="S208" t="s">
        <v>521</v>
      </c>
      <c r="T208" t="s">
        <v>225</v>
      </c>
      <c r="U208" s="7">
        <v>1</v>
      </c>
      <c r="V208" s="7">
        <v>0.75</v>
      </c>
      <c r="W208">
        <v>120</v>
      </c>
      <c r="X208" t="s">
        <v>227</v>
      </c>
      <c r="Y208">
        <v>0</v>
      </c>
      <c r="AA208">
        <v>80</v>
      </c>
      <c r="AB208" t="s">
        <v>220</v>
      </c>
      <c r="AC208">
        <v>22</v>
      </c>
      <c r="AE208" s="6">
        <v>40291</v>
      </c>
      <c r="AF208" s="6">
        <v>44732</v>
      </c>
      <c r="AG208" s="6">
        <v>46203</v>
      </c>
      <c r="AH208" s="6">
        <v>40105</v>
      </c>
      <c r="AI208" s="6">
        <v>46203</v>
      </c>
      <c r="AJ208" s="6">
        <v>42461</v>
      </c>
    </row>
    <row r="209" spans="1:36" x14ac:dyDescent="0.2">
      <c r="A209">
        <v>2</v>
      </c>
      <c r="B209" t="s">
        <v>36</v>
      </c>
      <c r="C209">
        <v>305</v>
      </c>
      <c r="D209" t="s">
        <v>511</v>
      </c>
      <c r="E209">
        <v>3050000</v>
      </c>
      <c r="F209" t="s">
        <v>42</v>
      </c>
      <c r="G209">
        <v>50700</v>
      </c>
      <c r="H209">
        <v>120</v>
      </c>
      <c r="I209" t="s">
        <v>227</v>
      </c>
      <c r="J209">
        <v>1</v>
      </c>
      <c r="K209" t="s">
        <v>214</v>
      </c>
      <c r="L209">
        <v>1</v>
      </c>
      <c r="M209" t="s">
        <v>215</v>
      </c>
      <c r="N209">
        <v>8</v>
      </c>
      <c r="O209" t="s">
        <v>228</v>
      </c>
      <c r="P209" t="s">
        <v>216</v>
      </c>
      <c r="Q209">
        <v>24393043</v>
      </c>
      <c r="R209" t="s">
        <v>522</v>
      </c>
      <c r="S209" t="s">
        <v>523</v>
      </c>
      <c r="T209" t="s">
        <v>219</v>
      </c>
      <c r="U209" s="7">
        <v>1</v>
      </c>
      <c r="V209" s="7">
        <v>0.11</v>
      </c>
      <c r="W209">
        <v>120</v>
      </c>
      <c r="X209" t="s">
        <v>227</v>
      </c>
      <c r="Y209">
        <v>0</v>
      </c>
      <c r="AA209">
        <v>80</v>
      </c>
      <c r="AB209" t="s">
        <v>220</v>
      </c>
      <c r="AC209">
        <v>21</v>
      </c>
      <c r="AD209">
        <v>104</v>
      </c>
      <c r="AE209" s="6">
        <v>37803</v>
      </c>
      <c r="AF209" s="6">
        <v>44593</v>
      </c>
      <c r="AG209" s="6">
        <v>44915</v>
      </c>
      <c r="AH209" s="6">
        <v>36909</v>
      </c>
      <c r="AI209" s="6">
        <v>49887</v>
      </c>
      <c r="AJ209" s="6">
        <v>42461</v>
      </c>
    </row>
    <row r="210" spans="1:36" x14ac:dyDescent="0.2">
      <c r="A210">
        <v>2</v>
      </c>
      <c r="B210" t="s">
        <v>36</v>
      </c>
      <c r="C210">
        <v>305</v>
      </c>
      <c r="D210" t="s">
        <v>511</v>
      </c>
      <c r="E210">
        <v>3050000</v>
      </c>
      <c r="F210" t="s">
        <v>42</v>
      </c>
      <c r="G210">
        <v>50700</v>
      </c>
      <c r="H210">
        <v>120</v>
      </c>
      <c r="I210" t="s">
        <v>227</v>
      </c>
      <c r="J210">
        <v>1</v>
      </c>
      <c r="K210" t="s">
        <v>214</v>
      </c>
      <c r="L210">
        <v>1</v>
      </c>
      <c r="M210" t="s">
        <v>215</v>
      </c>
      <c r="N210">
        <v>8</v>
      </c>
      <c r="O210" t="s">
        <v>228</v>
      </c>
      <c r="P210" t="s">
        <v>216</v>
      </c>
      <c r="Q210">
        <v>33883935</v>
      </c>
      <c r="R210" t="s">
        <v>524</v>
      </c>
      <c r="S210" t="s">
        <v>525</v>
      </c>
      <c r="T210" t="s">
        <v>219</v>
      </c>
      <c r="U210" s="7">
        <v>1</v>
      </c>
      <c r="V210" s="7">
        <v>0.3</v>
      </c>
      <c r="W210">
        <v>120</v>
      </c>
      <c r="X210" t="s">
        <v>227</v>
      </c>
      <c r="Y210">
        <v>0</v>
      </c>
      <c r="AA210">
        <v>80</v>
      </c>
      <c r="AB210" t="s">
        <v>220</v>
      </c>
      <c r="AC210">
        <v>20</v>
      </c>
      <c r="AE210" s="6">
        <v>44290</v>
      </c>
      <c r="AF210" s="6">
        <v>44593</v>
      </c>
      <c r="AG210" s="6">
        <v>52778</v>
      </c>
      <c r="AH210" s="6">
        <v>44290</v>
      </c>
      <c r="AI210" s="6">
        <v>52778</v>
      </c>
      <c r="AJ210" s="6">
        <v>42461</v>
      </c>
    </row>
    <row r="211" spans="1:36" x14ac:dyDescent="0.2">
      <c r="A211">
        <v>2</v>
      </c>
      <c r="B211" t="s">
        <v>36</v>
      </c>
      <c r="C211">
        <v>305</v>
      </c>
      <c r="D211" t="s">
        <v>511</v>
      </c>
      <c r="E211">
        <v>3050000</v>
      </c>
      <c r="F211" t="s">
        <v>42</v>
      </c>
      <c r="G211">
        <v>50700</v>
      </c>
      <c r="H211">
        <v>120</v>
      </c>
      <c r="I211" t="s">
        <v>227</v>
      </c>
      <c r="J211">
        <v>1</v>
      </c>
      <c r="K211" t="s">
        <v>214</v>
      </c>
      <c r="L211">
        <v>1</v>
      </c>
      <c r="M211" t="s">
        <v>215</v>
      </c>
      <c r="N211">
        <v>8</v>
      </c>
      <c r="O211" t="s">
        <v>228</v>
      </c>
      <c r="P211" t="s">
        <v>216</v>
      </c>
      <c r="Q211">
        <v>39485883</v>
      </c>
      <c r="R211" t="s">
        <v>526</v>
      </c>
      <c r="S211" t="s">
        <v>527</v>
      </c>
      <c r="T211" t="s">
        <v>219</v>
      </c>
      <c r="U211" s="7">
        <v>1</v>
      </c>
      <c r="V211" s="7">
        <v>0.1</v>
      </c>
      <c r="W211">
        <v>120</v>
      </c>
      <c r="X211" t="s">
        <v>227</v>
      </c>
      <c r="Y211">
        <v>0</v>
      </c>
      <c r="AA211">
        <v>80</v>
      </c>
      <c r="AB211" t="s">
        <v>220</v>
      </c>
      <c r="AC211">
        <v>21</v>
      </c>
      <c r="AE211" s="6">
        <v>43709</v>
      </c>
      <c r="AF211" s="6">
        <v>44531</v>
      </c>
      <c r="AG211" s="6">
        <v>55426</v>
      </c>
      <c r="AH211" s="6">
        <v>43709</v>
      </c>
      <c r="AI211" s="6">
        <v>55426</v>
      </c>
      <c r="AJ211" s="6">
        <v>42461</v>
      </c>
    </row>
    <row r="212" spans="1:36" x14ac:dyDescent="0.2">
      <c r="A212">
        <v>2</v>
      </c>
      <c r="B212" t="s">
        <v>36</v>
      </c>
      <c r="C212">
        <v>305</v>
      </c>
      <c r="D212" t="s">
        <v>511</v>
      </c>
      <c r="E212">
        <v>3050000</v>
      </c>
      <c r="F212" t="s">
        <v>42</v>
      </c>
      <c r="G212">
        <v>50700</v>
      </c>
      <c r="H212">
        <v>120</v>
      </c>
      <c r="I212" t="s">
        <v>227</v>
      </c>
      <c r="J212">
        <v>1</v>
      </c>
      <c r="K212" t="s">
        <v>214</v>
      </c>
      <c r="L212">
        <v>1</v>
      </c>
      <c r="M212" t="s">
        <v>215</v>
      </c>
      <c r="N212">
        <v>8</v>
      </c>
      <c r="O212" t="s">
        <v>228</v>
      </c>
      <c r="P212" t="s">
        <v>216</v>
      </c>
      <c r="Q212">
        <v>300358967</v>
      </c>
      <c r="R212" t="s">
        <v>425</v>
      </c>
      <c r="S212" t="s">
        <v>528</v>
      </c>
      <c r="T212" t="s">
        <v>219</v>
      </c>
      <c r="U212" s="7">
        <v>1</v>
      </c>
      <c r="V212" s="7">
        <v>0.1</v>
      </c>
      <c r="W212">
        <v>120</v>
      </c>
      <c r="X212" t="s">
        <v>227</v>
      </c>
      <c r="Y212">
        <v>0</v>
      </c>
      <c r="AA212">
        <v>80</v>
      </c>
      <c r="AB212" t="s">
        <v>220</v>
      </c>
      <c r="AC212">
        <v>21</v>
      </c>
      <c r="AE212" s="6">
        <v>42614</v>
      </c>
      <c r="AF212" s="6">
        <v>44675</v>
      </c>
      <c r="AG212" s="6">
        <v>56369</v>
      </c>
      <c r="AH212" s="6">
        <v>42614</v>
      </c>
      <c r="AI212" s="6">
        <v>56369</v>
      </c>
      <c r="AJ212" s="6">
        <v>42461</v>
      </c>
    </row>
    <row r="213" spans="1:36" x14ac:dyDescent="0.2">
      <c r="A213">
        <v>2</v>
      </c>
      <c r="B213" t="s">
        <v>36</v>
      </c>
      <c r="C213">
        <v>305</v>
      </c>
      <c r="D213" t="s">
        <v>511</v>
      </c>
      <c r="E213">
        <v>3050000</v>
      </c>
      <c r="F213" t="s">
        <v>42</v>
      </c>
      <c r="G213">
        <v>50700</v>
      </c>
      <c r="H213">
        <v>120</v>
      </c>
      <c r="I213" t="s">
        <v>227</v>
      </c>
      <c r="J213">
        <v>1</v>
      </c>
      <c r="K213" t="s">
        <v>214</v>
      </c>
      <c r="L213">
        <v>1</v>
      </c>
      <c r="M213" t="s">
        <v>215</v>
      </c>
      <c r="N213">
        <v>8</v>
      </c>
      <c r="O213" t="s">
        <v>228</v>
      </c>
      <c r="P213" t="s">
        <v>216</v>
      </c>
      <c r="Q213">
        <v>304985435</v>
      </c>
      <c r="R213" t="s">
        <v>529</v>
      </c>
      <c r="S213" t="s">
        <v>391</v>
      </c>
      <c r="T213" t="s">
        <v>219</v>
      </c>
      <c r="U213" s="7">
        <v>1</v>
      </c>
      <c r="V213" s="7">
        <v>0.11</v>
      </c>
      <c r="W213">
        <v>120</v>
      </c>
      <c r="X213" t="s">
        <v>227</v>
      </c>
      <c r="Y213">
        <v>0</v>
      </c>
      <c r="AA213">
        <v>80</v>
      </c>
      <c r="AB213" t="s">
        <v>220</v>
      </c>
      <c r="AC213">
        <v>21</v>
      </c>
      <c r="AE213" s="6">
        <v>43331</v>
      </c>
      <c r="AF213" s="6">
        <v>44915</v>
      </c>
      <c r="AG213" s="6">
        <v>57649</v>
      </c>
      <c r="AH213" s="6">
        <v>43331</v>
      </c>
      <c r="AI213" s="6">
        <v>57649</v>
      </c>
      <c r="AJ213" s="6">
        <v>42461</v>
      </c>
    </row>
    <row r="214" spans="1:36" x14ac:dyDescent="0.2">
      <c r="A214">
        <v>2</v>
      </c>
      <c r="B214" t="s">
        <v>36</v>
      </c>
      <c r="C214">
        <v>305</v>
      </c>
      <c r="D214" t="s">
        <v>511</v>
      </c>
      <c r="E214">
        <v>3050000</v>
      </c>
      <c r="F214" t="s">
        <v>42</v>
      </c>
      <c r="G214">
        <v>50700</v>
      </c>
      <c r="H214">
        <v>120</v>
      </c>
      <c r="I214" t="s">
        <v>227</v>
      </c>
      <c r="J214">
        <v>1</v>
      </c>
      <c r="K214" t="s">
        <v>214</v>
      </c>
      <c r="L214">
        <v>1</v>
      </c>
      <c r="M214" t="s">
        <v>215</v>
      </c>
      <c r="N214">
        <v>8</v>
      </c>
      <c r="O214" t="s">
        <v>228</v>
      </c>
      <c r="P214" t="s">
        <v>216</v>
      </c>
      <c r="Q214">
        <v>305476822</v>
      </c>
      <c r="R214" t="s">
        <v>530</v>
      </c>
      <c r="S214" t="s">
        <v>359</v>
      </c>
      <c r="T214" t="s">
        <v>219</v>
      </c>
      <c r="U214" s="7">
        <v>1</v>
      </c>
      <c r="V214" s="7">
        <v>0.39</v>
      </c>
      <c r="W214">
        <v>120</v>
      </c>
      <c r="X214" t="s">
        <v>227</v>
      </c>
      <c r="Y214">
        <v>0</v>
      </c>
      <c r="AA214">
        <v>80</v>
      </c>
      <c r="AB214" t="s">
        <v>220</v>
      </c>
      <c r="AC214">
        <v>20</v>
      </c>
      <c r="AE214" s="6">
        <v>44562</v>
      </c>
      <c r="AF214" s="6">
        <v>44593</v>
      </c>
      <c r="AG214" s="6">
        <v>57983</v>
      </c>
      <c r="AH214" s="6">
        <v>44562</v>
      </c>
      <c r="AI214" s="6">
        <v>57983</v>
      </c>
      <c r="AJ214" s="6">
        <v>42461</v>
      </c>
    </row>
    <row r="215" spans="1:36" x14ac:dyDescent="0.2">
      <c r="A215">
        <v>2</v>
      </c>
      <c r="B215" t="s">
        <v>36</v>
      </c>
      <c r="C215">
        <v>306</v>
      </c>
      <c r="D215" t="s">
        <v>531</v>
      </c>
      <c r="E215">
        <v>3060070</v>
      </c>
      <c r="F215" t="s">
        <v>532</v>
      </c>
      <c r="G215">
        <v>120300</v>
      </c>
      <c r="H215">
        <v>120</v>
      </c>
      <c r="I215" t="s">
        <v>227</v>
      </c>
      <c r="J215">
        <v>1</v>
      </c>
      <c r="K215" t="s">
        <v>214</v>
      </c>
      <c r="L215">
        <v>1</v>
      </c>
      <c r="M215" t="s">
        <v>215</v>
      </c>
      <c r="N215">
        <v>8</v>
      </c>
      <c r="O215" t="s">
        <v>228</v>
      </c>
      <c r="P215" t="s">
        <v>216</v>
      </c>
      <c r="Q215">
        <v>33532235</v>
      </c>
      <c r="R215" t="s">
        <v>533</v>
      </c>
      <c r="S215" t="s">
        <v>483</v>
      </c>
      <c r="T215" t="s">
        <v>219</v>
      </c>
      <c r="U215" s="7">
        <v>1</v>
      </c>
      <c r="V215" s="7">
        <v>0.5</v>
      </c>
      <c r="W215">
        <v>120</v>
      </c>
      <c r="X215" t="s">
        <v>227</v>
      </c>
      <c r="Y215">
        <v>0</v>
      </c>
      <c r="AA215">
        <v>80</v>
      </c>
      <c r="AB215" t="s">
        <v>220</v>
      </c>
      <c r="AC215">
        <v>21</v>
      </c>
      <c r="AD215">
        <v>106</v>
      </c>
      <c r="AE215" s="6">
        <v>42804</v>
      </c>
      <c r="AF215" s="6">
        <v>43983</v>
      </c>
      <c r="AG215" s="6">
        <v>47848</v>
      </c>
      <c r="AH215" s="6">
        <v>43497</v>
      </c>
      <c r="AI215" s="6">
        <v>47848</v>
      </c>
      <c r="AJ215" s="6">
        <v>42461</v>
      </c>
    </row>
    <row r="216" spans="1:36" x14ac:dyDescent="0.2">
      <c r="A216">
        <v>2</v>
      </c>
      <c r="B216" t="s">
        <v>36</v>
      </c>
      <c r="C216">
        <v>306</v>
      </c>
      <c r="D216" t="s">
        <v>531</v>
      </c>
      <c r="E216">
        <v>3060070</v>
      </c>
      <c r="F216" t="s">
        <v>532</v>
      </c>
      <c r="G216">
        <v>120500</v>
      </c>
      <c r="H216">
        <v>120</v>
      </c>
      <c r="I216" t="s">
        <v>227</v>
      </c>
      <c r="J216">
        <v>1</v>
      </c>
      <c r="K216" t="s">
        <v>214</v>
      </c>
      <c r="L216">
        <v>1</v>
      </c>
      <c r="M216" t="s">
        <v>215</v>
      </c>
      <c r="N216">
        <v>8</v>
      </c>
      <c r="O216" t="s">
        <v>228</v>
      </c>
      <c r="P216" t="s">
        <v>216</v>
      </c>
      <c r="U216" s="7">
        <v>0.5</v>
      </c>
      <c r="AJ216" s="6">
        <v>42461</v>
      </c>
    </row>
    <row r="217" spans="1:36" x14ac:dyDescent="0.2">
      <c r="A217">
        <v>2</v>
      </c>
      <c r="B217" t="s">
        <v>36</v>
      </c>
      <c r="C217">
        <v>307</v>
      </c>
      <c r="D217" t="s">
        <v>534</v>
      </c>
      <c r="E217">
        <v>3070000</v>
      </c>
      <c r="F217" t="s">
        <v>44</v>
      </c>
      <c r="G217">
        <v>18100</v>
      </c>
      <c r="H217">
        <v>64</v>
      </c>
      <c r="I217" t="s">
        <v>222</v>
      </c>
      <c r="J217">
        <v>1</v>
      </c>
      <c r="K217" t="s">
        <v>214</v>
      </c>
      <c r="L217">
        <v>1</v>
      </c>
      <c r="M217" t="s">
        <v>215</v>
      </c>
      <c r="N217">
        <v>0</v>
      </c>
      <c r="P217" t="s">
        <v>216</v>
      </c>
      <c r="Q217">
        <v>57920738</v>
      </c>
      <c r="R217" t="s">
        <v>535</v>
      </c>
      <c r="S217" t="s">
        <v>536</v>
      </c>
      <c r="T217" t="s">
        <v>219</v>
      </c>
      <c r="U217" s="7">
        <v>0.75</v>
      </c>
      <c r="V217" s="7">
        <v>0.75</v>
      </c>
      <c r="W217">
        <v>64</v>
      </c>
      <c r="X217" t="s">
        <v>222</v>
      </c>
      <c r="Y217">
        <v>0</v>
      </c>
      <c r="AA217">
        <v>80</v>
      </c>
      <c r="AB217" t="s">
        <v>220</v>
      </c>
      <c r="AC217">
        <v>29</v>
      </c>
      <c r="AD217">
        <v>136</v>
      </c>
      <c r="AE217" s="6">
        <v>42826</v>
      </c>
      <c r="AF217" s="6">
        <v>42826</v>
      </c>
      <c r="AG217" s="6">
        <v>46387</v>
      </c>
      <c r="AH217" s="6">
        <v>32568</v>
      </c>
      <c r="AI217" s="6">
        <v>46387</v>
      </c>
      <c r="AJ217" s="6">
        <v>32509</v>
      </c>
    </row>
    <row r="218" spans="1:36" x14ac:dyDescent="0.2">
      <c r="A218">
        <v>2</v>
      </c>
      <c r="B218" t="s">
        <v>36</v>
      </c>
      <c r="C218">
        <v>307</v>
      </c>
      <c r="D218" t="s">
        <v>534</v>
      </c>
      <c r="E218">
        <v>3070051</v>
      </c>
      <c r="F218" t="s">
        <v>537</v>
      </c>
      <c r="G218">
        <v>120300</v>
      </c>
      <c r="H218">
        <v>120</v>
      </c>
      <c r="I218" t="s">
        <v>227</v>
      </c>
      <c r="J218">
        <v>1</v>
      </c>
      <c r="K218" t="s">
        <v>214</v>
      </c>
      <c r="L218">
        <v>1</v>
      </c>
      <c r="M218" t="s">
        <v>215</v>
      </c>
      <c r="N218">
        <v>8</v>
      </c>
      <c r="O218" t="s">
        <v>228</v>
      </c>
      <c r="P218" t="s">
        <v>216</v>
      </c>
      <c r="Q218">
        <v>300109394</v>
      </c>
      <c r="R218" t="s">
        <v>538</v>
      </c>
      <c r="S218" t="s">
        <v>405</v>
      </c>
      <c r="T218" t="s">
        <v>219</v>
      </c>
      <c r="U218" s="7">
        <v>0.75</v>
      </c>
      <c r="V218" s="7">
        <v>0.75</v>
      </c>
      <c r="W218">
        <v>120</v>
      </c>
      <c r="X218" t="s">
        <v>227</v>
      </c>
      <c r="Y218">
        <v>0</v>
      </c>
      <c r="AA218">
        <v>80</v>
      </c>
      <c r="AB218" t="s">
        <v>220</v>
      </c>
      <c r="AC218">
        <v>21</v>
      </c>
      <c r="AD218">
        <v>101</v>
      </c>
      <c r="AE218" s="6">
        <v>40360</v>
      </c>
      <c r="AF218" s="6">
        <v>44091</v>
      </c>
      <c r="AG218" s="6">
        <v>56188</v>
      </c>
      <c r="AH218" s="6">
        <v>40111</v>
      </c>
      <c r="AI218" s="6">
        <v>56188</v>
      </c>
      <c r="AJ218" s="6">
        <v>42461</v>
      </c>
    </row>
    <row r="219" spans="1:36" x14ac:dyDescent="0.2">
      <c r="A219">
        <v>2</v>
      </c>
      <c r="B219" t="s">
        <v>36</v>
      </c>
      <c r="C219">
        <v>307</v>
      </c>
      <c r="D219" t="s">
        <v>534</v>
      </c>
      <c r="E219">
        <v>3070051</v>
      </c>
      <c r="F219" t="s">
        <v>537</v>
      </c>
      <c r="G219">
        <v>120400</v>
      </c>
      <c r="H219">
        <v>120</v>
      </c>
      <c r="I219" t="s">
        <v>227</v>
      </c>
      <c r="J219">
        <v>1</v>
      </c>
      <c r="K219" t="s">
        <v>214</v>
      </c>
      <c r="L219">
        <v>1</v>
      </c>
      <c r="M219" t="s">
        <v>215</v>
      </c>
      <c r="N219">
        <v>8</v>
      </c>
      <c r="O219" t="s">
        <v>228</v>
      </c>
      <c r="P219" t="s">
        <v>216</v>
      </c>
      <c r="Q219">
        <v>17630872</v>
      </c>
      <c r="R219" t="s">
        <v>539</v>
      </c>
      <c r="S219" t="s">
        <v>540</v>
      </c>
      <c r="T219" t="s">
        <v>219</v>
      </c>
      <c r="U219" s="7">
        <v>0.75</v>
      </c>
      <c r="V219" s="7">
        <v>0.5</v>
      </c>
      <c r="W219">
        <v>120</v>
      </c>
      <c r="X219" t="s">
        <v>227</v>
      </c>
      <c r="Y219">
        <v>0</v>
      </c>
      <c r="AA219">
        <v>80</v>
      </c>
      <c r="AB219" t="s">
        <v>220</v>
      </c>
      <c r="AC219">
        <v>22</v>
      </c>
      <c r="AD219">
        <v>107</v>
      </c>
      <c r="AE219" s="6">
        <v>40790</v>
      </c>
      <c r="AF219" s="6">
        <v>44228</v>
      </c>
      <c r="AG219" s="6">
        <v>52962</v>
      </c>
      <c r="AH219" s="6">
        <v>40790</v>
      </c>
      <c r="AI219" s="6">
        <v>52962</v>
      </c>
      <c r="AJ219" s="6">
        <v>42461</v>
      </c>
    </row>
    <row r="220" spans="1:36" x14ac:dyDescent="0.2">
      <c r="A220">
        <v>2</v>
      </c>
      <c r="B220" t="s">
        <v>36</v>
      </c>
      <c r="C220">
        <v>307</v>
      </c>
      <c r="D220" t="s">
        <v>534</v>
      </c>
      <c r="E220">
        <v>3070051</v>
      </c>
      <c r="F220" t="s">
        <v>537</v>
      </c>
      <c r="G220">
        <v>120400</v>
      </c>
      <c r="H220">
        <v>120</v>
      </c>
      <c r="I220" t="s">
        <v>227</v>
      </c>
      <c r="J220">
        <v>1</v>
      </c>
      <c r="K220" t="s">
        <v>214</v>
      </c>
      <c r="L220">
        <v>1</v>
      </c>
      <c r="M220" t="s">
        <v>215</v>
      </c>
      <c r="N220">
        <v>8</v>
      </c>
      <c r="O220" t="s">
        <v>228</v>
      </c>
      <c r="P220" t="s">
        <v>216</v>
      </c>
      <c r="Q220">
        <v>200500353</v>
      </c>
      <c r="R220" t="s">
        <v>541</v>
      </c>
      <c r="S220" t="s">
        <v>542</v>
      </c>
      <c r="T220" t="s">
        <v>225</v>
      </c>
      <c r="U220" s="7">
        <v>0.75</v>
      </c>
      <c r="V220" s="7">
        <v>0.25</v>
      </c>
      <c r="W220">
        <v>120</v>
      </c>
      <c r="X220" t="s">
        <v>227</v>
      </c>
      <c r="Y220">
        <v>0</v>
      </c>
      <c r="AA220">
        <v>80</v>
      </c>
      <c r="AB220" t="s">
        <v>220</v>
      </c>
      <c r="AC220">
        <v>21</v>
      </c>
      <c r="AD220">
        <v>135</v>
      </c>
      <c r="AE220" s="6">
        <v>43313</v>
      </c>
      <c r="AF220" s="6">
        <v>44256</v>
      </c>
      <c r="AG220" s="6">
        <v>44903</v>
      </c>
      <c r="AH220" s="6">
        <v>43313</v>
      </c>
      <c r="AI220" s="6">
        <v>44903</v>
      </c>
      <c r="AJ220" s="6">
        <v>42461</v>
      </c>
    </row>
    <row r="221" spans="1:36" x14ac:dyDescent="0.2">
      <c r="A221">
        <v>2</v>
      </c>
      <c r="B221" t="s">
        <v>36</v>
      </c>
      <c r="C221">
        <v>307</v>
      </c>
      <c r="D221" t="s">
        <v>534</v>
      </c>
      <c r="E221">
        <v>3070051</v>
      </c>
      <c r="F221" t="s">
        <v>537</v>
      </c>
      <c r="G221">
        <v>120600</v>
      </c>
      <c r="H221">
        <v>120</v>
      </c>
      <c r="I221" t="s">
        <v>227</v>
      </c>
      <c r="J221">
        <v>1</v>
      </c>
      <c r="K221" t="s">
        <v>214</v>
      </c>
      <c r="L221">
        <v>1</v>
      </c>
      <c r="M221" t="s">
        <v>215</v>
      </c>
      <c r="N221">
        <v>8</v>
      </c>
      <c r="O221" t="s">
        <v>228</v>
      </c>
      <c r="P221" t="s">
        <v>216</v>
      </c>
      <c r="Q221">
        <v>37411485</v>
      </c>
      <c r="R221" t="s">
        <v>543</v>
      </c>
      <c r="S221" t="s">
        <v>544</v>
      </c>
      <c r="T221" t="s">
        <v>219</v>
      </c>
      <c r="U221" s="7">
        <v>0.25</v>
      </c>
      <c r="V221" s="7">
        <v>0.25</v>
      </c>
      <c r="W221">
        <v>120</v>
      </c>
      <c r="X221" t="s">
        <v>227</v>
      </c>
      <c r="Y221">
        <v>0</v>
      </c>
      <c r="AA221">
        <v>80</v>
      </c>
      <c r="AB221" t="s">
        <v>220</v>
      </c>
      <c r="AC221">
        <v>21</v>
      </c>
      <c r="AD221">
        <v>101</v>
      </c>
      <c r="AE221" s="6">
        <v>42036</v>
      </c>
      <c r="AF221" s="6">
        <v>44440</v>
      </c>
      <c r="AG221" s="6">
        <v>53935</v>
      </c>
      <c r="AH221" s="6">
        <v>42005</v>
      </c>
      <c r="AI221" s="6">
        <v>53935</v>
      </c>
      <c r="AJ221" s="6">
        <v>38777</v>
      </c>
    </row>
    <row r="222" spans="1:36" x14ac:dyDescent="0.2">
      <c r="A222">
        <v>2</v>
      </c>
      <c r="B222" t="s">
        <v>36</v>
      </c>
      <c r="C222">
        <v>307</v>
      </c>
      <c r="D222" t="s">
        <v>534</v>
      </c>
      <c r="E222">
        <v>3070051</v>
      </c>
      <c r="F222" t="s">
        <v>537</v>
      </c>
      <c r="G222">
        <v>120700</v>
      </c>
      <c r="H222">
        <v>120</v>
      </c>
      <c r="I222" t="s">
        <v>227</v>
      </c>
      <c r="J222">
        <v>1</v>
      </c>
      <c r="K222" t="s">
        <v>214</v>
      </c>
      <c r="L222">
        <v>1</v>
      </c>
      <c r="M222" t="s">
        <v>215</v>
      </c>
      <c r="N222">
        <v>8</v>
      </c>
      <c r="O222" t="s">
        <v>228</v>
      </c>
      <c r="P222" t="s">
        <v>216</v>
      </c>
      <c r="Q222">
        <v>52694031</v>
      </c>
      <c r="R222" t="s">
        <v>545</v>
      </c>
      <c r="S222" t="s">
        <v>546</v>
      </c>
      <c r="T222" t="s">
        <v>219</v>
      </c>
      <c r="U222" s="7">
        <v>0.75</v>
      </c>
      <c r="V222" s="7">
        <v>0.5</v>
      </c>
      <c r="W222">
        <v>120</v>
      </c>
      <c r="X222" t="s">
        <v>227</v>
      </c>
      <c r="Y222">
        <v>0</v>
      </c>
      <c r="AA222">
        <v>80</v>
      </c>
      <c r="AB222" t="s">
        <v>220</v>
      </c>
      <c r="AC222">
        <v>21</v>
      </c>
      <c r="AD222">
        <v>101</v>
      </c>
      <c r="AE222" s="6">
        <v>42883</v>
      </c>
      <c r="AF222" s="6">
        <v>44228</v>
      </c>
      <c r="AG222" s="6">
        <v>47848</v>
      </c>
      <c r="AH222" s="6">
        <v>42883</v>
      </c>
      <c r="AI222" s="6">
        <v>47848</v>
      </c>
      <c r="AJ222" s="6">
        <v>42461</v>
      </c>
    </row>
    <row r="223" spans="1:36" x14ac:dyDescent="0.2">
      <c r="A223">
        <v>2</v>
      </c>
      <c r="B223" t="s">
        <v>36</v>
      </c>
      <c r="C223">
        <v>307</v>
      </c>
      <c r="D223" t="s">
        <v>534</v>
      </c>
      <c r="E223">
        <v>3070051</v>
      </c>
      <c r="F223" t="s">
        <v>537</v>
      </c>
      <c r="G223">
        <v>120700</v>
      </c>
      <c r="H223">
        <v>120</v>
      </c>
      <c r="I223" t="s">
        <v>227</v>
      </c>
      <c r="J223">
        <v>1</v>
      </c>
      <c r="K223" t="s">
        <v>214</v>
      </c>
      <c r="L223">
        <v>1</v>
      </c>
      <c r="M223" t="s">
        <v>215</v>
      </c>
      <c r="N223">
        <v>8</v>
      </c>
      <c r="O223" t="s">
        <v>228</v>
      </c>
      <c r="P223" t="s">
        <v>216</v>
      </c>
      <c r="Q223">
        <v>300469350</v>
      </c>
      <c r="R223" t="s">
        <v>547</v>
      </c>
      <c r="S223" t="s">
        <v>525</v>
      </c>
      <c r="T223" t="s">
        <v>219</v>
      </c>
      <c r="U223" s="7">
        <v>0.75</v>
      </c>
      <c r="V223" s="7">
        <v>0.25</v>
      </c>
      <c r="W223">
        <v>120</v>
      </c>
      <c r="X223" t="s">
        <v>227</v>
      </c>
      <c r="Y223">
        <v>0</v>
      </c>
      <c r="AA223">
        <v>80</v>
      </c>
      <c r="AB223" t="s">
        <v>220</v>
      </c>
      <c r="AC223">
        <v>22</v>
      </c>
      <c r="AE223" s="6">
        <v>42687</v>
      </c>
      <c r="AF223" s="6">
        <v>44440</v>
      </c>
      <c r="AG223" s="6">
        <v>51226</v>
      </c>
      <c r="AH223" s="6">
        <v>42687</v>
      </c>
      <c r="AI223" s="6">
        <v>51226</v>
      </c>
      <c r="AJ223" s="6">
        <v>42461</v>
      </c>
    </row>
    <row r="224" spans="1:36" x14ac:dyDescent="0.2">
      <c r="A224">
        <v>2</v>
      </c>
      <c r="B224" t="s">
        <v>36</v>
      </c>
      <c r="C224">
        <v>307</v>
      </c>
      <c r="D224" t="s">
        <v>534</v>
      </c>
      <c r="E224">
        <v>3070051</v>
      </c>
      <c r="F224" t="s">
        <v>537</v>
      </c>
      <c r="G224">
        <v>120800</v>
      </c>
      <c r="H224">
        <v>120</v>
      </c>
      <c r="I224" t="s">
        <v>227</v>
      </c>
      <c r="J224">
        <v>1</v>
      </c>
      <c r="K224" t="s">
        <v>214</v>
      </c>
      <c r="L224">
        <v>1</v>
      </c>
      <c r="M224" t="s">
        <v>215</v>
      </c>
      <c r="N224">
        <v>8</v>
      </c>
      <c r="O224" t="s">
        <v>228</v>
      </c>
      <c r="P224" t="s">
        <v>216</v>
      </c>
      <c r="Q224">
        <v>205355126</v>
      </c>
      <c r="R224" t="s">
        <v>548</v>
      </c>
      <c r="S224" t="s">
        <v>525</v>
      </c>
      <c r="T224" t="s">
        <v>219</v>
      </c>
      <c r="U224" s="7">
        <v>0.75</v>
      </c>
      <c r="V224" s="7">
        <v>0.75</v>
      </c>
      <c r="W224">
        <v>120</v>
      </c>
      <c r="X224" t="s">
        <v>227</v>
      </c>
      <c r="Y224">
        <v>0</v>
      </c>
      <c r="AA224">
        <v>80</v>
      </c>
      <c r="AB224" t="s">
        <v>220</v>
      </c>
      <c r="AC224">
        <v>20</v>
      </c>
      <c r="AE224" s="6">
        <v>44501</v>
      </c>
      <c r="AF224" s="6">
        <v>44531</v>
      </c>
      <c r="AG224" s="6">
        <v>44926</v>
      </c>
      <c r="AH224" s="6">
        <v>43831</v>
      </c>
      <c r="AI224" s="6">
        <v>44926</v>
      </c>
      <c r="AJ224" s="6">
        <v>42461</v>
      </c>
    </row>
    <row r="225" spans="1:36" x14ac:dyDescent="0.2">
      <c r="A225">
        <v>2</v>
      </c>
      <c r="B225" t="s">
        <v>36</v>
      </c>
      <c r="C225">
        <v>308</v>
      </c>
      <c r="D225" t="s">
        <v>549</v>
      </c>
      <c r="E225">
        <v>3080000</v>
      </c>
      <c r="F225" t="s">
        <v>45</v>
      </c>
      <c r="G225">
        <v>25100</v>
      </c>
      <c r="H225">
        <v>63</v>
      </c>
      <c r="I225" t="s">
        <v>2</v>
      </c>
      <c r="J225">
        <v>1</v>
      </c>
      <c r="K225" t="s">
        <v>214</v>
      </c>
      <c r="L225">
        <v>1</v>
      </c>
      <c r="M225" t="s">
        <v>215</v>
      </c>
      <c r="N225">
        <v>0</v>
      </c>
      <c r="P225" t="s">
        <v>216</v>
      </c>
      <c r="Q225">
        <v>307350512</v>
      </c>
      <c r="R225" t="s">
        <v>550</v>
      </c>
      <c r="S225" t="s">
        <v>551</v>
      </c>
      <c r="T225" t="s">
        <v>219</v>
      </c>
      <c r="U225" s="7">
        <v>0.75</v>
      </c>
      <c r="V225" s="7">
        <v>0.75</v>
      </c>
      <c r="W225">
        <v>63</v>
      </c>
      <c r="X225" t="s">
        <v>2</v>
      </c>
      <c r="Y225">
        <v>0</v>
      </c>
      <c r="AA225">
        <v>80</v>
      </c>
      <c r="AB225" t="s">
        <v>220</v>
      </c>
      <c r="AC225">
        <v>29</v>
      </c>
      <c r="AD225">
        <v>108</v>
      </c>
      <c r="AE225" s="6">
        <v>44598</v>
      </c>
      <c r="AF225" s="6">
        <v>44598</v>
      </c>
      <c r="AG225" s="6">
        <v>61028</v>
      </c>
      <c r="AH225" s="6">
        <v>38845</v>
      </c>
      <c r="AI225" s="6">
        <v>61028</v>
      </c>
      <c r="AJ225" s="6">
        <v>32143</v>
      </c>
    </row>
    <row r="226" spans="1:36" x14ac:dyDescent="0.2">
      <c r="A226">
        <v>2</v>
      </c>
      <c r="B226" t="s">
        <v>36</v>
      </c>
      <c r="C226">
        <v>308</v>
      </c>
      <c r="D226" t="s">
        <v>549</v>
      </c>
      <c r="E226">
        <v>3080000</v>
      </c>
      <c r="F226" t="s">
        <v>45</v>
      </c>
      <c r="G226">
        <v>50310</v>
      </c>
      <c r="H226">
        <v>120</v>
      </c>
      <c r="I226" t="s">
        <v>227</v>
      </c>
      <c r="J226">
        <v>1</v>
      </c>
      <c r="K226" t="s">
        <v>214</v>
      </c>
      <c r="L226">
        <v>1</v>
      </c>
      <c r="M226" t="s">
        <v>215</v>
      </c>
      <c r="N226">
        <v>8</v>
      </c>
      <c r="O226" t="s">
        <v>228</v>
      </c>
      <c r="P226" t="s">
        <v>216</v>
      </c>
      <c r="Q226">
        <v>204620827</v>
      </c>
      <c r="R226" t="s">
        <v>552</v>
      </c>
      <c r="S226" t="s">
        <v>413</v>
      </c>
      <c r="T226" t="s">
        <v>219</v>
      </c>
      <c r="U226" s="7">
        <v>0.75</v>
      </c>
      <c r="V226" s="7">
        <v>0.75</v>
      </c>
      <c r="W226">
        <v>120</v>
      </c>
      <c r="X226" t="s">
        <v>227</v>
      </c>
      <c r="Y226">
        <v>0</v>
      </c>
      <c r="AA226">
        <v>80</v>
      </c>
      <c r="AB226" t="s">
        <v>220</v>
      </c>
      <c r="AC226">
        <v>20</v>
      </c>
      <c r="AE226" s="6">
        <v>43831</v>
      </c>
      <c r="AF226" s="6">
        <v>43831</v>
      </c>
      <c r="AG226" s="6">
        <v>58622</v>
      </c>
      <c r="AH226" s="6">
        <v>43831</v>
      </c>
      <c r="AI226" s="6">
        <v>58622</v>
      </c>
      <c r="AJ226" s="6">
        <v>37773</v>
      </c>
    </row>
    <row r="227" spans="1:36" x14ac:dyDescent="0.2">
      <c r="A227">
        <v>2</v>
      </c>
      <c r="B227" t="s">
        <v>36</v>
      </c>
      <c r="C227">
        <v>308</v>
      </c>
      <c r="D227" t="s">
        <v>549</v>
      </c>
      <c r="E227">
        <v>3080000</v>
      </c>
      <c r="F227" t="s">
        <v>45</v>
      </c>
      <c r="G227">
        <v>52700</v>
      </c>
      <c r="H227">
        <v>120</v>
      </c>
      <c r="I227" t="s">
        <v>227</v>
      </c>
      <c r="J227">
        <v>1</v>
      </c>
      <c r="K227" t="s">
        <v>214</v>
      </c>
      <c r="L227">
        <v>1</v>
      </c>
      <c r="M227" t="s">
        <v>215</v>
      </c>
      <c r="N227">
        <v>8</v>
      </c>
      <c r="O227" t="s">
        <v>228</v>
      </c>
      <c r="P227" t="s">
        <v>216</v>
      </c>
      <c r="Q227">
        <v>15985427</v>
      </c>
      <c r="R227" t="s">
        <v>553</v>
      </c>
      <c r="S227" t="s">
        <v>554</v>
      </c>
      <c r="T227" t="s">
        <v>219</v>
      </c>
      <c r="U227" s="7">
        <v>1</v>
      </c>
      <c r="V227" s="7">
        <v>0.75</v>
      </c>
      <c r="W227">
        <v>120</v>
      </c>
      <c r="X227" t="s">
        <v>227</v>
      </c>
      <c r="Y227">
        <v>0</v>
      </c>
      <c r="AA227">
        <v>80</v>
      </c>
      <c r="AB227" t="s">
        <v>220</v>
      </c>
      <c r="AC227">
        <v>21</v>
      </c>
      <c r="AE227" s="6">
        <v>43709</v>
      </c>
      <c r="AF227" s="6">
        <v>43709</v>
      </c>
      <c r="AG227" s="6">
        <v>53447</v>
      </c>
      <c r="AH227" s="6">
        <v>43678</v>
      </c>
      <c r="AI227" s="6">
        <v>53447</v>
      </c>
      <c r="AJ227" s="6">
        <v>42461</v>
      </c>
    </row>
    <row r="228" spans="1:36" x14ac:dyDescent="0.2">
      <c r="A228">
        <v>2</v>
      </c>
      <c r="B228" t="s">
        <v>36</v>
      </c>
      <c r="C228">
        <v>308</v>
      </c>
      <c r="D228" t="s">
        <v>549</v>
      </c>
      <c r="E228">
        <v>3080000</v>
      </c>
      <c r="F228" t="s">
        <v>45</v>
      </c>
      <c r="G228">
        <v>52700</v>
      </c>
      <c r="H228">
        <v>120</v>
      </c>
      <c r="I228" t="s">
        <v>227</v>
      </c>
      <c r="J228">
        <v>1</v>
      </c>
      <c r="K228" t="s">
        <v>214</v>
      </c>
      <c r="L228">
        <v>1</v>
      </c>
      <c r="M228" t="s">
        <v>215</v>
      </c>
      <c r="N228">
        <v>8</v>
      </c>
      <c r="O228" t="s">
        <v>228</v>
      </c>
      <c r="P228" t="s">
        <v>216</v>
      </c>
      <c r="Q228">
        <v>204620827</v>
      </c>
      <c r="R228" t="s">
        <v>552</v>
      </c>
      <c r="S228" t="s">
        <v>413</v>
      </c>
      <c r="T228" t="s">
        <v>219</v>
      </c>
      <c r="U228" s="7">
        <v>1</v>
      </c>
      <c r="V228" s="7">
        <v>0.25</v>
      </c>
      <c r="W228">
        <v>120</v>
      </c>
      <c r="X228" t="s">
        <v>227</v>
      </c>
      <c r="Y228">
        <v>0</v>
      </c>
      <c r="AA228">
        <v>80</v>
      </c>
      <c r="AB228" t="s">
        <v>220</v>
      </c>
      <c r="AC228">
        <v>20</v>
      </c>
      <c r="AE228" s="6">
        <v>43831</v>
      </c>
      <c r="AF228" s="6">
        <v>44593</v>
      </c>
      <c r="AG228" s="6">
        <v>58622</v>
      </c>
      <c r="AH228" s="6">
        <v>43831</v>
      </c>
      <c r="AI228" s="6">
        <v>58622</v>
      </c>
      <c r="AJ228" s="6">
        <v>42461</v>
      </c>
    </row>
    <row r="229" spans="1:36" x14ac:dyDescent="0.2">
      <c r="A229">
        <v>2</v>
      </c>
      <c r="B229" t="s">
        <v>36</v>
      </c>
      <c r="C229">
        <v>308</v>
      </c>
      <c r="D229" t="s">
        <v>549</v>
      </c>
      <c r="E229">
        <v>3080000</v>
      </c>
      <c r="F229" t="s">
        <v>45</v>
      </c>
      <c r="G229">
        <v>52800</v>
      </c>
      <c r="H229">
        <v>120</v>
      </c>
      <c r="I229" t="s">
        <v>227</v>
      </c>
      <c r="J229">
        <v>1</v>
      </c>
      <c r="K229" t="s">
        <v>214</v>
      </c>
      <c r="L229">
        <v>1</v>
      </c>
      <c r="M229" t="s">
        <v>215</v>
      </c>
      <c r="N229">
        <v>8</v>
      </c>
      <c r="O229" t="s">
        <v>228</v>
      </c>
      <c r="P229" t="s">
        <v>216</v>
      </c>
      <c r="Q229">
        <v>65953341</v>
      </c>
      <c r="R229" t="s">
        <v>555</v>
      </c>
      <c r="S229" t="s">
        <v>235</v>
      </c>
      <c r="T229" t="s">
        <v>219</v>
      </c>
      <c r="U229" s="7">
        <v>0.75</v>
      </c>
      <c r="V229" s="7">
        <v>0.75</v>
      </c>
      <c r="W229">
        <v>120</v>
      </c>
      <c r="X229" t="s">
        <v>227</v>
      </c>
      <c r="Y229">
        <v>0</v>
      </c>
      <c r="AA229">
        <v>80</v>
      </c>
      <c r="AB229" t="s">
        <v>220</v>
      </c>
      <c r="AC229">
        <v>22</v>
      </c>
      <c r="AD229">
        <v>101</v>
      </c>
      <c r="AE229" s="6">
        <v>39701</v>
      </c>
      <c r="AF229" s="6">
        <v>44598</v>
      </c>
      <c r="AG229" s="6">
        <v>55122</v>
      </c>
      <c r="AH229" s="6">
        <v>39701</v>
      </c>
      <c r="AI229" s="6">
        <v>55122</v>
      </c>
      <c r="AJ229" s="6">
        <v>42461</v>
      </c>
    </row>
    <row r="230" spans="1:36" x14ac:dyDescent="0.2">
      <c r="A230">
        <v>2</v>
      </c>
      <c r="B230" t="s">
        <v>36</v>
      </c>
      <c r="C230">
        <v>308</v>
      </c>
      <c r="D230" t="s">
        <v>549</v>
      </c>
      <c r="E230">
        <v>3080000</v>
      </c>
      <c r="F230" t="s">
        <v>45</v>
      </c>
      <c r="G230">
        <v>52900</v>
      </c>
      <c r="H230">
        <v>120</v>
      </c>
      <c r="I230" t="s">
        <v>227</v>
      </c>
      <c r="J230">
        <v>1</v>
      </c>
      <c r="K230" t="s">
        <v>214</v>
      </c>
      <c r="L230">
        <v>1</v>
      </c>
      <c r="M230" t="s">
        <v>215</v>
      </c>
      <c r="N230">
        <v>8</v>
      </c>
      <c r="O230" t="s">
        <v>228</v>
      </c>
      <c r="P230" t="s">
        <v>216</v>
      </c>
      <c r="Q230">
        <v>29646437</v>
      </c>
      <c r="R230" t="s">
        <v>556</v>
      </c>
      <c r="S230" t="s">
        <v>557</v>
      </c>
      <c r="T230" t="s">
        <v>219</v>
      </c>
      <c r="U230" s="7">
        <v>0.75</v>
      </c>
      <c r="V230" s="7">
        <v>0.75</v>
      </c>
      <c r="W230">
        <v>120</v>
      </c>
      <c r="X230" t="s">
        <v>227</v>
      </c>
      <c r="Y230">
        <v>0</v>
      </c>
      <c r="AA230">
        <v>80</v>
      </c>
      <c r="AB230" t="s">
        <v>220</v>
      </c>
      <c r="AC230">
        <v>21</v>
      </c>
      <c r="AD230">
        <v>101</v>
      </c>
      <c r="AE230" s="6">
        <v>42461</v>
      </c>
      <c r="AF230" s="6">
        <v>42461</v>
      </c>
      <c r="AG230" s="6">
        <v>50989</v>
      </c>
      <c r="AH230" s="6">
        <v>42317</v>
      </c>
      <c r="AI230" s="6">
        <v>50989</v>
      </c>
      <c r="AJ230" s="6">
        <v>42461</v>
      </c>
    </row>
    <row r="231" spans="1:36" x14ac:dyDescent="0.2">
      <c r="A231">
        <v>2</v>
      </c>
      <c r="B231" t="s">
        <v>36</v>
      </c>
      <c r="C231">
        <v>308</v>
      </c>
      <c r="D231" t="s">
        <v>549</v>
      </c>
      <c r="E231">
        <v>3080000</v>
      </c>
      <c r="F231" t="s">
        <v>45</v>
      </c>
      <c r="G231">
        <v>53100</v>
      </c>
      <c r="H231">
        <v>120</v>
      </c>
      <c r="I231" t="s">
        <v>227</v>
      </c>
      <c r="J231">
        <v>1</v>
      </c>
      <c r="K231" t="s">
        <v>214</v>
      </c>
      <c r="L231">
        <v>1</v>
      </c>
      <c r="M231" t="s">
        <v>215</v>
      </c>
      <c r="N231">
        <v>8</v>
      </c>
      <c r="O231" t="s">
        <v>228</v>
      </c>
      <c r="P231" t="s">
        <v>216</v>
      </c>
      <c r="Q231">
        <v>29646437</v>
      </c>
      <c r="R231" t="s">
        <v>556</v>
      </c>
      <c r="S231" t="s">
        <v>557</v>
      </c>
      <c r="T231" t="s">
        <v>219</v>
      </c>
      <c r="U231" s="7">
        <v>0.9</v>
      </c>
      <c r="V231" s="7">
        <v>0.15</v>
      </c>
      <c r="W231">
        <v>120</v>
      </c>
      <c r="X231" t="s">
        <v>227</v>
      </c>
      <c r="Y231">
        <v>0</v>
      </c>
      <c r="AA231">
        <v>80</v>
      </c>
      <c r="AB231" t="s">
        <v>220</v>
      </c>
      <c r="AC231">
        <v>21</v>
      </c>
      <c r="AD231">
        <v>101</v>
      </c>
      <c r="AE231" s="6">
        <v>42461</v>
      </c>
      <c r="AF231" s="6">
        <v>43831</v>
      </c>
      <c r="AG231" s="6">
        <v>50989</v>
      </c>
      <c r="AH231" s="6">
        <v>42317</v>
      </c>
      <c r="AI231" s="6">
        <v>50989</v>
      </c>
      <c r="AJ231" s="6">
        <v>42461</v>
      </c>
    </row>
    <row r="232" spans="1:36" x14ac:dyDescent="0.2">
      <c r="A232">
        <v>2</v>
      </c>
      <c r="B232" t="s">
        <v>36</v>
      </c>
      <c r="C232">
        <v>308</v>
      </c>
      <c r="D232" t="s">
        <v>549</v>
      </c>
      <c r="E232">
        <v>3080000</v>
      </c>
      <c r="F232" t="s">
        <v>45</v>
      </c>
      <c r="G232">
        <v>53100</v>
      </c>
      <c r="H232">
        <v>120</v>
      </c>
      <c r="I232" t="s">
        <v>227</v>
      </c>
      <c r="J232">
        <v>1</v>
      </c>
      <c r="K232" t="s">
        <v>214</v>
      </c>
      <c r="L232">
        <v>1</v>
      </c>
      <c r="M232" t="s">
        <v>215</v>
      </c>
      <c r="N232">
        <v>8</v>
      </c>
      <c r="O232" t="s">
        <v>228</v>
      </c>
      <c r="P232" t="s">
        <v>216</v>
      </c>
      <c r="Q232">
        <v>40143844</v>
      </c>
      <c r="R232" t="s">
        <v>558</v>
      </c>
      <c r="S232" t="s">
        <v>559</v>
      </c>
      <c r="T232" t="s">
        <v>219</v>
      </c>
      <c r="U232" s="7">
        <v>0.9</v>
      </c>
      <c r="V232" s="7">
        <v>0.75</v>
      </c>
      <c r="W232">
        <v>120</v>
      </c>
      <c r="X232" t="s">
        <v>227</v>
      </c>
      <c r="Y232">
        <v>0</v>
      </c>
      <c r="AA232">
        <v>80</v>
      </c>
      <c r="AB232" t="s">
        <v>220</v>
      </c>
      <c r="AC232">
        <v>20</v>
      </c>
      <c r="AD232">
        <v>106</v>
      </c>
      <c r="AE232" s="6">
        <v>43831</v>
      </c>
      <c r="AF232" s="6">
        <v>43831</v>
      </c>
      <c r="AG232" s="6">
        <v>53996</v>
      </c>
      <c r="AH232" s="6">
        <v>43831</v>
      </c>
      <c r="AI232" s="6">
        <v>53996</v>
      </c>
      <c r="AJ232" s="6">
        <v>42461</v>
      </c>
    </row>
    <row r="233" spans="1:36" x14ac:dyDescent="0.2">
      <c r="A233">
        <v>2</v>
      </c>
      <c r="B233" t="s">
        <v>36</v>
      </c>
      <c r="C233">
        <v>308</v>
      </c>
      <c r="D233" t="s">
        <v>549</v>
      </c>
      <c r="E233">
        <v>3080030</v>
      </c>
      <c r="F233" t="s">
        <v>560</v>
      </c>
      <c r="G233">
        <v>12410</v>
      </c>
      <c r="H233">
        <v>120</v>
      </c>
      <c r="I233" t="s">
        <v>227</v>
      </c>
      <c r="J233">
        <v>1</v>
      </c>
      <c r="K233" t="s">
        <v>214</v>
      </c>
      <c r="L233">
        <v>1</v>
      </c>
      <c r="M233" t="s">
        <v>215</v>
      </c>
      <c r="N233">
        <v>8</v>
      </c>
      <c r="O233" t="s">
        <v>228</v>
      </c>
      <c r="P233" t="s">
        <v>216</v>
      </c>
      <c r="Q233">
        <v>300124468</v>
      </c>
      <c r="R233" t="s">
        <v>561</v>
      </c>
      <c r="S233" t="s">
        <v>562</v>
      </c>
      <c r="T233" t="s">
        <v>225</v>
      </c>
      <c r="U233" s="7">
        <v>0.85</v>
      </c>
      <c r="V233" s="7">
        <v>0.75</v>
      </c>
      <c r="W233">
        <v>120</v>
      </c>
      <c r="X233" t="s">
        <v>227</v>
      </c>
      <c r="Y233">
        <v>0</v>
      </c>
      <c r="AA233">
        <v>80</v>
      </c>
      <c r="AB233" t="s">
        <v>220</v>
      </c>
      <c r="AC233">
        <v>21</v>
      </c>
      <c r="AD233">
        <v>136</v>
      </c>
      <c r="AE233" s="6">
        <v>43135</v>
      </c>
      <c r="AF233" s="6">
        <v>44256</v>
      </c>
      <c r="AG233" s="6">
        <v>56188</v>
      </c>
      <c r="AH233" s="6">
        <v>43135</v>
      </c>
      <c r="AI233" s="6">
        <v>56188</v>
      </c>
      <c r="AJ233" s="6">
        <v>42461</v>
      </c>
    </row>
    <row r="234" spans="1:36" x14ac:dyDescent="0.2">
      <c r="A234">
        <v>2</v>
      </c>
      <c r="B234" t="s">
        <v>36</v>
      </c>
      <c r="C234">
        <v>308</v>
      </c>
      <c r="D234" t="s">
        <v>549</v>
      </c>
      <c r="E234">
        <v>3080030</v>
      </c>
      <c r="F234" t="s">
        <v>560</v>
      </c>
      <c r="G234">
        <v>12410</v>
      </c>
      <c r="H234">
        <v>120</v>
      </c>
      <c r="I234" t="s">
        <v>227</v>
      </c>
      <c r="J234">
        <v>1</v>
      </c>
      <c r="K234" t="s">
        <v>214</v>
      </c>
      <c r="L234">
        <v>1</v>
      </c>
      <c r="M234" t="s">
        <v>215</v>
      </c>
      <c r="N234">
        <v>8</v>
      </c>
      <c r="O234" t="s">
        <v>228</v>
      </c>
      <c r="P234" t="s">
        <v>216</v>
      </c>
      <c r="Q234">
        <v>311119697</v>
      </c>
      <c r="R234" t="s">
        <v>563</v>
      </c>
      <c r="S234" t="s">
        <v>350</v>
      </c>
      <c r="T234" t="s">
        <v>225</v>
      </c>
      <c r="U234" s="7">
        <v>0.85</v>
      </c>
      <c r="V234" s="7">
        <v>0.1</v>
      </c>
      <c r="W234">
        <v>120</v>
      </c>
      <c r="X234" t="s">
        <v>227</v>
      </c>
      <c r="Y234">
        <v>0</v>
      </c>
      <c r="AA234">
        <v>80</v>
      </c>
      <c r="AB234" t="s">
        <v>220</v>
      </c>
      <c r="AC234">
        <v>20</v>
      </c>
      <c r="AE234" s="6">
        <v>44880</v>
      </c>
      <c r="AF234" s="6">
        <v>44880</v>
      </c>
      <c r="AG234" s="6">
        <v>58745</v>
      </c>
      <c r="AH234" s="6">
        <v>44880</v>
      </c>
      <c r="AI234" s="6">
        <v>60936</v>
      </c>
      <c r="AJ234" s="6">
        <v>42461</v>
      </c>
    </row>
    <row r="235" spans="1:36" x14ac:dyDescent="0.2">
      <c r="A235">
        <v>2</v>
      </c>
      <c r="B235" t="s">
        <v>36</v>
      </c>
      <c r="C235">
        <v>309</v>
      </c>
      <c r="D235" t="s">
        <v>564</v>
      </c>
      <c r="E235">
        <v>3090000</v>
      </c>
      <c r="F235" t="s">
        <v>46</v>
      </c>
      <c r="G235">
        <v>45900</v>
      </c>
      <c r="H235">
        <v>120</v>
      </c>
      <c r="I235" t="s">
        <v>227</v>
      </c>
      <c r="J235">
        <v>1</v>
      </c>
      <c r="K235" t="s">
        <v>214</v>
      </c>
      <c r="L235">
        <v>1</v>
      </c>
      <c r="M235" t="s">
        <v>215</v>
      </c>
      <c r="N235">
        <v>8</v>
      </c>
      <c r="O235" t="s">
        <v>228</v>
      </c>
      <c r="P235" t="s">
        <v>216</v>
      </c>
      <c r="Q235">
        <v>338039415</v>
      </c>
      <c r="R235" t="s">
        <v>565</v>
      </c>
      <c r="S235" t="s">
        <v>566</v>
      </c>
      <c r="T235" t="s">
        <v>219</v>
      </c>
      <c r="U235" s="7">
        <v>0.5</v>
      </c>
      <c r="V235" s="7">
        <v>0.5</v>
      </c>
      <c r="W235">
        <v>120</v>
      </c>
      <c r="X235" t="s">
        <v>227</v>
      </c>
      <c r="Y235">
        <v>0</v>
      </c>
      <c r="AA235">
        <v>80</v>
      </c>
      <c r="AB235" t="s">
        <v>220</v>
      </c>
      <c r="AC235">
        <v>21</v>
      </c>
      <c r="AD235">
        <v>102</v>
      </c>
      <c r="AE235" s="6">
        <v>43101</v>
      </c>
      <c r="AF235" s="6">
        <v>44378</v>
      </c>
      <c r="AG235" s="6">
        <v>54969</v>
      </c>
      <c r="AH235" s="6">
        <v>43101</v>
      </c>
      <c r="AI235" s="6">
        <v>57314</v>
      </c>
      <c r="AJ235" s="6">
        <v>42461</v>
      </c>
    </row>
    <row r="236" spans="1:36" x14ac:dyDescent="0.2">
      <c r="A236">
        <v>2</v>
      </c>
      <c r="B236" t="s">
        <v>36</v>
      </c>
      <c r="C236">
        <v>309</v>
      </c>
      <c r="D236" t="s">
        <v>564</v>
      </c>
      <c r="E236">
        <v>3090020</v>
      </c>
      <c r="F236" t="s">
        <v>567</v>
      </c>
      <c r="G236">
        <v>6400</v>
      </c>
      <c r="H236">
        <v>64</v>
      </c>
      <c r="I236" t="s">
        <v>222</v>
      </c>
      <c r="J236">
        <v>1</v>
      </c>
      <c r="K236" t="s">
        <v>214</v>
      </c>
      <c r="L236">
        <v>1</v>
      </c>
      <c r="M236" t="s">
        <v>215</v>
      </c>
      <c r="N236">
        <v>0</v>
      </c>
      <c r="P236" t="s">
        <v>216</v>
      </c>
      <c r="Q236">
        <v>48819</v>
      </c>
      <c r="R236" t="s">
        <v>332</v>
      </c>
      <c r="S236" t="s">
        <v>568</v>
      </c>
      <c r="T236" t="s">
        <v>219</v>
      </c>
      <c r="U236" s="7">
        <v>0.75</v>
      </c>
      <c r="V236" s="7">
        <v>0.75</v>
      </c>
      <c r="W236">
        <v>64</v>
      </c>
      <c r="X236" t="s">
        <v>222</v>
      </c>
      <c r="Y236">
        <v>0</v>
      </c>
      <c r="AA236">
        <v>80</v>
      </c>
      <c r="AB236" t="s">
        <v>220</v>
      </c>
      <c r="AC236">
        <v>29</v>
      </c>
      <c r="AD236">
        <v>111</v>
      </c>
      <c r="AE236" s="6">
        <v>43070</v>
      </c>
      <c r="AF236" s="6">
        <v>43160</v>
      </c>
      <c r="AG236" s="6">
        <v>45230</v>
      </c>
      <c r="AH236" s="6">
        <v>36039</v>
      </c>
      <c r="AI236" s="6">
        <v>45230</v>
      </c>
      <c r="AJ236" s="6">
        <v>36039</v>
      </c>
    </row>
    <row r="237" spans="1:36" x14ac:dyDescent="0.2">
      <c r="A237">
        <v>2</v>
      </c>
      <c r="B237" t="s">
        <v>36</v>
      </c>
      <c r="C237">
        <v>309</v>
      </c>
      <c r="D237" t="s">
        <v>564</v>
      </c>
      <c r="E237">
        <v>3090020</v>
      </c>
      <c r="F237" t="s">
        <v>567</v>
      </c>
      <c r="G237">
        <v>21310</v>
      </c>
      <c r="H237">
        <v>120</v>
      </c>
      <c r="I237" t="s">
        <v>227</v>
      </c>
      <c r="J237">
        <v>1</v>
      </c>
      <c r="K237" t="s">
        <v>214</v>
      </c>
      <c r="L237">
        <v>1</v>
      </c>
      <c r="M237" t="s">
        <v>215</v>
      </c>
      <c r="N237">
        <v>8</v>
      </c>
      <c r="O237" t="s">
        <v>228</v>
      </c>
      <c r="P237" t="s">
        <v>216</v>
      </c>
      <c r="Q237">
        <v>34275727</v>
      </c>
      <c r="R237" t="s">
        <v>569</v>
      </c>
      <c r="S237" t="s">
        <v>570</v>
      </c>
      <c r="T237" t="s">
        <v>225</v>
      </c>
      <c r="U237" s="7">
        <v>1</v>
      </c>
      <c r="V237" s="7">
        <v>0.5</v>
      </c>
      <c r="W237">
        <v>120</v>
      </c>
      <c r="X237" t="s">
        <v>227</v>
      </c>
      <c r="Y237">
        <v>0</v>
      </c>
      <c r="AA237">
        <v>80</v>
      </c>
      <c r="AB237" t="s">
        <v>220</v>
      </c>
      <c r="AC237">
        <v>22</v>
      </c>
      <c r="AD237">
        <v>101</v>
      </c>
      <c r="AE237" s="6">
        <v>44122</v>
      </c>
      <c r="AF237" s="6">
        <v>44621</v>
      </c>
      <c r="AG237" s="6">
        <v>44924</v>
      </c>
      <c r="AH237" s="6">
        <v>40223</v>
      </c>
      <c r="AI237" s="6">
        <v>44924</v>
      </c>
      <c r="AJ237" s="6">
        <v>42461</v>
      </c>
    </row>
    <row r="238" spans="1:36" x14ac:dyDescent="0.2">
      <c r="A238">
        <v>2</v>
      </c>
      <c r="B238" t="s">
        <v>36</v>
      </c>
      <c r="C238">
        <v>309</v>
      </c>
      <c r="D238" t="s">
        <v>564</v>
      </c>
      <c r="E238">
        <v>3090020</v>
      </c>
      <c r="F238" t="s">
        <v>567</v>
      </c>
      <c r="G238">
        <v>21310</v>
      </c>
      <c r="H238">
        <v>120</v>
      </c>
      <c r="I238" t="s">
        <v>227</v>
      </c>
      <c r="J238">
        <v>1</v>
      </c>
      <c r="K238" t="s">
        <v>214</v>
      </c>
      <c r="L238">
        <v>1</v>
      </c>
      <c r="M238" t="s">
        <v>215</v>
      </c>
      <c r="N238">
        <v>8</v>
      </c>
      <c r="O238" t="s">
        <v>228</v>
      </c>
      <c r="P238" t="s">
        <v>216</v>
      </c>
      <c r="Q238">
        <v>310918131</v>
      </c>
      <c r="R238" t="s">
        <v>571</v>
      </c>
      <c r="S238" t="s">
        <v>572</v>
      </c>
      <c r="T238" t="s">
        <v>219</v>
      </c>
      <c r="U238" s="7">
        <v>1</v>
      </c>
      <c r="V238" s="7">
        <v>0.5</v>
      </c>
      <c r="W238">
        <v>120</v>
      </c>
      <c r="X238" t="s">
        <v>227</v>
      </c>
      <c r="Y238">
        <v>0</v>
      </c>
      <c r="AA238">
        <v>80</v>
      </c>
      <c r="AB238" t="s">
        <v>220</v>
      </c>
      <c r="AC238">
        <v>22</v>
      </c>
      <c r="AD238">
        <v>136</v>
      </c>
      <c r="AE238" s="6">
        <v>39486</v>
      </c>
      <c r="AF238" s="6">
        <v>44621</v>
      </c>
      <c r="AG238" s="6">
        <v>46811</v>
      </c>
      <c r="AH238" s="6">
        <v>43233</v>
      </c>
      <c r="AI238" s="6">
        <v>54819</v>
      </c>
      <c r="AJ238" s="6">
        <v>42461</v>
      </c>
    </row>
    <row r="239" spans="1:36" x14ac:dyDescent="0.2">
      <c r="A239">
        <v>2</v>
      </c>
      <c r="B239" t="s">
        <v>36</v>
      </c>
      <c r="C239">
        <v>309</v>
      </c>
      <c r="D239" t="s">
        <v>564</v>
      </c>
      <c r="E239">
        <v>3090020</v>
      </c>
      <c r="F239" t="s">
        <v>567</v>
      </c>
      <c r="G239">
        <v>21320</v>
      </c>
      <c r="H239">
        <v>120</v>
      </c>
      <c r="I239" t="s">
        <v>227</v>
      </c>
      <c r="J239">
        <v>1</v>
      </c>
      <c r="K239" t="s">
        <v>214</v>
      </c>
      <c r="L239">
        <v>1</v>
      </c>
      <c r="M239" t="s">
        <v>215</v>
      </c>
      <c r="N239">
        <v>8</v>
      </c>
      <c r="O239" t="s">
        <v>228</v>
      </c>
      <c r="P239" t="s">
        <v>216</v>
      </c>
      <c r="Q239">
        <v>31200041</v>
      </c>
      <c r="R239" t="s">
        <v>573</v>
      </c>
      <c r="S239" t="s">
        <v>574</v>
      </c>
      <c r="T239" t="s">
        <v>219</v>
      </c>
      <c r="U239" s="7">
        <v>1</v>
      </c>
      <c r="V239" s="7">
        <v>1</v>
      </c>
      <c r="W239">
        <v>120</v>
      </c>
      <c r="X239" t="s">
        <v>227</v>
      </c>
      <c r="Y239">
        <v>0</v>
      </c>
      <c r="AA239">
        <v>80</v>
      </c>
      <c r="AB239" t="s">
        <v>220</v>
      </c>
      <c r="AC239">
        <v>23</v>
      </c>
      <c r="AD239">
        <v>111</v>
      </c>
      <c r="AE239" s="6">
        <v>40787</v>
      </c>
      <c r="AF239" s="6">
        <v>43709</v>
      </c>
      <c r="AG239" s="6">
        <v>51142</v>
      </c>
      <c r="AH239" s="6">
        <v>40787</v>
      </c>
      <c r="AI239" s="6">
        <v>51142</v>
      </c>
      <c r="AJ239" s="6">
        <v>42461</v>
      </c>
    </row>
    <row r="240" spans="1:36" x14ac:dyDescent="0.2">
      <c r="A240">
        <v>2</v>
      </c>
      <c r="B240" t="s">
        <v>36</v>
      </c>
      <c r="C240">
        <v>309</v>
      </c>
      <c r="D240" t="s">
        <v>564</v>
      </c>
      <c r="E240">
        <v>3090020</v>
      </c>
      <c r="F240" t="s">
        <v>567</v>
      </c>
      <c r="G240">
        <v>21330</v>
      </c>
      <c r="H240">
        <v>120</v>
      </c>
      <c r="I240" t="s">
        <v>227</v>
      </c>
      <c r="J240">
        <v>1</v>
      </c>
      <c r="K240" t="s">
        <v>214</v>
      </c>
      <c r="L240">
        <v>1</v>
      </c>
      <c r="M240" t="s">
        <v>215</v>
      </c>
      <c r="N240">
        <v>8</v>
      </c>
      <c r="O240" t="s">
        <v>228</v>
      </c>
      <c r="P240" t="s">
        <v>216</v>
      </c>
      <c r="Q240">
        <v>32132391</v>
      </c>
      <c r="R240" t="s">
        <v>575</v>
      </c>
      <c r="S240" t="s">
        <v>576</v>
      </c>
      <c r="T240" t="s">
        <v>225</v>
      </c>
      <c r="U240" s="7">
        <v>0.72</v>
      </c>
      <c r="V240" s="7">
        <v>0.7</v>
      </c>
      <c r="W240">
        <v>120</v>
      </c>
      <c r="X240" t="s">
        <v>227</v>
      </c>
      <c r="Y240">
        <v>0</v>
      </c>
      <c r="AA240">
        <v>80</v>
      </c>
      <c r="AB240" t="s">
        <v>220</v>
      </c>
      <c r="AC240">
        <v>22</v>
      </c>
      <c r="AE240" s="6">
        <v>41091</v>
      </c>
      <c r="AF240" s="6">
        <v>44501</v>
      </c>
      <c r="AG240" s="6">
        <v>51835</v>
      </c>
      <c r="AH240" s="6">
        <v>41091</v>
      </c>
      <c r="AI240" s="6">
        <v>51835</v>
      </c>
      <c r="AJ240" s="6">
        <v>42461</v>
      </c>
    </row>
    <row r="241" spans="1:36" x14ac:dyDescent="0.2">
      <c r="A241">
        <v>2</v>
      </c>
      <c r="B241" t="s">
        <v>36</v>
      </c>
      <c r="C241">
        <v>309</v>
      </c>
      <c r="D241" t="s">
        <v>564</v>
      </c>
      <c r="E241">
        <v>3090020</v>
      </c>
      <c r="F241" t="s">
        <v>567</v>
      </c>
      <c r="G241">
        <v>21330</v>
      </c>
      <c r="H241">
        <v>120</v>
      </c>
      <c r="I241" t="s">
        <v>227</v>
      </c>
      <c r="J241">
        <v>1</v>
      </c>
      <c r="K241" t="s">
        <v>214</v>
      </c>
      <c r="L241">
        <v>1</v>
      </c>
      <c r="M241" t="s">
        <v>215</v>
      </c>
      <c r="N241">
        <v>8</v>
      </c>
      <c r="O241" t="s">
        <v>228</v>
      </c>
      <c r="P241" t="s">
        <v>216</v>
      </c>
      <c r="Q241">
        <v>34668830</v>
      </c>
      <c r="R241" t="s">
        <v>577</v>
      </c>
      <c r="S241" t="s">
        <v>578</v>
      </c>
      <c r="T241" t="s">
        <v>219</v>
      </c>
      <c r="U241" s="7">
        <v>0.72</v>
      </c>
      <c r="V241" s="7">
        <v>0.02</v>
      </c>
      <c r="W241">
        <v>120</v>
      </c>
      <c r="X241" t="s">
        <v>227</v>
      </c>
      <c r="Y241">
        <v>0</v>
      </c>
      <c r="AA241">
        <v>80</v>
      </c>
      <c r="AB241" t="s">
        <v>220</v>
      </c>
      <c r="AC241">
        <v>21</v>
      </c>
      <c r="AE241" s="6">
        <v>44136</v>
      </c>
      <c r="AF241" s="6">
        <v>44166</v>
      </c>
      <c r="AG241" s="6">
        <v>55122</v>
      </c>
      <c r="AH241" s="6">
        <v>43824</v>
      </c>
      <c r="AI241" s="6">
        <v>55122</v>
      </c>
      <c r="AJ241" s="6">
        <v>42461</v>
      </c>
    </row>
    <row r="242" spans="1:36" x14ac:dyDescent="0.2">
      <c r="A242">
        <v>2</v>
      </c>
      <c r="B242" t="s">
        <v>36</v>
      </c>
      <c r="C242">
        <v>309</v>
      </c>
      <c r="D242" t="s">
        <v>564</v>
      </c>
      <c r="E242">
        <v>3090020</v>
      </c>
      <c r="F242" t="s">
        <v>567</v>
      </c>
      <c r="G242">
        <v>21600</v>
      </c>
      <c r="H242">
        <v>120</v>
      </c>
      <c r="I242" t="s">
        <v>227</v>
      </c>
      <c r="J242">
        <v>1</v>
      </c>
      <c r="K242" t="s">
        <v>214</v>
      </c>
      <c r="L242">
        <v>1</v>
      </c>
      <c r="M242" t="s">
        <v>215</v>
      </c>
      <c r="N242">
        <v>8</v>
      </c>
      <c r="O242" t="s">
        <v>228</v>
      </c>
      <c r="P242" t="s">
        <v>216</v>
      </c>
      <c r="Q242">
        <v>309588317</v>
      </c>
      <c r="R242" t="s">
        <v>579</v>
      </c>
      <c r="S242" t="s">
        <v>580</v>
      </c>
      <c r="T242" t="s">
        <v>219</v>
      </c>
      <c r="U242" s="7">
        <v>0.57999999999999996</v>
      </c>
      <c r="V242" s="7">
        <v>0.57999999999999996</v>
      </c>
      <c r="W242">
        <v>120</v>
      </c>
      <c r="X242" t="s">
        <v>227</v>
      </c>
      <c r="Y242">
        <v>0</v>
      </c>
      <c r="AA242">
        <v>80</v>
      </c>
      <c r="AB242" t="s">
        <v>220</v>
      </c>
      <c r="AC242">
        <v>22</v>
      </c>
      <c r="AD242">
        <v>111</v>
      </c>
      <c r="AE242" s="6">
        <v>42217</v>
      </c>
      <c r="AF242" s="6">
        <v>44574</v>
      </c>
      <c r="AG242" s="6">
        <v>54301</v>
      </c>
      <c r="AH242" s="6">
        <v>39475</v>
      </c>
      <c r="AI242" s="6">
        <v>55061</v>
      </c>
      <c r="AJ242" s="6">
        <v>37773</v>
      </c>
    </row>
    <row r="243" spans="1:36" x14ac:dyDescent="0.2">
      <c r="A243">
        <v>2</v>
      </c>
      <c r="B243" t="s">
        <v>36</v>
      </c>
      <c r="C243">
        <v>309</v>
      </c>
      <c r="D243" t="s">
        <v>564</v>
      </c>
      <c r="E243">
        <v>3090020</v>
      </c>
      <c r="F243" t="s">
        <v>567</v>
      </c>
      <c r="G243">
        <v>21900</v>
      </c>
      <c r="H243">
        <v>120</v>
      </c>
      <c r="I243" t="s">
        <v>227</v>
      </c>
      <c r="J243">
        <v>1</v>
      </c>
      <c r="K243" t="s">
        <v>214</v>
      </c>
      <c r="L243">
        <v>1</v>
      </c>
      <c r="M243" t="s">
        <v>215</v>
      </c>
      <c r="N243">
        <v>8</v>
      </c>
      <c r="O243" t="s">
        <v>228</v>
      </c>
      <c r="P243" t="s">
        <v>216</v>
      </c>
      <c r="Q243">
        <v>38445615</v>
      </c>
      <c r="R243" t="s">
        <v>581</v>
      </c>
      <c r="S243" t="s">
        <v>582</v>
      </c>
      <c r="T243" t="s">
        <v>219</v>
      </c>
      <c r="U243" s="7">
        <v>0.2</v>
      </c>
      <c r="V243" s="7">
        <v>0.2</v>
      </c>
      <c r="W243">
        <v>120</v>
      </c>
      <c r="X243" t="s">
        <v>227</v>
      </c>
      <c r="Y243">
        <v>0</v>
      </c>
      <c r="AA243">
        <v>80</v>
      </c>
      <c r="AB243" t="s">
        <v>220</v>
      </c>
      <c r="AC243">
        <v>21</v>
      </c>
      <c r="AD243">
        <v>135</v>
      </c>
      <c r="AE243" s="6">
        <v>37956</v>
      </c>
      <c r="AF243" s="6">
        <v>42309</v>
      </c>
      <c r="AG243" s="6">
        <v>49612</v>
      </c>
      <c r="AH243" s="6">
        <v>37956</v>
      </c>
      <c r="AI243" s="6">
        <v>49767</v>
      </c>
      <c r="AJ243" s="6">
        <v>37773</v>
      </c>
    </row>
    <row r="244" spans="1:36" x14ac:dyDescent="0.2">
      <c r="A244">
        <v>2</v>
      </c>
      <c r="B244" t="s">
        <v>36</v>
      </c>
      <c r="C244">
        <v>309</v>
      </c>
      <c r="D244" t="s">
        <v>564</v>
      </c>
      <c r="E244">
        <v>3090020</v>
      </c>
      <c r="F244" t="s">
        <v>567</v>
      </c>
      <c r="G244">
        <v>27100</v>
      </c>
      <c r="H244">
        <v>140</v>
      </c>
      <c r="I244" t="s">
        <v>241</v>
      </c>
      <c r="J244">
        <v>1</v>
      </c>
      <c r="K244" t="s">
        <v>214</v>
      </c>
      <c r="L244">
        <v>1</v>
      </c>
      <c r="M244" t="s">
        <v>215</v>
      </c>
      <c r="N244">
        <v>0</v>
      </c>
      <c r="P244" t="s">
        <v>216</v>
      </c>
      <c r="Q244">
        <v>27479658</v>
      </c>
      <c r="R244" t="s">
        <v>583</v>
      </c>
      <c r="S244" t="s">
        <v>584</v>
      </c>
      <c r="T244" t="s">
        <v>219</v>
      </c>
      <c r="U244" s="7">
        <v>0.75</v>
      </c>
      <c r="V244" s="7">
        <v>0.75</v>
      </c>
      <c r="W244">
        <v>140</v>
      </c>
      <c r="X244" t="s">
        <v>241</v>
      </c>
      <c r="Y244">
        <v>0</v>
      </c>
      <c r="AA244">
        <v>80</v>
      </c>
      <c r="AB244" t="s">
        <v>220</v>
      </c>
      <c r="AC244">
        <v>24</v>
      </c>
      <c r="AD244">
        <v>110</v>
      </c>
      <c r="AE244" s="6">
        <v>38873</v>
      </c>
      <c r="AF244" s="6">
        <v>42834</v>
      </c>
      <c r="AG244" s="6">
        <v>51956</v>
      </c>
      <c r="AH244" s="6">
        <v>38873</v>
      </c>
      <c r="AI244" s="6">
        <v>57679</v>
      </c>
      <c r="AJ244" s="6">
        <v>37469</v>
      </c>
    </row>
    <row r="245" spans="1:36" x14ac:dyDescent="0.2">
      <c r="A245">
        <v>2</v>
      </c>
      <c r="B245" t="s">
        <v>36</v>
      </c>
      <c r="C245">
        <v>309</v>
      </c>
      <c r="D245" t="s">
        <v>564</v>
      </c>
      <c r="E245">
        <v>3090020</v>
      </c>
      <c r="F245" t="s">
        <v>567</v>
      </c>
      <c r="G245">
        <v>27200</v>
      </c>
      <c r="H245">
        <v>140</v>
      </c>
      <c r="I245" t="s">
        <v>241</v>
      </c>
      <c r="J245">
        <v>1</v>
      </c>
      <c r="K245" t="s">
        <v>214</v>
      </c>
      <c r="L245">
        <v>1</v>
      </c>
      <c r="M245" t="s">
        <v>215</v>
      </c>
      <c r="N245">
        <v>0</v>
      </c>
      <c r="P245" t="s">
        <v>216</v>
      </c>
      <c r="Q245">
        <v>32200347</v>
      </c>
      <c r="R245" t="s">
        <v>585</v>
      </c>
      <c r="S245" t="s">
        <v>408</v>
      </c>
      <c r="T245" t="s">
        <v>219</v>
      </c>
      <c r="U245" s="7">
        <v>0.8</v>
      </c>
      <c r="V245" s="7">
        <v>0.65</v>
      </c>
      <c r="W245">
        <v>140</v>
      </c>
      <c r="X245" t="s">
        <v>241</v>
      </c>
      <c r="Y245">
        <v>0</v>
      </c>
      <c r="AA245">
        <v>80</v>
      </c>
      <c r="AB245" t="s">
        <v>220</v>
      </c>
      <c r="AC245">
        <v>23</v>
      </c>
      <c r="AD245">
        <v>136</v>
      </c>
      <c r="AE245" s="6">
        <v>42461</v>
      </c>
      <c r="AF245" s="6">
        <v>42461</v>
      </c>
      <c r="AG245" s="6">
        <v>46173</v>
      </c>
      <c r="AH245" s="6">
        <v>40118</v>
      </c>
      <c r="AI245" s="6">
        <v>53128</v>
      </c>
      <c r="AJ245" s="6">
        <v>41153</v>
      </c>
    </row>
    <row r="246" spans="1:36" x14ac:dyDescent="0.2">
      <c r="A246">
        <v>2</v>
      </c>
      <c r="B246" t="s">
        <v>36</v>
      </c>
      <c r="C246">
        <v>309</v>
      </c>
      <c r="D246" t="s">
        <v>564</v>
      </c>
      <c r="E246">
        <v>3090020</v>
      </c>
      <c r="F246" t="s">
        <v>567</v>
      </c>
      <c r="G246">
        <v>27200</v>
      </c>
      <c r="H246">
        <v>140</v>
      </c>
      <c r="I246" t="s">
        <v>241</v>
      </c>
      <c r="J246">
        <v>1</v>
      </c>
      <c r="K246" t="s">
        <v>214</v>
      </c>
      <c r="L246">
        <v>1</v>
      </c>
      <c r="M246" t="s">
        <v>215</v>
      </c>
      <c r="N246">
        <v>0</v>
      </c>
      <c r="P246" t="s">
        <v>216</v>
      </c>
      <c r="Q246">
        <v>322124793</v>
      </c>
      <c r="R246" t="s">
        <v>586</v>
      </c>
      <c r="S246" t="s">
        <v>587</v>
      </c>
      <c r="T246" t="s">
        <v>219</v>
      </c>
      <c r="U246" s="7">
        <v>0.8</v>
      </c>
      <c r="V246" s="7">
        <v>0.15</v>
      </c>
      <c r="W246">
        <v>140</v>
      </c>
      <c r="X246" t="s">
        <v>241</v>
      </c>
      <c r="Y246">
        <v>0</v>
      </c>
      <c r="AA246">
        <v>80</v>
      </c>
      <c r="AB246" t="s">
        <v>220</v>
      </c>
      <c r="AC246">
        <v>21</v>
      </c>
      <c r="AD246">
        <v>102</v>
      </c>
      <c r="AE246" s="6">
        <v>42217</v>
      </c>
      <c r="AF246" s="6">
        <v>42644</v>
      </c>
      <c r="AG246" s="6">
        <v>49448</v>
      </c>
      <c r="AH246" s="6">
        <v>40238</v>
      </c>
      <c r="AI246" s="6">
        <v>58075</v>
      </c>
      <c r="AJ246" s="6">
        <v>41153</v>
      </c>
    </row>
    <row r="247" spans="1:36" x14ac:dyDescent="0.2">
      <c r="A247">
        <v>2</v>
      </c>
      <c r="B247" t="s">
        <v>36</v>
      </c>
      <c r="C247">
        <v>309</v>
      </c>
      <c r="D247" t="s">
        <v>564</v>
      </c>
      <c r="E247">
        <v>3090020</v>
      </c>
      <c r="F247" t="s">
        <v>567</v>
      </c>
      <c r="G247">
        <v>27300</v>
      </c>
      <c r="H247">
        <v>140</v>
      </c>
      <c r="I247" t="s">
        <v>241</v>
      </c>
      <c r="J247">
        <v>1</v>
      </c>
      <c r="K247" t="s">
        <v>214</v>
      </c>
      <c r="L247">
        <v>1</v>
      </c>
      <c r="M247" t="s">
        <v>215</v>
      </c>
      <c r="N247">
        <v>0</v>
      </c>
      <c r="P247" t="s">
        <v>216</v>
      </c>
      <c r="Q247">
        <v>11192762</v>
      </c>
      <c r="R247" t="s">
        <v>588</v>
      </c>
      <c r="S247" t="s">
        <v>589</v>
      </c>
      <c r="T247" t="s">
        <v>219</v>
      </c>
      <c r="U247" s="7">
        <v>0.7</v>
      </c>
      <c r="V247" s="7">
        <v>0.1</v>
      </c>
      <c r="W247">
        <v>140</v>
      </c>
      <c r="X247" t="s">
        <v>241</v>
      </c>
      <c r="Y247">
        <v>0</v>
      </c>
      <c r="AA247">
        <v>80</v>
      </c>
      <c r="AB247" t="s">
        <v>220</v>
      </c>
      <c r="AC247">
        <v>21</v>
      </c>
      <c r="AE247" s="6">
        <v>37257</v>
      </c>
      <c r="AF247" s="6">
        <v>42461</v>
      </c>
      <c r="AG247" s="6">
        <v>46173</v>
      </c>
      <c r="AH247" s="6">
        <v>37257</v>
      </c>
      <c r="AI247" s="6">
        <v>51440</v>
      </c>
      <c r="AJ247" s="6">
        <v>41153</v>
      </c>
    </row>
    <row r="248" spans="1:36" x14ac:dyDescent="0.2">
      <c r="A248">
        <v>2</v>
      </c>
      <c r="B248" t="s">
        <v>36</v>
      </c>
      <c r="C248">
        <v>309</v>
      </c>
      <c r="D248" t="s">
        <v>564</v>
      </c>
      <c r="E248">
        <v>3090020</v>
      </c>
      <c r="F248" t="s">
        <v>567</v>
      </c>
      <c r="G248">
        <v>27300</v>
      </c>
      <c r="H248">
        <v>140</v>
      </c>
      <c r="I248" t="s">
        <v>241</v>
      </c>
      <c r="J248">
        <v>1</v>
      </c>
      <c r="K248" t="s">
        <v>214</v>
      </c>
      <c r="L248">
        <v>1</v>
      </c>
      <c r="M248" t="s">
        <v>215</v>
      </c>
      <c r="N248">
        <v>0</v>
      </c>
      <c r="P248" t="s">
        <v>216</v>
      </c>
      <c r="Q248">
        <v>36590743</v>
      </c>
      <c r="R248" t="s">
        <v>590</v>
      </c>
      <c r="S248" t="s">
        <v>584</v>
      </c>
      <c r="T248" t="s">
        <v>219</v>
      </c>
      <c r="U248" s="7">
        <v>0.7</v>
      </c>
      <c r="V248" s="7">
        <v>0.1</v>
      </c>
      <c r="W248">
        <v>140</v>
      </c>
      <c r="X248" t="s">
        <v>241</v>
      </c>
      <c r="Y248">
        <v>0</v>
      </c>
      <c r="AA248">
        <v>80</v>
      </c>
      <c r="AB248" t="s">
        <v>220</v>
      </c>
      <c r="AC248">
        <v>20</v>
      </c>
      <c r="AE248" s="6">
        <v>44562</v>
      </c>
      <c r="AF248" s="6">
        <v>44562</v>
      </c>
      <c r="AG248" s="6">
        <v>55487</v>
      </c>
      <c r="AH248" s="6">
        <v>44409</v>
      </c>
      <c r="AI248" s="6">
        <v>55487</v>
      </c>
      <c r="AJ248" s="6">
        <v>41153</v>
      </c>
    </row>
    <row r="249" spans="1:36" x14ac:dyDescent="0.2">
      <c r="A249">
        <v>2</v>
      </c>
      <c r="B249" t="s">
        <v>36</v>
      </c>
      <c r="C249">
        <v>309</v>
      </c>
      <c r="D249" t="s">
        <v>564</v>
      </c>
      <c r="E249">
        <v>3090020</v>
      </c>
      <c r="F249" t="s">
        <v>567</v>
      </c>
      <c r="G249">
        <v>27300</v>
      </c>
      <c r="H249">
        <v>140</v>
      </c>
      <c r="I249" t="s">
        <v>241</v>
      </c>
      <c r="J249">
        <v>1</v>
      </c>
      <c r="K249" t="s">
        <v>214</v>
      </c>
      <c r="L249">
        <v>1</v>
      </c>
      <c r="M249" t="s">
        <v>215</v>
      </c>
      <c r="N249">
        <v>0</v>
      </c>
      <c r="P249" t="s">
        <v>216</v>
      </c>
      <c r="Q249">
        <v>310918131</v>
      </c>
      <c r="R249" t="s">
        <v>571</v>
      </c>
      <c r="S249" t="s">
        <v>572</v>
      </c>
      <c r="T249" t="s">
        <v>219</v>
      </c>
      <c r="U249" s="7">
        <v>0.7</v>
      </c>
      <c r="V249" s="7">
        <v>0.5</v>
      </c>
      <c r="W249">
        <v>140</v>
      </c>
      <c r="X249" t="s">
        <v>241</v>
      </c>
      <c r="Y249">
        <v>0</v>
      </c>
      <c r="AA249">
        <v>80</v>
      </c>
      <c r="AB249" t="s">
        <v>220</v>
      </c>
      <c r="AC249">
        <v>22</v>
      </c>
      <c r="AD249">
        <v>136</v>
      </c>
      <c r="AE249" s="6">
        <v>44593</v>
      </c>
      <c r="AF249" s="6">
        <v>44593</v>
      </c>
      <c r="AG249" s="6">
        <v>54819</v>
      </c>
      <c r="AH249" s="6">
        <v>43233</v>
      </c>
      <c r="AI249" s="6">
        <v>54819</v>
      </c>
      <c r="AJ249" s="6">
        <v>41153</v>
      </c>
    </row>
    <row r="250" spans="1:36" x14ac:dyDescent="0.2">
      <c r="A250">
        <v>2</v>
      </c>
      <c r="B250" t="s">
        <v>36</v>
      </c>
      <c r="C250">
        <v>310</v>
      </c>
      <c r="D250" t="s">
        <v>591</v>
      </c>
      <c r="E250">
        <v>3100000</v>
      </c>
      <c r="F250" t="s">
        <v>47</v>
      </c>
      <c r="G250">
        <v>30300</v>
      </c>
      <c r="H250">
        <v>64</v>
      </c>
      <c r="I250" t="s">
        <v>222</v>
      </c>
      <c r="J250">
        <v>1</v>
      </c>
      <c r="K250" t="s">
        <v>214</v>
      </c>
      <c r="L250">
        <v>1</v>
      </c>
      <c r="M250" t="s">
        <v>215</v>
      </c>
      <c r="N250">
        <v>0</v>
      </c>
      <c r="P250" t="s">
        <v>216</v>
      </c>
      <c r="U250" s="7">
        <v>1</v>
      </c>
      <c r="AJ250" s="6">
        <v>18629</v>
      </c>
    </row>
    <row r="251" spans="1:36" x14ac:dyDescent="0.2">
      <c r="A251">
        <v>2</v>
      </c>
      <c r="B251" t="s">
        <v>36</v>
      </c>
      <c r="C251">
        <v>310</v>
      </c>
      <c r="D251" t="s">
        <v>591</v>
      </c>
      <c r="E251">
        <v>3100070</v>
      </c>
      <c r="F251" t="s">
        <v>592</v>
      </c>
      <c r="G251">
        <v>10310</v>
      </c>
      <c r="H251">
        <v>120</v>
      </c>
      <c r="I251" t="s">
        <v>227</v>
      </c>
      <c r="J251">
        <v>1</v>
      </c>
      <c r="K251" t="s">
        <v>214</v>
      </c>
      <c r="L251">
        <v>1</v>
      </c>
      <c r="M251" t="s">
        <v>215</v>
      </c>
      <c r="N251">
        <v>8</v>
      </c>
      <c r="O251" t="s">
        <v>228</v>
      </c>
      <c r="P251" t="s">
        <v>216</v>
      </c>
      <c r="Q251">
        <v>23953912</v>
      </c>
      <c r="R251" t="s">
        <v>593</v>
      </c>
      <c r="S251" t="s">
        <v>243</v>
      </c>
      <c r="T251" t="s">
        <v>219</v>
      </c>
      <c r="U251" s="7">
        <v>1</v>
      </c>
      <c r="V251" s="7">
        <v>0.19</v>
      </c>
      <c r="W251">
        <v>120</v>
      </c>
      <c r="X251" t="s">
        <v>227</v>
      </c>
      <c r="Y251">
        <v>0</v>
      </c>
      <c r="AA251">
        <v>80</v>
      </c>
      <c r="AB251" t="s">
        <v>220</v>
      </c>
      <c r="AC251">
        <v>22</v>
      </c>
      <c r="AE251" s="6">
        <v>36312</v>
      </c>
      <c r="AF251" s="6">
        <v>44805</v>
      </c>
      <c r="AG251" s="6">
        <v>49613</v>
      </c>
      <c r="AH251" s="6">
        <v>36312</v>
      </c>
      <c r="AI251" s="6">
        <v>49613</v>
      </c>
      <c r="AJ251" s="6">
        <v>42461</v>
      </c>
    </row>
    <row r="252" spans="1:36" x14ac:dyDescent="0.2">
      <c r="A252">
        <v>2</v>
      </c>
      <c r="B252" t="s">
        <v>36</v>
      </c>
      <c r="C252">
        <v>310</v>
      </c>
      <c r="D252" t="s">
        <v>591</v>
      </c>
      <c r="E252">
        <v>3100070</v>
      </c>
      <c r="F252" t="s">
        <v>592</v>
      </c>
      <c r="G252">
        <v>10310</v>
      </c>
      <c r="H252">
        <v>120</v>
      </c>
      <c r="I252" t="s">
        <v>227</v>
      </c>
      <c r="J252">
        <v>1</v>
      </c>
      <c r="K252" t="s">
        <v>214</v>
      </c>
      <c r="L252">
        <v>1</v>
      </c>
      <c r="M252" t="s">
        <v>215</v>
      </c>
      <c r="N252">
        <v>8</v>
      </c>
      <c r="O252" t="s">
        <v>228</v>
      </c>
      <c r="P252" t="s">
        <v>216</v>
      </c>
      <c r="Q252">
        <v>32204760</v>
      </c>
      <c r="R252" t="s">
        <v>594</v>
      </c>
      <c r="S252" t="s">
        <v>273</v>
      </c>
      <c r="T252" t="s">
        <v>219</v>
      </c>
      <c r="U252" s="7">
        <v>1</v>
      </c>
      <c r="V252" s="7">
        <v>0.25</v>
      </c>
      <c r="W252">
        <v>120</v>
      </c>
      <c r="X252" t="s">
        <v>227</v>
      </c>
      <c r="Y252">
        <v>0</v>
      </c>
      <c r="AA252">
        <v>80</v>
      </c>
      <c r="AB252" t="s">
        <v>220</v>
      </c>
      <c r="AC252">
        <v>23</v>
      </c>
      <c r="AD252">
        <v>107</v>
      </c>
      <c r="AE252" s="6">
        <v>37591</v>
      </c>
      <c r="AF252" s="6">
        <v>44044</v>
      </c>
      <c r="AG252" s="6">
        <v>52078</v>
      </c>
      <c r="AH252" s="6">
        <v>38169</v>
      </c>
      <c r="AI252" s="6">
        <v>52078</v>
      </c>
      <c r="AJ252" s="6">
        <v>42461</v>
      </c>
    </row>
    <row r="253" spans="1:36" x14ac:dyDescent="0.2">
      <c r="A253">
        <v>2</v>
      </c>
      <c r="B253" t="s">
        <v>36</v>
      </c>
      <c r="C253">
        <v>310</v>
      </c>
      <c r="D253" t="s">
        <v>591</v>
      </c>
      <c r="E253">
        <v>3100070</v>
      </c>
      <c r="F253" t="s">
        <v>592</v>
      </c>
      <c r="G253">
        <v>10310</v>
      </c>
      <c r="H253">
        <v>120</v>
      </c>
      <c r="I253" t="s">
        <v>227</v>
      </c>
      <c r="J253">
        <v>1</v>
      </c>
      <c r="K253" t="s">
        <v>214</v>
      </c>
      <c r="L253">
        <v>1</v>
      </c>
      <c r="M253" t="s">
        <v>215</v>
      </c>
      <c r="N253">
        <v>8</v>
      </c>
      <c r="O253" t="s">
        <v>228</v>
      </c>
      <c r="P253" t="s">
        <v>216</v>
      </c>
      <c r="Q253">
        <v>36036994</v>
      </c>
      <c r="R253" t="s">
        <v>595</v>
      </c>
      <c r="S253" t="s">
        <v>596</v>
      </c>
      <c r="T253" t="s">
        <v>219</v>
      </c>
      <c r="U253" s="7">
        <v>1</v>
      </c>
      <c r="V253" s="7">
        <v>0.18</v>
      </c>
      <c r="W253">
        <v>120</v>
      </c>
      <c r="X253" t="s">
        <v>227</v>
      </c>
      <c r="Y253">
        <v>0</v>
      </c>
      <c r="AA253">
        <v>80</v>
      </c>
      <c r="AB253" t="s">
        <v>220</v>
      </c>
      <c r="AC253">
        <v>21</v>
      </c>
      <c r="AD253">
        <v>102</v>
      </c>
      <c r="AE253" s="6">
        <v>42614</v>
      </c>
      <c r="AF253" s="6">
        <v>44197</v>
      </c>
      <c r="AG253" s="6">
        <v>51074</v>
      </c>
      <c r="AH253" s="6">
        <v>42614</v>
      </c>
      <c r="AI253" s="6">
        <v>51074</v>
      </c>
      <c r="AJ253" s="6">
        <v>42461</v>
      </c>
    </row>
    <row r="254" spans="1:36" x14ac:dyDescent="0.2">
      <c r="A254">
        <v>2</v>
      </c>
      <c r="B254" t="s">
        <v>36</v>
      </c>
      <c r="C254">
        <v>310</v>
      </c>
      <c r="D254" t="s">
        <v>591</v>
      </c>
      <c r="E254">
        <v>3100070</v>
      </c>
      <c r="F254" t="s">
        <v>592</v>
      </c>
      <c r="G254">
        <v>10310</v>
      </c>
      <c r="H254">
        <v>120</v>
      </c>
      <c r="I254" t="s">
        <v>227</v>
      </c>
      <c r="J254">
        <v>1</v>
      </c>
      <c r="K254" t="s">
        <v>214</v>
      </c>
      <c r="L254">
        <v>1</v>
      </c>
      <c r="M254" t="s">
        <v>215</v>
      </c>
      <c r="N254">
        <v>8</v>
      </c>
      <c r="O254" t="s">
        <v>228</v>
      </c>
      <c r="P254" t="s">
        <v>216</v>
      </c>
      <c r="Q254">
        <v>43040542</v>
      </c>
      <c r="R254" t="s">
        <v>597</v>
      </c>
      <c r="S254" t="s">
        <v>598</v>
      </c>
      <c r="T254" t="s">
        <v>225</v>
      </c>
      <c r="U254" s="7">
        <v>1</v>
      </c>
      <c r="V254" s="7">
        <v>0.38</v>
      </c>
      <c r="W254">
        <v>120</v>
      </c>
      <c r="X254" t="s">
        <v>227</v>
      </c>
      <c r="Y254">
        <v>0</v>
      </c>
      <c r="AA254">
        <v>80</v>
      </c>
      <c r="AB254" t="s">
        <v>220</v>
      </c>
      <c r="AC254">
        <v>21</v>
      </c>
      <c r="AD254">
        <v>102</v>
      </c>
      <c r="AE254" s="6">
        <v>39052</v>
      </c>
      <c r="AF254" s="6">
        <v>44044</v>
      </c>
      <c r="AG254" s="6">
        <v>54121</v>
      </c>
      <c r="AH254" s="6">
        <v>39052</v>
      </c>
      <c r="AI254" s="6">
        <v>54121</v>
      </c>
      <c r="AJ254" s="6">
        <v>42461</v>
      </c>
    </row>
    <row r="255" spans="1:36" x14ac:dyDescent="0.2">
      <c r="A255">
        <v>2</v>
      </c>
      <c r="B255" t="s">
        <v>36</v>
      </c>
      <c r="C255">
        <v>310</v>
      </c>
      <c r="D255" t="s">
        <v>591</v>
      </c>
      <c r="E255">
        <v>3100070</v>
      </c>
      <c r="F255" t="s">
        <v>592</v>
      </c>
      <c r="G255">
        <v>10320</v>
      </c>
      <c r="H255">
        <v>120</v>
      </c>
      <c r="I255" t="s">
        <v>227</v>
      </c>
      <c r="J255">
        <v>1</v>
      </c>
      <c r="K255" t="s">
        <v>214</v>
      </c>
      <c r="L255">
        <v>1</v>
      </c>
      <c r="M255" t="s">
        <v>215</v>
      </c>
      <c r="N255">
        <v>8</v>
      </c>
      <c r="O255" t="s">
        <v>228</v>
      </c>
      <c r="P255" t="s">
        <v>216</v>
      </c>
      <c r="Q255">
        <v>32204760</v>
      </c>
      <c r="R255" t="s">
        <v>594</v>
      </c>
      <c r="S255" t="s">
        <v>273</v>
      </c>
      <c r="T255" t="s">
        <v>219</v>
      </c>
      <c r="U255" s="7">
        <v>0.5</v>
      </c>
      <c r="V255" s="7">
        <v>0.25</v>
      </c>
      <c r="W255">
        <v>120</v>
      </c>
      <c r="X255" t="s">
        <v>227</v>
      </c>
      <c r="Y255">
        <v>0</v>
      </c>
      <c r="AA255">
        <v>80</v>
      </c>
      <c r="AB255" t="s">
        <v>220</v>
      </c>
      <c r="AC255">
        <v>23</v>
      </c>
      <c r="AD255">
        <v>107</v>
      </c>
      <c r="AE255" s="6">
        <v>37591</v>
      </c>
      <c r="AF255" s="6">
        <v>44044</v>
      </c>
      <c r="AG255" s="6">
        <v>52078</v>
      </c>
      <c r="AH255" s="6">
        <v>38169</v>
      </c>
      <c r="AI255" s="6">
        <v>52078</v>
      </c>
      <c r="AJ255" s="6">
        <v>42461</v>
      </c>
    </row>
    <row r="256" spans="1:36" x14ac:dyDescent="0.2">
      <c r="A256">
        <v>2</v>
      </c>
      <c r="B256" t="s">
        <v>36</v>
      </c>
      <c r="C256">
        <v>310</v>
      </c>
      <c r="D256" t="s">
        <v>591</v>
      </c>
      <c r="E256">
        <v>3100070</v>
      </c>
      <c r="F256" t="s">
        <v>592</v>
      </c>
      <c r="G256">
        <v>10320</v>
      </c>
      <c r="H256">
        <v>120</v>
      </c>
      <c r="I256" t="s">
        <v>227</v>
      </c>
      <c r="J256">
        <v>1</v>
      </c>
      <c r="K256" t="s">
        <v>214</v>
      </c>
      <c r="L256">
        <v>1</v>
      </c>
      <c r="M256" t="s">
        <v>215</v>
      </c>
      <c r="N256">
        <v>8</v>
      </c>
      <c r="O256" t="s">
        <v>228</v>
      </c>
      <c r="P256" t="s">
        <v>216</v>
      </c>
      <c r="Q256">
        <v>32443558</v>
      </c>
      <c r="R256" t="s">
        <v>599</v>
      </c>
      <c r="S256" t="s">
        <v>600</v>
      </c>
      <c r="T256" t="s">
        <v>219</v>
      </c>
      <c r="U256" s="7">
        <v>0.5</v>
      </c>
      <c r="V256" s="7">
        <v>0.25</v>
      </c>
      <c r="W256">
        <v>120</v>
      </c>
      <c r="X256" t="s">
        <v>227</v>
      </c>
      <c r="Y256">
        <v>0</v>
      </c>
      <c r="AA256">
        <v>80</v>
      </c>
      <c r="AB256" t="s">
        <v>220</v>
      </c>
      <c r="AC256">
        <v>21</v>
      </c>
      <c r="AD256">
        <v>102</v>
      </c>
      <c r="AE256" s="6">
        <v>36652</v>
      </c>
      <c r="AF256" s="6">
        <v>44044</v>
      </c>
      <c r="AG256" s="6">
        <v>52134</v>
      </c>
      <c r="AH256" s="6">
        <v>42901</v>
      </c>
      <c r="AI256" s="6">
        <v>52134</v>
      </c>
      <c r="AJ256" s="6">
        <v>42461</v>
      </c>
    </row>
    <row r="257" spans="1:36" x14ac:dyDescent="0.2">
      <c r="A257">
        <v>2</v>
      </c>
      <c r="B257" t="s">
        <v>36</v>
      </c>
      <c r="C257">
        <v>310</v>
      </c>
      <c r="D257" t="s">
        <v>591</v>
      </c>
      <c r="E257">
        <v>3100070</v>
      </c>
      <c r="F257" t="s">
        <v>592</v>
      </c>
      <c r="G257">
        <v>10330</v>
      </c>
      <c r="H257">
        <v>120</v>
      </c>
      <c r="I257" t="s">
        <v>227</v>
      </c>
      <c r="J257">
        <v>1</v>
      </c>
      <c r="K257" t="s">
        <v>214</v>
      </c>
      <c r="L257">
        <v>1</v>
      </c>
      <c r="M257" t="s">
        <v>215</v>
      </c>
      <c r="N257">
        <v>8</v>
      </c>
      <c r="O257" t="s">
        <v>228</v>
      </c>
      <c r="P257" t="s">
        <v>216</v>
      </c>
      <c r="Q257">
        <v>32443558</v>
      </c>
      <c r="R257" t="s">
        <v>599</v>
      </c>
      <c r="S257" t="s">
        <v>600</v>
      </c>
      <c r="T257" t="s">
        <v>219</v>
      </c>
      <c r="U257" s="7">
        <v>1</v>
      </c>
      <c r="V257" s="7">
        <v>0.5</v>
      </c>
      <c r="W257">
        <v>120</v>
      </c>
      <c r="X257" t="s">
        <v>227</v>
      </c>
      <c r="Y257">
        <v>0</v>
      </c>
      <c r="AA257">
        <v>80</v>
      </c>
      <c r="AB257" t="s">
        <v>220</v>
      </c>
      <c r="AC257">
        <v>21</v>
      </c>
      <c r="AD257">
        <v>102</v>
      </c>
      <c r="AE257" s="6">
        <v>36652</v>
      </c>
      <c r="AF257" s="6">
        <v>44044</v>
      </c>
      <c r="AG257" s="6">
        <v>52134</v>
      </c>
      <c r="AH257" s="6">
        <v>42901</v>
      </c>
      <c r="AI257" s="6">
        <v>52134</v>
      </c>
      <c r="AJ257" s="6">
        <v>42461</v>
      </c>
    </row>
    <row r="258" spans="1:36" x14ac:dyDescent="0.2">
      <c r="A258">
        <v>2</v>
      </c>
      <c r="B258" t="s">
        <v>36</v>
      </c>
      <c r="C258">
        <v>310</v>
      </c>
      <c r="D258" t="s">
        <v>591</v>
      </c>
      <c r="E258">
        <v>3100070</v>
      </c>
      <c r="F258" t="s">
        <v>592</v>
      </c>
      <c r="G258">
        <v>10330</v>
      </c>
      <c r="H258">
        <v>120</v>
      </c>
      <c r="I258" t="s">
        <v>227</v>
      </c>
      <c r="J258">
        <v>1</v>
      </c>
      <c r="K258" t="s">
        <v>214</v>
      </c>
      <c r="L258">
        <v>1</v>
      </c>
      <c r="M258" t="s">
        <v>215</v>
      </c>
      <c r="N258">
        <v>8</v>
      </c>
      <c r="O258" t="s">
        <v>228</v>
      </c>
      <c r="P258" t="s">
        <v>216</v>
      </c>
      <c r="Q258">
        <v>43040542</v>
      </c>
      <c r="R258" t="s">
        <v>597</v>
      </c>
      <c r="S258" t="s">
        <v>598</v>
      </c>
      <c r="T258" t="s">
        <v>225</v>
      </c>
      <c r="U258" s="7">
        <v>1</v>
      </c>
      <c r="V258" s="7">
        <v>0.37</v>
      </c>
      <c r="W258">
        <v>120</v>
      </c>
      <c r="X258" t="s">
        <v>227</v>
      </c>
      <c r="Y258">
        <v>0</v>
      </c>
      <c r="AA258">
        <v>80</v>
      </c>
      <c r="AB258" t="s">
        <v>220</v>
      </c>
      <c r="AC258">
        <v>21</v>
      </c>
      <c r="AD258">
        <v>102</v>
      </c>
      <c r="AE258" s="6">
        <v>39052</v>
      </c>
      <c r="AF258" s="6">
        <v>44044</v>
      </c>
      <c r="AG258" s="6">
        <v>54121</v>
      </c>
      <c r="AH258" s="6">
        <v>39052</v>
      </c>
      <c r="AI258" s="6">
        <v>54121</v>
      </c>
      <c r="AJ258" s="6">
        <v>42461</v>
      </c>
    </row>
    <row r="259" spans="1:36" x14ac:dyDescent="0.2">
      <c r="A259">
        <v>2</v>
      </c>
      <c r="B259" t="s">
        <v>36</v>
      </c>
      <c r="C259">
        <v>310</v>
      </c>
      <c r="D259" t="s">
        <v>591</v>
      </c>
      <c r="E259">
        <v>3100070</v>
      </c>
      <c r="F259" t="s">
        <v>592</v>
      </c>
      <c r="G259">
        <v>19100</v>
      </c>
      <c r="H259">
        <v>140</v>
      </c>
      <c r="I259" t="s">
        <v>241</v>
      </c>
      <c r="J259">
        <v>1</v>
      </c>
      <c r="K259" t="s">
        <v>214</v>
      </c>
      <c r="L259">
        <v>1</v>
      </c>
      <c r="M259" t="s">
        <v>215</v>
      </c>
      <c r="N259">
        <v>0</v>
      </c>
      <c r="P259" t="s">
        <v>216</v>
      </c>
      <c r="Q259">
        <v>23953912</v>
      </c>
      <c r="R259" t="s">
        <v>593</v>
      </c>
      <c r="S259" t="s">
        <v>243</v>
      </c>
      <c r="T259" t="s">
        <v>219</v>
      </c>
      <c r="U259" s="7">
        <v>0.75</v>
      </c>
      <c r="V259" s="7">
        <v>0.25</v>
      </c>
      <c r="W259">
        <v>140</v>
      </c>
      <c r="X259" t="s">
        <v>241</v>
      </c>
      <c r="Y259">
        <v>0</v>
      </c>
      <c r="AA259">
        <v>80</v>
      </c>
      <c r="AB259" t="s">
        <v>220</v>
      </c>
      <c r="AC259">
        <v>22</v>
      </c>
      <c r="AE259" s="6">
        <v>44745</v>
      </c>
      <c r="AF259" s="6">
        <v>44745</v>
      </c>
      <c r="AG259" s="6">
        <v>49613</v>
      </c>
      <c r="AH259" s="6">
        <v>36312</v>
      </c>
      <c r="AI259" s="6">
        <v>49613</v>
      </c>
      <c r="AJ259" s="6">
        <v>41153</v>
      </c>
    </row>
    <row r="260" spans="1:36" x14ac:dyDescent="0.2">
      <c r="A260">
        <v>2</v>
      </c>
      <c r="B260" t="s">
        <v>36</v>
      </c>
      <c r="C260">
        <v>310</v>
      </c>
      <c r="D260" t="s">
        <v>591</v>
      </c>
      <c r="E260">
        <v>3100070</v>
      </c>
      <c r="F260" t="s">
        <v>592</v>
      </c>
      <c r="G260">
        <v>19100</v>
      </c>
      <c r="H260">
        <v>140</v>
      </c>
      <c r="I260" t="s">
        <v>241</v>
      </c>
      <c r="J260">
        <v>1</v>
      </c>
      <c r="K260" t="s">
        <v>214</v>
      </c>
      <c r="L260">
        <v>1</v>
      </c>
      <c r="M260" t="s">
        <v>215</v>
      </c>
      <c r="N260">
        <v>0</v>
      </c>
      <c r="P260" t="s">
        <v>216</v>
      </c>
      <c r="Q260">
        <v>27411818</v>
      </c>
      <c r="R260" t="s">
        <v>601</v>
      </c>
      <c r="S260" t="s">
        <v>602</v>
      </c>
      <c r="T260" t="s">
        <v>219</v>
      </c>
      <c r="U260" s="7">
        <v>0.75</v>
      </c>
      <c r="V260" s="7">
        <v>0.5</v>
      </c>
      <c r="W260">
        <v>140</v>
      </c>
      <c r="X260" t="s">
        <v>241</v>
      </c>
      <c r="Y260">
        <v>0</v>
      </c>
      <c r="AA260">
        <v>80</v>
      </c>
      <c r="AB260" t="s">
        <v>220</v>
      </c>
      <c r="AC260">
        <v>21</v>
      </c>
      <c r="AD260">
        <v>101</v>
      </c>
      <c r="AE260" s="6">
        <v>44501</v>
      </c>
      <c r="AF260" s="6">
        <v>44501</v>
      </c>
      <c r="AG260" s="6">
        <v>51713</v>
      </c>
      <c r="AH260" s="6">
        <v>36404</v>
      </c>
      <c r="AI260" s="6">
        <v>51713</v>
      </c>
      <c r="AJ260" s="6">
        <v>41153</v>
      </c>
    </row>
    <row r="261" spans="1:36" x14ac:dyDescent="0.2">
      <c r="A261">
        <v>2</v>
      </c>
      <c r="B261" t="s">
        <v>36</v>
      </c>
      <c r="C261">
        <v>311</v>
      </c>
      <c r="D261" t="s">
        <v>603</v>
      </c>
      <c r="E261">
        <v>3110000</v>
      </c>
      <c r="F261" t="s">
        <v>604</v>
      </c>
      <c r="G261">
        <v>850</v>
      </c>
      <c r="H261">
        <v>63</v>
      </c>
      <c r="I261" t="s">
        <v>2</v>
      </c>
      <c r="J261">
        <v>1</v>
      </c>
      <c r="K261" t="s">
        <v>214</v>
      </c>
      <c r="L261">
        <v>1</v>
      </c>
      <c r="M261" t="s">
        <v>215</v>
      </c>
      <c r="N261">
        <v>0</v>
      </c>
      <c r="P261" t="s">
        <v>216</v>
      </c>
      <c r="Q261">
        <v>15722572</v>
      </c>
      <c r="R261" t="s">
        <v>605</v>
      </c>
      <c r="S261" t="s">
        <v>280</v>
      </c>
      <c r="T261" t="s">
        <v>219</v>
      </c>
      <c r="U261" s="7">
        <v>0.75</v>
      </c>
      <c r="V261" s="7">
        <v>0.75</v>
      </c>
      <c r="W261">
        <v>63</v>
      </c>
      <c r="X261" t="s">
        <v>2</v>
      </c>
      <c r="Y261">
        <v>0</v>
      </c>
      <c r="AA261">
        <v>80</v>
      </c>
      <c r="AB261" t="s">
        <v>220</v>
      </c>
      <c r="AC261">
        <v>28</v>
      </c>
      <c r="AD261">
        <v>106</v>
      </c>
      <c r="AE261" s="6">
        <v>40299</v>
      </c>
      <c r="AF261" s="6">
        <v>41334</v>
      </c>
      <c r="AG261" s="6">
        <v>53428</v>
      </c>
      <c r="AH261" s="6">
        <v>37501</v>
      </c>
      <c r="AI261" s="6">
        <v>53428</v>
      </c>
      <c r="AJ261" s="6">
        <v>32690</v>
      </c>
    </row>
    <row r="262" spans="1:36" x14ac:dyDescent="0.2">
      <c r="A262">
        <v>2</v>
      </c>
      <c r="B262" t="s">
        <v>36</v>
      </c>
      <c r="C262">
        <v>311</v>
      </c>
      <c r="D262" t="s">
        <v>603</v>
      </c>
      <c r="E262">
        <v>3110000</v>
      </c>
      <c r="F262" t="s">
        <v>604</v>
      </c>
      <c r="G262">
        <v>865</v>
      </c>
      <c r="H262">
        <v>64</v>
      </c>
      <c r="I262" t="s">
        <v>222</v>
      </c>
      <c r="J262">
        <v>1</v>
      </c>
      <c r="K262" t="s">
        <v>214</v>
      </c>
      <c r="L262">
        <v>1</v>
      </c>
      <c r="M262" t="s">
        <v>215</v>
      </c>
      <c r="N262">
        <v>0</v>
      </c>
      <c r="P262" t="s">
        <v>216</v>
      </c>
      <c r="Q262">
        <v>66155136</v>
      </c>
      <c r="R262" t="s">
        <v>606</v>
      </c>
      <c r="S262" t="s">
        <v>607</v>
      </c>
      <c r="T262" t="s">
        <v>219</v>
      </c>
      <c r="U262" s="7">
        <v>0.75</v>
      </c>
      <c r="V262" s="7">
        <v>0.75</v>
      </c>
      <c r="W262">
        <v>64</v>
      </c>
      <c r="X262" t="s">
        <v>222</v>
      </c>
      <c r="Y262">
        <v>0</v>
      </c>
      <c r="AA262">
        <v>80</v>
      </c>
      <c r="AB262" t="s">
        <v>220</v>
      </c>
      <c r="AC262">
        <v>27</v>
      </c>
      <c r="AD262">
        <v>101</v>
      </c>
      <c r="AE262" s="6">
        <v>44136</v>
      </c>
      <c r="AF262" s="6">
        <v>44136</v>
      </c>
      <c r="AG262" s="6">
        <v>54757</v>
      </c>
      <c r="AH262" s="6">
        <v>39621</v>
      </c>
      <c r="AI262" s="6">
        <v>54757</v>
      </c>
      <c r="AJ262" s="6">
        <v>18629</v>
      </c>
    </row>
    <row r="263" spans="1:36" x14ac:dyDescent="0.2">
      <c r="A263">
        <v>2</v>
      </c>
      <c r="B263" t="s">
        <v>36</v>
      </c>
      <c r="C263">
        <v>311</v>
      </c>
      <c r="D263" t="s">
        <v>603</v>
      </c>
      <c r="E263">
        <v>3110000</v>
      </c>
      <c r="F263" t="s">
        <v>604</v>
      </c>
      <c r="G263">
        <v>13100</v>
      </c>
      <c r="H263">
        <v>120</v>
      </c>
      <c r="I263" t="s">
        <v>227</v>
      </c>
      <c r="J263">
        <v>1</v>
      </c>
      <c r="K263" t="s">
        <v>214</v>
      </c>
      <c r="L263">
        <v>1</v>
      </c>
      <c r="M263" t="s">
        <v>215</v>
      </c>
      <c r="N263">
        <v>8</v>
      </c>
      <c r="O263" t="s">
        <v>228</v>
      </c>
      <c r="P263" t="s">
        <v>216</v>
      </c>
      <c r="Q263">
        <v>201111473</v>
      </c>
      <c r="R263" t="s">
        <v>608</v>
      </c>
      <c r="S263" t="s">
        <v>609</v>
      </c>
      <c r="T263" t="s">
        <v>219</v>
      </c>
      <c r="U263" s="7">
        <v>1</v>
      </c>
      <c r="V263" s="7">
        <v>0.1</v>
      </c>
      <c r="W263">
        <v>120</v>
      </c>
      <c r="X263" t="s">
        <v>227</v>
      </c>
      <c r="Y263">
        <v>0</v>
      </c>
      <c r="AA263">
        <v>80</v>
      </c>
      <c r="AB263" t="s">
        <v>220</v>
      </c>
      <c r="AC263">
        <v>20</v>
      </c>
      <c r="AD263">
        <v>106</v>
      </c>
      <c r="AE263" s="6">
        <v>44317</v>
      </c>
      <c r="AF263" s="6">
        <v>44805</v>
      </c>
      <c r="AG263" s="6">
        <v>56948</v>
      </c>
      <c r="AH263" s="6">
        <v>44317</v>
      </c>
      <c r="AI263" s="6">
        <v>56948</v>
      </c>
      <c r="AJ263" s="6">
        <v>42461</v>
      </c>
    </row>
    <row r="264" spans="1:36" x14ac:dyDescent="0.2">
      <c r="A264">
        <v>2</v>
      </c>
      <c r="B264" t="s">
        <v>36</v>
      </c>
      <c r="C264">
        <v>311</v>
      </c>
      <c r="D264" t="s">
        <v>603</v>
      </c>
      <c r="E264">
        <v>3110000</v>
      </c>
      <c r="F264" t="s">
        <v>604</v>
      </c>
      <c r="G264">
        <v>13100</v>
      </c>
      <c r="H264">
        <v>120</v>
      </c>
      <c r="I264" t="s">
        <v>227</v>
      </c>
      <c r="J264">
        <v>1</v>
      </c>
      <c r="K264" t="s">
        <v>214</v>
      </c>
      <c r="L264">
        <v>1</v>
      </c>
      <c r="M264" t="s">
        <v>215</v>
      </c>
      <c r="N264">
        <v>8</v>
      </c>
      <c r="O264" t="s">
        <v>228</v>
      </c>
      <c r="P264" t="s">
        <v>216</v>
      </c>
      <c r="Q264">
        <v>209254994</v>
      </c>
      <c r="R264" t="s">
        <v>610</v>
      </c>
      <c r="S264" t="s">
        <v>611</v>
      </c>
      <c r="T264" t="s">
        <v>219</v>
      </c>
      <c r="U264" s="7">
        <v>1</v>
      </c>
      <c r="V264" s="7">
        <v>0.4</v>
      </c>
      <c r="W264">
        <v>120</v>
      </c>
      <c r="X264" t="s">
        <v>227</v>
      </c>
      <c r="Y264">
        <v>0</v>
      </c>
      <c r="AA264">
        <v>80</v>
      </c>
      <c r="AB264" t="s">
        <v>220</v>
      </c>
      <c r="AC264">
        <v>20</v>
      </c>
      <c r="AE264" s="6">
        <v>44805</v>
      </c>
      <c r="AF264" s="6">
        <v>44805</v>
      </c>
      <c r="AG264" s="6">
        <v>60479</v>
      </c>
      <c r="AH264" s="6">
        <v>44606</v>
      </c>
      <c r="AI264" s="6">
        <v>60479</v>
      </c>
      <c r="AJ264" s="6">
        <v>42461</v>
      </c>
    </row>
    <row r="265" spans="1:36" x14ac:dyDescent="0.2">
      <c r="A265">
        <v>2</v>
      </c>
      <c r="B265" t="s">
        <v>36</v>
      </c>
      <c r="C265">
        <v>311</v>
      </c>
      <c r="D265" t="s">
        <v>603</v>
      </c>
      <c r="E265">
        <v>3110000</v>
      </c>
      <c r="F265" t="s">
        <v>604</v>
      </c>
      <c r="G265">
        <v>13100</v>
      </c>
      <c r="H265">
        <v>120</v>
      </c>
      <c r="I265" t="s">
        <v>227</v>
      </c>
      <c r="J265">
        <v>1</v>
      </c>
      <c r="K265" t="s">
        <v>214</v>
      </c>
      <c r="L265">
        <v>1</v>
      </c>
      <c r="M265" t="s">
        <v>215</v>
      </c>
      <c r="N265">
        <v>8</v>
      </c>
      <c r="O265" t="s">
        <v>228</v>
      </c>
      <c r="P265" t="s">
        <v>216</v>
      </c>
      <c r="Q265">
        <v>332289057</v>
      </c>
      <c r="R265" t="s">
        <v>612</v>
      </c>
      <c r="S265" t="s">
        <v>613</v>
      </c>
      <c r="T265" t="s">
        <v>219</v>
      </c>
      <c r="U265" s="7">
        <v>1</v>
      </c>
      <c r="V265" s="7">
        <v>0.3</v>
      </c>
      <c r="W265">
        <v>120</v>
      </c>
      <c r="X265" t="s">
        <v>227</v>
      </c>
      <c r="Y265">
        <v>0</v>
      </c>
      <c r="AA265">
        <v>80</v>
      </c>
      <c r="AB265" t="s">
        <v>220</v>
      </c>
      <c r="AC265">
        <v>20</v>
      </c>
      <c r="AE265" s="6">
        <v>44805</v>
      </c>
      <c r="AF265" s="6">
        <v>44805</v>
      </c>
      <c r="AG265" s="6">
        <v>53631</v>
      </c>
      <c r="AH265" s="6">
        <v>44805</v>
      </c>
      <c r="AI265" s="6">
        <v>53631</v>
      </c>
      <c r="AJ265" s="6">
        <v>42461</v>
      </c>
    </row>
    <row r="266" spans="1:36" x14ac:dyDescent="0.2">
      <c r="A266">
        <v>2</v>
      </c>
      <c r="B266" t="s">
        <v>36</v>
      </c>
      <c r="C266">
        <v>312</v>
      </c>
      <c r="D266" t="s">
        <v>614</v>
      </c>
      <c r="E266">
        <v>3120000</v>
      </c>
      <c r="F266" t="s">
        <v>49</v>
      </c>
      <c r="G266">
        <v>40100</v>
      </c>
      <c r="H266">
        <v>64</v>
      </c>
      <c r="I266" t="s">
        <v>222</v>
      </c>
      <c r="J266">
        <v>1</v>
      </c>
      <c r="K266" t="s">
        <v>214</v>
      </c>
      <c r="L266">
        <v>1</v>
      </c>
      <c r="M266" t="s">
        <v>215</v>
      </c>
      <c r="N266">
        <v>0</v>
      </c>
      <c r="P266" t="s">
        <v>216</v>
      </c>
      <c r="Q266">
        <v>24408882</v>
      </c>
      <c r="R266" t="s">
        <v>615</v>
      </c>
      <c r="S266" t="s">
        <v>235</v>
      </c>
      <c r="T266" t="s">
        <v>219</v>
      </c>
      <c r="U266" s="7">
        <v>0.5</v>
      </c>
      <c r="V266" s="7">
        <v>0.5</v>
      </c>
      <c r="W266">
        <v>64</v>
      </c>
      <c r="X266" t="s">
        <v>222</v>
      </c>
      <c r="Y266">
        <v>0</v>
      </c>
      <c r="AA266">
        <v>80</v>
      </c>
      <c r="AB266" t="s">
        <v>220</v>
      </c>
      <c r="AC266">
        <v>29</v>
      </c>
      <c r="AD266">
        <v>108</v>
      </c>
      <c r="AE266" s="6">
        <v>42736</v>
      </c>
      <c r="AF266" s="6">
        <v>42736</v>
      </c>
      <c r="AG266" s="6">
        <v>49826</v>
      </c>
      <c r="AH266" s="6">
        <v>38504</v>
      </c>
      <c r="AI266" s="6">
        <v>49826</v>
      </c>
      <c r="AJ266" s="6">
        <v>26146</v>
      </c>
    </row>
    <row r="267" spans="1:36" x14ac:dyDescent="0.2">
      <c r="A267">
        <v>2</v>
      </c>
      <c r="B267" t="s">
        <v>36</v>
      </c>
      <c r="C267">
        <v>312</v>
      </c>
      <c r="D267" t="s">
        <v>614</v>
      </c>
      <c r="E267">
        <v>3120000</v>
      </c>
      <c r="F267" t="s">
        <v>49</v>
      </c>
      <c r="G267">
        <v>73000</v>
      </c>
      <c r="H267">
        <v>120</v>
      </c>
      <c r="I267" t="s">
        <v>227</v>
      </c>
      <c r="J267">
        <v>1</v>
      </c>
      <c r="K267" t="s">
        <v>214</v>
      </c>
      <c r="L267">
        <v>1</v>
      </c>
      <c r="M267" t="s">
        <v>215</v>
      </c>
      <c r="N267">
        <v>8</v>
      </c>
      <c r="O267" t="s">
        <v>228</v>
      </c>
      <c r="P267" t="s">
        <v>216</v>
      </c>
      <c r="Q267">
        <v>200839413</v>
      </c>
      <c r="R267" t="s">
        <v>616</v>
      </c>
      <c r="S267" t="s">
        <v>502</v>
      </c>
      <c r="T267" t="s">
        <v>219</v>
      </c>
      <c r="U267" s="7">
        <v>1</v>
      </c>
      <c r="V267" s="7">
        <v>1</v>
      </c>
      <c r="W267">
        <v>120</v>
      </c>
      <c r="X267" t="s">
        <v>227</v>
      </c>
      <c r="Y267">
        <v>0</v>
      </c>
      <c r="AA267">
        <v>80</v>
      </c>
      <c r="AB267" t="s">
        <v>220</v>
      </c>
      <c r="AC267">
        <v>20</v>
      </c>
      <c r="AD267">
        <v>101</v>
      </c>
      <c r="AE267" s="6">
        <v>44013</v>
      </c>
      <c r="AF267" s="6">
        <v>44013</v>
      </c>
      <c r="AG267" s="6">
        <v>57192</v>
      </c>
      <c r="AH267" s="6">
        <v>44013</v>
      </c>
      <c r="AI267" s="6">
        <v>57192</v>
      </c>
      <c r="AJ267" s="6">
        <v>42461</v>
      </c>
    </row>
    <row r="268" spans="1:36" x14ac:dyDescent="0.2">
      <c r="A268">
        <v>2</v>
      </c>
      <c r="B268" t="s">
        <v>36</v>
      </c>
      <c r="C268">
        <v>312</v>
      </c>
      <c r="D268" t="s">
        <v>614</v>
      </c>
      <c r="E268">
        <v>3120010</v>
      </c>
      <c r="F268" t="s">
        <v>617</v>
      </c>
      <c r="G268">
        <v>13700</v>
      </c>
      <c r="H268">
        <v>120</v>
      </c>
      <c r="I268" t="s">
        <v>227</v>
      </c>
      <c r="J268">
        <v>1</v>
      </c>
      <c r="K268" t="s">
        <v>214</v>
      </c>
      <c r="L268">
        <v>1</v>
      </c>
      <c r="M268" t="s">
        <v>215</v>
      </c>
      <c r="N268">
        <v>8</v>
      </c>
      <c r="O268" t="s">
        <v>228</v>
      </c>
      <c r="P268" t="s">
        <v>216</v>
      </c>
      <c r="Q268">
        <v>34120535</v>
      </c>
      <c r="R268" t="s">
        <v>618</v>
      </c>
      <c r="S268" t="s">
        <v>619</v>
      </c>
      <c r="T268" t="s">
        <v>219</v>
      </c>
      <c r="U268" s="7">
        <v>0.5</v>
      </c>
      <c r="V268" s="7">
        <v>0.5</v>
      </c>
      <c r="W268">
        <v>120</v>
      </c>
      <c r="X268" t="s">
        <v>227</v>
      </c>
      <c r="Y268">
        <v>0</v>
      </c>
      <c r="AA268">
        <v>80</v>
      </c>
      <c r="AB268" t="s">
        <v>220</v>
      </c>
      <c r="AC268">
        <v>22</v>
      </c>
      <c r="AD268">
        <v>102</v>
      </c>
      <c r="AE268" s="6">
        <v>38777</v>
      </c>
      <c r="AF268" s="6">
        <v>42675</v>
      </c>
      <c r="AG268" s="6">
        <v>52047</v>
      </c>
      <c r="AH268" s="6">
        <v>37500</v>
      </c>
      <c r="AI268" s="6">
        <v>52047</v>
      </c>
      <c r="AJ268" s="6">
        <v>38777</v>
      </c>
    </row>
    <row r="269" spans="1:36" x14ac:dyDescent="0.2">
      <c r="A269">
        <v>2</v>
      </c>
      <c r="B269" t="s">
        <v>36</v>
      </c>
      <c r="C269">
        <v>312</v>
      </c>
      <c r="D269" t="s">
        <v>614</v>
      </c>
      <c r="E269">
        <v>3120010</v>
      </c>
      <c r="F269" t="s">
        <v>617</v>
      </c>
      <c r="G269">
        <v>13800</v>
      </c>
      <c r="H269">
        <v>120</v>
      </c>
      <c r="I269" t="s">
        <v>227</v>
      </c>
      <c r="J269">
        <v>1</v>
      </c>
      <c r="K269" t="s">
        <v>214</v>
      </c>
      <c r="L269">
        <v>1</v>
      </c>
      <c r="M269" t="s">
        <v>215</v>
      </c>
      <c r="N269">
        <v>8</v>
      </c>
      <c r="O269" t="s">
        <v>228</v>
      </c>
      <c r="P269" t="s">
        <v>216</v>
      </c>
      <c r="Q269">
        <v>306702291</v>
      </c>
      <c r="R269" t="s">
        <v>620</v>
      </c>
      <c r="S269" t="s">
        <v>621</v>
      </c>
      <c r="T269" t="s">
        <v>219</v>
      </c>
      <c r="U269" s="7">
        <v>0.75</v>
      </c>
      <c r="V269" s="7">
        <v>0.75</v>
      </c>
      <c r="W269">
        <v>120</v>
      </c>
      <c r="X269" t="s">
        <v>227</v>
      </c>
      <c r="Y269">
        <v>0</v>
      </c>
      <c r="AA269">
        <v>80</v>
      </c>
      <c r="AB269" t="s">
        <v>220</v>
      </c>
      <c r="AC269">
        <v>21</v>
      </c>
      <c r="AD269">
        <v>104</v>
      </c>
      <c r="AE269" s="6">
        <v>43229</v>
      </c>
      <c r="AF269" s="6">
        <v>43229</v>
      </c>
      <c r="AG269" s="6">
        <v>54969</v>
      </c>
      <c r="AH269" s="6">
        <v>43229</v>
      </c>
      <c r="AI269" s="6">
        <v>54969</v>
      </c>
      <c r="AJ269" s="6">
        <v>42461</v>
      </c>
    </row>
    <row r="270" spans="1:36" x14ac:dyDescent="0.2">
      <c r="A270">
        <v>2</v>
      </c>
      <c r="B270" t="s">
        <v>36</v>
      </c>
      <c r="C270">
        <v>312</v>
      </c>
      <c r="D270" t="s">
        <v>614</v>
      </c>
      <c r="E270">
        <v>3120010</v>
      </c>
      <c r="F270" t="s">
        <v>617</v>
      </c>
      <c r="G270">
        <v>13900</v>
      </c>
      <c r="H270">
        <v>120</v>
      </c>
      <c r="I270" t="s">
        <v>227</v>
      </c>
      <c r="J270">
        <v>1</v>
      </c>
      <c r="K270" t="s">
        <v>214</v>
      </c>
      <c r="L270">
        <v>1</v>
      </c>
      <c r="M270" t="s">
        <v>215</v>
      </c>
      <c r="N270">
        <v>8</v>
      </c>
      <c r="O270" t="s">
        <v>228</v>
      </c>
      <c r="P270" t="s">
        <v>216</v>
      </c>
      <c r="Q270">
        <v>21615620</v>
      </c>
      <c r="R270" t="s">
        <v>622</v>
      </c>
      <c r="S270" t="s">
        <v>377</v>
      </c>
      <c r="T270" t="s">
        <v>219</v>
      </c>
      <c r="U270" s="7">
        <v>1</v>
      </c>
      <c r="V270" s="7">
        <v>0.3</v>
      </c>
      <c r="W270">
        <v>120</v>
      </c>
      <c r="X270" t="s">
        <v>227</v>
      </c>
      <c r="Y270">
        <v>0</v>
      </c>
      <c r="AA270">
        <v>80</v>
      </c>
      <c r="AB270" t="s">
        <v>220</v>
      </c>
      <c r="AC270">
        <v>20</v>
      </c>
      <c r="AE270" s="6">
        <v>44710</v>
      </c>
      <c r="AF270" s="6">
        <v>44710</v>
      </c>
      <c r="AG270" s="6">
        <v>55700</v>
      </c>
      <c r="AH270" s="6">
        <v>44710</v>
      </c>
      <c r="AI270" s="6">
        <v>55700</v>
      </c>
      <c r="AJ270" s="6">
        <v>42461</v>
      </c>
    </row>
    <row r="271" spans="1:36" x14ac:dyDescent="0.2">
      <c r="A271">
        <v>2</v>
      </c>
      <c r="B271" t="s">
        <v>36</v>
      </c>
      <c r="C271">
        <v>312</v>
      </c>
      <c r="D271" t="s">
        <v>614</v>
      </c>
      <c r="E271">
        <v>3120010</v>
      </c>
      <c r="F271" t="s">
        <v>617</v>
      </c>
      <c r="G271">
        <v>13900</v>
      </c>
      <c r="H271">
        <v>120</v>
      </c>
      <c r="I271" t="s">
        <v>227</v>
      </c>
      <c r="J271">
        <v>1</v>
      </c>
      <c r="K271" t="s">
        <v>214</v>
      </c>
      <c r="L271">
        <v>1</v>
      </c>
      <c r="M271" t="s">
        <v>215</v>
      </c>
      <c r="N271">
        <v>8</v>
      </c>
      <c r="O271" t="s">
        <v>228</v>
      </c>
      <c r="P271" t="s">
        <v>216</v>
      </c>
      <c r="Q271">
        <v>315041665</v>
      </c>
      <c r="R271" t="s">
        <v>229</v>
      </c>
      <c r="S271" t="s">
        <v>623</v>
      </c>
      <c r="T271" t="s">
        <v>219</v>
      </c>
      <c r="U271" s="7">
        <v>1</v>
      </c>
      <c r="V271" s="7">
        <v>0.7</v>
      </c>
      <c r="W271">
        <v>120</v>
      </c>
      <c r="X271" t="s">
        <v>227</v>
      </c>
      <c r="Y271">
        <v>0</v>
      </c>
      <c r="AA271">
        <v>80</v>
      </c>
      <c r="AB271" t="s">
        <v>220</v>
      </c>
      <c r="AC271">
        <v>20</v>
      </c>
      <c r="AE271" s="6">
        <v>44822</v>
      </c>
      <c r="AF271" s="6">
        <v>44822</v>
      </c>
      <c r="AG271" s="6">
        <v>59717</v>
      </c>
      <c r="AH271" s="6">
        <v>44822</v>
      </c>
      <c r="AI271" s="6">
        <v>59717</v>
      </c>
      <c r="AJ271" s="6">
        <v>42461</v>
      </c>
    </row>
    <row r="272" spans="1:36" x14ac:dyDescent="0.2">
      <c r="A272">
        <v>2</v>
      </c>
      <c r="B272" t="s">
        <v>36</v>
      </c>
      <c r="C272">
        <v>313</v>
      </c>
      <c r="D272" t="s">
        <v>624</v>
      </c>
      <c r="E272">
        <v>3130000</v>
      </c>
      <c r="F272" t="s">
        <v>625</v>
      </c>
      <c r="G272">
        <v>33100</v>
      </c>
      <c r="H272">
        <v>63</v>
      </c>
      <c r="I272" t="s">
        <v>2</v>
      </c>
      <c r="J272">
        <v>1</v>
      </c>
      <c r="K272" t="s">
        <v>214</v>
      </c>
      <c r="L272">
        <v>1</v>
      </c>
      <c r="M272" t="s">
        <v>215</v>
      </c>
      <c r="N272">
        <v>0</v>
      </c>
      <c r="P272" t="s">
        <v>216</v>
      </c>
      <c r="Q272">
        <v>32421331</v>
      </c>
      <c r="R272" t="s">
        <v>626</v>
      </c>
      <c r="S272" t="s">
        <v>584</v>
      </c>
      <c r="T272" t="s">
        <v>219</v>
      </c>
      <c r="U272" s="7">
        <v>1</v>
      </c>
      <c r="V272" s="7">
        <v>1</v>
      </c>
      <c r="W272">
        <v>63</v>
      </c>
      <c r="X272" t="s">
        <v>2</v>
      </c>
      <c r="Y272">
        <v>0</v>
      </c>
      <c r="AA272">
        <v>80</v>
      </c>
      <c r="AB272" t="s">
        <v>220</v>
      </c>
      <c r="AC272">
        <v>26</v>
      </c>
      <c r="AE272" s="6">
        <v>44815</v>
      </c>
      <c r="AF272" s="6">
        <v>44815</v>
      </c>
      <c r="AG272" s="6">
        <v>52078</v>
      </c>
      <c r="AH272" s="6">
        <v>44815</v>
      </c>
      <c r="AI272" s="6">
        <v>52078</v>
      </c>
      <c r="AJ272" s="6">
        <v>34881</v>
      </c>
    </row>
    <row r="273" spans="1:36" x14ac:dyDescent="0.2">
      <c r="A273">
        <v>2</v>
      </c>
      <c r="B273" t="s">
        <v>36</v>
      </c>
      <c r="C273">
        <v>313</v>
      </c>
      <c r="D273" t="s">
        <v>624</v>
      </c>
      <c r="E273">
        <v>3130000</v>
      </c>
      <c r="F273" t="s">
        <v>625</v>
      </c>
      <c r="G273">
        <v>73400</v>
      </c>
      <c r="H273">
        <v>120</v>
      </c>
      <c r="I273" t="s">
        <v>227</v>
      </c>
      <c r="J273">
        <v>1</v>
      </c>
      <c r="K273" t="s">
        <v>214</v>
      </c>
      <c r="L273">
        <v>1</v>
      </c>
      <c r="M273" t="s">
        <v>215</v>
      </c>
      <c r="N273">
        <v>8</v>
      </c>
      <c r="O273" t="s">
        <v>228</v>
      </c>
      <c r="P273" t="s">
        <v>216</v>
      </c>
      <c r="Q273">
        <v>56691785</v>
      </c>
      <c r="R273" t="s">
        <v>627</v>
      </c>
      <c r="S273" t="s">
        <v>483</v>
      </c>
      <c r="T273" t="s">
        <v>219</v>
      </c>
      <c r="U273" s="7">
        <v>0.3</v>
      </c>
      <c r="V273" s="7">
        <v>0.3</v>
      </c>
      <c r="W273">
        <v>120</v>
      </c>
      <c r="X273" t="s">
        <v>227</v>
      </c>
      <c r="Y273">
        <v>0</v>
      </c>
      <c r="AA273">
        <v>80</v>
      </c>
      <c r="AB273" t="s">
        <v>220</v>
      </c>
      <c r="AC273">
        <v>25</v>
      </c>
      <c r="AD273">
        <v>106</v>
      </c>
      <c r="AE273" s="6">
        <v>38047</v>
      </c>
      <c r="AF273" s="6">
        <v>43891</v>
      </c>
      <c r="AG273" s="6">
        <v>48173</v>
      </c>
      <c r="AH273" s="6">
        <v>36800</v>
      </c>
      <c r="AI273" s="6">
        <v>48173</v>
      </c>
      <c r="AJ273" s="6">
        <v>37773</v>
      </c>
    </row>
    <row r="274" spans="1:36" x14ac:dyDescent="0.2">
      <c r="A274">
        <v>2</v>
      </c>
      <c r="B274" t="s">
        <v>36</v>
      </c>
      <c r="C274">
        <v>313</v>
      </c>
      <c r="D274" t="s">
        <v>624</v>
      </c>
      <c r="E274">
        <v>3130000</v>
      </c>
      <c r="F274" t="s">
        <v>625</v>
      </c>
      <c r="G274">
        <v>85100</v>
      </c>
      <c r="H274">
        <v>140</v>
      </c>
      <c r="I274" t="s">
        <v>241</v>
      </c>
      <c r="J274">
        <v>1</v>
      </c>
      <c r="K274" t="s">
        <v>214</v>
      </c>
      <c r="L274">
        <v>1</v>
      </c>
      <c r="M274" t="s">
        <v>215</v>
      </c>
      <c r="N274">
        <v>0</v>
      </c>
      <c r="P274" t="s">
        <v>216</v>
      </c>
      <c r="Q274">
        <v>303982946</v>
      </c>
      <c r="R274" t="s">
        <v>628</v>
      </c>
      <c r="S274" t="s">
        <v>487</v>
      </c>
      <c r="T274" t="s">
        <v>219</v>
      </c>
      <c r="U274" s="7">
        <v>1</v>
      </c>
      <c r="V274" s="7">
        <v>1</v>
      </c>
      <c r="W274">
        <v>140</v>
      </c>
      <c r="X274" t="s">
        <v>241</v>
      </c>
      <c r="Y274">
        <v>0</v>
      </c>
      <c r="AA274">
        <v>80</v>
      </c>
      <c r="AB274" t="s">
        <v>220</v>
      </c>
      <c r="AC274">
        <v>25</v>
      </c>
      <c r="AD274">
        <v>111</v>
      </c>
      <c r="AE274" s="6">
        <v>43586</v>
      </c>
      <c r="AF274" s="6">
        <v>43617</v>
      </c>
      <c r="AG274" s="6">
        <v>49948</v>
      </c>
      <c r="AH274" s="6">
        <v>34912</v>
      </c>
      <c r="AI274" s="6">
        <v>49948</v>
      </c>
      <c r="AJ274" s="6">
        <v>18629</v>
      </c>
    </row>
    <row r="275" spans="1:36" x14ac:dyDescent="0.2">
      <c r="A275">
        <v>2</v>
      </c>
      <c r="B275" t="s">
        <v>36</v>
      </c>
      <c r="C275">
        <v>313</v>
      </c>
      <c r="D275" t="s">
        <v>624</v>
      </c>
      <c r="E275">
        <v>3130072</v>
      </c>
      <c r="F275" t="s">
        <v>629</v>
      </c>
      <c r="G275">
        <v>140100</v>
      </c>
      <c r="H275">
        <v>140</v>
      </c>
      <c r="I275" t="s">
        <v>241</v>
      </c>
      <c r="J275">
        <v>1</v>
      </c>
      <c r="K275" t="s">
        <v>214</v>
      </c>
      <c r="L275">
        <v>1</v>
      </c>
      <c r="M275" t="s">
        <v>215</v>
      </c>
      <c r="N275">
        <v>30</v>
      </c>
      <c r="O275" t="s">
        <v>630</v>
      </c>
      <c r="P275" t="s">
        <v>216</v>
      </c>
      <c r="Q275">
        <v>201143617</v>
      </c>
      <c r="R275" t="s">
        <v>631</v>
      </c>
      <c r="S275" t="s">
        <v>632</v>
      </c>
      <c r="T275" t="s">
        <v>219</v>
      </c>
      <c r="U275" s="7">
        <v>1</v>
      </c>
      <c r="V275" s="7">
        <v>1</v>
      </c>
      <c r="W275">
        <v>140</v>
      </c>
      <c r="X275" t="s">
        <v>241</v>
      </c>
      <c r="Y275">
        <v>0</v>
      </c>
      <c r="AA275">
        <v>80</v>
      </c>
      <c r="AB275" t="s">
        <v>220</v>
      </c>
      <c r="AC275">
        <v>20</v>
      </c>
      <c r="AD275">
        <v>136</v>
      </c>
      <c r="AE275" s="6">
        <v>44531</v>
      </c>
      <c r="AF275" s="6">
        <v>44531</v>
      </c>
      <c r="AG275" s="6">
        <v>58134</v>
      </c>
      <c r="AH275" s="6">
        <v>44531</v>
      </c>
      <c r="AI275" s="6">
        <v>58134</v>
      </c>
      <c r="AJ275" s="6">
        <v>44378</v>
      </c>
    </row>
    <row r="276" spans="1:36" x14ac:dyDescent="0.2">
      <c r="A276">
        <v>2</v>
      </c>
      <c r="B276" t="s">
        <v>36</v>
      </c>
      <c r="C276">
        <v>313</v>
      </c>
      <c r="D276" t="s">
        <v>624</v>
      </c>
      <c r="E276">
        <v>3130121</v>
      </c>
      <c r="F276" t="s">
        <v>633</v>
      </c>
      <c r="G276">
        <v>31600</v>
      </c>
      <c r="H276">
        <v>120</v>
      </c>
      <c r="I276" t="s">
        <v>227</v>
      </c>
      <c r="J276">
        <v>1</v>
      </c>
      <c r="K276" t="s">
        <v>214</v>
      </c>
      <c r="L276">
        <v>1</v>
      </c>
      <c r="M276" t="s">
        <v>215</v>
      </c>
      <c r="N276">
        <v>8</v>
      </c>
      <c r="O276" t="s">
        <v>228</v>
      </c>
      <c r="P276" t="s">
        <v>216</v>
      </c>
      <c r="Q276">
        <v>205955024</v>
      </c>
      <c r="R276" t="s">
        <v>634</v>
      </c>
      <c r="S276" t="s">
        <v>635</v>
      </c>
      <c r="T276" t="s">
        <v>219</v>
      </c>
      <c r="U276" s="7">
        <v>0.25</v>
      </c>
      <c r="V276" s="7">
        <v>0.25</v>
      </c>
      <c r="W276">
        <v>120</v>
      </c>
      <c r="X276" t="s">
        <v>227</v>
      </c>
      <c r="Y276">
        <v>0</v>
      </c>
      <c r="AA276">
        <v>80</v>
      </c>
      <c r="AB276" t="s">
        <v>220</v>
      </c>
      <c r="AC276">
        <v>20</v>
      </c>
      <c r="AE276" s="6">
        <v>44874</v>
      </c>
      <c r="AF276" s="6">
        <v>44874</v>
      </c>
      <c r="AG276" s="6">
        <v>59414</v>
      </c>
      <c r="AH276" s="6">
        <v>44874</v>
      </c>
      <c r="AI276" s="6">
        <v>59414</v>
      </c>
      <c r="AJ276" s="6">
        <v>42461</v>
      </c>
    </row>
    <row r="277" spans="1:36" x14ac:dyDescent="0.2">
      <c r="A277">
        <v>2</v>
      </c>
      <c r="B277" t="s">
        <v>36</v>
      </c>
      <c r="C277">
        <v>313</v>
      </c>
      <c r="D277" t="s">
        <v>624</v>
      </c>
      <c r="E277">
        <v>3130122</v>
      </c>
      <c r="F277" t="s">
        <v>636</v>
      </c>
      <c r="G277">
        <v>31110</v>
      </c>
      <c r="H277">
        <v>120</v>
      </c>
      <c r="I277" t="s">
        <v>227</v>
      </c>
      <c r="J277">
        <v>1</v>
      </c>
      <c r="K277" t="s">
        <v>214</v>
      </c>
      <c r="L277">
        <v>1</v>
      </c>
      <c r="M277" t="s">
        <v>215</v>
      </c>
      <c r="N277">
        <v>8</v>
      </c>
      <c r="O277" t="s">
        <v>228</v>
      </c>
      <c r="P277" t="s">
        <v>216</v>
      </c>
      <c r="Q277">
        <v>200397453</v>
      </c>
      <c r="R277" t="s">
        <v>637</v>
      </c>
      <c r="S277" t="s">
        <v>638</v>
      </c>
      <c r="T277" t="s">
        <v>219</v>
      </c>
      <c r="U277" s="7">
        <v>0.5</v>
      </c>
      <c r="V277" s="7">
        <v>0.5</v>
      </c>
      <c r="W277">
        <v>120</v>
      </c>
      <c r="X277" t="s">
        <v>227</v>
      </c>
      <c r="Y277">
        <v>0</v>
      </c>
      <c r="AA277">
        <v>80</v>
      </c>
      <c r="AB277" t="s">
        <v>220</v>
      </c>
      <c r="AC277">
        <v>21</v>
      </c>
      <c r="AD277">
        <v>101</v>
      </c>
      <c r="AE277" s="6">
        <v>42948</v>
      </c>
      <c r="AF277" s="6">
        <v>44317</v>
      </c>
      <c r="AG277" s="6">
        <v>56673</v>
      </c>
      <c r="AH277" s="6">
        <v>42125</v>
      </c>
      <c r="AI277" s="6">
        <v>56673</v>
      </c>
      <c r="AJ277" s="6">
        <v>42461</v>
      </c>
    </row>
    <row r="278" spans="1:36" x14ac:dyDescent="0.2">
      <c r="A278">
        <v>2</v>
      </c>
      <c r="B278" t="s">
        <v>36</v>
      </c>
      <c r="C278">
        <v>313</v>
      </c>
      <c r="D278" t="s">
        <v>624</v>
      </c>
      <c r="E278">
        <v>3130122</v>
      </c>
      <c r="F278" t="s">
        <v>636</v>
      </c>
      <c r="G278">
        <v>31250</v>
      </c>
      <c r="H278">
        <v>120</v>
      </c>
      <c r="I278" t="s">
        <v>227</v>
      </c>
      <c r="J278">
        <v>1</v>
      </c>
      <c r="K278" t="s">
        <v>214</v>
      </c>
      <c r="L278">
        <v>1</v>
      </c>
      <c r="M278" t="s">
        <v>215</v>
      </c>
      <c r="N278">
        <v>8</v>
      </c>
      <c r="O278" t="s">
        <v>228</v>
      </c>
      <c r="P278" t="s">
        <v>216</v>
      </c>
      <c r="Q278">
        <v>22972988</v>
      </c>
      <c r="R278" t="s">
        <v>639</v>
      </c>
      <c r="S278" t="s">
        <v>544</v>
      </c>
      <c r="T278" t="s">
        <v>219</v>
      </c>
      <c r="U278" s="7">
        <v>0.25</v>
      </c>
      <c r="V278" s="7">
        <v>0.25</v>
      </c>
      <c r="W278">
        <v>120</v>
      </c>
      <c r="X278" t="s">
        <v>227</v>
      </c>
      <c r="Y278">
        <v>0</v>
      </c>
      <c r="AA278">
        <v>80</v>
      </c>
      <c r="AB278" t="s">
        <v>220</v>
      </c>
      <c r="AC278">
        <v>22</v>
      </c>
      <c r="AD278">
        <v>136</v>
      </c>
      <c r="AE278" s="6">
        <v>36495</v>
      </c>
      <c r="AF278" s="6">
        <v>44317</v>
      </c>
      <c r="AG278" s="6">
        <v>46510</v>
      </c>
      <c r="AH278" s="6">
        <v>32845</v>
      </c>
      <c r="AI278" s="6">
        <v>46510</v>
      </c>
      <c r="AJ278" s="6">
        <v>42461</v>
      </c>
    </row>
    <row r="279" spans="1:36" x14ac:dyDescent="0.2">
      <c r="A279">
        <v>2</v>
      </c>
      <c r="B279" t="s">
        <v>36</v>
      </c>
      <c r="C279">
        <v>313</v>
      </c>
      <c r="D279" t="s">
        <v>624</v>
      </c>
      <c r="E279">
        <v>3130122</v>
      </c>
      <c r="F279" t="s">
        <v>636</v>
      </c>
      <c r="G279">
        <v>31470</v>
      </c>
      <c r="H279">
        <v>120</v>
      </c>
      <c r="I279" t="s">
        <v>227</v>
      </c>
      <c r="J279">
        <v>1</v>
      </c>
      <c r="K279" t="s">
        <v>214</v>
      </c>
      <c r="L279">
        <v>1</v>
      </c>
      <c r="M279" t="s">
        <v>215</v>
      </c>
      <c r="N279">
        <v>8</v>
      </c>
      <c r="O279" t="s">
        <v>228</v>
      </c>
      <c r="P279" t="s">
        <v>216</v>
      </c>
      <c r="Q279">
        <v>302850953</v>
      </c>
      <c r="R279" t="s">
        <v>640</v>
      </c>
      <c r="S279" t="s">
        <v>559</v>
      </c>
      <c r="T279" t="s">
        <v>219</v>
      </c>
      <c r="U279" s="7">
        <v>0.2</v>
      </c>
      <c r="V279" s="7">
        <v>0.2</v>
      </c>
      <c r="W279">
        <v>120</v>
      </c>
      <c r="X279" t="s">
        <v>227</v>
      </c>
      <c r="Y279">
        <v>0</v>
      </c>
      <c r="AA279">
        <v>80</v>
      </c>
      <c r="AB279" t="s">
        <v>220</v>
      </c>
      <c r="AC279">
        <v>21</v>
      </c>
      <c r="AE279" s="6">
        <v>43800</v>
      </c>
      <c r="AF279" s="6">
        <v>44317</v>
      </c>
      <c r="AG279" s="6">
        <v>57496</v>
      </c>
      <c r="AH279" s="6">
        <v>43800</v>
      </c>
      <c r="AI279" s="6">
        <v>57496</v>
      </c>
      <c r="AJ279" s="6">
        <v>37773</v>
      </c>
    </row>
    <row r="280" spans="1:36" x14ac:dyDescent="0.2">
      <c r="A280">
        <v>2</v>
      </c>
      <c r="B280" t="s">
        <v>36</v>
      </c>
      <c r="C280">
        <v>313</v>
      </c>
      <c r="D280" t="s">
        <v>624</v>
      </c>
      <c r="E280">
        <v>3130222</v>
      </c>
      <c r="F280" t="s">
        <v>641</v>
      </c>
      <c r="G280">
        <v>12100</v>
      </c>
      <c r="H280">
        <v>120</v>
      </c>
      <c r="I280" t="s">
        <v>227</v>
      </c>
      <c r="J280">
        <v>1</v>
      </c>
      <c r="K280" t="s">
        <v>214</v>
      </c>
      <c r="L280">
        <v>1</v>
      </c>
      <c r="M280" t="s">
        <v>215</v>
      </c>
      <c r="N280">
        <v>8</v>
      </c>
      <c r="O280" t="s">
        <v>228</v>
      </c>
      <c r="P280" t="s">
        <v>216</v>
      </c>
      <c r="Q280">
        <v>200690378</v>
      </c>
      <c r="R280" t="s">
        <v>642</v>
      </c>
      <c r="S280" t="s">
        <v>611</v>
      </c>
      <c r="T280" t="s">
        <v>219</v>
      </c>
      <c r="U280" s="7">
        <v>1</v>
      </c>
      <c r="V280" s="7">
        <v>1</v>
      </c>
      <c r="W280">
        <v>120</v>
      </c>
      <c r="X280" t="s">
        <v>227</v>
      </c>
      <c r="Y280">
        <v>0</v>
      </c>
      <c r="AA280">
        <v>80</v>
      </c>
      <c r="AB280" t="s">
        <v>220</v>
      </c>
      <c r="AC280">
        <v>21</v>
      </c>
      <c r="AD280">
        <v>101</v>
      </c>
      <c r="AE280" s="6">
        <v>43647</v>
      </c>
      <c r="AF280" s="6">
        <v>44743</v>
      </c>
      <c r="AG280" s="6">
        <v>57131</v>
      </c>
      <c r="AH280" s="6">
        <v>43647</v>
      </c>
      <c r="AI280" s="6">
        <v>57131</v>
      </c>
      <c r="AJ280" s="6">
        <v>42461</v>
      </c>
    </row>
    <row r="281" spans="1:36" x14ac:dyDescent="0.2">
      <c r="A281">
        <v>2</v>
      </c>
      <c r="B281" t="s">
        <v>36</v>
      </c>
      <c r="C281">
        <v>313</v>
      </c>
      <c r="D281" t="s">
        <v>624</v>
      </c>
      <c r="E281">
        <v>3130300</v>
      </c>
      <c r="F281" t="s">
        <v>643</v>
      </c>
      <c r="G281">
        <v>23220</v>
      </c>
      <c r="H281">
        <v>120</v>
      </c>
      <c r="I281" t="s">
        <v>227</v>
      </c>
      <c r="J281">
        <v>1</v>
      </c>
      <c r="K281" t="s">
        <v>214</v>
      </c>
      <c r="L281">
        <v>1</v>
      </c>
      <c r="M281" t="s">
        <v>215</v>
      </c>
      <c r="N281">
        <v>8</v>
      </c>
      <c r="O281" t="s">
        <v>228</v>
      </c>
      <c r="P281" t="s">
        <v>216</v>
      </c>
      <c r="Q281">
        <v>39032347</v>
      </c>
      <c r="R281" t="s">
        <v>644</v>
      </c>
      <c r="S281" t="s">
        <v>584</v>
      </c>
      <c r="T281" t="s">
        <v>219</v>
      </c>
      <c r="U281" s="7">
        <v>0.5</v>
      </c>
      <c r="V281" s="7">
        <v>0.5</v>
      </c>
      <c r="W281">
        <v>120</v>
      </c>
      <c r="X281" t="s">
        <v>227</v>
      </c>
      <c r="Y281">
        <v>0</v>
      </c>
      <c r="AA281">
        <v>80</v>
      </c>
      <c r="AB281" t="s">
        <v>220</v>
      </c>
      <c r="AC281">
        <v>21</v>
      </c>
      <c r="AE281" s="6">
        <v>40485</v>
      </c>
      <c r="AF281" s="6">
        <v>44287</v>
      </c>
      <c r="AG281" s="6">
        <v>52212</v>
      </c>
      <c r="AH281" s="6">
        <v>40485</v>
      </c>
      <c r="AI281" s="6">
        <v>52212</v>
      </c>
      <c r="AJ281" s="6">
        <v>42461</v>
      </c>
    </row>
    <row r="282" spans="1:36" x14ac:dyDescent="0.2">
      <c r="A282">
        <v>2</v>
      </c>
      <c r="B282" t="s">
        <v>36</v>
      </c>
      <c r="C282">
        <v>313</v>
      </c>
      <c r="D282" t="s">
        <v>624</v>
      </c>
      <c r="E282">
        <v>3130312</v>
      </c>
      <c r="F282" t="s">
        <v>645</v>
      </c>
      <c r="G282">
        <v>32000</v>
      </c>
      <c r="H282">
        <v>120</v>
      </c>
      <c r="I282" t="s">
        <v>227</v>
      </c>
      <c r="J282">
        <v>1</v>
      </c>
      <c r="K282" t="s">
        <v>214</v>
      </c>
      <c r="L282">
        <v>1</v>
      </c>
      <c r="M282" t="s">
        <v>215</v>
      </c>
      <c r="N282">
        <v>8</v>
      </c>
      <c r="O282" t="s">
        <v>228</v>
      </c>
      <c r="P282" t="s">
        <v>216</v>
      </c>
      <c r="Q282">
        <v>32054470</v>
      </c>
      <c r="R282" t="s">
        <v>646</v>
      </c>
      <c r="S282" t="s">
        <v>647</v>
      </c>
      <c r="T282" t="s">
        <v>219</v>
      </c>
      <c r="U282" s="7">
        <v>0.83</v>
      </c>
      <c r="V282" s="7">
        <v>0.25</v>
      </c>
      <c r="W282">
        <v>120</v>
      </c>
      <c r="X282" t="s">
        <v>227</v>
      </c>
      <c r="Y282">
        <v>0</v>
      </c>
      <c r="AA282">
        <v>80</v>
      </c>
      <c r="AB282" t="s">
        <v>220</v>
      </c>
      <c r="AC282">
        <v>21</v>
      </c>
      <c r="AE282" s="6">
        <v>43466</v>
      </c>
      <c r="AF282" s="6">
        <v>44197</v>
      </c>
      <c r="AG282" s="6">
        <v>55273</v>
      </c>
      <c r="AH282" s="6">
        <v>43466</v>
      </c>
      <c r="AI282" s="6">
        <v>55273</v>
      </c>
      <c r="AJ282" s="6">
        <v>42461</v>
      </c>
    </row>
    <row r="283" spans="1:36" x14ac:dyDescent="0.2">
      <c r="A283">
        <v>2</v>
      </c>
      <c r="B283" t="s">
        <v>36</v>
      </c>
      <c r="C283">
        <v>313</v>
      </c>
      <c r="D283" t="s">
        <v>624</v>
      </c>
      <c r="E283">
        <v>3130312</v>
      </c>
      <c r="F283" t="s">
        <v>645</v>
      </c>
      <c r="G283">
        <v>32000</v>
      </c>
      <c r="H283">
        <v>120</v>
      </c>
      <c r="I283" t="s">
        <v>227</v>
      </c>
      <c r="J283">
        <v>1</v>
      </c>
      <c r="K283" t="s">
        <v>214</v>
      </c>
      <c r="L283">
        <v>1</v>
      </c>
      <c r="M283" t="s">
        <v>215</v>
      </c>
      <c r="N283">
        <v>8</v>
      </c>
      <c r="O283" t="s">
        <v>228</v>
      </c>
      <c r="P283" t="s">
        <v>216</v>
      </c>
      <c r="Q283">
        <v>57477119</v>
      </c>
      <c r="R283" t="s">
        <v>648</v>
      </c>
      <c r="S283" t="s">
        <v>536</v>
      </c>
      <c r="T283" t="s">
        <v>219</v>
      </c>
      <c r="U283" s="7">
        <v>0.83</v>
      </c>
      <c r="V283" s="7">
        <v>0.57999999999999996</v>
      </c>
      <c r="W283">
        <v>120</v>
      </c>
      <c r="X283" t="s">
        <v>227</v>
      </c>
      <c r="Y283">
        <v>0</v>
      </c>
      <c r="AA283">
        <v>80</v>
      </c>
      <c r="AB283" t="s">
        <v>220</v>
      </c>
      <c r="AC283">
        <v>25</v>
      </c>
      <c r="AD283">
        <v>136</v>
      </c>
      <c r="AE283" s="6">
        <v>33208</v>
      </c>
      <c r="AF283" s="6">
        <v>44197</v>
      </c>
      <c r="AG283" s="6">
        <v>47330</v>
      </c>
      <c r="AH283" s="6">
        <v>33211</v>
      </c>
      <c r="AI283" s="6">
        <v>47330</v>
      </c>
      <c r="AJ283" s="6">
        <v>42461</v>
      </c>
    </row>
    <row r="284" spans="1:36" x14ac:dyDescent="0.2">
      <c r="A284">
        <v>2</v>
      </c>
      <c r="B284" t="s">
        <v>36</v>
      </c>
      <c r="C284">
        <v>313</v>
      </c>
      <c r="D284" t="s">
        <v>624</v>
      </c>
      <c r="E284">
        <v>3130313</v>
      </c>
      <c r="F284" t="s">
        <v>649</v>
      </c>
      <c r="G284">
        <v>30220</v>
      </c>
      <c r="H284">
        <v>120</v>
      </c>
      <c r="I284" t="s">
        <v>227</v>
      </c>
      <c r="J284">
        <v>1</v>
      </c>
      <c r="K284" t="s">
        <v>214</v>
      </c>
      <c r="L284">
        <v>1</v>
      </c>
      <c r="M284" t="s">
        <v>215</v>
      </c>
      <c r="N284">
        <v>8</v>
      </c>
      <c r="O284" t="s">
        <v>228</v>
      </c>
      <c r="P284" t="s">
        <v>216</v>
      </c>
      <c r="Q284">
        <v>301323176</v>
      </c>
      <c r="R284" t="s">
        <v>650</v>
      </c>
      <c r="S284" t="s">
        <v>651</v>
      </c>
      <c r="T284" t="s">
        <v>219</v>
      </c>
      <c r="U284" s="7">
        <v>0.17</v>
      </c>
      <c r="V284" s="7">
        <v>0.17</v>
      </c>
      <c r="W284">
        <v>120</v>
      </c>
      <c r="X284" t="s">
        <v>227</v>
      </c>
      <c r="Y284">
        <v>0</v>
      </c>
      <c r="AA284">
        <v>80</v>
      </c>
      <c r="AB284" t="s">
        <v>220</v>
      </c>
      <c r="AC284">
        <v>20</v>
      </c>
      <c r="AE284" s="6">
        <v>44105</v>
      </c>
      <c r="AF284" s="6">
        <v>44317</v>
      </c>
      <c r="AG284" s="6">
        <v>56614</v>
      </c>
      <c r="AH284" s="6">
        <v>44105</v>
      </c>
      <c r="AI284" s="6">
        <v>56614</v>
      </c>
      <c r="AJ284" s="6">
        <v>42461</v>
      </c>
    </row>
    <row r="285" spans="1:36" x14ac:dyDescent="0.2">
      <c r="A285">
        <v>2</v>
      </c>
      <c r="B285" t="s">
        <v>36</v>
      </c>
      <c r="C285">
        <v>313</v>
      </c>
      <c r="D285" t="s">
        <v>624</v>
      </c>
      <c r="E285">
        <v>3130331</v>
      </c>
      <c r="F285" t="s">
        <v>652</v>
      </c>
      <c r="G285">
        <v>20370</v>
      </c>
      <c r="H285">
        <v>120</v>
      </c>
      <c r="I285" t="s">
        <v>227</v>
      </c>
      <c r="J285">
        <v>1</v>
      </c>
      <c r="K285" t="s">
        <v>214</v>
      </c>
      <c r="L285">
        <v>1</v>
      </c>
      <c r="M285" t="s">
        <v>215</v>
      </c>
      <c r="N285">
        <v>8</v>
      </c>
      <c r="O285" t="s">
        <v>228</v>
      </c>
      <c r="P285" t="s">
        <v>216</v>
      </c>
      <c r="Q285">
        <v>53096483</v>
      </c>
      <c r="R285" t="s">
        <v>653</v>
      </c>
      <c r="S285" t="s">
        <v>654</v>
      </c>
      <c r="T285" t="s">
        <v>219</v>
      </c>
      <c r="U285" s="7">
        <v>0.75</v>
      </c>
      <c r="V285" s="7">
        <v>0.25</v>
      </c>
      <c r="W285">
        <v>120</v>
      </c>
      <c r="X285" t="s">
        <v>227</v>
      </c>
      <c r="Y285">
        <v>0</v>
      </c>
      <c r="AA285">
        <v>80</v>
      </c>
      <c r="AB285" t="s">
        <v>220</v>
      </c>
      <c r="AC285">
        <v>22</v>
      </c>
      <c r="AD285">
        <v>102</v>
      </c>
      <c r="AE285" s="6">
        <v>42712</v>
      </c>
      <c r="AF285" s="6">
        <v>44287</v>
      </c>
      <c r="AG285" s="6">
        <v>53113</v>
      </c>
      <c r="AH285" s="6">
        <v>42712</v>
      </c>
      <c r="AI285" s="6">
        <v>53113</v>
      </c>
      <c r="AJ285" s="6">
        <v>42461</v>
      </c>
    </row>
    <row r="286" spans="1:36" x14ac:dyDescent="0.2">
      <c r="A286">
        <v>2</v>
      </c>
      <c r="B286" t="s">
        <v>36</v>
      </c>
      <c r="C286">
        <v>313</v>
      </c>
      <c r="D286" t="s">
        <v>624</v>
      </c>
      <c r="E286">
        <v>3130331</v>
      </c>
      <c r="F286" t="s">
        <v>652</v>
      </c>
      <c r="G286">
        <v>20370</v>
      </c>
      <c r="H286">
        <v>120</v>
      </c>
      <c r="I286" t="s">
        <v>227</v>
      </c>
      <c r="J286">
        <v>1</v>
      </c>
      <c r="K286" t="s">
        <v>214</v>
      </c>
      <c r="L286">
        <v>1</v>
      </c>
      <c r="M286" t="s">
        <v>215</v>
      </c>
      <c r="N286">
        <v>8</v>
      </c>
      <c r="O286" t="s">
        <v>228</v>
      </c>
      <c r="P286" t="s">
        <v>216</v>
      </c>
      <c r="Q286">
        <v>304754948</v>
      </c>
      <c r="R286" t="s">
        <v>655</v>
      </c>
      <c r="S286" t="s">
        <v>656</v>
      </c>
      <c r="T286" t="s">
        <v>219</v>
      </c>
      <c r="U286" s="7">
        <v>0.75</v>
      </c>
      <c r="V286" s="7">
        <v>0.5</v>
      </c>
      <c r="W286">
        <v>120</v>
      </c>
      <c r="X286" t="s">
        <v>227</v>
      </c>
      <c r="Y286">
        <v>0</v>
      </c>
      <c r="AA286">
        <v>80</v>
      </c>
      <c r="AB286" t="s">
        <v>220</v>
      </c>
      <c r="AC286">
        <v>20</v>
      </c>
      <c r="AE286" s="6">
        <v>44481</v>
      </c>
      <c r="AF286" s="6">
        <v>44481</v>
      </c>
      <c r="AG286" s="6">
        <v>53113</v>
      </c>
      <c r="AH286" s="6">
        <v>44481</v>
      </c>
      <c r="AI286" s="6">
        <v>53113</v>
      </c>
      <c r="AJ286" s="6">
        <v>42461</v>
      </c>
    </row>
    <row r="287" spans="1:36" x14ac:dyDescent="0.2">
      <c r="A287">
        <v>2</v>
      </c>
      <c r="B287" t="s">
        <v>36</v>
      </c>
      <c r="C287">
        <v>313</v>
      </c>
      <c r="D287" t="s">
        <v>624</v>
      </c>
      <c r="E287">
        <v>3130332</v>
      </c>
      <c r="F287" t="s">
        <v>657</v>
      </c>
      <c r="G287">
        <v>11010</v>
      </c>
      <c r="H287">
        <v>120</v>
      </c>
      <c r="I287" t="s">
        <v>227</v>
      </c>
      <c r="J287">
        <v>1</v>
      </c>
      <c r="K287" t="s">
        <v>214</v>
      </c>
      <c r="L287">
        <v>1</v>
      </c>
      <c r="M287" t="s">
        <v>215</v>
      </c>
      <c r="N287">
        <v>8</v>
      </c>
      <c r="O287" t="s">
        <v>228</v>
      </c>
      <c r="P287" t="s">
        <v>216</v>
      </c>
      <c r="Q287">
        <v>32824138</v>
      </c>
      <c r="R287" t="s">
        <v>658</v>
      </c>
      <c r="S287" t="s">
        <v>528</v>
      </c>
      <c r="T287" t="s">
        <v>219</v>
      </c>
      <c r="U287" s="7">
        <v>0.25</v>
      </c>
      <c r="V287" s="7">
        <v>0.25</v>
      </c>
      <c r="W287">
        <v>120</v>
      </c>
      <c r="X287" t="s">
        <v>227</v>
      </c>
      <c r="Y287">
        <v>0</v>
      </c>
      <c r="AA287">
        <v>80</v>
      </c>
      <c r="AB287" t="s">
        <v>220</v>
      </c>
      <c r="AC287">
        <v>22</v>
      </c>
      <c r="AD287">
        <v>105</v>
      </c>
      <c r="AE287" s="6">
        <v>41154</v>
      </c>
      <c r="AF287" s="6">
        <v>44156</v>
      </c>
      <c r="AG287" s="6">
        <v>53979</v>
      </c>
      <c r="AH287" s="6">
        <v>41154</v>
      </c>
      <c r="AI287" s="6">
        <v>53979</v>
      </c>
      <c r="AJ287" s="6">
        <v>42461</v>
      </c>
    </row>
    <row r="288" spans="1:36" x14ac:dyDescent="0.2">
      <c r="A288">
        <v>2</v>
      </c>
      <c r="B288" t="s">
        <v>36</v>
      </c>
      <c r="C288">
        <v>320</v>
      </c>
      <c r="D288" t="s">
        <v>659</v>
      </c>
      <c r="E288">
        <v>3200000</v>
      </c>
      <c r="F288" t="s">
        <v>51</v>
      </c>
      <c r="G288">
        <v>11000</v>
      </c>
      <c r="H288">
        <v>120</v>
      </c>
      <c r="I288" t="s">
        <v>227</v>
      </c>
      <c r="J288">
        <v>1</v>
      </c>
      <c r="K288" t="s">
        <v>214</v>
      </c>
      <c r="L288">
        <v>1</v>
      </c>
      <c r="M288" t="s">
        <v>215</v>
      </c>
      <c r="N288">
        <v>8</v>
      </c>
      <c r="O288" t="s">
        <v>228</v>
      </c>
      <c r="P288" t="s">
        <v>216</v>
      </c>
      <c r="Q288">
        <v>43462415</v>
      </c>
      <c r="R288" t="s">
        <v>660</v>
      </c>
      <c r="S288" t="s">
        <v>507</v>
      </c>
      <c r="T288" t="s">
        <v>219</v>
      </c>
      <c r="U288" s="7">
        <v>0.33</v>
      </c>
      <c r="V288" s="7">
        <v>0.13</v>
      </c>
      <c r="W288">
        <v>120</v>
      </c>
      <c r="X288" t="s">
        <v>227</v>
      </c>
      <c r="Y288">
        <v>0</v>
      </c>
      <c r="AA288">
        <v>80</v>
      </c>
      <c r="AB288" t="s">
        <v>220</v>
      </c>
      <c r="AC288">
        <v>21</v>
      </c>
      <c r="AE288" s="6">
        <v>42705</v>
      </c>
      <c r="AF288" s="6">
        <v>44652</v>
      </c>
      <c r="AG288" s="6">
        <v>51732</v>
      </c>
      <c r="AH288" s="6">
        <v>42254</v>
      </c>
      <c r="AI288" s="6">
        <v>51732</v>
      </c>
      <c r="AJ288" s="6">
        <v>42461</v>
      </c>
    </row>
    <row r="289" spans="1:36" x14ac:dyDescent="0.2">
      <c r="A289">
        <v>2</v>
      </c>
      <c r="B289" t="s">
        <v>36</v>
      </c>
      <c r="C289">
        <v>320</v>
      </c>
      <c r="D289" t="s">
        <v>659</v>
      </c>
      <c r="E289">
        <v>3200000</v>
      </c>
      <c r="F289" t="s">
        <v>51</v>
      </c>
      <c r="G289">
        <v>11000</v>
      </c>
      <c r="H289">
        <v>120</v>
      </c>
      <c r="I289" t="s">
        <v>227</v>
      </c>
      <c r="J289">
        <v>1</v>
      </c>
      <c r="K289" t="s">
        <v>214</v>
      </c>
      <c r="L289">
        <v>1</v>
      </c>
      <c r="M289" t="s">
        <v>215</v>
      </c>
      <c r="N289">
        <v>8</v>
      </c>
      <c r="O289" t="s">
        <v>228</v>
      </c>
      <c r="P289" t="s">
        <v>216</v>
      </c>
      <c r="Q289">
        <v>59657403</v>
      </c>
      <c r="R289" t="s">
        <v>661</v>
      </c>
      <c r="S289" t="s">
        <v>662</v>
      </c>
      <c r="T289" t="s">
        <v>219</v>
      </c>
      <c r="U289" s="7">
        <v>0.33</v>
      </c>
      <c r="V289" s="7">
        <v>0.2</v>
      </c>
      <c r="W289">
        <v>120</v>
      </c>
      <c r="X289" t="s">
        <v>227</v>
      </c>
      <c r="Y289">
        <v>0</v>
      </c>
      <c r="AA289">
        <v>80</v>
      </c>
      <c r="AB289" t="s">
        <v>220</v>
      </c>
      <c r="AC289">
        <v>21</v>
      </c>
      <c r="AE289" s="6">
        <v>39783</v>
      </c>
      <c r="AF289" s="6">
        <v>44621</v>
      </c>
      <c r="AG289" s="6">
        <v>48365</v>
      </c>
      <c r="AH289" s="6">
        <v>39783</v>
      </c>
      <c r="AI289" s="6">
        <v>48365</v>
      </c>
      <c r="AJ289" s="6">
        <v>42461</v>
      </c>
    </row>
    <row r="290" spans="1:36" x14ac:dyDescent="0.2">
      <c r="A290">
        <v>2</v>
      </c>
      <c r="B290" t="s">
        <v>36</v>
      </c>
      <c r="C290">
        <v>321</v>
      </c>
      <c r="D290" t="s">
        <v>663</v>
      </c>
      <c r="E290">
        <v>3210000</v>
      </c>
      <c r="F290" t="s">
        <v>52</v>
      </c>
      <c r="G290">
        <v>11800</v>
      </c>
      <c r="H290">
        <v>120</v>
      </c>
      <c r="I290" t="s">
        <v>227</v>
      </c>
      <c r="J290">
        <v>1</v>
      </c>
      <c r="K290" t="s">
        <v>214</v>
      </c>
      <c r="L290">
        <v>1</v>
      </c>
      <c r="M290" t="s">
        <v>215</v>
      </c>
      <c r="N290">
        <v>8</v>
      </c>
      <c r="O290" t="s">
        <v>228</v>
      </c>
      <c r="P290" t="s">
        <v>216</v>
      </c>
      <c r="Q290">
        <v>302372248</v>
      </c>
      <c r="R290" t="s">
        <v>664</v>
      </c>
      <c r="S290" t="s">
        <v>611</v>
      </c>
      <c r="T290" t="s">
        <v>219</v>
      </c>
      <c r="U290" s="7">
        <v>0.33</v>
      </c>
      <c r="V290" s="7">
        <v>0.33</v>
      </c>
      <c r="W290">
        <v>120</v>
      </c>
      <c r="X290" t="s">
        <v>227</v>
      </c>
      <c r="Y290">
        <v>0</v>
      </c>
      <c r="AA290">
        <v>80</v>
      </c>
      <c r="AB290" t="s">
        <v>220</v>
      </c>
      <c r="AC290">
        <v>20</v>
      </c>
      <c r="AE290" s="6">
        <v>44652</v>
      </c>
      <c r="AF290" s="6">
        <v>44652</v>
      </c>
      <c r="AG290" s="6">
        <v>58195</v>
      </c>
      <c r="AH290" s="6">
        <v>44531</v>
      </c>
      <c r="AI290" s="6">
        <v>58195</v>
      </c>
      <c r="AJ290" s="6">
        <v>42461</v>
      </c>
    </row>
    <row r="291" spans="1:36" x14ac:dyDescent="0.2">
      <c r="A291">
        <v>2</v>
      </c>
      <c r="B291" t="s">
        <v>36</v>
      </c>
      <c r="C291">
        <v>322</v>
      </c>
      <c r="D291" t="s">
        <v>665</v>
      </c>
      <c r="E291">
        <v>3220000</v>
      </c>
      <c r="F291" t="s">
        <v>53</v>
      </c>
      <c r="G291">
        <v>10800</v>
      </c>
      <c r="H291">
        <v>120</v>
      </c>
      <c r="I291" t="s">
        <v>227</v>
      </c>
      <c r="J291">
        <v>1</v>
      </c>
      <c r="K291" t="s">
        <v>214</v>
      </c>
      <c r="L291">
        <v>1</v>
      </c>
      <c r="M291" t="s">
        <v>215</v>
      </c>
      <c r="N291">
        <v>8</v>
      </c>
      <c r="O291" t="s">
        <v>228</v>
      </c>
      <c r="P291" t="s">
        <v>216</v>
      </c>
      <c r="Q291">
        <v>59639492</v>
      </c>
      <c r="R291" t="s">
        <v>666</v>
      </c>
      <c r="S291" t="s">
        <v>667</v>
      </c>
      <c r="T291" t="s">
        <v>219</v>
      </c>
      <c r="U291" s="7">
        <v>0.33</v>
      </c>
      <c r="V291" s="7">
        <v>0.33</v>
      </c>
      <c r="W291">
        <v>120</v>
      </c>
      <c r="X291" t="s">
        <v>227</v>
      </c>
      <c r="Y291">
        <v>0</v>
      </c>
      <c r="AA291">
        <v>80</v>
      </c>
      <c r="AB291" t="s">
        <v>220</v>
      </c>
      <c r="AC291">
        <v>22</v>
      </c>
      <c r="AD291">
        <v>108</v>
      </c>
      <c r="AE291" s="6">
        <v>35431</v>
      </c>
      <c r="AF291" s="6">
        <v>42736</v>
      </c>
      <c r="AG291" s="6">
        <v>49674</v>
      </c>
      <c r="AH291" s="6">
        <v>35431</v>
      </c>
      <c r="AI291" s="6">
        <v>49674</v>
      </c>
      <c r="AJ291" s="6">
        <v>42461</v>
      </c>
    </row>
    <row r="292" spans="1:36" x14ac:dyDescent="0.2">
      <c r="A292">
        <v>2</v>
      </c>
      <c r="B292" t="s">
        <v>36</v>
      </c>
      <c r="C292">
        <v>324</v>
      </c>
      <c r="D292" t="s">
        <v>668</v>
      </c>
      <c r="E292">
        <v>3240000</v>
      </c>
      <c r="F292" t="s">
        <v>54</v>
      </c>
      <c r="G292">
        <v>10500</v>
      </c>
      <c r="H292">
        <v>120</v>
      </c>
      <c r="I292" t="s">
        <v>227</v>
      </c>
      <c r="J292">
        <v>1</v>
      </c>
      <c r="K292" t="s">
        <v>214</v>
      </c>
      <c r="L292">
        <v>1</v>
      </c>
      <c r="M292" t="s">
        <v>215</v>
      </c>
      <c r="N292">
        <v>8</v>
      </c>
      <c r="O292" t="s">
        <v>228</v>
      </c>
      <c r="P292" t="s">
        <v>216</v>
      </c>
      <c r="Q292">
        <v>60749009</v>
      </c>
      <c r="R292" t="s">
        <v>669</v>
      </c>
      <c r="S292" t="s">
        <v>670</v>
      </c>
      <c r="T292" t="s">
        <v>219</v>
      </c>
      <c r="U292" s="7">
        <v>0.33</v>
      </c>
      <c r="V292" s="7">
        <v>0.33</v>
      </c>
      <c r="W292">
        <v>120</v>
      </c>
      <c r="X292" t="s">
        <v>227</v>
      </c>
      <c r="Y292">
        <v>0</v>
      </c>
      <c r="AA292">
        <v>80</v>
      </c>
      <c r="AB292" t="s">
        <v>220</v>
      </c>
      <c r="AC292">
        <v>21</v>
      </c>
      <c r="AE292" s="6">
        <v>42183</v>
      </c>
      <c r="AF292" s="6">
        <v>42675</v>
      </c>
      <c r="AG292" s="6">
        <v>52776</v>
      </c>
      <c r="AH292" s="6">
        <v>42183</v>
      </c>
      <c r="AI292" s="6">
        <v>52776</v>
      </c>
      <c r="AJ292" s="6">
        <v>42461</v>
      </c>
    </row>
    <row r="293" spans="1:36" x14ac:dyDescent="0.2">
      <c r="A293">
        <v>2</v>
      </c>
      <c r="B293" t="s">
        <v>36</v>
      </c>
      <c r="C293">
        <v>325</v>
      </c>
      <c r="D293" t="s">
        <v>671</v>
      </c>
      <c r="E293">
        <v>3250000</v>
      </c>
      <c r="F293" t="s">
        <v>55</v>
      </c>
      <c r="G293">
        <v>12500</v>
      </c>
      <c r="H293">
        <v>120</v>
      </c>
      <c r="I293" t="s">
        <v>227</v>
      </c>
      <c r="J293">
        <v>1</v>
      </c>
      <c r="K293" t="s">
        <v>214</v>
      </c>
      <c r="L293">
        <v>1</v>
      </c>
      <c r="M293" t="s">
        <v>215</v>
      </c>
      <c r="N293">
        <v>8</v>
      </c>
      <c r="O293" t="s">
        <v>228</v>
      </c>
      <c r="P293" t="s">
        <v>216</v>
      </c>
      <c r="Q293">
        <v>32906216</v>
      </c>
      <c r="R293" t="s">
        <v>672</v>
      </c>
      <c r="S293" t="s">
        <v>673</v>
      </c>
      <c r="T293" t="s">
        <v>219</v>
      </c>
      <c r="U293" s="7">
        <v>0.5</v>
      </c>
      <c r="V293" s="7">
        <v>0.5</v>
      </c>
      <c r="W293">
        <v>120</v>
      </c>
      <c r="X293" t="s">
        <v>227</v>
      </c>
      <c r="Y293">
        <v>0</v>
      </c>
      <c r="AA293">
        <v>80</v>
      </c>
      <c r="AB293" t="s">
        <v>220</v>
      </c>
      <c r="AC293">
        <v>22</v>
      </c>
      <c r="AE293" s="6">
        <v>39295</v>
      </c>
      <c r="AF293" s="6">
        <v>42461</v>
      </c>
      <c r="AG293" s="6">
        <v>50581</v>
      </c>
      <c r="AH293" s="6">
        <v>39295</v>
      </c>
      <c r="AI293" s="6">
        <v>53138</v>
      </c>
      <c r="AJ293" s="6">
        <v>42461</v>
      </c>
    </row>
    <row r="294" spans="1:36" x14ac:dyDescent="0.2">
      <c r="A294">
        <v>2</v>
      </c>
      <c r="B294" t="s">
        <v>36</v>
      </c>
      <c r="C294">
        <v>327</v>
      </c>
      <c r="D294" t="s">
        <v>674</v>
      </c>
      <c r="E294">
        <v>3270000</v>
      </c>
      <c r="F294" t="s">
        <v>56</v>
      </c>
      <c r="G294">
        <v>63100</v>
      </c>
      <c r="H294">
        <v>63</v>
      </c>
      <c r="I294" t="s">
        <v>2</v>
      </c>
      <c r="J294">
        <v>1</v>
      </c>
      <c r="K294" t="s">
        <v>214</v>
      </c>
      <c r="L294">
        <v>1</v>
      </c>
      <c r="M294" t="s">
        <v>215</v>
      </c>
      <c r="P294" t="s">
        <v>216</v>
      </c>
      <c r="Q294">
        <v>320776958</v>
      </c>
      <c r="R294" t="s">
        <v>675</v>
      </c>
      <c r="S294" t="s">
        <v>676</v>
      </c>
      <c r="T294" t="s">
        <v>225</v>
      </c>
      <c r="U294" s="7">
        <v>0.5</v>
      </c>
      <c r="V294" s="7">
        <v>0.5</v>
      </c>
      <c r="W294">
        <v>63</v>
      </c>
      <c r="X294" t="s">
        <v>2</v>
      </c>
      <c r="Y294">
        <v>0</v>
      </c>
      <c r="AA294">
        <v>80</v>
      </c>
      <c r="AB294" t="s">
        <v>220</v>
      </c>
      <c r="AC294">
        <v>27</v>
      </c>
      <c r="AE294" s="6">
        <v>44896</v>
      </c>
      <c r="AF294" s="6">
        <v>44896</v>
      </c>
      <c r="AG294" s="6">
        <v>58226</v>
      </c>
      <c r="AH294" s="6">
        <v>43723</v>
      </c>
      <c r="AI294" s="6">
        <v>58226</v>
      </c>
      <c r="AJ294" s="6">
        <v>43466</v>
      </c>
    </row>
    <row r="295" spans="1:36" x14ac:dyDescent="0.2">
      <c r="A295">
        <v>2</v>
      </c>
      <c r="B295" t="s">
        <v>36</v>
      </c>
      <c r="C295">
        <v>328</v>
      </c>
      <c r="D295" t="s">
        <v>677</v>
      </c>
      <c r="E295">
        <v>3280000</v>
      </c>
      <c r="F295" t="s">
        <v>57</v>
      </c>
      <c r="G295">
        <v>1100</v>
      </c>
      <c r="H295">
        <v>63</v>
      </c>
      <c r="I295" t="s">
        <v>2</v>
      </c>
      <c r="J295">
        <v>1</v>
      </c>
      <c r="K295" t="s">
        <v>214</v>
      </c>
      <c r="L295">
        <v>1</v>
      </c>
      <c r="M295" t="s">
        <v>215</v>
      </c>
      <c r="N295">
        <v>0</v>
      </c>
      <c r="P295" t="s">
        <v>216</v>
      </c>
      <c r="Q295">
        <v>22722011</v>
      </c>
      <c r="R295" t="s">
        <v>678</v>
      </c>
      <c r="S295" t="s">
        <v>235</v>
      </c>
      <c r="T295" t="s">
        <v>219</v>
      </c>
      <c r="U295" s="7">
        <v>0.5</v>
      </c>
      <c r="V295" s="7">
        <v>0.25</v>
      </c>
      <c r="W295">
        <v>63</v>
      </c>
      <c r="X295" t="s">
        <v>2</v>
      </c>
      <c r="Y295">
        <v>0</v>
      </c>
      <c r="AA295">
        <v>80</v>
      </c>
      <c r="AB295" t="s">
        <v>220</v>
      </c>
      <c r="AC295">
        <v>27</v>
      </c>
      <c r="AE295" s="6">
        <v>44866</v>
      </c>
      <c r="AF295" s="6">
        <v>44866</v>
      </c>
      <c r="AG295" s="6">
        <v>46803</v>
      </c>
      <c r="AH295" s="6">
        <v>39552</v>
      </c>
      <c r="AI295" s="6">
        <v>46803</v>
      </c>
      <c r="AJ295" s="6">
        <v>28126</v>
      </c>
    </row>
    <row r="296" spans="1:36" x14ac:dyDescent="0.2">
      <c r="A296">
        <v>2</v>
      </c>
      <c r="B296" t="s">
        <v>36</v>
      </c>
      <c r="C296">
        <v>328</v>
      </c>
      <c r="D296" t="s">
        <v>677</v>
      </c>
      <c r="E296">
        <v>3280000</v>
      </c>
      <c r="F296" t="s">
        <v>57</v>
      </c>
      <c r="G296">
        <v>1200</v>
      </c>
      <c r="H296">
        <v>63</v>
      </c>
      <c r="I296" t="s">
        <v>2</v>
      </c>
      <c r="J296">
        <v>1</v>
      </c>
      <c r="K296" t="s">
        <v>214</v>
      </c>
      <c r="L296">
        <v>1</v>
      </c>
      <c r="M296" t="s">
        <v>215</v>
      </c>
      <c r="N296">
        <v>0</v>
      </c>
      <c r="P296" t="s">
        <v>216</v>
      </c>
      <c r="U296" s="7">
        <v>0.5</v>
      </c>
      <c r="AJ296" s="6">
        <v>40026</v>
      </c>
    </row>
    <row r="297" spans="1:36" x14ac:dyDescent="0.2">
      <c r="A297">
        <v>2</v>
      </c>
      <c r="B297" t="s">
        <v>36</v>
      </c>
      <c r="C297">
        <v>328</v>
      </c>
      <c r="D297" t="s">
        <v>677</v>
      </c>
      <c r="E297">
        <v>3280000</v>
      </c>
      <c r="F297" t="s">
        <v>57</v>
      </c>
      <c r="G297">
        <v>11500</v>
      </c>
      <c r="H297">
        <v>120</v>
      </c>
      <c r="I297" t="s">
        <v>227</v>
      </c>
      <c r="J297">
        <v>1</v>
      </c>
      <c r="K297" t="s">
        <v>214</v>
      </c>
      <c r="L297">
        <v>1</v>
      </c>
      <c r="M297" t="s">
        <v>215</v>
      </c>
      <c r="N297">
        <v>8</v>
      </c>
      <c r="O297" t="s">
        <v>228</v>
      </c>
      <c r="P297" t="s">
        <v>216</v>
      </c>
      <c r="Q297">
        <v>35937747</v>
      </c>
      <c r="R297" t="s">
        <v>679</v>
      </c>
      <c r="S297" t="s">
        <v>680</v>
      </c>
      <c r="T297" t="s">
        <v>219</v>
      </c>
      <c r="U297" s="7">
        <v>1</v>
      </c>
      <c r="V297" s="7">
        <v>0.25</v>
      </c>
      <c r="W297">
        <v>120</v>
      </c>
      <c r="X297" t="s">
        <v>227</v>
      </c>
      <c r="Y297">
        <v>0</v>
      </c>
      <c r="AA297">
        <v>80</v>
      </c>
      <c r="AB297" t="s">
        <v>220</v>
      </c>
      <c r="AC297">
        <v>20</v>
      </c>
      <c r="AE297" s="6">
        <v>43878</v>
      </c>
      <c r="AF297" s="6">
        <v>43878</v>
      </c>
      <c r="AG297" s="6">
        <v>44926</v>
      </c>
      <c r="AH297" s="6">
        <v>43878</v>
      </c>
      <c r="AI297" s="6">
        <v>44926</v>
      </c>
      <c r="AJ297" s="6">
        <v>42461</v>
      </c>
    </row>
    <row r="298" spans="1:36" x14ac:dyDescent="0.2">
      <c r="A298">
        <v>2</v>
      </c>
      <c r="B298" t="s">
        <v>36</v>
      </c>
      <c r="C298">
        <v>328</v>
      </c>
      <c r="D298" t="s">
        <v>677</v>
      </c>
      <c r="E298">
        <v>3280000</v>
      </c>
      <c r="F298" t="s">
        <v>57</v>
      </c>
      <c r="G298">
        <v>11500</v>
      </c>
      <c r="H298">
        <v>120</v>
      </c>
      <c r="I298" t="s">
        <v>227</v>
      </c>
      <c r="J298">
        <v>1</v>
      </c>
      <c r="K298" t="s">
        <v>214</v>
      </c>
      <c r="L298">
        <v>1</v>
      </c>
      <c r="M298" t="s">
        <v>215</v>
      </c>
      <c r="N298">
        <v>8</v>
      </c>
      <c r="O298" t="s">
        <v>228</v>
      </c>
      <c r="P298" t="s">
        <v>216</v>
      </c>
      <c r="Q298">
        <v>66385204</v>
      </c>
      <c r="R298" t="s">
        <v>681</v>
      </c>
      <c r="S298" t="s">
        <v>253</v>
      </c>
      <c r="T298" t="s">
        <v>219</v>
      </c>
      <c r="U298" s="7">
        <v>1</v>
      </c>
      <c r="V298" s="7">
        <v>0.75</v>
      </c>
      <c r="W298">
        <v>120</v>
      </c>
      <c r="X298" t="s">
        <v>227</v>
      </c>
      <c r="Y298">
        <v>0</v>
      </c>
      <c r="AA298">
        <v>80</v>
      </c>
      <c r="AB298" t="s">
        <v>220</v>
      </c>
      <c r="AC298">
        <v>22</v>
      </c>
      <c r="AD298">
        <v>107</v>
      </c>
      <c r="AE298" s="6">
        <v>42339</v>
      </c>
      <c r="AF298" s="6">
        <v>44317</v>
      </c>
      <c r="AG298" s="6">
        <v>55609</v>
      </c>
      <c r="AH298" s="6">
        <v>41487</v>
      </c>
      <c r="AI298" s="6">
        <v>55609</v>
      </c>
      <c r="AJ298" s="6">
        <v>42461</v>
      </c>
    </row>
    <row r="299" spans="1:36" x14ac:dyDescent="0.2">
      <c r="A299">
        <v>2</v>
      </c>
      <c r="B299" t="s">
        <v>36</v>
      </c>
      <c r="C299">
        <v>328</v>
      </c>
      <c r="D299" t="s">
        <v>677</v>
      </c>
      <c r="E299">
        <v>3280000</v>
      </c>
      <c r="F299" t="s">
        <v>57</v>
      </c>
      <c r="G299">
        <v>11600</v>
      </c>
      <c r="H299">
        <v>120</v>
      </c>
      <c r="I299" t="s">
        <v>227</v>
      </c>
      <c r="J299">
        <v>1</v>
      </c>
      <c r="K299" t="s">
        <v>214</v>
      </c>
      <c r="L299">
        <v>1</v>
      </c>
      <c r="M299" t="s">
        <v>215</v>
      </c>
      <c r="N299">
        <v>8</v>
      </c>
      <c r="O299" t="s">
        <v>228</v>
      </c>
      <c r="P299" t="s">
        <v>216</v>
      </c>
      <c r="Q299">
        <v>54853536</v>
      </c>
      <c r="R299" t="s">
        <v>479</v>
      </c>
      <c r="S299" t="s">
        <v>682</v>
      </c>
      <c r="T299" t="s">
        <v>219</v>
      </c>
      <c r="U299" s="7">
        <v>0.5</v>
      </c>
      <c r="V299" s="7">
        <v>0.5</v>
      </c>
      <c r="W299">
        <v>120</v>
      </c>
      <c r="X299" t="s">
        <v>227</v>
      </c>
      <c r="Y299">
        <v>0</v>
      </c>
      <c r="AA299">
        <v>80</v>
      </c>
      <c r="AB299" t="s">
        <v>220</v>
      </c>
      <c r="AC299">
        <v>22</v>
      </c>
      <c r="AD299">
        <v>135</v>
      </c>
      <c r="AE299" s="6">
        <v>32325</v>
      </c>
      <c r="AF299" s="6">
        <v>43282</v>
      </c>
      <c r="AG299" s="6">
        <v>45322</v>
      </c>
      <c r="AH299" s="6">
        <v>32325</v>
      </c>
      <c r="AI299" s="6">
        <v>45322</v>
      </c>
      <c r="AJ299" s="6">
        <v>42461</v>
      </c>
    </row>
    <row r="300" spans="1:36" x14ac:dyDescent="0.2">
      <c r="A300">
        <v>2</v>
      </c>
      <c r="B300" t="s">
        <v>36</v>
      </c>
      <c r="C300">
        <v>329</v>
      </c>
      <c r="D300" t="s">
        <v>683</v>
      </c>
      <c r="E300">
        <v>3290010</v>
      </c>
      <c r="F300" t="s">
        <v>684</v>
      </c>
      <c r="G300">
        <v>22330</v>
      </c>
      <c r="H300">
        <v>120</v>
      </c>
      <c r="I300" t="s">
        <v>227</v>
      </c>
      <c r="J300">
        <v>1</v>
      </c>
      <c r="K300" t="s">
        <v>214</v>
      </c>
      <c r="L300">
        <v>1</v>
      </c>
      <c r="M300" t="s">
        <v>215</v>
      </c>
      <c r="N300">
        <v>8</v>
      </c>
      <c r="O300" t="s">
        <v>228</v>
      </c>
      <c r="P300" t="s">
        <v>216</v>
      </c>
      <c r="Q300">
        <v>23538895</v>
      </c>
      <c r="R300" t="s">
        <v>685</v>
      </c>
      <c r="S300" t="s">
        <v>686</v>
      </c>
      <c r="T300" t="s">
        <v>219</v>
      </c>
      <c r="U300" s="7">
        <v>0.75</v>
      </c>
      <c r="V300" s="7">
        <v>0.75</v>
      </c>
      <c r="W300">
        <v>120</v>
      </c>
      <c r="X300" t="s">
        <v>227</v>
      </c>
      <c r="Y300">
        <v>0</v>
      </c>
      <c r="AA300">
        <v>80</v>
      </c>
      <c r="AB300" t="s">
        <v>220</v>
      </c>
      <c r="AC300">
        <v>23</v>
      </c>
      <c r="AD300">
        <v>106</v>
      </c>
      <c r="AE300" s="6">
        <v>34213</v>
      </c>
      <c r="AF300" s="6">
        <v>44105</v>
      </c>
      <c r="AG300" s="6">
        <v>49674</v>
      </c>
      <c r="AH300" s="6">
        <v>34213</v>
      </c>
      <c r="AI300" s="6">
        <v>49674</v>
      </c>
      <c r="AJ300" s="6">
        <v>42461</v>
      </c>
    </row>
    <row r="301" spans="1:36" x14ac:dyDescent="0.2">
      <c r="A301">
        <v>2</v>
      </c>
      <c r="B301" t="s">
        <v>36</v>
      </c>
      <c r="C301">
        <v>330</v>
      </c>
      <c r="D301" t="s">
        <v>687</v>
      </c>
      <c r="E301">
        <v>3300000</v>
      </c>
      <c r="F301" t="s">
        <v>59</v>
      </c>
      <c r="G301">
        <v>12300</v>
      </c>
      <c r="H301">
        <v>120</v>
      </c>
      <c r="I301" t="s">
        <v>227</v>
      </c>
      <c r="J301">
        <v>1</v>
      </c>
      <c r="K301" t="s">
        <v>214</v>
      </c>
      <c r="L301">
        <v>1</v>
      </c>
      <c r="M301" t="s">
        <v>215</v>
      </c>
      <c r="N301">
        <v>8</v>
      </c>
      <c r="O301" t="s">
        <v>228</v>
      </c>
      <c r="P301" t="s">
        <v>216</v>
      </c>
      <c r="Q301">
        <v>36196269</v>
      </c>
      <c r="R301" t="s">
        <v>688</v>
      </c>
      <c r="S301" t="s">
        <v>689</v>
      </c>
      <c r="T301" t="s">
        <v>219</v>
      </c>
      <c r="U301" s="7">
        <v>0.33</v>
      </c>
      <c r="V301" s="7">
        <v>0.33</v>
      </c>
      <c r="W301">
        <v>120</v>
      </c>
      <c r="X301" t="s">
        <v>227</v>
      </c>
      <c r="Y301">
        <v>0</v>
      </c>
      <c r="AA301">
        <v>80</v>
      </c>
      <c r="AB301" t="s">
        <v>220</v>
      </c>
      <c r="AC301">
        <v>21</v>
      </c>
      <c r="AD301">
        <v>105</v>
      </c>
      <c r="AE301" s="6">
        <v>42552</v>
      </c>
      <c r="AF301" s="6">
        <v>44805</v>
      </c>
      <c r="AG301" s="6">
        <v>51866</v>
      </c>
      <c r="AH301" s="6">
        <v>42552</v>
      </c>
      <c r="AI301" s="6">
        <v>53600</v>
      </c>
      <c r="AJ301" s="6">
        <v>42461</v>
      </c>
    </row>
    <row r="302" spans="1:36" x14ac:dyDescent="0.2">
      <c r="A302">
        <v>2</v>
      </c>
      <c r="B302" t="s">
        <v>36</v>
      </c>
      <c r="C302">
        <v>331</v>
      </c>
      <c r="D302" t="s">
        <v>690</v>
      </c>
      <c r="E302">
        <v>3310000</v>
      </c>
      <c r="F302" t="s">
        <v>60</v>
      </c>
      <c r="G302">
        <v>11500</v>
      </c>
      <c r="H302">
        <v>120</v>
      </c>
      <c r="I302" t="s">
        <v>227</v>
      </c>
      <c r="J302">
        <v>1</v>
      </c>
      <c r="K302" t="s">
        <v>214</v>
      </c>
      <c r="L302">
        <v>1</v>
      </c>
      <c r="M302" t="s">
        <v>215</v>
      </c>
      <c r="N302">
        <v>8</v>
      </c>
      <c r="O302" t="s">
        <v>228</v>
      </c>
      <c r="P302" t="s">
        <v>216</v>
      </c>
      <c r="Q302">
        <v>56736887</v>
      </c>
      <c r="R302" t="s">
        <v>691</v>
      </c>
      <c r="S302" t="s">
        <v>692</v>
      </c>
      <c r="T302" t="s">
        <v>219</v>
      </c>
      <c r="U302" s="7">
        <v>0.5</v>
      </c>
      <c r="V302" s="7">
        <v>0.5</v>
      </c>
      <c r="W302">
        <v>120</v>
      </c>
      <c r="X302" t="s">
        <v>227</v>
      </c>
      <c r="Y302">
        <v>0</v>
      </c>
      <c r="AA302">
        <v>80</v>
      </c>
      <c r="AB302" t="s">
        <v>220</v>
      </c>
      <c r="AC302">
        <v>22</v>
      </c>
      <c r="AD302">
        <v>110</v>
      </c>
      <c r="AE302" s="6">
        <v>42444</v>
      </c>
      <c r="AF302" s="6">
        <v>42444</v>
      </c>
      <c r="AG302" s="6">
        <v>44926</v>
      </c>
      <c r="AH302" s="6">
        <v>42444</v>
      </c>
      <c r="AI302" s="6">
        <v>44926</v>
      </c>
      <c r="AJ302" s="6">
        <v>42461</v>
      </c>
    </row>
    <row r="303" spans="1:36" x14ac:dyDescent="0.2">
      <c r="A303">
        <v>2</v>
      </c>
      <c r="B303" t="s">
        <v>36</v>
      </c>
      <c r="C303">
        <v>332</v>
      </c>
      <c r="D303" t="s">
        <v>693</v>
      </c>
      <c r="E303">
        <v>3320000</v>
      </c>
      <c r="F303" t="s">
        <v>61</v>
      </c>
      <c r="G303">
        <v>10400</v>
      </c>
      <c r="H303">
        <v>120</v>
      </c>
      <c r="I303" t="s">
        <v>227</v>
      </c>
      <c r="J303">
        <v>1</v>
      </c>
      <c r="K303" t="s">
        <v>214</v>
      </c>
      <c r="L303">
        <v>1</v>
      </c>
      <c r="M303" t="s">
        <v>215</v>
      </c>
      <c r="N303">
        <v>8</v>
      </c>
      <c r="O303" t="s">
        <v>228</v>
      </c>
      <c r="P303" t="s">
        <v>216</v>
      </c>
      <c r="Q303">
        <v>204267967</v>
      </c>
      <c r="R303" t="s">
        <v>694</v>
      </c>
      <c r="S303" t="s">
        <v>695</v>
      </c>
      <c r="T303" t="s">
        <v>225</v>
      </c>
      <c r="U303" s="7">
        <v>0.33</v>
      </c>
      <c r="V303" s="7">
        <v>0.33</v>
      </c>
      <c r="W303">
        <v>120</v>
      </c>
      <c r="X303" t="s">
        <v>227</v>
      </c>
      <c r="Y303">
        <v>0</v>
      </c>
      <c r="AA303">
        <v>80</v>
      </c>
      <c r="AB303" t="s">
        <v>220</v>
      </c>
      <c r="AC303">
        <v>20</v>
      </c>
      <c r="AE303" s="6">
        <v>44144</v>
      </c>
      <c r="AF303" s="6">
        <v>44144</v>
      </c>
      <c r="AG303" s="6">
        <v>56930</v>
      </c>
      <c r="AH303" s="6">
        <v>44144</v>
      </c>
      <c r="AI303" s="6">
        <v>56930</v>
      </c>
      <c r="AJ303" s="6">
        <v>42461</v>
      </c>
    </row>
    <row r="304" spans="1:36" x14ac:dyDescent="0.2">
      <c r="A304">
        <v>2</v>
      </c>
      <c r="B304" t="s">
        <v>36</v>
      </c>
      <c r="C304">
        <v>332</v>
      </c>
      <c r="D304" t="s">
        <v>693</v>
      </c>
      <c r="E304">
        <v>3320000</v>
      </c>
      <c r="F304" t="s">
        <v>61</v>
      </c>
      <c r="G304">
        <v>15200</v>
      </c>
      <c r="H304">
        <v>140</v>
      </c>
      <c r="I304" t="s">
        <v>241</v>
      </c>
      <c r="J304">
        <v>1</v>
      </c>
      <c r="K304" t="s">
        <v>214</v>
      </c>
      <c r="L304">
        <v>1</v>
      </c>
      <c r="M304" t="s">
        <v>215</v>
      </c>
      <c r="N304">
        <v>0</v>
      </c>
      <c r="P304" t="s">
        <v>216</v>
      </c>
      <c r="Q304">
        <v>204267967</v>
      </c>
      <c r="R304" t="s">
        <v>694</v>
      </c>
      <c r="S304" t="s">
        <v>695</v>
      </c>
      <c r="T304" t="s">
        <v>225</v>
      </c>
      <c r="U304" s="7">
        <v>0.42</v>
      </c>
      <c r="V304" s="7">
        <v>0.42</v>
      </c>
      <c r="W304">
        <v>140</v>
      </c>
      <c r="X304" t="s">
        <v>241</v>
      </c>
      <c r="Y304">
        <v>0</v>
      </c>
      <c r="AA304">
        <v>80</v>
      </c>
      <c r="AB304" t="s">
        <v>220</v>
      </c>
      <c r="AC304">
        <v>20</v>
      </c>
      <c r="AE304" s="6">
        <v>44144</v>
      </c>
      <c r="AF304" s="6">
        <v>44144</v>
      </c>
      <c r="AG304" s="6">
        <v>56930</v>
      </c>
      <c r="AH304" s="6">
        <v>44144</v>
      </c>
      <c r="AI304" s="6">
        <v>56930</v>
      </c>
      <c r="AJ304" s="6">
        <v>41153</v>
      </c>
    </row>
    <row r="305" spans="1:36" x14ac:dyDescent="0.2">
      <c r="A305">
        <v>2</v>
      </c>
      <c r="B305" t="s">
        <v>36</v>
      </c>
      <c r="C305">
        <v>337</v>
      </c>
      <c r="D305" t="s">
        <v>696</v>
      </c>
      <c r="E305">
        <v>3370000</v>
      </c>
      <c r="F305" t="s">
        <v>62</v>
      </c>
      <c r="G305">
        <v>23100</v>
      </c>
      <c r="H305">
        <v>63</v>
      </c>
      <c r="I305" t="s">
        <v>2</v>
      </c>
      <c r="J305">
        <v>1</v>
      </c>
      <c r="K305" t="s">
        <v>214</v>
      </c>
      <c r="L305">
        <v>1</v>
      </c>
      <c r="M305" t="s">
        <v>215</v>
      </c>
      <c r="N305">
        <v>0</v>
      </c>
      <c r="P305" t="s">
        <v>216</v>
      </c>
      <c r="Q305">
        <v>52997699</v>
      </c>
      <c r="R305" t="s">
        <v>697</v>
      </c>
      <c r="S305" t="s">
        <v>698</v>
      </c>
      <c r="T305" t="s">
        <v>219</v>
      </c>
      <c r="U305" s="7">
        <v>0.7</v>
      </c>
      <c r="V305" s="7">
        <v>0.7</v>
      </c>
      <c r="W305">
        <v>63</v>
      </c>
      <c r="X305" t="s">
        <v>2</v>
      </c>
      <c r="Y305">
        <v>0</v>
      </c>
      <c r="AA305">
        <v>80</v>
      </c>
      <c r="AB305" t="s">
        <v>220</v>
      </c>
      <c r="AC305">
        <v>26</v>
      </c>
      <c r="AD305">
        <v>108</v>
      </c>
      <c r="AE305" s="6">
        <v>44652</v>
      </c>
      <c r="AF305" s="6">
        <v>44652</v>
      </c>
      <c r="AG305" s="6">
        <v>54423</v>
      </c>
      <c r="AH305" s="6">
        <v>44105</v>
      </c>
      <c r="AI305" s="6">
        <v>54423</v>
      </c>
      <c r="AJ305" s="6">
        <v>36039</v>
      </c>
    </row>
    <row r="306" spans="1:36" x14ac:dyDescent="0.2">
      <c r="A306">
        <v>2</v>
      </c>
      <c r="B306" t="s">
        <v>36</v>
      </c>
      <c r="C306">
        <v>337</v>
      </c>
      <c r="D306" t="s">
        <v>696</v>
      </c>
      <c r="E306">
        <v>3370010</v>
      </c>
      <c r="F306" t="s">
        <v>699</v>
      </c>
      <c r="G306">
        <v>21920</v>
      </c>
      <c r="H306">
        <v>120</v>
      </c>
      <c r="I306" t="s">
        <v>227</v>
      </c>
      <c r="J306">
        <v>1</v>
      </c>
      <c r="K306" t="s">
        <v>214</v>
      </c>
      <c r="L306">
        <v>1</v>
      </c>
      <c r="M306" t="s">
        <v>215</v>
      </c>
      <c r="N306">
        <v>8</v>
      </c>
      <c r="O306" t="s">
        <v>228</v>
      </c>
      <c r="P306" t="s">
        <v>216</v>
      </c>
      <c r="Q306">
        <v>66131863</v>
      </c>
      <c r="R306" t="s">
        <v>700</v>
      </c>
      <c r="S306" t="s">
        <v>542</v>
      </c>
      <c r="T306" t="s">
        <v>219</v>
      </c>
      <c r="U306" s="7">
        <v>0.5</v>
      </c>
      <c r="V306" s="7">
        <v>0.5</v>
      </c>
      <c r="W306">
        <v>120</v>
      </c>
      <c r="X306" t="s">
        <v>227</v>
      </c>
      <c r="Y306">
        <v>0</v>
      </c>
      <c r="AA306">
        <v>80</v>
      </c>
      <c r="AB306" t="s">
        <v>220</v>
      </c>
      <c r="AC306">
        <v>21</v>
      </c>
      <c r="AE306" s="6">
        <v>43716</v>
      </c>
      <c r="AF306" s="6">
        <v>44713</v>
      </c>
      <c r="AG306" s="6">
        <v>56553</v>
      </c>
      <c r="AH306" s="6">
        <v>43716</v>
      </c>
      <c r="AI306" s="6">
        <v>56553</v>
      </c>
      <c r="AJ306" s="6">
        <v>42461</v>
      </c>
    </row>
    <row r="307" spans="1:36" x14ac:dyDescent="0.2">
      <c r="A307">
        <v>2</v>
      </c>
      <c r="B307" t="s">
        <v>36</v>
      </c>
      <c r="C307">
        <v>337</v>
      </c>
      <c r="D307" t="s">
        <v>696</v>
      </c>
      <c r="E307">
        <v>3370040</v>
      </c>
      <c r="F307" t="s">
        <v>701</v>
      </c>
      <c r="G307">
        <v>120100</v>
      </c>
      <c r="H307">
        <v>120</v>
      </c>
      <c r="I307" t="s">
        <v>227</v>
      </c>
      <c r="J307">
        <v>1</v>
      </c>
      <c r="K307" t="s">
        <v>214</v>
      </c>
      <c r="L307">
        <v>1</v>
      </c>
      <c r="M307" t="s">
        <v>215</v>
      </c>
      <c r="N307">
        <v>8</v>
      </c>
      <c r="O307" t="s">
        <v>228</v>
      </c>
      <c r="P307" t="s">
        <v>216</v>
      </c>
      <c r="Q307">
        <v>52997699</v>
      </c>
      <c r="R307" t="s">
        <v>697</v>
      </c>
      <c r="S307" t="s">
        <v>698</v>
      </c>
      <c r="T307" t="s">
        <v>219</v>
      </c>
      <c r="U307" s="7">
        <v>0.3</v>
      </c>
      <c r="V307" s="7">
        <v>0.3</v>
      </c>
      <c r="W307">
        <v>120</v>
      </c>
      <c r="X307" t="s">
        <v>227</v>
      </c>
      <c r="Y307">
        <v>0</v>
      </c>
      <c r="AA307">
        <v>80</v>
      </c>
      <c r="AB307" t="s">
        <v>220</v>
      </c>
      <c r="AC307">
        <v>20</v>
      </c>
      <c r="AD307">
        <v>108</v>
      </c>
      <c r="AE307" s="6">
        <v>44105</v>
      </c>
      <c r="AF307" s="6">
        <v>44652</v>
      </c>
      <c r="AG307" s="6">
        <v>47484</v>
      </c>
      <c r="AH307" s="6">
        <v>44105</v>
      </c>
      <c r="AI307" s="6">
        <v>54423</v>
      </c>
      <c r="AJ307" s="6">
        <v>42461</v>
      </c>
    </row>
    <row r="308" spans="1:36" x14ac:dyDescent="0.2">
      <c r="A308">
        <v>2</v>
      </c>
      <c r="B308" t="s">
        <v>36</v>
      </c>
      <c r="C308">
        <v>338</v>
      </c>
      <c r="D308" t="s">
        <v>702</v>
      </c>
      <c r="E308">
        <v>3380000</v>
      </c>
      <c r="F308" t="s">
        <v>63</v>
      </c>
      <c r="G308">
        <v>10800</v>
      </c>
      <c r="H308">
        <v>120</v>
      </c>
      <c r="I308" t="s">
        <v>227</v>
      </c>
      <c r="J308">
        <v>1</v>
      </c>
      <c r="K308" t="s">
        <v>214</v>
      </c>
      <c r="L308">
        <v>1</v>
      </c>
      <c r="M308" t="s">
        <v>215</v>
      </c>
      <c r="N308">
        <v>8</v>
      </c>
      <c r="O308" t="s">
        <v>228</v>
      </c>
      <c r="P308" t="s">
        <v>216</v>
      </c>
      <c r="Q308">
        <v>38267712</v>
      </c>
      <c r="R308" t="s">
        <v>703</v>
      </c>
      <c r="S308" t="s">
        <v>574</v>
      </c>
      <c r="T308" t="s">
        <v>219</v>
      </c>
      <c r="U308" s="7">
        <v>0.33</v>
      </c>
      <c r="V308" s="7">
        <v>0.25</v>
      </c>
      <c r="W308">
        <v>120</v>
      </c>
      <c r="X308" t="s">
        <v>227</v>
      </c>
      <c r="Y308">
        <v>0</v>
      </c>
      <c r="AA308">
        <v>80</v>
      </c>
      <c r="AB308" t="s">
        <v>220</v>
      </c>
      <c r="AC308">
        <v>22</v>
      </c>
      <c r="AE308" s="6">
        <v>41399</v>
      </c>
      <c r="AF308" s="6">
        <v>43759</v>
      </c>
      <c r="AG308" s="6">
        <v>45051</v>
      </c>
      <c r="AH308" s="6">
        <v>41399</v>
      </c>
      <c r="AI308" s="6">
        <v>45051</v>
      </c>
      <c r="AJ308" s="6">
        <v>42461</v>
      </c>
    </row>
    <row r="309" spans="1:36" x14ac:dyDescent="0.2">
      <c r="A309">
        <v>2</v>
      </c>
      <c r="B309" t="s">
        <v>36</v>
      </c>
      <c r="C309">
        <v>338</v>
      </c>
      <c r="D309" t="s">
        <v>702</v>
      </c>
      <c r="E309">
        <v>3380000</v>
      </c>
      <c r="F309" t="s">
        <v>63</v>
      </c>
      <c r="G309">
        <v>10800</v>
      </c>
      <c r="H309">
        <v>120</v>
      </c>
      <c r="I309" t="s">
        <v>227</v>
      </c>
      <c r="J309">
        <v>1</v>
      </c>
      <c r="K309" t="s">
        <v>214</v>
      </c>
      <c r="L309">
        <v>1</v>
      </c>
      <c r="M309" t="s">
        <v>215</v>
      </c>
      <c r="N309">
        <v>8</v>
      </c>
      <c r="O309" t="s">
        <v>228</v>
      </c>
      <c r="P309" t="s">
        <v>216</v>
      </c>
      <c r="Q309">
        <v>313937583</v>
      </c>
      <c r="R309" t="s">
        <v>704</v>
      </c>
      <c r="S309" t="s">
        <v>705</v>
      </c>
      <c r="T309" t="s">
        <v>219</v>
      </c>
      <c r="U309" s="7">
        <v>0.33</v>
      </c>
      <c r="V309" s="7">
        <v>0.08</v>
      </c>
      <c r="W309">
        <v>120</v>
      </c>
      <c r="X309" t="s">
        <v>227</v>
      </c>
      <c r="Y309">
        <v>0</v>
      </c>
      <c r="AA309">
        <v>80</v>
      </c>
      <c r="AB309" t="s">
        <v>220</v>
      </c>
      <c r="AC309">
        <v>21</v>
      </c>
      <c r="AE309" s="6">
        <v>42856</v>
      </c>
      <c r="AF309" s="6">
        <v>44080</v>
      </c>
      <c r="AG309" s="6">
        <v>55884</v>
      </c>
      <c r="AH309" s="6">
        <v>42856</v>
      </c>
      <c r="AI309" s="6">
        <v>55884</v>
      </c>
      <c r="AJ309" s="6">
        <v>42461</v>
      </c>
    </row>
    <row r="310" spans="1:36" x14ac:dyDescent="0.2">
      <c r="A310">
        <v>2</v>
      </c>
      <c r="B310" t="s">
        <v>36</v>
      </c>
      <c r="C310">
        <v>339</v>
      </c>
      <c r="D310" t="s">
        <v>706</v>
      </c>
      <c r="E310">
        <v>3390000</v>
      </c>
      <c r="F310" t="s">
        <v>64</v>
      </c>
      <c r="G310">
        <v>10100</v>
      </c>
      <c r="H310">
        <v>63</v>
      </c>
      <c r="I310" t="s">
        <v>2</v>
      </c>
      <c r="J310">
        <v>1</v>
      </c>
      <c r="K310" t="s">
        <v>214</v>
      </c>
      <c r="L310">
        <v>1</v>
      </c>
      <c r="M310" t="s">
        <v>215</v>
      </c>
      <c r="N310">
        <v>0</v>
      </c>
      <c r="P310" t="s">
        <v>216</v>
      </c>
      <c r="Q310">
        <v>33139270</v>
      </c>
      <c r="R310" t="s">
        <v>707</v>
      </c>
      <c r="S310" t="s">
        <v>383</v>
      </c>
      <c r="T310" t="s">
        <v>219</v>
      </c>
      <c r="U310" s="7">
        <v>0.5</v>
      </c>
      <c r="V310" s="7">
        <v>0.5</v>
      </c>
      <c r="W310">
        <v>63</v>
      </c>
      <c r="X310" t="s">
        <v>2</v>
      </c>
      <c r="Y310">
        <v>0</v>
      </c>
      <c r="AA310">
        <v>80</v>
      </c>
      <c r="AB310" t="s">
        <v>220</v>
      </c>
      <c r="AC310">
        <v>28</v>
      </c>
      <c r="AD310">
        <v>101</v>
      </c>
      <c r="AE310" s="6">
        <v>40725</v>
      </c>
      <c r="AF310" s="6">
        <v>40725</v>
      </c>
      <c r="AG310" s="6">
        <v>51683</v>
      </c>
      <c r="AH310" s="6">
        <v>40725</v>
      </c>
      <c r="AI310" s="6">
        <v>51683</v>
      </c>
      <c r="AJ310" s="6">
        <v>18629</v>
      </c>
    </row>
    <row r="311" spans="1:36" x14ac:dyDescent="0.2">
      <c r="A311">
        <v>2</v>
      </c>
      <c r="B311" t="s">
        <v>36</v>
      </c>
      <c r="C311">
        <v>339</v>
      </c>
      <c r="D311" t="s">
        <v>706</v>
      </c>
      <c r="E311">
        <v>3390000</v>
      </c>
      <c r="F311" t="s">
        <v>64</v>
      </c>
      <c r="G311">
        <v>41000</v>
      </c>
      <c r="H311">
        <v>120</v>
      </c>
      <c r="I311" t="s">
        <v>227</v>
      </c>
      <c r="J311">
        <v>1</v>
      </c>
      <c r="K311" t="s">
        <v>214</v>
      </c>
      <c r="L311">
        <v>1</v>
      </c>
      <c r="M311" t="s">
        <v>215</v>
      </c>
      <c r="N311">
        <v>8</v>
      </c>
      <c r="O311" t="s">
        <v>228</v>
      </c>
      <c r="P311" t="s">
        <v>216</v>
      </c>
      <c r="Q311">
        <v>35701317</v>
      </c>
      <c r="R311" t="s">
        <v>708</v>
      </c>
      <c r="S311" t="s">
        <v>291</v>
      </c>
      <c r="T311" t="s">
        <v>219</v>
      </c>
      <c r="U311" s="7">
        <v>0.33</v>
      </c>
      <c r="V311" s="7">
        <v>0.33</v>
      </c>
      <c r="W311">
        <v>120</v>
      </c>
      <c r="X311" t="s">
        <v>227</v>
      </c>
      <c r="Y311">
        <v>0</v>
      </c>
      <c r="AA311">
        <v>80</v>
      </c>
      <c r="AB311" t="s">
        <v>220</v>
      </c>
      <c r="AC311">
        <v>21</v>
      </c>
      <c r="AE311" s="6">
        <v>43313</v>
      </c>
      <c r="AF311" s="6">
        <v>44256</v>
      </c>
      <c r="AG311" s="6">
        <v>54179</v>
      </c>
      <c r="AH311" s="6">
        <v>43313</v>
      </c>
      <c r="AI311" s="6">
        <v>54179</v>
      </c>
      <c r="AJ311" s="6">
        <v>42461</v>
      </c>
    </row>
    <row r="312" spans="1:36" x14ac:dyDescent="0.2">
      <c r="A312">
        <v>2</v>
      </c>
      <c r="B312" t="s">
        <v>36</v>
      </c>
      <c r="C312">
        <v>340</v>
      </c>
      <c r="D312" t="s">
        <v>709</v>
      </c>
      <c r="E312">
        <v>3400000</v>
      </c>
      <c r="F312" t="s">
        <v>65</v>
      </c>
      <c r="G312">
        <v>10500</v>
      </c>
      <c r="H312">
        <v>120</v>
      </c>
      <c r="I312" t="s">
        <v>227</v>
      </c>
      <c r="J312">
        <v>1</v>
      </c>
      <c r="K312" t="s">
        <v>214</v>
      </c>
      <c r="L312">
        <v>1</v>
      </c>
      <c r="M312" t="s">
        <v>215</v>
      </c>
      <c r="N312">
        <v>8</v>
      </c>
      <c r="O312" t="s">
        <v>228</v>
      </c>
      <c r="P312" t="s">
        <v>216</v>
      </c>
      <c r="Q312">
        <v>200305720</v>
      </c>
      <c r="R312" t="s">
        <v>669</v>
      </c>
      <c r="S312" t="s">
        <v>710</v>
      </c>
      <c r="T312" t="s">
        <v>225</v>
      </c>
      <c r="U312" s="7">
        <v>0.75</v>
      </c>
      <c r="V312" s="7">
        <v>0.75</v>
      </c>
      <c r="W312">
        <v>120</v>
      </c>
      <c r="X312" t="s">
        <v>227</v>
      </c>
      <c r="Y312">
        <v>0</v>
      </c>
      <c r="AA312">
        <v>80</v>
      </c>
      <c r="AB312" t="s">
        <v>220</v>
      </c>
      <c r="AC312">
        <v>20</v>
      </c>
      <c r="AE312" s="6">
        <v>44105</v>
      </c>
      <c r="AF312" s="6">
        <v>44105</v>
      </c>
      <c r="AG312" s="6">
        <v>56765</v>
      </c>
      <c r="AH312" s="6">
        <v>43862</v>
      </c>
      <c r="AI312" s="6">
        <v>56765</v>
      </c>
      <c r="AJ312" s="6">
        <v>42461</v>
      </c>
    </row>
    <row r="313" spans="1:36" x14ac:dyDescent="0.2">
      <c r="A313">
        <v>2</v>
      </c>
      <c r="B313" t="s">
        <v>36</v>
      </c>
      <c r="C313">
        <v>341</v>
      </c>
      <c r="D313" t="s">
        <v>711</v>
      </c>
      <c r="E313">
        <v>3410030</v>
      </c>
      <c r="F313" t="s">
        <v>712</v>
      </c>
      <c r="G313">
        <v>120500</v>
      </c>
      <c r="H313">
        <v>120</v>
      </c>
      <c r="I313" t="s">
        <v>227</v>
      </c>
      <c r="J313">
        <v>1</v>
      </c>
      <c r="K313" t="s">
        <v>214</v>
      </c>
      <c r="L313">
        <v>1</v>
      </c>
      <c r="M313" t="s">
        <v>215</v>
      </c>
      <c r="N313">
        <v>8</v>
      </c>
      <c r="O313" t="s">
        <v>228</v>
      </c>
      <c r="P313" t="s">
        <v>216</v>
      </c>
      <c r="Q313">
        <v>200791044</v>
      </c>
      <c r="R313" t="s">
        <v>713</v>
      </c>
      <c r="S313" t="s">
        <v>525</v>
      </c>
      <c r="T313" t="s">
        <v>219</v>
      </c>
      <c r="U313" s="7">
        <v>1</v>
      </c>
      <c r="V313" s="7">
        <v>1</v>
      </c>
      <c r="W313">
        <v>120</v>
      </c>
      <c r="X313" t="s">
        <v>227</v>
      </c>
      <c r="Y313">
        <v>0</v>
      </c>
      <c r="AA313">
        <v>80</v>
      </c>
      <c r="AB313" t="s">
        <v>220</v>
      </c>
      <c r="AC313">
        <v>21</v>
      </c>
      <c r="AE313" s="6">
        <v>42309</v>
      </c>
      <c r="AF313" s="6">
        <v>44598</v>
      </c>
      <c r="AG313" s="6">
        <v>56887</v>
      </c>
      <c r="AH313" s="6">
        <v>42309</v>
      </c>
      <c r="AI313" s="6">
        <v>56887</v>
      </c>
      <c r="AJ313" s="6">
        <v>42461</v>
      </c>
    </row>
    <row r="314" spans="1:36" x14ac:dyDescent="0.2">
      <c r="A314">
        <v>2</v>
      </c>
      <c r="B314" t="s">
        <v>36</v>
      </c>
      <c r="C314">
        <v>342</v>
      </c>
      <c r="D314" t="s">
        <v>714</v>
      </c>
      <c r="E314">
        <v>3420030</v>
      </c>
      <c r="F314" t="s">
        <v>715</v>
      </c>
      <c r="G314">
        <v>121100</v>
      </c>
      <c r="H314">
        <v>120</v>
      </c>
      <c r="I314" t="s">
        <v>227</v>
      </c>
      <c r="J314">
        <v>1</v>
      </c>
      <c r="K314" t="s">
        <v>214</v>
      </c>
      <c r="L314">
        <v>1</v>
      </c>
      <c r="M314" t="s">
        <v>215</v>
      </c>
      <c r="N314">
        <v>8</v>
      </c>
      <c r="O314" t="s">
        <v>228</v>
      </c>
      <c r="P314" t="s">
        <v>216</v>
      </c>
      <c r="Q314">
        <v>28876639</v>
      </c>
      <c r="R314" t="s">
        <v>352</v>
      </c>
      <c r="S314" t="s">
        <v>662</v>
      </c>
      <c r="T314" t="s">
        <v>219</v>
      </c>
      <c r="U314" s="7">
        <v>1</v>
      </c>
      <c r="V314" s="7">
        <v>1</v>
      </c>
      <c r="W314">
        <v>120</v>
      </c>
      <c r="X314" t="s">
        <v>227</v>
      </c>
      <c r="Y314">
        <v>0</v>
      </c>
      <c r="AA314">
        <v>80</v>
      </c>
      <c r="AB314" t="s">
        <v>220</v>
      </c>
      <c r="AC314">
        <v>21</v>
      </c>
      <c r="AE314" s="6">
        <v>36251</v>
      </c>
      <c r="AF314" s="6">
        <v>42675</v>
      </c>
      <c r="AG314" s="6">
        <v>48172</v>
      </c>
      <c r="AH314" s="6">
        <v>41344</v>
      </c>
      <c r="AI314" s="6">
        <v>48172</v>
      </c>
      <c r="AJ314" s="6">
        <v>42461</v>
      </c>
    </row>
    <row r="315" spans="1:36" x14ac:dyDescent="0.2">
      <c r="A315">
        <v>2</v>
      </c>
      <c r="B315" t="s">
        <v>36</v>
      </c>
      <c r="C315">
        <v>342</v>
      </c>
      <c r="D315" t="s">
        <v>714</v>
      </c>
      <c r="E315">
        <v>3420030</v>
      </c>
      <c r="F315" t="s">
        <v>715</v>
      </c>
      <c r="G315">
        <v>121300</v>
      </c>
      <c r="H315">
        <v>120</v>
      </c>
      <c r="I315" t="s">
        <v>227</v>
      </c>
      <c r="J315">
        <v>1</v>
      </c>
      <c r="K315" t="s">
        <v>214</v>
      </c>
      <c r="L315">
        <v>1</v>
      </c>
      <c r="M315" t="s">
        <v>215</v>
      </c>
      <c r="N315">
        <v>8</v>
      </c>
      <c r="O315" t="s">
        <v>228</v>
      </c>
      <c r="P315" t="s">
        <v>216</v>
      </c>
      <c r="Q315">
        <v>40658668</v>
      </c>
      <c r="R315" t="s">
        <v>716</v>
      </c>
      <c r="S315" t="s">
        <v>717</v>
      </c>
      <c r="T315" t="s">
        <v>219</v>
      </c>
      <c r="U315" s="7">
        <v>1</v>
      </c>
      <c r="V315" s="7">
        <v>1</v>
      </c>
      <c r="W315">
        <v>120</v>
      </c>
      <c r="X315" t="s">
        <v>227</v>
      </c>
      <c r="Y315">
        <v>0</v>
      </c>
      <c r="AA315">
        <v>80</v>
      </c>
      <c r="AB315" t="s">
        <v>220</v>
      </c>
      <c r="AC315">
        <v>22</v>
      </c>
      <c r="AE315" s="6">
        <v>39652</v>
      </c>
      <c r="AF315" s="6">
        <v>43142</v>
      </c>
      <c r="AG315" s="6">
        <v>51379</v>
      </c>
      <c r="AH315" s="6">
        <v>42736</v>
      </c>
      <c r="AI315" s="6">
        <v>51379</v>
      </c>
      <c r="AJ315" s="6">
        <v>42461</v>
      </c>
    </row>
    <row r="316" spans="1:36" x14ac:dyDescent="0.2">
      <c r="A316">
        <v>2</v>
      </c>
      <c r="B316" t="s">
        <v>36</v>
      </c>
      <c r="C316">
        <v>343</v>
      </c>
      <c r="D316" t="s">
        <v>718</v>
      </c>
      <c r="E316">
        <v>3430000</v>
      </c>
      <c r="F316" t="s">
        <v>68</v>
      </c>
      <c r="G316">
        <v>10100</v>
      </c>
      <c r="H316">
        <v>63</v>
      </c>
      <c r="I316" t="s">
        <v>2</v>
      </c>
      <c r="J316">
        <v>1</v>
      </c>
      <c r="K316" t="s">
        <v>214</v>
      </c>
      <c r="L316">
        <v>1</v>
      </c>
      <c r="M316" t="s">
        <v>215</v>
      </c>
      <c r="N316">
        <v>0</v>
      </c>
      <c r="P316" t="s">
        <v>216</v>
      </c>
      <c r="Q316">
        <v>15254733</v>
      </c>
      <c r="R316" t="s">
        <v>719</v>
      </c>
      <c r="S316" t="s">
        <v>720</v>
      </c>
      <c r="T316" t="s">
        <v>219</v>
      </c>
      <c r="U316" s="7">
        <v>0.5</v>
      </c>
      <c r="V316" s="7">
        <v>0.5</v>
      </c>
      <c r="W316">
        <v>63</v>
      </c>
      <c r="X316" t="s">
        <v>2</v>
      </c>
      <c r="Y316">
        <v>0</v>
      </c>
      <c r="AA316">
        <v>80</v>
      </c>
      <c r="AB316" t="s">
        <v>220</v>
      </c>
      <c r="AC316">
        <v>31</v>
      </c>
      <c r="AD316">
        <v>107</v>
      </c>
      <c r="AE316" s="6">
        <v>36251</v>
      </c>
      <c r="AF316" s="6">
        <v>36251</v>
      </c>
      <c r="AG316" s="6">
        <v>46022</v>
      </c>
      <c r="AH316" s="6">
        <v>34442</v>
      </c>
      <c r="AI316" s="6">
        <v>46022</v>
      </c>
      <c r="AJ316" s="6">
        <v>18629</v>
      </c>
    </row>
    <row r="317" spans="1:36" x14ac:dyDescent="0.2">
      <c r="A317">
        <v>2</v>
      </c>
      <c r="B317" t="s">
        <v>36</v>
      </c>
      <c r="C317">
        <v>343</v>
      </c>
      <c r="D317" t="s">
        <v>718</v>
      </c>
      <c r="E317">
        <v>3430000</v>
      </c>
      <c r="F317" t="s">
        <v>68</v>
      </c>
      <c r="G317">
        <v>20100</v>
      </c>
      <c r="H317">
        <v>64</v>
      </c>
      <c r="I317" t="s">
        <v>222</v>
      </c>
      <c r="J317">
        <v>1</v>
      </c>
      <c r="K317" t="s">
        <v>214</v>
      </c>
      <c r="L317">
        <v>1</v>
      </c>
      <c r="M317" t="s">
        <v>215</v>
      </c>
      <c r="N317">
        <v>0</v>
      </c>
      <c r="P317" t="s">
        <v>216</v>
      </c>
      <c r="Q317">
        <v>40281479</v>
      </c>
      <c r="R317" t="s">
        <v>721</v>
      </c>
      <c r="S317" t="s">
        <v>391</v>
      </c>
      <c r="T317" t="s">
        <v>219</v>
      </c>
      <c r="U317" s="7">
        <v>0.5</v>
      </c>
      <c r="V317" s="7">
        <v>0.5</v>
      </c>
      <c r="W317">
        <v>64</v>
      </c>
      <c r="X317" t="s">
        <v>222</v>
      </c>
      <c r="Y317">
        <v>0</v>
      </c>
      <c r="AA317">
        <v>80</v>
      </c>
      <c r="AB317" t="s">
        <v>220</v>
      </c>
      <c r="AC317">
        <v>27</v>
      </c>
      <c r="AE317" s="6">
        <v>44866</v>
      </c>
      <c r="AF317" s="6">
        <v>44866</v>
      </c>
      <c r="AG317" s="6">
        <v>51439</v>
      </c>
      <c r="AH317" s="6">
        <v>41315</v>
      </c>
      <c r="AI317" s="6">
        <v>51440</v>
      </c>
      <c r="AJ317" s="6">
        <v>34060</v>
      </c>
    </row>
    <row r="318" spans="1:36" x14ac:dyDescent="0.2">
      <c r="A318">
        <v>2</v>
      </c>
      <c r="B318" t="s">
        <v>36</v>
      </c>
      <c r="C318">
        <v>343</v>
      </c>
      <c r="D318" t="s">
        <v>718</v>
      </c>
      <c r="E318">
        <v>3430000</v>
      </c>
      <c r="F318" t="s">
        <v>68</v>
      </c>
      <c r="G318">
        <v>39500</v>
      </c>
      <c r="H318">
        <v>120</v>
      </c>
      <c r="I318" t="s">
        <v>227</v>
      </c>
      <c r="J318">
        <v>1</v>
      </c>
      <c r="K318" t="s">
        <v>214</v>
      </c>
      <c r="L318">
        <v>1</v>
      </c>
      <c r="M318" t="s">
        <v>215</v>
      </c>
      <c r="N318">
        <v>8</v>
      </c>
      <c r="O318" t="s">
        <v>228</v>
      </c>
      <c r="P318" t="s">
        <v>216</v>
      </c>
      <c r="Q318">
        <v>28600088</v>
      </c>
      <c r="R318" t="s">
        <v>722</v>
      </c>
      <c r="S318" t="s">
        <v>235</v>
      </c>
      <c r="T318" t="s">
        <v>219</v>
      </c>
      <c r="U318" s="7">
        <v>1</v>
      </c>
      <c r="V318" s="7">
        <v>1</v>
      </c>
      <c r="W318">
        <v>120</v>
      </c>
      <c r="X318" t="s">
        <v>227</v>
      </c>
      <c r="Y318">
        <v>0</v>
      </c>
      <c r="AA318">
        <v>80</v>
      </c>
      <c r="AB318" t="s">
        <v>220</v>
      </c>
      <c r="AC318">
        <v>21</v>
      </c>
      <c r="AD318">
        <v>101</v>
      </c>
      <c r="AE318" s="6">
        <v>41987</v>
      </c>
      <c r="AF318" s="6">
        <v>44805</v>
      </c>
      <c r="AG318" s="6">
        <v>48927</v>
      </c>
      <c r="AH318" s="6">
        <v>41987</v>
      </c>
      <c r="AI318" s="6">
        <v>48927</v>
      </c>
      <c r="AJ318" s="6">
        <v>42461</v>
      </c>
    </row>
    <row r="319" spans="1:36" x14ac:dyDescent="0.2">
      <c r="A319">
        <v>2</v>
      </c>
      <c r="B319" t="s">
        <v>36</v>
      </c>
      <c r="C319">
        <v>343</v>
      </c>
      <c r="D319" t="s">
        <v>718</v>
      </c>
      <c r="E319">
        <v>3430000</v>
      </c>
      <c r="F319" t="s">
        <v>68</v>
      </c>
      <c r="G319">
        <v>39600</v>
      </c>
      <c r="H319">
        <v>120</v>
      </c>
      <c r="I319" t="s">
        <v>227</v>
      </c>
      <c r="J319">
        <v>1</v>
      </c>
      <c r="K319" t="s">
        <v>214</v>
      </c>
      <c r="L319">
        <v>1</v>
      </c>
      <c r="M319" t="s">
        <v>215</v>
      </c>
      <c r="N319">
        <v>8</v>
      </c>
      <c r="O319" t="s">
        <v>228</v>
      </c>
      <c r="P319" t="s">
        <v>216</v>
      </c>
      <c r="Q319">
        <v>33539842</v>
      </c>
      <c r="R319" t="s">
        <v>723</v>
      </c>
      <c r="S319" t="s">
        <v>724</v>
      </c>
      <c r="T319" t="s">
        <v>219</v>
      </c>
      <c r="U319" s="7">
        <v>0.5</v>
      </c>
      <c r="V319" s="7">
        <v>0.5</v>
      </c>
      <c r="W319">
        <v>120</v>
      </c>
      <c r="X319" t="s">
        <v>227</v>
      </c>
      <c r="Y319">
        <v>0</v>
      </c>
      <c r="AA319">
        <v>80</v>
      </c>
      <c r="AB319" t="s">
        <v>220</v>
      </c>
      <c r="AC319">
        <v>24</v>
      </c>
      <c r="AD319">
        <v>111</v>
      </c>
      <c r="AE319" s="6">
        <v>39005</v>
      </c>
      <c r="AF319" s="6">
        <v>42712</v>
      </c>
      <c r="AG319" s="6">
        <v>51437</v>
      </c>
      <c r="AH319" s="6">
        <v>39005</v>
      </c>
      <c r="AI319" s="6">
        <v>51437</v>
      </c>
      <c r="AJ319" s="6">
        <v>42461</v>
      </c>
    </row>
    <row r="320" spans="1:36" x14ac:dyDescent="0.2">
      <c r="A320">
        <v>2</v>
      </c>
      <c r="B320" t="s">
        <v>36</v>
      </c>
      <c r="C320">
        <v>344</v>
      </c>
      <c r="D320" t="s">
        <v>725</v>
      </c>
      <c r="E320">
        <v>3440010</v>
      </c>
      <c r="F320" t="s">
        <v>726</v>
      </c>
      <c r="G320">
        <v>120200</v>
      </c>
      <c r="H320">
        <v>120</v>
      </c>
      <c r="I320" t="s">
        <v>227</v>
      </c>
      <c r="J320">
        <v>1</v>
      </c>
      <c r="K320" t="s">
        <v>214</v>
      </c>
      <c r="L320">
        <v>1</v>
      </c>
      <c r="M320" t="s">
        <v>215</v>
      </c>
      <c r="N320">
        <v>8</v>
      </c>
      <c r="O320" t="s">
        <v>228</v>
      </c>
      <c r="P320" t="s">
        <v>216</v>
      </c>
      <c r="Q320">
        <v>23531866</v>
      </c>
      <c r="R320" t="s">
        <v>727</v>
      </c>
      <c r="S320" t="s">
        <v>728</v>
      </c>
      <c r="T320" t="s">
        <v>219</v>
      </c>
      <c r="U320" s="7">
        <v>0.33</v>
      </c>
      <c r="V320" s="7">
        <v>0.16</v>
      </c>
      <c r="W320">
        <v>120</v>
      </c>
      <c r="X320" t="s">
        <v>227</v>
      </c>
      <c r="Y320">
        <v>0</v>
      </c>
      <c r="AA320">
        <v>80</v>
      </c>
      <c r="AB320" t="s">
        <v>220</v>
      </c>
      <c r="AC320">
        <v>21</v>
      </c>
      <c r="AE320" s="6">
        <v>43435</v>
      </c>
      <c r="AF320" s="6">
        <v>44743</v>
      </c>
      <c r="AG320" s="6">
        <v>49340</v>
      </c>
      <c r="AH320" s="6">
        <v>43435</v>
      </c>
      <c r="AI320" s="6">
        <v>49340</v>
      </c>
      <c r="AJ320" s="6">
        <v>42461</v>
      </c>
    </row>
    <row r="321" spans="1:36" x14ac:dyDescent="0.2">
      <c r="A321">
        <v>2</v>
      </c>
      <c r="B321" t="s">
        <v>36</v>
      </c>
      <c r="C321">
        <v>344</v>
      </c>
      <c r="D321" t="s">
        <v>725</v>
      </c>
      <c r="E321">
        <v>3440010</v>
      </c>
      <c r="F321" t="s">
        <v>726</v>
      </c>
      <c r="G321">
        <v>120200</v>
      </c>
      <c r="H321">
        <v>120</v>
      </c>
      <c r="I321" t="s">
        <v>227</v>
      </c>
      <c r="J321">
        <v>1</v>
      </c>
      <c r="K321" t="s">
        <v>214</v>
      </c>
      <c r="L321">
        <v>1</v>
      </c>
      <c r="M321" t="s">
        <v>215</v>
      </c>
      <c r="N321">
        <v>8</v>
      </c>
      <c r="O321" t="s">
        <v>228</v>
      </c>
      <c r="P321" t="s">
        <v>216</v>
      </c>
      <c r="Q321">
        <v>66109273</v>
      </c>
      <c r="R321" t="s">
        <v>729</v>
      </c>
      <c r="S321" t="s">
        <v>429</v>
      </c>
      <c r="T321" t="s">
        <v>219</v>
      </c>
      <c r="U321" s="7">
        <v>0.33</v>
      </c>
      <c r="V321" s="7">
        <v>0.17</v>
      </c>
      <c r="W321">
        <v>120</v>
      </c>
      <c r="X321" t="s">
        <v>227</v>
      </c>
      <c r="Y321">
        <v>0</v>
      </c>
      <c r="AA321">
        <v>80</v>
      </c>
      <c r="AB321" t="s">
        <v>220</v>
      </c>
      <c r="AC321">
        <v>22</v>
      </c>
      <c r="AD321">
        <v>135</v>
      </c>
      <c r="AE321" s="6">
        <v>42143</v>
      </c>
      <c r="AF321" s="6">
        <v>44743</v>
      </c>
      <c r="AG321" s="6">
        <v>54757</v>
      </c>
      <c r="AH321" s="6">
        <v>42143</v>
      </c>
      <c r="AI321" s="6">
        <v>54757</v>
      </c>
      <c r="AJ321" s="6">
        <v>42461</v>
      </c>
    </row>
    <row r="322" spans="1:36" x14ac:dyDescent="0.2">
      <c r="A322">
        <v>2</v>
      </c>
      <c r="B322" t="s">
        <v>36</v>
      </c>
      <c r="C322">
        <v>345</v>
      </c>
      <c r="D322" t="s">
        <v>730</v>
      </c>
      <c r="E322">
        <v>3450000</v>
      </c>
      <c r="F322" t="s">
        <v>70</v>
      </c>
      <c r="G322">
        <v>15700</v>
      </c>
      <c r="H322">
        <v>120</v>
      </c>
      <c r="I322" t="s">
        <v>227</v>
      </c>
      <c r="J322">
        <v>1</v>
      </c>
      <c r="K322" t="s">
        <v>214</v>
      </c>
      <c r="L322">
        <v>1</v>
      </c>
      <c r="M322" t="s">
        <v>215</v>
      </c>
      <c r="N322">
        <v>8</v>
      </c>
      <c r="O322" t="s">
        <v>228</v>
      </c>
      <c r="P322" t="s">
        <v>216</v>
      </c>
      <c r="Q322">
        <v>300450061</v>
      </c>
      <c r="R322" t="s">
        <v>731</v>
      </c>
      <c r="S322" t="s">
        <v>559</v>
      </c>
      <c r="T322" t="s">
        <v>219</v>
      </c>
      <c r="U322" s="7">
        <v>0.33</v>
      </c>
      <c r="V322" s="7">
        <v>0.33</v>
      </c>
      <c r="W322">
        <v>120</v>
      </c>
      <c r="X322" t="s">
        <v>227</v>
      </c>
      <c r="Y322">
        <v>0</v>
      </c>
      <c r="AA322">
        <v>80</v>
      </c>
      <c r="AB322" t="s">
        <v>220</v>
      </c>
      <c r="AC322">
        <v>21</v>
      </c>
      <c r="AE322" s="6">
        <v>42989</v>
      </c>
      <c r="AF322" s="6">
        <v>44360</v>
      </c>
      <c r="AG322" s="6">
        <v>44909</v>
      </c>
      <c r="AH322" s="6">
        <v>42718</v>
      </c>
      <c r="AI322" s="6">
        <v>44909</v>
      </c>
      <c r="AJ322" s="6">
        <v>42461</v>
      </c>
    </row>
    <row r="323" spans="1:36" x14ac:dyDescent="0.2">
      <c r="A323">
        <v>2</v>
      </c>
      <c r="B323" t="s">
        <v>36</v>
      </c>
      <c r="C323">
        <v>346</v>
      </c>
      <c r="D323" t="s">
        <v>732</v>
      </c>
      <c r="E323">
        <v>3460000</v>
      </c>
      <c r="F323" t="s">
        <v>71</v>
      </c>
      <c r="G323">
        <v>11100</v>
      </c>
      <c r="H323">
        <v>120</v>
      </c>
      <c r="I323" t="s">
        <v>227</v>
      </c>
      <c r="J323">
        <v>1</v>
      </c>
      <c r="K323" t="s">
        <v>214</v>
      </c>
      <c r="L323">
        <v>1</v>
      </c>
      <c r="M323" t="s">
        <v>215</v>
      </c>
      <c r="N323">
        <v>8</v>
      </c>
      <c r="O323" t="s">
        <v>228</v>
      </c>
      <c r="P323" t="s">
        <v>216</v>
      </c>
      <c r="Q323">
        <v>23605660</v>
      </c>
      <c r="R323" t="s">
        <v>733</v>
      </c>
      <c r="S323" t="s">
        <v>517</v>
      </c>
      <c r="T323" t="s">
        <v>219</v>
      </c>
      <c r="U323" s="7">
        <v>0.5</v>
      </c>
      <c r="V323" s="7">
        <v>0.2</v>
      </c>
      <c r="W323">
        <v>120</v>
      </c>
      <c r="X323" t="s">
        <v>227</v>
      </c>
      <c r="Y323">
        <v>0</v>
      </c>
      <c r="AA323">
        <v>80</v>
      </c>
      <c r="AB323" t="s">
        <v>220</v>
      </c>
      <c r="AC323">
        <v>22</v>
      </c>
      <c r="AD323">
        <v>104</v>
      </c>
      <c r="AE323" s="6">
        <v>36220</v>
      </c>
      <c r="AF323" s="6">
        <v>44713</v>
      </c>
      <c r="AG323" s="6">
        <v>49399</v>
      </c>
      <c r="AH323" s="6">
        <v>36161</v>
      </c>
      <c r="AI323" s="6">
        <v>49399</v>
      </c>
      <c r="AJ323" s="6">
        <v>42461</v>
      </c>
    </row>
    <row r="324" spans="1:36" x14ac:dyDescent="0.2">
      <c r="A324">
        <v>2</v>
      </c>
      <c r="B324" t="s">
        <v>36</v>
      </c>
      <c r="C324">
        <v>347</v>
      </c>
      <c r="D324" t="s">
        <v>734</v>
      </c>
      <c r="E324">
        <v>3470000</v>
      </c>
      <c r="F324" t="s">
        <v>72</v>
      </c>
      <c r="G324">
        <v>20100</v>
      </c>
      <c r="H324">
        <v>63</v>
      </c>
      <c r="I324" t="s">
        <v>2</v>
      </c>
      <c r="J324">
        <v>1</v>
      </c>
      <c r="K324" t="s">
        <v>214</v>
      </c>
      <c r="L324">
        <v>1</v>
      </c>
      <c r="M324" t="s">
        <v>215</v>
      </c>
      <c r="N324">
        <v>0</v>
      </c>
      <c r="P324" t="s">
        <v>216</v>
      </c>
      <c r="Q324">
        <v>306104993</v>
      </c>
      <c r="R324" t="s">
        <v>735</v>
      </c>
      <c r="S324" t="s">
        <v>487</v>
      </c>
      <c r="T324" t="s">
        <v>219</v>
      </c>
      <c r="U324" s="7">
        <v>0.5</v>
      </c>
      <c r="V324" s="7">
        <v>0.5</v>
      </c>
      <c r="W324">
        <v>63</v>
      </c>
      <c r="X324" t="s">
        <v>2</v>
      </c>
      <c r="Y324">
        <v>0</v>
      </c>
      <c r="AA324">
        <v>80</v>
      </c>
      <c r="AB324" t="s">
        <v>220</v>
      </c>
      <c r="AC324">
        <v>30</v>
      </c>
      <c r="AD324">
        <v>110</v>
      </c>
      <c r="AE324" s="6">
        <v>42370</v>
      </c>
      <c r="AF324" s="6">
        <v>42370</v>
      </c>
      <c r="AG324" s="6">
        <v>51608</v>
      </c>
      <c r="AH324" s="6">
        <v>36030</v>
      </c>
      <c r="AI324" s="6">
        <v>51608</v>
      </c>
      <c r="AJ324" s="6">
        <v>18629</v>
      </c>
    </row>
    <row r="325" spans="1:36" x14ac:dyDescent="0.2">
      <c r="A325">
        <v>2</v>
      </c>
      <c r="B325" t="s">
        <v>36</v>
      </c>
      <c r="C325">
        <v>347</v>
      </c>
      <c r="D325" t="s">
        <v>734</v>
      </c>
      <c r="E325">
        <v>3470000</v>
      </c>
      <c r="F325" t="s">
        <v>72</v>
      </c>
      <c r="G325">
        <v>55600</v>
      </c>
      <c r="H325">
        <v>120</v>
      </c>
      <c r="I325" t="s">
        <v>227</v>
      </c>
      <c r="J325">
        <v>1</v>
      </c>
      <c r="K325" t="s">
        <v>214</v>
      </c>
      <c r="L325">
        <v>1</v>
      </c>
      <c r="M325" t="s">
        <v>215</v>
      </c>
      <c r="N325">
        <v>8</v>
      </c>
      <c r="O325" t="s">
        <v>228</v>
      </c>
      <c r="P325" t="s">
        <v>216</v>
      </c>
      <c r="Q325">
        <v>24577819</v>
      </c>
      <c r="R325" t="s">
        <v>736</v>
      </c>
      <c r="S325" t="s">
        <v>500</v>
      </c>
      <c r="T325" t="s">
        <v>219</v>
      </c>
      <c r="U325" s="7">
        <v>0.5</v>
      </c>
      <c r="V325" s="7">
        <v>0.05</v>
      </c>
      <c r="W325">
        <v>120</v>
      </c>
      <c r="X325" t="s">
        <v>227</v>
      </c>
      <c r="Y325">
        <v>0</v>
      </c>
      <c r="AA325">
        <v>80</v>
      </c>
      <c r="AB325" t="s">
        <v>220</v>
      </c>
      <c r="AC325">
        <v>23</v>
      </c>
      <c r="AD325">
        <v>111</v>
      </c>
      <c r="AE325" s="6">
        <v>35621</v>
      </c>
      <c r="AF325" s="6">
        <v>44621</v>
      </c>
      <c r="AG325" s="6">
        <v>50040</v>
      </c>
      <c r="AH325" s="6">
        <v>34252</v>
      </c>
      <c r="AI325" s="6">
        <v>51473</v>
      </c>
      <c r="AJ325" s="6">
        <v>42461</v>
      </c>
    </row>
    <row r="326" spans="1:36" x14ac:dyDescent="0.2">
      <c r="A326">
        <v>2</v>
      </c>
      <c r="B326" t="s">
        <v>36</v>
      </c>
      <c r="C326">
        <v>347</v>
      </c>
      <c r="D326" t="s">
        <v>734</v>
      </c>
      <c r="E326">
        <v>3470000</v>
      </c>
      <c r="F326" t="s">
        <v>72</v>
      </c>
      <c r="G326">
        <v>55600</v>
      </c>
      <c r="H326">
        <v>120</v>
      </c>
      <c r="I326" t="s">
        <v>227</v>
      </c>
      <c r="J326">
        <v>1</v>
      </c>
      <c r="K326" t="s">
        <v>214</v>
      </c>
      <c r="L326">
        <v>1</v>
      </c>
      <c r="M326" t="s">
        <v>215</v>
      </c>
      <c r="N326">
        <v>8</v>
      </c>
      <c r="O326" t="s">
        <v>228</v>
      </c>
      <c r="P326" t="s">
        <v>216</v>
      </c>
      <c r="Q326">
        <v>205893357</v>
      </c>
      <c r="R326" t="s">
        <v>737</v>
      </c>
      <c r="S326" t="s">
        <v>426</v>
      </c>
      <c r="T326" t="s">
        <v>219</v>
      </c>
      <c r="U326" s="7">
        <v>0.5</v>
      </c>
      <c r="V326" s="7">
        <v>0.1</v>
      </c>
      <c r="W326">
        <v>120</v>
      </c>
      <c r="X326" t="s">
        <v>227</v>
      </c>
      <c r="Y326">
        <v>0</v>
      </c>
      <c r="AA326">
        <v>80</v>
      </c>
      <c r="AB326" t="s">
        <v>220</v>
      </c>
      <c r="AC326">
        <v>20</v>
      </c>
      <c r="AE326" s="6">
        <v>44551</v>
      </c>
      <c r="AF326" s="6">
        <v>44551</v>
      </c>
      <c r="AG326" s="6">
        <v>59383</v>
      </c>
      <c r="AH326" s="6">
        <v>44551</v>
      </c>
      <c r="AI326" s="6">
        <v>59383</v>
      </c>
      <c r="AJ326" s="6">
        <v>42461</v>
      </c>
    </row>
    <row r="327" spans="1:36" x14ac:dyDescent="0.2">
      <c r="A327">
        <v>2</v>
      </c>
      <c r="B327" t="s">
        <v>36</v>
      </c>
      <c r="C327">
        <v>347</v>
      </c>
      <c r="D327" t="s">
        <v>734</v>
      </c>
      <c r="E327">
        <v>3470000</v>
      </c>
      <c r="F327" t="s">
        <v>72</v>
      </c>
      <c r="G327">
        <v>55600</v>
      </c>
      <c r="H327">
        <v>120</v>
      </c>
      <c r="I327" t="s">
        <v>227</v>
      </c>
      <c r="J327">
        <v>1</v>
      </c>
      <c r="K327" t="s">
        <v>214</v>
      </c>
      <c r="L327">
        <v>1</v>
      </c>
      <c r="M327" t="s">
        <v>215</v>
      </c>
      <c r="N327">
        <v>8</v>
      </c>
      <c r="O327" t="s">
        <v>228</v>
      </c>
      <c r="P327" t="s">
        <v>216</v>
      </c>
      <c r="Q327">
        <v>305261372</v>
      </c>
      <c r="R327" t="s">
        <v>738</v>
      </c>
      <c r="S327" t="s">
        <v>739</v>
      </c>
      <c r="T327" t="s">
        <v>225</v>
      </c>
      <c r="U327" s="7">
        <v>0.5</v>
      </c>
      <c r="V327" s="7">
        <v>0.15</v>
      </c>
      <c r="W327">
        <v>120</v>
      </c>
      <c r="X327" t="s">
        <v>227</v>
      </c>
      <c r="Y327">
        <v>0</v>
      </c>
      <c r="AA327">
        <v>80</v>
      </c>
      <c r="AB327" t="s">
        <v>220</v>
      </c>
      <c r="AC327">
        <v>21</v>
      </c>
      <c r="AE327" s="6">
        <v>43765</v>
      </c>
      <c r="AF327" s="6">
        <v>43765</v>
      </c>
      <c r="AG327" s="6">
        <v>57861</v>
      </c>
      <c r="AH327" s="6">
        <v>43765</v>
      </c>
      <c r="AI327" s="6">
        <v>57861</v>
      </c>
      <c r="AJ327" s="6">
        <v>42461</v>
      </c>
    </row>
    <row r="328" spans="1:36" x14ac:dyDescent="0.2">
      <c r="A328">
        <v>2</v>
      </c>
      <c r="B328" t="s">
        <v>36</v>
      </c>
      <c r="C328">
        <v>347</v>
      </c>
      <c r="D328" t="s">
        <v>734</v>
      </c>
      <c r="E328">
        <v>3470010</v>
      </c>
      <c r="F328" t="s">
        <v>740</v>
      </c>
      <c r="G328">
        <v>17100</v>
      </c>
      <c r="H328">
        <v>140</v>
      </c>
      <c r="I328" t="s">
        <v>241</v>
      </c>
      <c r="J328">
        <v>1</v>
      </c>
      <c r="K328" t="s">
        <v>214</v>
      </c>
      <c r="L328">
        <v>1</v>
      </c>
      <c r="M328" t="s">
        <v>215</v>
      </c>
      <c r="N328">
        <v>0</v>
      </c>
      <c r="P328" t="s">
        <v>216</v>
      </c>
      <c r="Q328">
        <v>24063968</v>
      </c>
      <c r="R328" t="s">
        <v>741</v>
      </c>
      <c r="S328" t="s">
        <v>453</v>
      </c>
      <c r="T328" t="s">
        <v>219</v>
      </c>
      <c r="U328" s="7">
        <v>0.5</v>
      </c>
      <c r="V328" s="7">
        <v>0.09</v>
      </c>
      <c r="W328">
        <v>140</v>
      </c>
      <c r="X328" t="s">
        <v>241</v>
      </c>
      <c r="Y328">
        <v>0</v>
      </c>
      <c r="AA328">
        <v>80</v>
      </c>
      <c r="AB328" t="s">
        <v>220</v>
      </c>
      <c r="AC328">
        <v>23</v>
      </c>
      <c r="AD328">
        <v>108</v>
      </c>
      <c r="AE328" s="6">
        <v>42370</v>
      </c>
      <c r="AF328" s="6">
        <v>42370</v>
      </c>
      <c r="AG328" s="6">
        <v>49310</v>
      </c>
      <c r="AH328" s="6">
        <v>33482</v>
      </c>
      <c r="AI328" s="6">
        <v>49310</v>
      </c>
      <c r="AJ328" s="6">
        <v>18629</v>
      </c>
    </row>
    <row r="329" spans="1:36" x14ac:dyDescent="0.2">
      <c r="A329">
        <v>2</v>
      </c>
      <c r="B329" t="s">
        <v>36</v>
      </c>
      <c r="C329">
        <v>347</v>
      </c>
      <c r="D329" t="s">
        <v>734</v>
      </c>
      <c r="E329">
        <v>3470010</v>
      </c>
      <c r="F329" t="s">
        <v>740</v>
      </c>
      <c r="G329">
        <v>17100</v>
      </c>
      <c r="H329">
        <v>140</v>
      </c>
      <c r="I329" t="s">
        <v>241</v>
      </c>
      <c r="J329">
        <v>1</v>
      </c>
      <c r="K329" t="s">
        <v>214</v>
      </c>
      <c r="L329">
        <v>1</v>
      </c>
      <c r="M329" t="s">
        <v>215</v>
      </c>
      <c r="N329">
        <v>0</v>
      </c>
      <c r="P329" t="s">
        <v>216</v>
      </c>
      <c r="Q329">
        <v>67831149</v>
      </c>
      <c r="R329" t="s">
        <v>742</v>
      </c>
      <c r="S329" t="s">
        <v>400</v>
      </c>
      <c r="T329" t="s">
        <v>219</v>
      </c>
      <c r="U329" s="7">
        <v>0.5</v>
      </c>
      <c r="V329" s="7">
        <v>0.12</v>
      </c>
      <c r="W329">
        <v>140</v>
      </c>
      <c r="X329" t="s">
        <v>241</v>
      </c>
      <c r="Y329">
        <v>0</v>
      </c>
      <c r="AA329">
        <v>80</v>
      </c>
      <c r="AB329" t="s">
        <v>220</v>
      </c>
      <c r="AC329">
        <v>22</v>
      </c>
      <c r="AD329">
        <v>109</v>
      </c>
      <c r="AE329" s="6">
        <v>44621</v>
      </c>
      <c r="AF329" s="6">
        <v>44621</v>
      </c>
      <c r="AG329" s="6">
        <v>45322</v>
      </c>
      <c r="AH329" s="6">
        <v>35096</v>
      </c>
      <c r="AI329" s="6">
        <v>45322</v>
      </c>
      <c r="AJ329" s="6">
        <v>18629</v>
      </c>
    </row>
    <row r="330" spans="1:36" x14ac:dyDescent="0.2">
      <c r="A330">
        <v>2</v>
      </c>
      <c r="B330" t="s">
        <v>36</v>
      </c>
      <c r="C330">
        <v>350</v>
      </c>
      <c r="D330" t="s">
        <v>743</v>
      </c>
      <c r="E330">
        <v>3500000</v>
      </c>
      <c r="F330" t="s">
        <v>73</v>
      </c>
      <c r="G330">
        <v>10700</v>
      </c>
      <c r="H330">
        <v>120</v>
      </c>
      <c r="I330" t="s">
        <v>227</v>
      </c>
      <c r="J330">
        <v>1</v>
      </c>
      <c r="K330" t="s">
        <v>214</v>
      </c>
      <c r="L330">
        <v>1</v>
      </c>
      <c r="M330" t="s">
        <v>215</v>
      </c>
      <c r="N330">
        <v>8</v>
      </c>
      <c r="O330" t="s">
        <v>228</v>
      </c>
      <c r="P330" t="s">
        <v>216</v>
      </c>
      <c r="Q330">
        <v>36181485</v>
      </c>
      <c r="R330" t="s">
        <v>744</v>
      </c>
      <c r="S330" t="s">
        <v>745</v>
      </c>
      <c r="T330" t="s">
        <v>219</v>
      </c>
      <c r="U330" s="7">
        <v>0.33</v>
      </c>
      <c r="V330" s="7">
        <v>0.33</v>
      </c>
      <c r="W330">
        <v>120</v>
      </c>
      <c r="X330" t="s">
        <v>227</v>
      </c>
      <c r="Y330">
        <v>0</v>
      </c>
      <c r="AA330">
        <v>80</v>
      </c>
      <c r="AB330" t="s">
        <v>220</v>
      </c>
      <c r="AC330">
        <v>21</v>
      </c>
      <c r="AD330">
        <v>103</v>
      </c>
      <c r="AE330" s="6">
        <v>40947</v>
      </c>
      <c r="AF330" s="6">
        <v>42491</v>
      </c>
      <c r="AG330" s="6">
        <v>52675</v>
      </c>
      <c r="AH330" s="6">
        <v>40582</v>
      </c>
      <c r="AI330" s="6">
        <v>52675</v>
      </c>
      <c r="AJ330" s="6">
        <v>42461</v>
      </c>
    </row>
    <row r="331" spans="1:36" x14ac:dyDescent="0.2">
      <c r="A331">
        <v>2</v>
      </c>
      <c r="B331" t="s">
        <v>36</v>
      </c>
      <c r="C331">
        <v>352</v>
      </c>
      <c r="D331" t="s">
        <v>746</v>
      </c>
      <c r="E331">
        <v>3520000</v>
      </c>
      <c r="F331" t="s">
        <v>74</v>
      </c>
      <c r="G331">
        <v>5700</v>
      </c>
      <c r="H331">
        <v>120</v>
      </c>
      <c r="I331" t="s">
        <v>227</v>
      </c>
      <c r="J331">
        <v>1</v>
      </c>
      <c r="K331" t="s">
        <v>214</v>
      </c>
      <c r="L331">
        <v>1</v>
      </c>
      <c r="M331" t="s">
        <v>215</v>
      </c>
      <c r="N331">
        <v>8</v>
      </c>
      <c r="O331" t="s">
        <v>228</v>
      </c>
      <c r="P331" t="s">
        <v>216</v>
      </c>
      <c r="Q331">
        <v>60409083</v>
      </c>
      <c r="R331" t="s">
        <v>747</v>
      </c>
      <c r="S331" t="s">
        <v>748</v>
      </c>
      <c r="T331" t="s">
        <v>219</v>
      </c>
      <c r="U331" s="7">
        <v>0.33</v>
      </c>
      <c r="V331" s="7">
        <v>0.33</v>
      </c>
      <c r="W331">
        <v>120</v>
      </c>
      <c r="X331" t="s">
        <v>227</v>
      </c>
      <c r="Y331">
        <v>0</v>
      </c>
      <c r="AA331">
        <v>80</v>
      </c>
      <c r="AB331" t="s">
        <v>220</v>
      </c>
      <c r="AC331">
        <v>20</v>
      </c>
      <c r="AE331" s="6">
        <v>44593</v>
      </c>
      <c r="AF331" s="6">
        <v>44593</v>
      </c>
      <c r="AG331" s="6">
        <v>58226</v>
      </c>
      <c r="AH331" s="6">
        <v>44378</v>
      </c>
      <c r="AI331" s="6">
        <v>58226</v>
      </c>
      <c r="AJ331" s="6">
        <v>42461</v>
      </c>
    </row>
    <row r="332" spans="1:36" x14ac:dyDescent="0.2">
      <c r="A332">
        <v>2</v>
      </c>
      <c r="B332" t="s">
        <v>36</v>
      </c>
      <c r="C332">
        <v>355</v>
      </c>
      <c r="D332" t="s">
        <v>749</v>
      </c>
      <c r="E332">
        <v>3550000</v>
      </c>
      <c r="F332" t="s">
        <v>75</v>
      </c>
      <c r="G332">
        <v>11000</v>
      </c>
      <c r="H332">
        <v>120</v>
      </c>
      <c r="I332" t="s">
        <v>227</v>
      </c>
      <c r="J332">
        <v>1</v>
      </c>
      <c r="K332" t="s">
        <v>214</v>
      </c>
      <c r="L332">
        <v>1</v>
      </c>
      <c r="M332" t="s">
        <v>215</v>
      </c>
      <c r="N332">
        <v>8</v>
      </c>
      <c r="O332" t="s">
        <v>228</v>
      </c>
      <c r="P332" t="s">
        <v>216</v>
      </c>
      <c r="Q332">
        <v>308333087</v>
      </c>
      <c r="R332" t="s">
        <v>750</v>
      </c>
      <c r="S332" t="s">
        <v>698</v>
      </c>
      <c r="T332" t="s">
        <v>219</v>
      </c>
      <c r="U332" s="7">
        <v>0.33</v>
      </c>
      <c r="V332" s="7">
        <v>0.2</v>
      </c>
      <c r="W332">
        <v>120</v>
      </c>
      <c r="X332" t="s">
        <v>227</v>
      </c>
      <c r="Y332">
        <v>0</v>
      </c>
      <c r="AA332">
        <v>80</v>
      </c>
      <c r="AB332" t="s">
        <v>220</v>
      </c>
      <c r="AC332">
        <v>20</v>
      </c>
      <c r="AE332" s="6">
        <v>44713</v>
      </c>
      <c r="AF332" s="6">
        <v>44713</v>
      </c>
      <c r="AG332" s="6">
        <v>58561</v>
      </c>
      <c r="AH332" s="6">
        <v>44713</v>
      </c>
      <c r="AI332" s="6">
        <v>58561</v>
      </c>
      <c r="AJ332" s="6">
        <v>42461</v>
      </c>
    </row>
    <row r="333" spans="1:36" x14ac:dyDescent="0.2">
      <c r="A333">
        <v>2</v>
      </c>
      <c r="B333" t="s">
        <v>36</v>
      </c>
      <c r="C333">
        <v>355</v>
      </c>
      <c r="D333" t="s">
        <v>749</v>
      </c>
      <c r="E333">
        <v>3550000</v>
      </c>
      <c r="F333" t="s">
        <v>75</v>
      </c>
      <c r="G333">
        <v>11000</v>
      </c>
      <c r="H333">
        <v>120</v>
      </c>
      <c r="I333" t="s">
        <v>227</v>
      </c>
      <c r="J333">
        <v>1</v>
      </c>
      <c r="K333" t="s">
        <v>214</v>
      </c>
      <c r="L333">
        <v>1</v>
      </c>
      <c r="M333" t="s">
        <v>215</v>
      </c>
      <c r="N333">
        <v>8</v>
      </c>
      <c r="O333" t="s">
        <v>228</v>
      </c>
      <c r="P333" t="s">
        <v>216</v>
      </c>
      <c r="Q333">
        <v>315746388</v>
      </c>
      <c r="R333" t="s">
        <v>751</v>
      </c>
      <c r="S333" t="s">
        <v>752</v>
      </c>
      <c r="T333" t="s">
        <v>219</v>
      </c>
      <c r="U333" s="7">
        <v>0.33</v>
      </c>
      <c r="V333" s="7">
        <v>0.13</v>
      </c>
      <c r="W333">
        <v>120</v>
      </c>
      <c r="X333" t="s">
        <v>227</v>
      </c>
      <c r="Y333">
        <v>0</v>
      </c>
      <c r="AA333">
        <v>80</v>
      </c>
      <c r="AB333" t="s">
        <v>220</v>
      </c>
      <c r="AC333">
        <v>20</v>
      </c>
      <c r="AE333" s="6">
        <v>44197</v>
      </c>
      <c r="AF333" s="6">
        <v>44713</v>
      </c>
      <c r="AG333" s="6">
        <v>59717</v>
      </c>
      <c r="AH333" s="6">
        <v>44197</v>
      </c>
      <c r="AI333" s="6">
        <v>59717</v>
      </c>
      <c r="AJ333" s="6">
        <v>42461</v>
      </c>
    </row>
    <row r="334" spans="1:36" x14ac:dyDescent="0.2">
      <c r="A334">
        <v>2</v>
      </c>
      <c r="B334" t="s">
        <v>36</v>
      </c>
      <c r="C334">
        <v>359</v>
      </c>
      <c r="D334" t="s">
        <v>753</v>
      </c>
      <c r="E334">
        <v>3590000</v>
      </c>
      <c r="F334" t="s">
        <v>76</v>
      </c>
      <c r="G334">
        <v>20100</v>
      </c>
      <c r="H334">
        <v>63</v>
      </c>
      <c r="I334" t="s">
        <v>2</v>
      </c>
      <c r="J334">
        <v>1</v>
      </c>
      <c r="K334" t="s">
        <v>214</v>
      </c>
      <c r="L334">
        <v>1</v>
      </c>
      <c r="M334" t="s">
        <v>215</v>
      </c>
      <c r="N334">
        <v>0</v>
      </c>
      <c r="P334" t="s">
        <v>216</v>
      </c>
      <c r="Q334">
        <v>59608182</v>
      </c>
      <c r="R334" t="s">
        <v>754</v>
      </c>
      <c r="S334" t="s">
        <v>692</v>
      </c>
      <c r="T334" t="s">
        <v>219</v>
      </c>
      <c r="U334" s="7">
        <v>0.5</v>
      </c>
      <c r="V334" s="7">
        <v>0.5</v>
      </c>
      <c r="W334">
        <v>63</v>
      </c>
      <c r="X334" t="s">
        <v>2</v>
      </c>
      <c r="Y334">
        <v>0</v>
      </c>
      <c r="AA334">
        <v>80</v>
      </c>
      <c r="AB334" t="s">
        <v>220</v>
      </c>
      <c r="AC334">
        <v>30</v>
      </c>
      <c r="AD334">
        <v>110</v>
      </c>
      <c r="AE334" s="6">
        <v>43040</v>
      </c>
      <c r="AF334" s="6">
        <v>43040</v>
      </c>
      <c r="AG334" s="6">
        <v>50099</v>
      </c>
      <c r="AH334" s="6">
        <v>34700</v>
      </c>
      <c r="AI334" s="6">
        <v>50099</v>
      </c>
      <c r="AJ334" s="6">
        <v>34608</v>
      </c>
    </row>
    <row r="335" spans="1:36" x14ac:dyDescent="0.2">
      <c r="A335">
        <v>2</v>
      </c>
      <c r="B335" t="s">
        <v>36</v>
      </c>
      <c r="C335">
        <v>359</v>
      </c>
      <c r="D335" t="s">
        <v>753</v>
      </c>
      <c r="E335">
        <v>3590000</v>
      </c>
      <c r="F335" t="s">
        <v>76</v>
      </c>
      <c r="G335">
        <v>30100</v>
      </c>
      <c r="H335">
        <v>64</v>
      </c>
      <c r="I335" t="s">
        <v>222</v>
      </c>
      <c r="J335">
        <v>1</v>
      </c>
      <c r="K335" t="s">
        <v>214</v>
      </c>
      <c r="L335">
        <v>1</v>
      </c>
      <c r="M335" t="s">
        <v>215</v>
      </c>
      <c r="N335">
        <v>0</v>
      </c>
      <c r="P335" t="s">
        <v>216</v>
      </c>
      <c r="Q335">
        <v>31584196</v>
      </c>
      <c r="R335" t="s">
        <v>332</v>
      </c>
      <c r="S335" t="s">
        <v>517</v>
      </c>
      <c r="T335" t="s">
        <v>219</v>
      </c>
      <c r="U335" s="7">
        <v>0.75</v>
      </c>
      <c r="V335" s="7">
        <v>0.75</v>
      </c>
      <c r="W335">
        <v>64</v>
      </c>
      <c r="X335" t="s">
        <v>222</v>
      </c>
      <c r="Y335">
        <v>0</v>
      </c>
      <c r="AA335">
        <v>80</v>
      </c>
      <c r="AB335" t="s">
        <v>220</v>
      </c>
      <c r="AC335">
        <v>30</v>
      </c>
      <c r="AD335">
        <v>111</v>
      </c>
      <c r="AE335" s="6">
        <v>39391</v>
      </c>
      <c r="AF335" s="6">
        <v>39391</v>
      </c>
      <c r="AG335" s="6">
        <v>50739</v>
      </c>
      <c r="AH335" s="6">
        <v>38944</v>
      </c>
      <c r="AI335" s="6">
        <v>50739</v>
      </c>
      <c r="AJ335" s="6">
        <v>18629</v>
      </c>
    </row>
    <row r="336" spans="1:36" x14ac:dyDescent="0.2">
      <c r="A336">
        <v>2</v>
      </c>
      <c r="B336" t="s">
        <v>36</v>
      </c>
      <c r="C336">
        <v>359</v>
      </c>
      <c r="D336" t="s">
        <v>753</v>
      </c>
      <c r="E336">
        <v>3590000</v>
      </c>
      <c r="F336" t="s">
        <v>76</v>
      </c>
      <c r="G336">
        <v>50700</v>
      </c>
      <c r="H336">
        <v>120</v>
      </c>
      <c r="I336" t="s">
        <v>227</v>
      </c>
      <c r="J336">
        <v>1</v>
      </c>
      <c r="K336" t="s">
        <v>214</v>
      </c>
      <c r="L336">
        <v>1</v>
      </c>
      <c r="M336" t="s">
        <v>215</v>
      </c>
      <c r="N336">
        <v>8</v>
      </c>
      <c r="O336" t="s">
        <v>228</v>
      </c>
      <c r="P336" t="s">
        <v>216</v>
      </c>
      <c r="Q336">
        <v>55444301</v>
      </c>
      <c r="R336" t="s">
        <v>755</v>
      </c>
      <c r="S336" t="s">
        <v>756</v>
      </c>
      <c r="T336" t="s">
        <v>219</v>
      </c>
      <c r="U336" s="7">
        <v>0.75</v>
      </c>
      <c r="V336" s="7">
        <v>0.25</v>
      </c>
      <c r="W336">
        <v>120</v>
      </c>
      <c r="X336" t="s">
        <v>227</v>
      </c>
      <c r="Y336">
        <v>0</v>
      </c>
      <c r="AA336">
        <v>80</v>
      </c>
      <c r="AB336" t="s">
        <v>220</v>
      </c>
      <c r="AC336">
        <v>23</v>
      </c>
      <c r="AD336">
        <v>111</v>
      </c>
      <c r="AE336" s="6">
        <v>34001</v>
      </c>
      <c r="AF336" s="6">
        <v>42461</v>
      </c>
      <c r="AG336" s="6">
        <v>45169</v>
      </c>
      <c r="AH336" s="6">
        <v>33208</v>
      </c>
      <c r="AI336" s="6">
        <v>45169</v>
      </c>
      <c r="AJ336" s="6">
        <v>42461</v>
      </c>
    </row>
    <row r="337" spans="1:36" x14ac:dyDescent="0.2">
      <c r="A337">
        <v>2</v>
      </c>
      <c r="B337" t="s">
        <v>36</v>
      </c>
      <c r="C337">
        <v>359</v>
      </c>
      <c r="D337" t="s">
        <v>753</v>
      </c>
      <c r="E337">
        <v>3590000</v>
      </c>
      <c r="F337" t="s">
        <v>76</v>
      </c>
      <c r="G337">
        <v>50700</v>
      </c>
      <c r="H337">
        <v>120</v>
      </c>
      <c r="I337" t="s">
        <v>227</v>
      </c>
      <c r="J337">
        <v>1</v>
      </c>
      <c r="K337" t="s">
        <v>214</v>
      </c>
      <c r="L337">
        <v>1</v>
      </c>
      <c r="M337" t="s">
        <v>215</v>
      </c>
      <c r="N337">
        <v>8</v>
      </c>
      <c r="O337" t="s">
        <v>228</v>
      </c>
      <c r="P337" t="s">
        <v>216</v>
      </c>
      <c r="Q337">
        <v>203745377</v>
      </c>
      <c r="R337" t="s">
        <v>757</v>
      </c>
      <c r="S337" t="s">
        <v>574</v>
      </c>
      <c r="T337" t="s">
        <v>219</v>
      </c>
      <c r="U337" s="7">
        <v>0.75</v>
      </c>
      <c r="V337" s="7">
        <v>0.5</v>
      </c>
      <c r="W337">
        <v>120</v>
      </c>
      <c r="X337" t="s">
        <v>227</v>
      </c>
      <c r="Y337">
        <v>0</v>
      </c>
      <c r="AA337">
        <v>80</v>
      </c>
      <c r="AB337" t="s">
        <v>220</v>
      </c>
      <c r="AC337">
        <v>21</v>
      </c>
      <c r="AD337">
        <v>101</v>
      </c>
      <c r="AE337" s="6">
        <v>42437</v>
      </c>
      <c r="AF337" s="6">
        <v>44501</v>
      </c>
      <c r="AG337" s="6">
        <v>58044</v>
      </c>
      <c r="AH337" s="6">
        <v>44235</v>
      </c>
      <c r="AI337" s="6">
        <v>58044</v>
      </c>
      <c r="AJ337" s="6">
        <v>42461</v>
      </c>
    </row>
    <row r="338" spans="1:36" x14ac:dyDescent="0.2">
      <c r="A338">
        <v>2</v>
      </c>
      <c r="B338" t="s">
        <v>36</v>
      </c>
      <c r="C338">
        <v>361</v>
      </c>
      <c r="D338" t="s">
        <v>758</v>
      </c>
      <c r="E338">
        <v>3610000</v>
      </c>
      <c r="F338" t="s">
        <v>77</v>
      </c>
      <c r="G338">
        <v>10500</v>
      </c>
      <c r="H338">
        <v>121</v>
      </c>
      <c r="I338" t="s">
        <v>410</v>
      </c>
      <c r="J338">
        <v>1</v>
      </c>
      <c r="K338" t="s">
        <v>214</v>
      </c>
      <c r="L338">
        <v>1</v>
      </c>
      <c r="M338" t="s">
        <v>215</v>
      </c>
      <c r="N338">
        <v>8</v>
      </c>
      <c r="O338" t="s">
        <v>228</v>
      </c>
      <c r="P338" t="s">
        <v>216</v>
      </c>
      <c r="U338" s="7">
        <v>0.33</v>
      </c>
      <c r="AJ338" s="6">
        <v>42461</v>
      </c>
    </row>
    <row r="339" spans="1:36" x14ac:dyDescent="0.2">
      <c r="A339">
        <v>2</v>
      </c>
      <c r="B339" t="s">
        <v>36</v>
      </c>
      <c r="C339">
        <v>362</v>
      </c>
      <c r="D339" t="s">
        <v>759</v>
      </c>
      <c r="E339">
        <v>3620000</v>
      </c>
      <c r="F339" t="s">
        <v>78</v>
      </c>
      <c r="G339">
        <v>10300</v>
      </c>
      <c r="H339">
        <v>121</v>
      </c>
      <c r="I339" t="s">
        <v>410</v>
      </c>
      <c r="J339">
        <v>1</v>
      </c>
      <c r="K339" t="s">
        <v>214</v>
      </c>
      <c r="L339">
        <v>1</v>
      </c>
      <c r="M339" t="s">
        <v>215</v>
      </c>
      <c r="N339">
        <v>8</v>
      </c>
      <c r="O339" t="s">
        <v>228</v>
      </c>
      <c r="P339" t="s">
        <v>216</v>
      </c>
      <c r="Q339">
        <v>66431362</v>
      </c>
      <c r="R339" t="s">
        <v>760</v>
      </c>
      <c r="S339" t="s">
        <v>761</v>
      </c>
      <c r="T339" t="s">
        <v>219</v>
      </c>
      <c r="U339" s="7">
        <v>0.33</v>
      </c>
      <c r="V339" s="7">
        <v>0.33</v>
      </c>
      <c r="W339">
        <v>121</v>
      </c>
      <c r="X339" t="s">
        <v>410</v>
      </c>
      <c r="Y339">
        <v>0</v>
      </c>
      <c r="AA339">
        <v>80</v>
      </c>
      <c r="AB339" t="s">
        <v>220</v>
      </c>
      <c r="AC339">
        <v>20</v>
      </c>
      <c r="AD339">
        <v>105</v>
      </c>
      <c r="AE339" s="6">
        <v>43891</v>
      </c>
      <c r="AF339" s="6">
        <v>44652</v>
      </c>
      <c r="AG339" s="6">
        <v>55609</v>
      </c>
      <c r="AH339" s="6">
        <v>43891</v>
      </c>
      <c r="AI339" s="6">
        <v>55609</v>
      </c>
      <c r="AJ339" s="6">
        <v>42461</v>
      </c>
    </row>
    <row r="340" spans="1:36" x14ac:dyDescent="0.2">
      <c r="A340">
        <v>2</v>
      </c>
      <c r="B340" t="s">
        <v>36</v>
      </c>
      <c r="C340">
        <v>363</v>
      </c>
      <c r="D340" t="s">
        <v>762</v>
      </c>
      <c r="E340">
        <v>3630000</v>
      </c>
      <c r="F340" t="s">
        <v>79</v>
      </c>
      <c r="G340">
        <v>21600</v>
      </c>
      <c r="H340">
        <v>121</v>
      </c>
      <c r="I340" t="s">
        <v>410</v>
      </c>
      <c r="J340">
        <v>1</v>
      </c>
      <c r="K340" t="s">
        <v>214</v>
      </c>
      <c r="L340">
        <v>1</v>
      </c>
      <c r="M340" t="s">
        <v>215</v>
      </c>
      <c r="N340">
        <v>8</v>
      </c>
      <c r="O340" t="s">
        <v>228</v>
      </c>
      <c r="P340" t="s">
        <v>216</v>
      </c>
      <c r="Q340">
        <v>313350704</v>
      </c>
      <c r="R340" t="s">
        <v>691</v>
      </c>
      <c r="S340" t="s">
        <v>763</v>
      </c>
      <c r="T340" t="s">
        <v>219</v>
      </c>
      <c r="U340" s="7">
        <v>0.5</v>
      </c>
      <c r="V340" s="7">
        <v>0.5</v>
      </c>
      <c r="W340">
        <v>121</v>
      </c>
      <c r="X340" t="s">
        <v>410</v>
      </c>
      <c r="Y340">
        <v>0</v>
      </c>
      <c r="AA340">
        <v>80</v>
      </c>
      <c r="AB340" t="s">
        <v>220</v>
      </c>
      <c r="AC340">
        <v>20</v>
      </c>
      <c r="AD340">
        <v>101</v>
      </c>
      <c r="AE340" s="6">
        <v>44166</v>
      </c>
      <c r="AF340" s="6">
        <v>44256</v>
      </c>
      <c r="AG340" s="6">
        <v>59322</v>
      </c>
      <c r="AH340" s="6">
        <v>43891</v>
      </c>
      <c r="AI340" s="6">
        <v>59322</v>
      </c>
      <c r="AJ340" s="6">
        <v>42461</v>
      </c>
    </row>
    <row r="341" spans="1:36" x14ac:dyDescent="0.2">
      <c r="A341">
        <v>2</v>
      </c>
      <c r="B341" t="s">
        <v>36</v>
      </c>
      <c r="C341">
        <v>365</v>
      </c>
      <c r="D341" t="s">
        <v>764</v>
      </c>
      <c r="E341">
        <v>3650000</v>
      </c>
      <c r="F341" t="s">
        <v>80</v>
      </c>
      <c r="G341">
        <v>32100</v>
      </c>
      <c r="H341">
        <v>121</v>
      </c>
      <c r="I341" t="s">
        <v>410</v>
      </c>
      <c r="J341">
        <v>1</v>
      </c>
      <c r="K341" t="s">
        <v>214</v>
      </c>
      <c r="L341">
        <v>1</v>
      </c>
      <c r="M341" t="s">
        <v>215</v>
      </c>
      <c r="N341">
        <v>8</v>
      </c>
      <c r="O341" t="s">
        <v>228</v>
      </c>
      <c r="P341" t="s">
        <v>216</v>
      </c>
      <c r="Q341">
        <v>39649405</v>
      </c>
      <c r="R341" t="s">
        <v>332</v>
      </c>
      <c r="S341" t="s">
        <v>667</v>
      </c>
      <c r="T341" t="s">
        <v>219</v>
      </c>
      <c r="U341" s="7">
        <v>0.33</v>
      </c>
      <c r="V341" s="7">
        <v>0.33</v>
      </c>
      <c r="W341">
        <v>121</v>
      </c>
      <c r="X341" t="s">
        <v>410</v>
      </c>
      <c r="Y341">
        <v>0</v>
      </c>
      <c r="AA341">
        <v>80</v>
      </c>
      <c r="AB341" t="s">
        <v>220</v>
      </c>
      <c r="AC341">
        <v>21</v>
      </c>
      <c r="AE341" s="6">
        <v>42644</v>
      </c>
      <c r="AF341" s="6">
        <v>44044</v>
      </c>
      <c r="AG341" s="6">
        <v>55349</v>
      </c>
      <c r="AH341" s="6">
        <v>43296</v>
      </c>
      <c r="AI341" s="6">
        <v>55349</v>
      </c>
      <c r="AJ341" s="6">
        <v>42461</v>
      </c>
    </row>
    <row r="342" spans="1:36" x14ac:dyDescent="0.2">
      <c r="A342">
        <v>2</v>
      </c>
      <c r="B342" t="s">
        <v>36</v>
      </c>
      <c r="C342">
        <v>366</v>
      </c>
      <c r="D342" t="s">
        <v>765</v>
      </c>
      <c r="E342">
        <v>3660000</v>
      </c>
      <c r="F342" t="s">
        <v>81</v>
      </c>
      <c r="G342">
        <v>6100</v>
      </c>
      <c r="H342">
        <v>63</v>
      </c>
      <c r="I342" t="s">
        <v>2</v>
      </c>
      <c r="J342">
        <v>1</v>
      </c>
      <c r="K342" t="s">
        <v>214</v>
      </c>
      <c r="L342">
        <v>1</v>
      </c>
      <c r="M342" t="s">
        <v>215</v>
      </c>
      <c r="N342">
        <v>0</v>
      </c>
      <c r="P342" t="s">
        <v>216</v>
      </c>
      <c r="Q342">
        <v>26623348</v>
      </c>
      <c r="R342" t="s">
        <v>766</v>
      </c>
      <c r="S342" t="s">
        <v>767</v>
      </c>
      <c r="T342" t="s">
        <v>219</v>
      </c>
      <c r="U342" s="7">
        <v>0.5</v>
      </c>
      <c r="V342" s="7">
        <v>0.5</v>
      </c>
      <c r="W342">
        <v>63</v>
      </c>
      <c r="X342" t="s">
        <v>2</v>
      </c>
      <c r="Y342">
        <v>0</v>
      </c>
      <c r="AA342">
        <v>80</v>
      </c>
      <c r="AB342" t="s">
        <v>220</v>
      </c>
      <c r="AC342">
        <v>27</v>
      </c>
      <c r="AE342" s="6">
        <v>44743</v>
      </c>
      <c r="AF342" s="6">
        <v>44743</v>
      </c>
      <c r="AG342" s="6">
        <v>53723</v>
      </c>
      <c r="AH342" s="6">
        <v>43509</v>
      </c>
      <c r="AI342" s="6">
        <v>53723</v>
      </c>
      <c r="AJ342" s="6">
        <v>38078</v>
      </c>
    </row>
    <row r="343" spans="1:36" x14ac:dyDescent="0.2">
      <c r="A343">
        <v>2</v>
      </c>
      <c r="B343" t="s">
        <v>36</v>
      </c>
      <c r="C343">
        <v>366</v>
      </c>
      <c r="D343" t="s">
        <v>765</v>
      </c>
      <c r="E343">
        <v>3660020</v>
      </c>
      <c r="F343" t="s">
        <v>768</v>
      </c>
      <c r="G343">
        <v>121200</v>
      </c>
      <c r="H343">
        <v>120</v>
      </c>
      <c r="I343" t="s">
        <v>227</v>
      </c>
      <c r="J343">
        <v>1</v>
      </c>
      <c r="K343" t="s">
        <v>214</v>
      </c>
      <c r="L343">
        <v>1</v>
      </c>
      <c r="M343" t="s">
        <v>215</v>
      </c>
      <c r="N343">
        <v>8</v>
      </c>
      <c r="O343" t="s">
        <v>228</v>
      </c>
      <c r="P343" t="s">
        <v>216</v>
      </c>
      <c r="Q343">
        <v>36866671</v>
      </c>
      <c r="R343" t="s">
        <v>769</v>
      </c>
      <c r="S343" t="s">
        <v>493</v>
      </c>
      <c r="T343" t="s">
        <v>219</v>
      </c>
      <c r="U343" s="7">
        <v>0.5</v>
      </c>
      <c r="V343" s="7">
        <v>0.5</v>
      </c>
      <c r="W343">
        <v>120</v>
      </c>
      <c r="X343" t="s">
        <v>227</v>
      </c>
      <c r="Y343">
        <v>0</v>
      </c>
      <c r="AA343">
        <v>80</v>
      </c>
      <c r="AB343" t="s">
        <v>220</v>
      </c>
      <c r="AC343">
        <v>20</v>
      </c>
      <c r="AE343" s="6">
        <v>44805</v>
      </c>
      <c r="AF343" s="6">
        <v>44805</v>
      </c>
      <c r="AG343" s="6">
        <v>55670</v>
      </c>
      <c r="AH343" s="6">
        <v>44805</v>
      </c>
      <c r="AI343" s="6">
        <v>55670</v>
      </c>
      <c r="AJ343" s="6">
        <v>42461</v>
      </c>
    </row>
    <row r="344" spans="1:36" x14ac:dyDescent="0.2">
      <c r="A344">
        <v>2</v>
      </c>
      <c r="B344" t="s">
        <v>36</v>
      </c>
      <c r="C344">
        <v>368</v>
      </c>
      <c r="D344" t="s">
        <v>770</v>
      </c>
      <c r="E344">
        <v>3680010</v>
      </c>
      <c r="F344" t="s">
        <v>771</v>
      </c>
      <c r="G344">
        <v>121300</v>
      </c>
      <c r="H344">
        <v>121</v>
      </c>
      <c r="I344" t="s">
        <v>410</v>
      </c>
      <c r="J344">
        <v>1</v>
      </c>
      <c r="K344" t="s">
        <v>214</v>
      </c>
      <c r="L344">
        <v>1</v>
      </c>
      <c r="M344" t="s">
        <v>215</v>
      </c>
      <c r="N344">
        <v>8</v>
      </c>
      <c r="O344" t="s">
        <v>228</v>
      </c>
      <c r="P344" t="s">
        <v>216</v>
      </c>
      <c r="Q344">
        <v>55026173</v>
      </c>
      <c r="R344" t="s">
        <v>772</v>
      </c>
      <c r="S344" t="s">
        <v>773</v>
      </c>
      <c r="T344" t="s">
        <v>219</v>
      </c>
      <c r="U344" s="7">
        <v>0.5</v>
      </c>
      <c r="V344" s="7">
        <v>0.5</v>
      </c>
      <c r="W344">
        <v>121</v>
      </c>
      <c r="X344" t="s">
        <v>410</v>
      </c>
      <c r="Y344">
        <v>0</v>
      </c>
      <c r="AA344">
        <v>80</v>
      </c>
      <c r="AB344" t="s">
        <v>220</v>
      </c>
      <c r="AC344">
        <v>22</v>
      </c>
      <c r="AD344">
        <v>108</v>
      </c>
      <c r="AE344" s="6">
        <v>30651</v>
      </c>
      <c r="AF344" s="6">
        <v>42675</v>
      </c>
      <c r="AG344" s="6">
        <v>45656</v>
      </c>
      <c r="AH344" s="6">
        <v>30651</v>
      </c>
      <c r="AI344" s="6">
        <v>45656</v>
      </c>
      <c r="AJ344" s="6">
        <v>42461</v>
      </c>
    </row>
    <row r="345" spans="1:36" x14ac:dyDescent="0.2">
      <c r="A345">
        <v>2</v>
      </c>
      <c r="B345" t="s">
        <v>36</v>
      </c>
      <c r="C345">
        <v>370</v>
      </c>
      <c r="D345" t="s">
        <v>774</v>
      </c>
      <c r="E345">
        <v>3700000</v>
      </c>
      <c r="F345" t="s">
        <v>83</v>
      </c>
      <c r="G345">
        <v>10700</v>
      </c>
      <c r="H345">
        <v>121</v>
      </c>
      <c r="I345" t="s">
        <v>410</v>
      </c>
      <c r="J345">
        <v>1</v>
      </c>
      <c r="K345" t="s">
        <v>214</v>
      </c>
      <c r="L345">
        <v>1</v>
      </c>
      <c r="M345" t="s">
        <v>215</v>
      </c>
      <c r="N345">
        <v>8</v>
      </c>
      <c r="O345" t="s">
        <v>228</v>
      </c>
      <c r="P345" t="s">
        <v>216</v>
      </c>
      <c r="Q345">
        <v>27136167</v>
      </c>
      <c r="R345" t="s">
        <v>775</v>
      </c>
      <c r="S345" t="s">
        <v>776</v>
      </c>
      <c r="T345" t="s">
        <v>219</v>
      </c>
      <c r="U345" s="7">
        <v>0.33</v>
      </c>
      <c r="V345" s="7">
        <v>0.33</v>
      </c>
      <c r="W345">
        <v>121</v>
      </c>
      <c r="X345" t="s">
        <v>410</v>
      </c>
      <c r="Y345">
        <v>0</v>
      </c>
      <c r="AA345">
        <v>80</v>
      </c>
      <c r="AB345" t="s">
        <v>220</v>
      </c>
      <c r="AC345">
        <v>22</v>
      </c>
      <c r="AE345" s="6">
        <v>42491</v>
      </c>
      <c r="AF345" s="6">
        <v>42491</v>
      </c>
      <c r="AG345" s="6">
        <v>49795</v>
      </c>
      <c r="AH345" s="6">
        <v>42491</v>
      </c>
      <c r="AI345" s="6">
        <v>49795</v>
      </c>
      <c r="AJ345" s="6">
        <v>42461</v>
      </c>
    </row>
    <row r="346" spans="1:36" x14ac:dyDescent="0.2">
      <c r="A346">
        <v>2</v>
      </c>
      <c r="B346" t="s">
        <v>36</v>
      </c>
      <c r="C346">
        <v>371</v>
      </c>
      <c r="D346" t="s">
        <v>777</v>
      </c>
      <c r="E346">
        <v>3710000</v>
      </c>
      <c r="F346" t="s">
        <v>84</v>
      </c>
      <c r="G346">
        <v>12100</v>
      </c>
      <c r="H346">
        <v>121</v>
      </c>
      <c r="I346" t="s">
        <v>410</v>
      </c>
      <c r="J346">
        <v>1</v>
      </c>
      <c r="K346" t="s">
        <v>214</v>
      </c>
      <c r="L346">
        <v>1</v>
      </c>
      <c r="M346" t="s">
        <v>215</v>
      </c>
      <c r="N346">
        <v>8</v>
      </c>
      <c r="O346" t="s">
        <v>228</v>
      </c>
      <c r="P346" t="s">
        <v>216</v>
      </c>
      <c r="Q346">
        <v>24369753</v>
      </c>
      <c r="R346" t="s">
        <v>778</v>
      </c>
      <c r="S346" t="s">
        <v>408</v>
      </c>
      <c r="T346" t="s">
        <v>219</v>
      </c>
      <c r="U346" s="7">
        <v>0.33</v>
      </c>
      <c r="V346" s="7">
        <v>0.33</v>
      </c>
      <c r="W346">
        <v>121</v>
      </c>
      <c r="X346" t="s">
        <v>410</v>
      </c>
      <c r="Y346">
        <v>0</v>
      </c>
      <c r="AA346">
        <v>80</v>
      </c>
      <c r="AB346" t="s">
        <v>220</v>
      </c>
      <c r="AC346">
        <v>24</v>
      </c>
      <c r="AD346">
        <v>111</v>
      </c>
      <c r="AE346" s="6">
        <v>36100</v>
      </c>
      <c r="AF346" s="6">
        <v>42461</v>
      </c>
      <c r="AG346" s="6">
        <v>45657</v>
      </c>
      <c r="AH346" s="6">
        <v>34243</v>
      </c>
      <c r="AI346" s="6">
        <v>45657</v>
      </c>
      <c r="AJ346" s="6">
        <v>42461</v>
      </c>
    </row>
    <row r="347" spans="1:36" x14ac:dyDescent="0.2">
      <c r="A347">
        <v>2</v>
      </c>
      <c r="B347" t="s">
        <v>36</v>
      </c>
      <c r="C347">
        <v>374</v>
      </c>
      <c r="D347" t="s">
        <v>779</v>
      </c>
      <c r="E347">
        <v>3740000</v>
      </c>
      <c r="F347" t="s">
        <v>85</v>
      </c>
      <c r="G347">
        <v>10700</v>
      </c>
      <c r="H347">
        <v>121</v>
      </c>
      <c r="I347" t="s">
        <v>410</v>
      </c>
      <c r="J347">
        <v>1</v>
      </c>
      <c r="K347" t="s">
        <v>214</v>
      </c>
      <c r="L347">
        <v>1</v>
      </c>
      <c r="M347" t="s">
        <v>215</v>
      </c>
      <c r="N347">
        <v>8</v>
      </c>
      <c r="O347" t="s">
        <v>228</v>
      </c>
      <c r="P347" t="s">
        <v>216</v>
      </c>
      <c r="Q347">
        <v>301461158</v>
      </c>
      <c r="R347" t="s">
        <v>780</v>
      </c>
      <c r="S347" t="s">
        <v>781</v>
      </c>
      <c r="T347" t="s">
        <v>225</v>
      </c>
      <c r="U347" s="7">
        <v>0.08</v>
      </c>
      <c r="V347" s="7">
        <v>0.08</v>
      </c>
      <c r="W347">
        <v>121</v>
      </c>
      <c r="X347" t="s">
        <v>410</v>
      </c>
      <c r="Y347">
        <v>0</v>
      </c>
      <c r="AA347">
        <v>80</v>
      </c>
      <c r="AB347" t="s">
        <v>220</v>
      </c>
      <c r="AC347">
        <v>20</v>
      </c>
      <c r="AE347" s="6">
        <v>44767</v>
      </c>
      <c r="AF347" s="6">
        <v>44767</v>
      </c>
      <c r="AG347" s="6">
        <v>56765</v>
      </c>
      <c r="AH347" s="6">
        <v>44767</v>
      </c>
      <c r="AI347" s="6">
        <v>56765</v>
      </c>
      <c r="AJ347" s="6">
        <v>42461</v>
      </c>
    </row>
    <row r="348" spans="1:36" x14ac:dyDescent="0.2">
      <c r="A348">
        <v>2</v>
      </c>
      <c r="B348" t="s">
        <v>36</v>
      </c>
      <c r="C348">
        <v>374</v>
      </c>
      <c r="D348" t="s">
        <v>779</v>
      </c>
      <c r="E348">
        <v>3740020</v>
      </c>
      <c r="F348" t="s">
        <v>782</v>
      </c>
      <c r="G348">
        <v>120200</v>
      </c>
      <c r="H348">
        <v>121</v>
      </c>
      <c r="I348" t="s">
        <v>410</v>
      </c>
      <c r="J348">
        <v>1</v>
      </c>
      <c r="K348" t="s">
        <v>214</v>
      </c>
      <c r="L348">
        <v>1</v>
      </c>
      <c r="M348" t="s">
        <v>215</v>
      </c>
      <c r="N348">
        <v>8</v>
      </c>
      <c r="O348" t="s">
        <v>228</v>
      </c>
      <c r="P348" t="s">
        <v>216</v>
      </c>
      <c r="Q348">
        <v>27842491</v>
      </c>
      <c r="R348" t="s">
        <v>783</v>
      </c>
      <c r="S348" t="s">
        <v>692</v>
      </c>
      <c r="T348" t="s">
        <v>219</v>
      </c>
      <c r="U348" s="7">
        <v>0.25</v>
      </c>
      <c r="V348" s="7">
        <v>0.25</v>
      </c>
      <c r="W348">
        <v>121</v>
      </c>
      <c r="X348" t="s">
        <v>410</v>
      </c>
      <c r="Y348">
        <v>0</v>
      </c>
      <c r="AA348">
        <v>80</v>
      </c>
      <c r="AB348" t="s">
        <v>220</v>
      </c>
      <c r="AC348">
        <v>21</v>
      </c>
      <c r="AE348" s="6">
        <v>43952</v>
      </c>
      <c r="AF348" s="6">
        <v>44409</v>
      </c>
      <c r="AG348" s="6">
        <v>51135</v>
      </c>
      <c r="AH348" s="6">
        <v>42848</v>
      </c>
      <c r="AI348" s="6">
        <v>51135</v>
      </c>
      <c r="AJ348" s="6">
        <v>42461</v>
      </c>
    </row>
    <row r="349" spans="1:36" x14ac:dyDescent="0.2">
      <c r="A349">
        <v>2</v>
      </c>
      <c r="B349" t="s">
        <v>36</v>
      </c>
      <c r="C349">
        <v>375</v>
      </c>
      <c r="D349" t="s">
        <v>784</v>
      </c>
      <c r="E349">
        <v>3750010</v>
      </c>
      <c r="F349" t="s">
        <v>785</v>
      </c>
      <c r="G349">
        <v>120500</v>
      </c>
      <c r="H349">
        <v>121</v>
      </c>
      <c r="I349" t="s">
        <v>410</v>
      </c>
      <c r="J349">
        <v>1</v>
      </c>
      <c r="K349" t="s">
        <v>214</v>
      </c>
      <c r="L349">
        <v>1</v>
      </c>
      <c r="M349" t="s">
        <v>215</v>
      </c>
      <c r="N349">
        <v>8</v>
      </c>
      <c r="O349" t="s">
        <v>228</v>
      </c>
      <c r="P349" t="s">
        <v>216</v>
      </c>
      <c r="Q349">
        <v>205591852</v>
      </c>
      <c r="R349" t="s">
        <v>786</v>
      </c>
      <c r="S349" t="s">
        <v>787</v>
      </c>
      <c r="T349" t="s">
        <v>219</v>
      </c>
      <c r="U349" s="7">
        <v>0.33</v>
      </c>
      <c r="V349" s="7">
        <v>0.33</v>
      </c>
      <c r="W349">
        <v>121</v>
      </c>
      <c r="X349" t="s">
        <v>410</v>
      </c>
      <c r="Y349">
        <v>0</v>
      </c>
      <c r="AA349">
        <v>80</v>
      </c>
      <c r="AB349" t="s">
        <v>220</v>
      </c>
      <c r="AC349">
        <v>20</v>
      </c>
      <c r="AE349" s="6">
        <v>44136</v>
      </c>
      <c r="AF349" s="6">
        <v>44501</v>
      </c>
      <c r="AG349" s="6">
        <v>58987</v>
      </c>
      <c r="AH349" s="6">
        <v>44136</v>
      </c>
      <c r="AI349" s="6">
        <v>58987</v>
      </c>
      <c r="AJ349" s="6">
        <v>42461</v>
      </c>
    </row>
    <row r="350" spans="1:36" x14ac:dyDescent="0.2">
      <c r="A350">
        <v>2</v>
      </c>
      <c r="B350" t="s">
        <v>36</v>
      </c>
      <c r="C350">
        <v>377</v>
      </c>
      <c r="D350" t="s">
        <v>788</v>
      </c>
      <c r="E350">
        <v>3770000</v>
      </c>
      <c r="F350" t="s">
        <v>87</v>
      </c>
      <c r="G350">
        <v>1050</v>
      </c>
      <c r="H350">
        <v>121</v>
      </c>
      <c r="I350" t="s">
        <v>410</v>
      </c>
      <c r="J350">
        <v>1</v>
      </c>
      <c r="K350" t="s">
        <v>214</v>
      </c>
      <c r="L350">
        <v>1</v>
      </c>
      <c r="M350" t="s">
        <v>215</v>
      </c>
      <c r="N350">
        <v>8</v>
      </c>
      <c r="O350" t="s">
        <v>228</v>
      </c>
      <c r="P350" t="s">
        <v>216</v>
      </c>
      <c r="Q350">
        <v>43443597</v>
      </c>
      <c r="R350" t="s">
        <v>789</v>
      </c>
      <c r="S350" t="s">
        <v>790</v>
      </c>
      <c r="T350" t="s">
        <v>219</v>
      </c>
      <c r="U350" s="7">
        <v>0.5</v>
      </c>
      <c r="V350" s="7">
        <v>0.5</v>
      </c>
      <c r="W350">
        <v>121</v>
      </c>
      <c r="X350" t="s">
        <v>410</v>
      </c>
      <c r="Y350">
        <v>0</v>
      </c>
      <c r="AA350">
        <v>80</v>
      </c>
      <c r="AB350" t="s">
        <v>220</v>
      </c>
      <c r="AC350">
        <v>22</v>
      </c>
      <c r="AD350">
        <v>102</v>
      </c>
      <c r="AE350" s="6">
        <v>42562</v>
      </c>
      <c r="AF350" s="6">
        <v>43922</v>
      </c>
      <c r="AG350" s="6">
        <v>49309</v>
      </c>
      <c r="AH350" s="6">
        <v>42562</v>
      </c>
      <c r="AI350" s="6">
        <v>49309</v>
      </c>
      <c r="AJ350" s="6">
        <v>42461</v>
      </c>
    </row>
    <row r="351" spans="1:36" x14ac:dyDescent="0.2">
      <c r="A351">
        <v>2</v>
      </c>
      <c r="B351" t="s">
        <v>36</v>
      </c>
      <c r="C351">
        <v>378</v>
      </c>
      <c r="D351" t="s">
        <v>791</v>
      </c>
      <c r="E351">
        <v>3780000</v>
      </c>
      <c r="F351" t="s">
        <v>88</v>
      </c>
      <c r="G351">
        <v>10400</v>
      </c>
      <c r="H351">
        <v>120</v>
      </c>
      <c r="I351" t="s">
        <v>227</v>
      </c>
      <c r="J351">
        <v>1</v>
      </c>
      <c r="K351" t="s">
        <v>214</v>
      </c>
      <c r="L351">
        <v>1</v>
      </c>
      <c r="M351" t="s">
        <v>215</v>
      </c>
      <c r="N351">
        <v>8</v>
      </c>
      <c r="O351" t="s">
        <v>228</v>
      </c>
      <c r="P351" t="s">
        <v>216</v>
      </c>
      <c r="Q351">
        <v>37294402</v>
      </c>
      <c r="R351" t="s">
        <v>792</v>
      </c>
      <c r="S351" t="s">
        <v>793</v>
      </c>
      <c r="T351" t="s">
        <v>219</v>
      </c>
      <c r="U351" s="7">
        <v>0.33</v>
      </c>
      <c r="V351" s="7">
        <v>0.33</v>
      </c>
      <c r="W351">
        <v>120</v>
      </c>
      <c r="X351" t="s">
        <v>227</v>
      </c>
      <c r="Y351">
        <v>0</v>
      </c>
      <c r="AA351">
        <v>80</v>
      </c>
      <c r="AB351" t="s">
        <v>220</v>
      </c>
      <c r="AC351">
        <v>24</v>
      </c>
      <c r="AD351">
        <v>110</v>
      </c>
      <c r="AE351" s="6">
        <v>38454</v>
      </c>
      <c r="AF351" s="6">
        <v>42644</v>
      </c>
      <c r="AG351" s="6">
        <v>51501</v>
      </c>
      <c r="AH351" s="6">
        <v>38454</v>
      </c>
      <c r="AI351" s="6">
        <v>51501</v>
      </c>
      <c r="AJ351" s="6">
        <v>42461</v>
      </c>
    </row>
    <row r="352" spans="1:36" x14ac:dyDescent="0.2">
      <c r="A352">
        <v>2</v>
      </c>
      <c r="B352" t="s">
        <v>36</v>
      </c>
      <c r="C352">
        <v>379</v>
      </c>
      <c r="D352" t="s">
        <v>794</v>
      </c>
      <c r="E352">
        <v>3790000</v>
      </c>
      <c r="F352" t="s">
        <v>89</v>
      </c>
      <c r="G352">
        <v>92000</v>
      </c>
      <c r="H352">
        <v>120</v>
      </c>
      <c r="I352" t="s">
        <v>227</v>
      </c>
      <c r="J352">
        <v>1</v>
      </c>
      <c r="K352" t="s">
        <v>214</v>
      </c>
      <c r="L352">
        <v>1</v>
      </c>
      <c r="M352" t="s">
        <v>215</v>
      </c>
      <c r="N352">
        <v>8</v>
      </c>
      <c r="O352" t="s">
        <v>228</v>
      </c>
      <c r="P352" t="s">
        <v>216</v>
      </c>
      <c r="Q352">
        <v>308222710</v>
      </c>
      <c r="R352" t="s">
        <v>332</v>
      </c>
      <c r="S352" t="s">
        <v>795</v>
      </c>
      <c r="T352" t="s">
        <v>219</v>
      </c>
      <c r="U352" s="7">
        <v>0.5</v>
      </c>
      <c r="V352" s="7">
        <v>0.5</v>
      </c>
      <c r="W352">
        <v>120</v>
      </c>
      <c r="X352" t="s">
        <v>227</v>
      </c>
      <c r="Y352">
        <v>0</v>
      </c>
      <c r="AA352">
        <v>80</v>
      </c>
      <c r="AB352" t="s">
        <v>220</v>
      </c>
      <c r="AC352">
        <v>20</v>
      </c>
      <c r="AE352" s="6">
        <v>44593</v>
      </c>
      <c r="AF352" s="6">
        <v>44593</v>
      </c>
      <c r="AG352" s="6">
        <v>58622</v>
      </c>
      <c r="AH352" s="6">
        <v>44593</v>
      </c>
      <c r="AI352" s="6">
        <v>58622</v>
      </c>
      <c r="AJ352" s="6">
        <v>42461</v>
      </c>
    </row>
    <row r="353" spans="1:36" x14ac:dyDescent="0.2">
      <c r="A353">
        <v>2</v>
      </c>
      <c r="B353" t="s">
        <v>36</v>
      </c>
      <c r="C353">
        <v>421</v>
      </c>
      <c r="D353" t="s">
        <v>796</v>
      </c>
      <c r="E353">
        <v>4210000</v>
      </c>
      <c r="F353" t="s">
        <v>90</v>
      </c>
      <c r="G353">
        <v>21800</v>
      </c>
      <c r="H353">
        <v>120</v>
      </c>
      <c r="I353" t="s">
        <v>227</v>
      </c>
      <c r="J353">
        <v>1</v>
      </c>
      <c r="K353" t="s">
        <v>214</v>
      </c>
      <c r="L353">
        <v>1</v>
      </c>
      <c r="M353" t="s">
        <v>215</v>
      </c>
      <c r="N353">
        <v>8</v>
      </c>
      <c r="O353" t="s">
        <v>228</v>
      </c>
      <c r="P353" t="s">
        <v>216</v>
      </c>
      <c r="U353" s="7">
        <v>0.33</v>
      </c>
      <c r="AJ353" s="6">
        <v>42461</v>
      </c>
    </row>
    <row r="354" spans="1:36" x14ac:dyDescent="0.2">
      <c r="A354">
        <v>2</v>
      </c>
      <c r="B354" t="s">
        <v>36</v>
      </c>
      <c r="C354">
        <v>422</v>
      </c>
      <c r="D354" t="s">
        <v>797</v>
      </c>
      <c r="E354">
        <v>4220000</v>
      </c>
      <c r="F354" t="s">
        <v>91</v>
      </c>
      <c r="G354">
        <v>31500</v>
      </c>
      <c r="H354">
        <v>120</v>
      </c>
      <c r="I354" t="s">
        <v>227</v>
      </c>
      <c r="J354">
        <v>1</v>
      </c>
      <c r="K354" t="s">
        <v>214</v>
      </c>
      <c r="L354">
        <v>1</v>
      </c>
      <c r="M354" t="s">
        <v>215</v>
      </c>
      <c r="N354">
        <v>8</v>
      </c>
      <c r="O354" t="s">
        <v>228</v>
      </c>
      <c r="P354" t="s">
        <v>216</v>
      </c>
      <c r="Q354">
        <v>28377034</v>
      </c>
      <c r="R354" t="s">
        <v>798</v>
      </c>
      <c r="S354" t="s">
        <v>799</v>
      </c>
      <c r="T354" t="s">
        <v>219</v>
      </c>
      <c r="U354" s="7">
        <v>0.33</v>
      </c>
      <c r="V354" s="7">
        <v>0.33</v>
      </c>
      <c r="W354">
        <v>120</v>
      </c>
      <c r="X354" t="s">
        <v>227</v>
      </c>
      <c r="Y354">
        <v>0</v>
      </c>
      <c r="AA354">
        <v>80</v>
      </c>
      <c r="AB354" t="s">
        <v>220</v>
      </c>
      <c r="AC354">
        <v>21</v>
      </c>
      <c r="AE354" s="6">
        <v>34700</v>
      </c>
      <c r="AF354" s="6">
        <v>44256</v>
      </c>
      <c r="AG354" s="6">
        <v>48244</v>
      </c>
      <c r="AH354" s="6">
        <v>34578</v>
      </c>
      <c r="AI354" s="6">
        <v>48244</v>
      </c>
      <c r="AJ354" s="6">
        <v>42461</v>
      </c>
    </row>
    <row r="355" spans="1:36" x14ac:dyDescent="0.2">
      <c r="A355">
        <v>2</v>
      </c>
      <c r="B355" t="s">
        <v>36</v>
      </c>
      <c r="C355">
        <v>424</v>
      </c>
      <c r="D355" t="s">
        <v>800</v>
      </c>
      <c r="E355">
        <v>4240000</v>
      </c>
      <c r="F355" t="s">
        <v>92</v>
      </c>
      <c r="G355">
        <v>6300</v>
      </c>
      <c r="H355">
        <v>63</v>
      </c>
      <c r="I355" t="s">
        <v>2</v>
      </c>
      <c r="J355">
        <v>1</v>
      </c>
      <c r="K355" t="s">
        <v>214</v>
      </c>
      <c r="L355">
        <v>1</v>
      </c>
      <c r="M355" t="s">
        <v>215</v>
      </c>
      <c r="N355">
        <v>0</v>
      </c>
      <c r="P355" t="s">
        <v>216</v>
      </c>
      <c r="Q355">
        <v>40377194</v>
      </c>
      <c r="R355" t="s">
        <v>801</v>
      </c>
      <c r="S355" t="s">
        <v>802</v>
      </c>
      <c r="T355" t="s">
        <v>219</v>
      </c>
      <c r="U355" s="7">
        <v>0.5</v>
      </c>
      <c r="V355" s="7">
        <v>0.5</v>
      </c>
      <c r="W355">
        <v>63</v>
      </c>
      <c r="X355" t="s">
        <v>2</v>
      </c>
      <c r="Y355">
        <v>0</v>
      </c>
      <c r="AA355">
        <v>80</v>
      </c>
      <c r="AB355" t="s">
        <v>220</v>
      </c>
      <c r="AC355">
        <v>29</v>
      </c>
      <c r="AD355">
        <v>110</v>
      </c>
      <c r="AE355" s="6">
        <v>44682</v>
      </c>
      <c r="AF355" s="6">
        <v>44682</v>
      </c>
      <c r="AG355" s="6">
        <v>50830</v>
      </c>
      <c r="AH355" s="6">
        <v>37712</v>
      </c>
      <c r="AI355" s="6">
        <v>50830</v>
      </c>
      <c r="AJ355" s="6">
        <v>33817</v>
      </c>
    </row>
    <row r="356" spans="1:36" x14ac:dyDescent="0.2">
      <c r="A356">
        <v>2</v>
      </c>
      <c r="B356" t="s">
        <v>36</v>
      </c>
      <c r="C356">
        <v>424</v>
      </c>
      <c r="D356" t="s">
        <v>800</v>
      </c>
      <c r="E356">
        <v>4240000</v>
      </c>
      <c r="F356" t="s">
        <v>92</v>
      </c>
      <c r="G356">
        <v>19900</v>
      </c>
      <c r="H356">
        <v>120</v>
      </c>
      <c r="I356" t="s">
        <v>227</v>
      </c>
      <c r="J356">
        <v>1</v>
      </c>
      <c r="K356" t="s">
        <v>214</v>
      </c>
      <c r="L356">
        <v>1</v>
      </c>
      <c r="M356" t="s">
        <v>215</v>
      </c>
      <c r="N356">
        <v>8</v>
      </c>
      <c r="O356" t="s">
        <v>228</v>
      </c>
      <c r="P356" t="s">
        <v>216</v>
      </c>
      <c r="Q356">
        <v>205443765</v>
      </c>
      <c r="R356" t="s">
        <v>803</v>
      </c>
      <c r="S356" t="s">
        <v>804</v>
      </c>
      <c r="T356" t="s">
        <v>219</v>
      </c>
      <c r="U356" s="7">
        <v>0.33</v>
      </c>
      <c r="V356" s="7">
        <v>0.33</v>
      </c>
      <c r="W356">
        <v>120</v>
      </c>
      <c r="X356" t="s">
        <v>227</v>
      </c>
      <c r="Y356">
        <v>0</v>
      </c>
      <c r="AA356">
        <v>80</v>
      </c>
      <c r="AB356" t="s">
        <v>220</v>
      </c>
      <c r="AC356">
        <v>21</v>
      </c>
      <c r="AD356">
        <v>101</v>
      </c>
      <c r="AE356" s="6">
        <v>43586</v>
      </c>
      <c r="AF356" s="6">
        <v>44166</v>
      </c>
      <c r="AG356" s="6">
        <v>55396</v>
      </c>
      <c r="AH356" s="6">
        <v>43374</v>
      </c>
      <c r="AI356" s="6">
        <v>55396</v>
      </c>
      <c r="AJ356" s="6">
        <v>42461</v>
      </c>
    </row>
    <row r="357" spans="1:36" x14ac:dyDescent="0.2">
      <c r="A357">
        <v>2</v>
      </c>
      <c r="B357" t="s">
        <v>36</v>
      </c>
      <c r="C357">
        <v>425</v>
      </c>
      <c r="D357" t="s">
        <v>805</v>
      </c>
      <c r="E357">
        <v>4250000</v>
      </c>
      <c r="F357" t="s">
        <v>93</v>
      </c>
      <c r="G357">
        <v>22400</v>
      </c>
      <c r="H357">
        <v>120</v>
      </c>
      <c r="I357" t="s">
        <v>227</v>
      </c>
      <c r="J357">
        <v>1</v>
      </c>
      <c r="K357" t="s">
        <v>214</v>
      </c>
      <c r="L357">
        <v>1</v>
      </c>
      <c r="M357" t="s">
        <v>215</v>
      </c>
      <c r="N357">
        <v>8</v>
      </c>
      <c r="O357" t="s">
        <v>228</v>
      </c>
      <c r="P357" t="s">
        <v>216</v>
      </c>
      <c r="Q357">
        <v>27550649</v>
      </c>
      <c r="R357" t="s">
        <v>806</v>
      </c>
      <c r="S357" t="s">
        <v>807</v>
      </c>
      <c r="T357" t="s">
        <v>219</v>
      </c>
      <c r="U357" s="7">
        <v>0.33</v>
      </c>
      <c r="V357" s="7">
        <v>0.17</v>
      </c>
      <c r="W357">
        <v>120</v>
      </c>
      <c r="X357" t="s">
        <v>227</v>
      </c>
      <c r="Y357">
        <v>0</v>
      </c>
      <c r="AA357">
        <v>80</v>
      </c>
      <c r="AB357" t="s">
        <v>220</v>
      </c>
      <c r="AC357">
        <v>23</v>
      </c>
      <c r="AD357">
        <v>111</v>
      </c>
      <c r="AE357" s="6">
        <v>33848</v>
      </c>
      <c r="AF357" s="6">
        <v>44774</v>
      </c>
      <c r="AG357" s="6">
        <v>47605</v>
      </c>
      <c r="AH357" s="6">
        <v>33878</v>
      </c>
      <c r="AI357" s="6">
        <v>50344</v>
      </c>
      <c r="AJ357" s="6">
        <v>42461</v>
      </c>
    </row>
    <row r="358" spans="1:36" x14ac:dyDescent="0.2">
      <c r="A358">
        <v>2</v>
      </c>
      <c r="B358" t="s">
        <v>36</v>
      </c>
      <c r="C358">
        <v>426</v>
      </c>
      <c r="D358" t="s">
        <v>808</v>
      </c>
      <c r="E358">
        <v>4260000</v>
      </c>
      <c r="F358" t="s">
        <v>94</v>
      </c>
      <c r="G358">
        <v>23100</v>
      </c>
      <c r="H358">
        <v>140</v>
      </c>
      <c r="I358" t="s">
        <v>241</v>
      </c>
      <c r="J358">
        <v>1</v>
      </c>
      <c r="K358" t="s">
        <v>214</v>
      </c>
      <c r="L358">
        <v>1</v>
      </c>
      <c r="M358" t="s">
        <v>215</v>
      </c>
      <c r="N358">
        <v>0</v>
      </c>
      <c r="P358" t="s">
        <v>216</v>
      </c>
      <c r="Q358">
        <v>36181337</v>
      </c>
      <c r="R358" t="s">
        <v>809</v>
      </c>
      <c r="S358" t="s">
        <v>810</v>
      </c>
      <c r="T358" t="s">
        <v>219</v>
      </c>
      <c r="U358" s="7">
        <v>0.4</v>
      </c>
      <c r="V358" s="7">
        <v>0.06</v>
      </c>
      <c r="W358">
        <v>140</v>
      </c>
      <c r="X358" t="s">
        <v>241</v>
      </c>
      <c r="Y358">
        <v>0</v>
      </c>
      <c r="AA358">
        <v>80</v>
      </c>
      <c r="AB358" t="s">
        <v>220</v>
      </c>
      <c r="AC358">
        <v>21</v>
      </c>
      <c r="AD358">
        <v>104</v>
      </c>
      <c r="AE358" s="6">
        <v>43831</v>
      </c>
      <c r="AF358" s="6">
        <v>43831</v>
      </c>
      <c r="AG358" s="6">
        <v>53417</v>
      </c>
      <c r="AH358" s="6">
        <v>41903</v>
      </c>
      <c r="AI358" s="6">
        <v>53417</v>
      </c>
      <c r="AJ358" s="6">
        <v>33329</v>
      </c>
    </row>
    <row r="359" spans="1:36" x14ac:dyDescent="0.2">
      <c r="A359">
        <v>2</v>
      </c>
      <c r="B359" t="s">
        <v>36</v>
      </c>
      <c r="C359">
        <v>426</v>
      </c>
      <c r="D359" t="s">
        <v>808</v>
      </c>
      <c r="E359">
        <v>4260000</v>
      </c>
      <c r="F359" t="s">
        <v>94</v>
      </c>
      <c r="G359">
        <v>23100</v>
      </c>
      <c r="H359">
        <v>140</v>
      </c>
      <c r="I359" t="s">
        <v>241</v>
      </c>
      <c r="J359">
        <v>1</v>
      </c>
      <c r="K359" t="s">
        <v>214</v>
      </c>
      <c r="L359">
        <v>1</v>
      </c>
      <c r="M359" t="s">
        <v>215</v>
      </c>
      <c r="N359">
        <v>0</v>
      </c>
      <c r="P359" t="s">
        <v>216</v>
      </c>
      <c r="Q359">
        <v>305003162</v>
      </c>
      <c r="R359" t="s">
        <v>811</v>
      </c>
      <c r="S359" t="s">
        <v>812</v>
      </c>
      <c r="T359" t="s">
        <v>219</v>
      </c>
      <c r="U359" s="7">
        <v>0.4</v>
      </c>
      <c r="V359" s="7">
        <v>0.34</v>
      </c>
      <c r="W359">
        <v>140</v>
      </c>
      <c r="X359" t="s">
        <v>241</v>
      </c>
      <c r="Y359">
        <v>0</v>
      </c>
      <c r="AA359">
        <v>80</v>
      </c>
      <c r="AB359" t="s">
        <v>220</v>
      </c>
      <c r="AC359">
        <v>21</v>
      </c>
      <c r="AE359" s="6">
        <v>42986</v>
      </c>
      <c r="AF359" s="6">
        <v>44317</v>
      </c>
      <c r="AG359" s="6">
        <v>57800</v>
      </c>
      <c r="AH359" s="6">
        <v>42986</v>
      </c>
      <c r="AI359" s="6">
        <v>57800</v>
      </c>
      <c r="AJ359" s="6">
        <v>33329</v>
      </c>
    </row>
    <row r="360" spans="1:36" x14ac:dyDescent="0.2">
      <c r="A360">
        <v>3</v>
      </c>
      <c r="B360" t="s">
        <v>95</v>
      </c>
      <c r="C360">
        <v>500</v>
      </c>
      <c r="D360" t="s">
        <v>813</v>
      </c>
      <c r="E360">
        <v>5000000</v>
      </c>
      <c r="F360" t="s">
        <v>96</v>
      </c>
      <c r="G360">
        <v>30100</v>
      </c>
      <c r="H360">
        <v>63</v>
      </c>
      <c r="I360" t="s">
        <v>2</v>
      </c>
      <c r="J360">
        <v>1</v>
      </c>
      <c r="K360" t="s">
        <v>214</v>
      </c>
      <c r="L360">
        <v>1</v>
      </c>
      <c r="M360" t="s">
        <v>215</v>
      </c>
      <c r="N360">
        <v>0</v>
      </c>
      <c r="P360" t="s">
        <v>216</v>
      </c>
      <c r="Q360">
        <v>34912188</v>
      </c>
      <c r="R360" t="s">
        <v>814</v>
      </c>
      <c r="S360" t="s">
        <v>673</v>
      </c>
      <c r="T360" t="s">
        <v>219</v>
      </c>
      <c r="U360" s="7">
        <v>0.5</v>
      </c>
      <c r="V360" s="7">
        <v>0.5</v>
      </c>
      <c r="W360">
        <v>63</v>
      </c>
      <c r="X360" t="s">
        <v>2</v>
      </c>
      <c r="Y360">
        <v>0</v>
      </c>
      <c r="AA360">
        <v>80</v>
      </c>
      <c r="AB360" t="s">
        <v>220</v>
      </c>
      <c r="AC360">
        <v>28</v>
      </c>
      <c r="AD360">
        <v>108</v>
      </c>
      <c r="AE360" s="6">
        <v>44256</v>
      </c>
      <c r="AF360" s="6">
        <v>44256</v>
      </c>
      <c r="AG360" s="6">
        <v>50770</v>
      </c>
      <c r="AH360" s="6">
        <v>42371</v>
      </c>
      <c r="AI360" s="6">
        <v>50770</v>
      </c>
      <c r="AJ360" s="6">
        <v>33970</v>
      </c>
    </row>
    <row r="361" spans="1:36" x14ac:dyDescent="0.2">
      <c r="A361">
        <v>3</v>
      </c>
      <c r="B361" t="s">
        <v>95</v>
      </c>
      <c r="C361">
        <v>500</v>
      </c>
      <c r="D361" t="s">
        <v>813</v>
      </c>
      <c r="E361">
        <v>5000000</v>
      </c>
      <c r="F361" t="s">
        <v>96</v>
      </c>
      <c r="G361">
        <v>37200</v>
      </c>
      <c r="H361">
        <v>64</v>
      </c>
      <c r="I361" t="s">
        <v>222</v>
      </c>
      <c r="J361">
        <v>1</v>
      </c>
      <c r="K361" t="s">
        <v>214</v>
      </c>
      <c r="L361">
        <v>1</v>
      </c>
      <c r="M361" t="s">
        <v>215</v>
      </c>
      <c r="N361">
        <v>0</v>
      </c>
      <c r="P361" t="s">
        <v>216</v>
      </c>
      <c r="Q361">
        <v>57463663</v>
      </c>
      <c r="R361" t="s">
        <v>815</v>
      </c>
      <c r="S361" t="s">
        <v>816</v>
      </c>
      <c r="T361" t="s">
        <v>225</v>
      </c>
      <c r="U361" s="7">
        <v>0.75</v>
      </c>
      <c r="V361" s="7">
        <v>0.75</v>
      </c>
      <c r="W361">
        <v>64</v>
      </c>
      <c r="X361" t="s">
        <v>222</v>
      </c>
      <c r="Y361">
        <v>0</v>
      </c>
      <c r="AA361">
        <v>80</v>
      </c>
      <c r="AB361" t="s">
        <v>220</v>
      </c>
      <c r="AC361">
        <v>27</v>
      </c>
      <c r="AD361">
        <v>101</v>
      </c>
      <c r="AE361" s="6">
        <v>44348</v>
      </c>
      <c r="AF361" s="6">
        <v>44348</v>
      </c>
      <c r="AG361" s="6">
        <v>47238</v>
      </c>
      <c r="AH361" s="6">
        <v>35736</v>
      </c>
      <c r="AI361" s="6">
        <v>47238</v>
      </c>
      <c r="AJ361" s="6">
        <v>26390</v>
      </c>
    </row>
    <row r="362" spans="1:36" x14ac:dyDescent="0.2">
      <c r="A362">
        <v>3</v>
      </c>
      <c r="B362" t="s">
        <v>95</v>
      </c>
      <c r="C362">
        <v>500</v>
      </c>
      <c r="D362" t="s">
        <v>813</v>
      </c>
      <c r="E362">
        <v>5000030</v>
      </c>
      <c r="F362" t="s">
        <v>817</v>
      </c>
      <c r="G362">
        <v>23400</v>
      </c>
      <c r="H362">
        <v>120</v>
      </c>
      <c r="I362" t="s">
        <v>227</v>
      </c>
      <c r="J362">
        <v>1</v>
      </c>
      <c r="K362" t="s">
        <v>214</v>
      </c>
      <c r="L362">
        <v>1</v>
      </c>
      <c r="M362" t="s">
        <v>215</v>
      </c>
      <c r="N362">
        <v>8</v>
      </c>
      <c r="O362" t="s">
        <v>228</v>
      </c>
      <c r="P362" t="s">
        <v>216</v>
      </c>
      <c r="Q362">
        <v>28626794</v>
      </c>
      <c r="R362" t="s">
        <v>818</v>
      </c>
      <c r="S362" t="s">
        <v>692</v>
      </c>
      <c r="T362" t="s">
        <v>219</v>
      </c>
      <c r="U362" s="7">
        <v>0.5</v>
      </c>
      <c r="V362" s="7">
        <v>0.5</v>
      </c>
      <c r="W362">
        <v>120</v>
      </c>
      <c r="X362" t="s">
        <v>227</v>
      </c>
      <c r="Y362">
        <v>0</v>
      </c>
      <c r="AA362">
        <v>80</v>
      </c>
      <c r="AB362" t="s">
        <v>220</v>
      </c>
      <c r="AC362">
        <v>23</v>
      </c>
      <c r="AD362">
        <v>107</v>
      </c>
      <c r="AE362" s="6">
        <v>39203</v>
      </c>
      <c r="AF362" s="6">
        <v>42675</v>
      </c>
      <c r="AG362" s="6">
        <v>52443</v>
      </c>
      <c r="AH362" s="6">
        <v>42675</v>
      </c>
      <c r="AI362" s="6">
        <v>52443</v>
      </c>
      <c r="AJ362" s="6">
        <v>42461</v>
      </c>
    </row>
    <row r="363" spans="1:36" x14ac:dyDescent="0.2">
      <c r="A363">
        <v>3</v>
      </c>
      <c r="B363" t="s">
        <v>95</v>
      </c>
      <c r="C363">
        <v>500</v>
      </c>
      <c r="D363" t="s">
        <v>813</v>
      </c>
      <c r="E363">
        <v>5000050</v>
      </c>
      <c r="F363" t="s">
        <v>819</v>
      </c>
      <c r="G363">
        <v>120100</v>
      </c>
      <c r="H363">
        <v>120</v>
      </c>
      <c r="I363" t="s">
        <v>227</v>
      </c>
      <c r="J363">
        <v>1</v>
      </c>
      <c r="K363" t="s">
        <v>214</v>
      </c>
      <c r="L363">
        <v>1</v>
      </c>
      <c r="M363" t="s">
        <v>215</v>
      </c>
      <c r="N363">
        <v>8</v>
      </c>
      <c r="O363" t="s">
        <v>228</v>
      </c>
      <c r="P363" t="s">
        <v>216</v>
      </c>
      <c r="Q363">
        <v>32810277</v>
      </c>
      <c r="R363" t="s">
        <v>820</v>
      </c>
      <c r="S363" t="s">
        <v>821</v>
      </c>
      <c r="T363" t="s">
        <v>225</v>
      </c>
      <c r="U363" s="7">
        <v>1</v>
      </c>
      <c r="V363" s="7">
        <v>1</v>
      </c>
      <c r="W363">
        <v>120</v>
      </c>
      <c r="X363" t="s">
        <v>227</v>
      </c>
      <c r="Y363">
        <v>0</v>
      </c>
      <c r="AA363">
        <v>80</v>
      </c>
      <c r="AB363" t="s">
        <v>220</v>
      </c>
      <c r="AC363">
        <v>21</v>
      </c>
      <c r="AE363" s="6">
        <v>40603</v>
      </c>
      <c r="AF363" s="6">
        <v>44866</v>
      </c>
      <c r="AG363" s="6">
        <v>48518</v>
      </c>
      <c r="AH363" s="6">
        <v>44866</v>
      </c>
      <c r="AI363" s="6">
        <v>48518</v>
      </c>
      <c r="AJ363" s="6">
        <v>42461</v>
      </c>
    </row>
    <row r="364" spans="1:36" x14ac:dyDescent="0.2">
      <c r="A364">
        <v>3</v>
      </c>
      <c r="B364" t="s">
        <v>95</v>
      </c>
      <c r="C364">
        <v>501</v>
      </c>
      <c r="D364" t="s">
        <v>95</v>
      </c>
      <c r="E364">
        <v>5010000</v>
      </c>
      <c r="F364" t="s">
        <v>822</v>
      </c>
      <c r="G364">
        <v>52700</v>
      </c>
      <c r="H364">
        <v>120</v>
      </c>
      <c r="I364" t="s">
        <v>227</v>
      </c>
      <c r="J364">
        <v>1</v>
      </c>
      <c r="K364" t="s">
        <v>214</v>
      </c>
      <c r="L364">
        <v>1</v>
      </c>
      <c r="M364" t="s">
        <v>215</v>
      </c>
      <c r="N364">
        <v>8</v>
      </c>
      <c r="O364" t="s">
        <v>228</v>
      </c>
      <c r="P364" t="s">
        <v>216</v>
      </c>
      <c r="Q364">
        <v>318177896</v>
      </c>
      <c r="R364" t="s">
        <v>823</v>
      </c>
      <c r="S364" t="s">
        <v>824</v>
      </c>
      <c r="T364" t="s">
        <v>219</v>
      </c>
      <c r="U364" s="7">
        <v>1</v>
      </c>
      <c r="V364" s="7">
        <v>1</v>
      </c>
      <c r="W364">
        <v>120</v>
      </c>
      <c r="X364" t="s">
        <v>227</v>
      </c>
      <c r="Y364">
        <v>0</v>
      </c>
      <c r="AA364">
        <v>80</v>
      </c>
      <c r="AB364" t="s">
        <v>220</v>
      </c>
      <c r="AC364">
        <v>20</v>
      </c>
      <c r="AE364" s="6">
        <v>44593</v>
      </c>
      <c r="AF364" s="6">
        <v>44835</v>
      </c>
      <c r="AG364" s="6">
        <v>48000</v>
      </c>
      <c r="AH364" s="6">
        <v>44348</v>
      </c>
      <c r="AI364" s="6">
        <v>48000</v>
      </c>
      <c r="AJ364" s="6">
        <v>42461</v>
      </c>
    </row>
    <row r="365" spans="1:36" x14ac:dyDescent="0.2">
      <c r="A365">
        <v>3</v>
      </c>
      <c r="B365" t="s">
        <v>95</v>
      </c>
      <c r="C365">
        <v>501</v>
      </c>
      <c r="D365" t="s">
        <v>95</v>
      </c>
      <c r="E365">
        <v>5010000</v>
      </c>
      <c r="F365" t="s">
        <v>822</v>
      </c>
      <c r="G365">
        <v>52800</v>
      </c>
      <c r="H365">
        <v>120</v>
      </c>
      <c r="I365" t="s">
        <v>227</v>
      </c>
      <c r="J365">
        <v>1</v>
      </c>
      <c r="K365" t="s">
        <v>214</v>
      </c>
      <c r="L365">
        <v>1</v>
      </c>
      <c r="M365" t="s">
        <v>215</v>
      </c>
      <c r="N365">
        <v>8</v>
      </c>
      <c r="O365" t="s">
        <v>228</v>
      </c>
      <c r="P365" t="s">
        <v>216</v>
      </c>
      <c r="Q365">
        <v>311748990</v>
      </c>
      <c r="R365" t="s">
        <v>825</v>
      </c>
      <c r="S365" t="s">
        <v>826</v>
      </c>
      <c r="T365" t="s">
        <v>219</v>
      </c>
      <c r="U365" s="7">
        <v>1</v>
      </c>
      <c r="V365" s="7">
        <v>1</v>
      </c>
      <c r="W365">
        <v>120</v>
      </c>
      <c r="X365" t="s">
        <v>227</v>
      </c>
      <c r="Y365">
        <v>0</v>
      </c>
      <c r="AA365">
        <v>80</v>
      </c>
      <c r="AB365" t="s">
        <v>220</v>
      </c>
      <c r="AC365">
        <v>21</v>
      </c>
      <c r="AE365" s="6">
        <v>43401</v>
      </c>
      <c r="AF365" s="6">
        <v>44835</v>
      </c>
      <c r="AG365" s="6">
        <v>57649</v>
      </c>
      <c r="AH365" s="6">
        <v>43401</v>
      </c>
      <c r="AI365" s="6">
        <v>57649</v>
      </c>
      <c r="AJ365" s="6">
        <v>42461</v>
      </c>
    </row>
    <row r="366" spans="1:36" x14ac:dyDescent="0.2">
      <c r="A366">
        <v>3</v>
      </c>
      <c r="B366" t="s">
        <v>95</v>
      </c>
      <c r="C366">
        <v>501</v>
      </c>
      <c r="D366" t="s">
        <v>95</v>
      </c>
      <c r="E366">
        <v>5010000</v>
      </c>
      <c r="F366" t="s">
        <v>822</v>
      </c>
      <c r="G366">
        <v>52900</v>
      </c>
      <c r="H366">
        <v>120</v>
      </c>
      <c r="I366" t="s">
        <v>227</v>
      </c>
      <c r="J366">
        <v>1</v>
      </c>
      <c r="K366" t="s">
        <v>214</v>
      </c>
      <c r="L366">
        <v>1</v>
      </c>
      <c r="M366" t="s">
        <v>215</v>
      </c>
      <c r="N366">
        <v>8</v>
      </c>
      <c r="O366" t="s">
        <v>228</v>
      </c>
      <c r="P366" t="s">
        <v>216</v>
      </c>
      <c r="Q366">
        <v>312298870</v>
      </c>
      <c r="R366" t="s">
        <v>827</v>
      </c>
      <c r="S366" t="s">
        <v>243</v>
      </c>
      <c r="T366" t="s">
        <v>219</v>
      </c>
      <c r="U366" s="7">
        <v>0.75</v>
      </c>
      <c r="V366" s="7">
        <v>0.5</v>
      </c>
      <c r="W366">
        <v>120</v>
      </c>
      <c r="X366" t="s">
        <v>227</v>
      </c>
      <c r="Y366">
        <v>0</v>
      </c>
      <c r="AA366">
        <v>80</v>
      </c>
      <c r="AB366" t="s">
        <v>220</v>
      </c>
      <c r="AC366">
        <v>21</v>
      </c>
      <c r="AE366" s="6">
        <v>43415</v>
      </c>
      <c r="AF366" s="6">
        <v>44835</v>
      </c>
      <c r="AG366" s="6">
        <v>55030</v>
      </c>
      <c r="AH366" s="6">
        <v>43678</v>
      </c>
      <c r="AI366" s="6">
        <v>55030</v>
      </c>
      <c r="AJ366" s="6">
        <v>42461</v>
      </c>
    </row>
    <row r="367" spans="1:36" x14ac:dyDescent="0.2">
      <c r="A367">
        <v>3</v>
      </c>
      <c r="B367" t="s">
        <v>95</v>
      </c>
      <c r="C367">
        <v>501</v>
      </c>
      <c r="D367" t="s">
        <v>95</v>
      </c>
      <c r="E367">
        <v>5010004</v>
      </c>
      <c r="F367" t="s">
        <v>828</v>
      </c>
      <c r="G367">
        <v>90</v>
      </c>
      <c r="H367">
        <v>63</v>
      </c>
      <c r="I367" t="s">
        <v>2</v>
      </c>
      <c r="J367">
        <v>1</v>
      </c>
      <c r="K367" t="s">
        <v>214</v>
      </c>
      <c r="L367">
        <v>1</v>
      </c>
      <c r="M367" t="s">
        <v>215</v>
      </c>
      <c r="N367">
        <v>0</v>
      </c>
      <c r="P367" t="s">
        <v>216</v>
      </c>
      <c r="Q367">
        <v>23185598</v>
      </c>
      <c r="R367" t="s">
        <v>829</v>
      </c>
      <c r="S367" t="s">
        <v>451</v>
      </c>
      <c r="T367" t="s">
        <v>219</v>
      </c>
      <c r="U367" s="7">
        <v>1</v>
      </c>
      <c r="V367" s="7">
        <v>1</v>
      </c>
      <c r="W367">
        <v>63</v>
      </c>
      <c r="X367" t="s">
        <v>2</v>
      </c>
      <c r="Y367">
        <v>0</v>
      </c>
      <c r="AA367">
        <v>80</v>
      </c>
      <c r="AB367" t="s">
        <v>220</v>
      </c>
      <c r="AC367">
        <v>29</v>
      </c>
      <c r="AD367">
        <v>110</v>
      </c>
      <c r="AE367" s="6">
        <v>43101</v>
      </c>
      <c r="AF367" s="6">
        <v>44409</v>
      </c>
      <c r="AG367" s="6">
        <v>48823</v>
      </c>
      <c r="AH367" s="6">
        <v>35247</v>
      </c>
      <c r="AI367" s="6">
        <v>48823</v>
      </c>
      <c r="AJ367" s="6">
        <v>18629</v>
      </c>
    </row>
    <row r="368" spans="1:36" x14ac:dyDescent="0.2">
      <c r="A368">
        <v>3</v>
      </c>
      <c r="B368" t="s">
        <v>95</v>
      </c>
      <c r="C368">
        <v>501</v>
      </c>
      <c r="D368" t="s">
        <v>95</v>
      </c>
      <c r="E368">
        <v>5010004</v>
      </c>
      <c r="F368" t="s">
        <v>828</v>
      </c>
      <c r="G368">
        <v>100</v>
      </c>
      <c r="H368">
        <v>64</v>
      </c>
      <c r="I368" t="s">
        <v>222</v>
      </c>
      <c r="J368">
        <v>1</v>
      </c>
      <c r="K368" t="s">
        <v>214</v>
      </c>
      <c r="L368">
        <v>1</v>
      </c>
      <c r="M368" t="s">
        <v>215</v>
      </c>
      <c r="N368">
        <v>0</v>
      </c>
      <c r="P368" t="s">
        <v>216</v>
      </c>
      <c r="Q368">
        <v>24345019</v>
      </c>
      <c r="R368" t="s">
        <v>830</v>
      </c>
      <c r="S368" t="s">
        <v>260</v>
      </c>
      <c r="T368" t="s">
        <v>219</v>
      </c>
      <c r="U368" s="7">
        <v>1</v>
      </c>
      <c r="V368" s="7">
        <v>1</v>
      </c>
      <c r="W368">
        <v>64</v>
      </c>
      <c r="X368" t="s">
        <v>222</v>
      </c>
      <c r="Y368">
        <v>0</v>
      </c>
      <c r="AA368">
        <v>80</v>
      </c>
      <c r="AB368" t="s">
        <v>220</v>
      </c>
      <c r="AC368">
        <v>28</v>
      </c>
      <c r="AD368">
        <v>105</v>
      </c>
      <c r="AE368" s="6">
        <v>41487</v>
      </c>
      <c r="AF368" s="6">
        <v>41487</v>
      </c>
      <c r="AG368" s="6">
        <v>49795</v>
      </c>
      <c r="AH368" s="6">
        <v>41487</v>
      </c>
      <c r="AI368" s="6">
        <v>49795</v>
      </c>
      <c r="AJ368" s="6">
        <v>27973</v>
      </c>
    </row>
    <row r="369" spans="1:36" x14ac:dyDescent="0.2">
      <c r="A369">
        <v>3</v>
      </c>
      <c r="B369" t="s">
        <v>95</v>
      </c>
      <c r="C369">
        <v>501</v>
      </c>
      <c r="D369" t="s">
        <v>95</v>
      </c>
      <c r="E369">
        <v>5010004</v>
      </c>
      <c r="F369" t="s">
        <v>828</v>
      </c>
      <c r="G369">
        <v>10200</v>
      </c>
      <c r="H369">
        <v>140</v>
      </c>
      <c r="I369" t="s">
        <v>241</v>
      </c>
      <c r="J369">
        <v>1</v>
      </c>
      <c r="K369" t="s">
        <v>214</v>
      </c>
      <c r="L369">
        <v>1</v>
      </c>
      <c r="M369" t="s">
        <v>215</v>
      </c>
      <c r="N369">
        <v>0</v>
      </c>
      <c r="P369" t="s">
        <v>216</v>
      </c>
      <c r="Q369">
        <v>24435752</v>
      </c>
      <c r="R369" t="s">
        <v>831</v>
      </c>
      <c r="S369" t="s">
        <v>235</v>
      </c>
      <c r="T369" t="s">
        <v>219</v>
      </c>
      <c r="U369" s="7">
        <v>0.65</v>
      </c>
      <c r="V369" s="7">
        <v>0.65</v>
      </c>
      <c r="W369">
        <v>140</v>
      </c>
      <c r="X369" t="s">
        <v>241</v>
      </c>
      <c r="Y369">
        <v>0</v>
      </c>
      <c r="AA369">
        <v>80</v>
      </c>
      <c r="AB369" t="s">
        <v>220</v>
      </c>
      <c r="AC369">
        <v>23</v>
      </c>
      <c r="AD369">
        <v>107</v>
      </c>
      <c r="AE369" s="6">
        <v>43101</v>
      </c>
      <c r="AF369" s="6">
        <v>44470</v>
      </c>
      <c r="AG369" s="6">
        <v>47300</v>
      </c>
      <c r="AH369" s="6">
        <v>34335</v>
      </c>
      <c r="AI369" s="6">
        <v>47300</v>
      </c>
      <c r="AJ369" s="6">
        <v>27851</v>
      </c>
    </row>
    <row r="370" spans="1:36" x14ac:dyDescent="0.2">
      <c r="A370">
        <v>3</v>
      </c>
      <c r="B370" t="s">
        <v>95</v>
      </c>
      <c r="C370">
        <v>501</v>
      </c>
      <c r="D370" t="s">
        <v>95</v>
      </c>
      <c r="E370">
        <v>5010011</v>
      </c>
      <c r="F370" t="s">
        <v>832</v>
      </c>
      <c r="G370">
        <v>23000</v>
      </c>
      <c r="H370">
        <v>140</v>
      </c>
      <c r="I370" t="s">
        <v>241</v>
      </c>
      <c r="J370">
        <v>1</v>
      </c>
      <c r="K370" t="s">
        <v>214</v>
      </c>
      <c r="L370">
        <v>1</v>
      </c>
      <c r="M370" t="s">
        <v>215</v>
      </c>
      <c r="N370">
        <v>0</v>
      </c>
      <c r="P370" t="s">
        <v>216</v>
      </c>
      <c r="Q370">
        <v>66671595</v>
      </c>
      <c r="R370" t="s">
        <v>833</v>
      </c>
      <c r="S370" t="s">
        <v>834</v>
      </c>
      <c r="T370" t="s">
        <v>225</v>
      </c>
      <c r="U370" s="7">
        <v>1</v>
      </c>
      <c r="V370" s="7">
        <v>1</v>
      </c>
      <c r="W370">
        <v>140</v>
      </c>
      <c r="X370" t="s">
        <v>241</v>
      </c>
      <c r="Y370">
        <v>0</v>
      </c>
      <c r="AA370">
        <v>80</v>
      </c>
      <c r="AB370" t="s">
        <v>220</v>
      </c>
      <c r="AC370">
        <v>20</v>
      </c>
      <c r="AE370" s="6">
        <v>44707</v>
      </c>
      <c r="AF370" s="6">
        <v>44707</v>
      </c>
      <c r="AG370" s="6">
        <v>48360</v>
      </c>
      <c r="AH370" s="6">
        <v>44707</v>
      </c>
      <c r="AI370" s="6">
        <v>48360</v>
      </c>
      <c r="AJ370" s="6">
        <v>18629</v>
      </c>
    </row>
    <row r="371" spans="1:36" x14ac:dyDescent="0.2">
      <c r="A371">
        <v>3</v>
      </c>
      <c r="B371" t="s">
        <v>95</v>
      </c>
      <c r="C371">
        <v>501</v>
      </c>
      <c r="D371" t="s">
        <v>95</v>
      </c>
      <c r="E371">
        <v>5010041</v>
      </c>
      <c r="F371" t="s">
        <v>835</v>
      </c>
      <c r="G371">
        <v>23100</v>
      </c>
      <c r="H371">
        <v>140</v>
      </c>
      <c r="I371" t="s">
        <v>241</v>
      </c>
      <c r="J371">
        <v>1</v>
      </c>
      <c r="K371" t="s">
        <v>214</v>
      </c>
      <c r="L371">
        <v>1</v>
      </c>
      <c r="M371" t="s">
        <v>215</v>
      </c>
      <c r="N371">
        <v>0</v>
      </c>
      <c r="P371" t="s">
        <v>216</v>
      </c>
      <c r="Q371">
        <v>24435752</v>
      </c>
      <c r="R371" t="s">
        <v>831</v>
      </c>
      <c r="S371" t="s">
        <v>235</v>
      </c>
      <c r="T371" t="s">
        <v>219</v>
      </c>
      <c r="U371" s="7">
        <v>0.35</v>
      </c>
      <c r="V371" s="7">
        <v>0.35</v>
      </c>
      <c r="W371">
        <v>140</v>
      </c>
      <c r="X371" t="s">
        <v>241</v>
      </c>
      <c r="Y371">
        <v>0</v>
      </c>
      <c r="AA371">
        <v>80</v>
      </c>
      <c r="AB371" t="s">
        <v>220</v>
      </c>
      <c r="AC371">
        <v>23</v>
      </c>
      <c r="AD371">
        <v>107</v>
      </c>
      <c r="AE371" s="6">
        <v>43101</v>
      </c>
      <c r="AF371" s="6">
        <v>44470</v>
      </c>
      <c r="AG371" s="6">
        <v>47300</v>
      </c>
      <c r="AH371" s="6">
        <v>34335</v>
      </c>
      <c r="AI371" s="6">
        <v>47300</v>
      </c>
      <c r="AJ371" s="6">
        <v>18629</v>
      </c>
    </row>
    <row r="372" spans="1:36" x14ac:dyDescent="0.2">
      <c r="A372">
        <v>3</v>
      </c>
      <c r="B372" t="s">
        <v>95</v>
      </c>
      <c r="C372">
        <v>501</v>
      </c>
      <c r="D372" t="s">
        <v>95</v>
      </c>
      <c r="E372">
        <v>5010042</v>
      </c>
      <c r="F372" t="s">
        <v>836</v>
      </c>
      <c r="G372">
        <v>30800</v>
      </c>
      <c r="H372">
        <v>120</v>
      </c>
      <c r="I372" t="s">
        <v>227</v>
      </c>
      <c r="J372">
        <v>1</v>
      </c>
      <c r="K372" t="s">
        <v>214</v>
      </c>
      <c r="L372">
        <v>1</v>
      </c>
      <c r="M372" t="s">
        <v>215</v>
      </c>
      <c r="N372">
        <v>8</v>
      </c>
      <c r="O372" t="s">
        <v>228</v>
      </c>
      <c r="P372" t="s">
        <v>216</v>
      </c>
      <c r="Q372">
        <v>310435714</v>
      </c>
      <c r="R372" t="s">
        <v>837</v>
      </c>
      <c r="S372" t="s">
        <v>838</v>
      </c>
      <c r="T372" t="s">
        <v>219</v>
      </c>
      <c r="U372" s="7">
        <v>0.5</v>
      </c>
      <c r="V372" s="7">
        <v>0.5</v>
      </c>
      <c r="W372">
        <v>120</v>
      </c>
      <c r="X372" t="s">
        <v>227</v>
      </c>
      <c r="Y372">
        <v>0</v>
      </c>
      <c r="AA372">
        <v>80</v>
      </c>
      <c r="AB372" t="s">
        <v>220</v>
      </c>
      <c r="AC372">
        <v>20</v>
      </c>
      <c r="AE372" s="6">
        <v>44593</v>
      </c>
      <c r="AF372" s="6">
        <v>44593</v>
      </c>
      <c r="AG372" s="6">
        <v>47969</v>
      </c>
      <c r="AH372" s="6">
        <v>44317</v>
      </c>
      <c r="AI372" s="6">
        <v>47969</v>
      </c>
      <c r="AJ372" s="6">
        <v>37773</v>
      </c>
    </row>
    <row r="373" spans="1:36" x14ac:dyDescent="0.2">
      <c r="A373">
        <v>3</v>
      </c>
      <c r="B373" t="s">
        <v>95</v>
      </c>
      <c r="C373">
        <v>502</v>
      </c>
      <c r="D373" t="s">
        <v>839</v>
      </c>
      <c r="E373">
        <v>5020030</v>
      </c>
      <c r="F373" t="s">
        <v>840</v>
      </c>
      <c r="G373">
        <v>10320</v>
      </c>
      <c r="H373">
        <v>120</v>
      </c>
      <c r="I373" t="s">
        <v>227</v>
      </c>
      <c r="J373">
        <v>1</v>
      </c>
      <c r="K373" t="s">
        <v>214</v>
      </c>
      <c r="L373">
        <v>1</v>
      </c>
      <c r="M373" t="s">
        <v>215</v>
      </c>
      <c r="N373">
        <v>8</v>
      </c>
      <c r="O373" t="s">
        <v>228</v>
      </c>
      <c r="P373" t="s">
        <v>216</v>
      </c>
      <c r="Q373">
        <v>24597650</v>
      </c>
      <c r="R373" t="s">
        <v>841</v>
      </c>
      <c r="S373" t="s">
        <v>523</v>
      </c>
      <c r="T373" t="s">
        <v>219</v>
      </c>
      <c r="U373" s="7">
        <v>0.5</v>
      </c>
      <c r="V373" s="7">
        <v>0.5</v>
      </c>
      <c r="W373">
        <v>120</v>
      </c>
      <c r="X373" t="s">
        <v>227</v>
      </c>
      <c r="Y373">
        <v>0</v>
      </c>
      <c r="AA373">
        <v>80</v>
      </c>
      <c r="AB373" t="s">
        <v>220</v>
      </c>
      <c r="AC373">
        <v>24</v>
      </c>
      <c r="AD373">
        <v>111</v>
      </c>
      <c r="AE373" s="6">
        <v>35521</v>
      </c>
      <c r="AF373" s="6">
        <v>43466</v>
      </c>
      <c r="AG373" s="6">
        <v>47635</v>
      </c>
      <c r="AH373" s="6">
        <v>34943</v>
      </c>
      <c r="AI373" s="6">
        <v>47635</v>
      </c>
      <c r="AJ373" s="6">
        <v>42461</v>
      </c>
    </row>
    <row r="374" spans="1:36" x14ac:dyDescent="0.2">
      <c r="A374">
        <v>3</v>
      </c>
      <c r="B374" t="s">
        <v>95</v>
      </c>
      <c r="C374">
        <v>503</v>
      </c>
      <c r="D374" t="s">
        <v>842</v>
      </c>
      <c r="E374">
        <v>5030000</v>
      </c>
      <c r="F374" t="s">
        <v>99</v>
      </c>
      <c r="G374">
        <v>6400</v>
      </c>
      <c r="H374">
        <v>64</v>
      </c>
      <c r="I374" t="s">
        <v>222</v>
      </c>
      <c r="J374">
        <v>1</v>
      </c>
      <c r="K374" t="s">
        <v>214</v>
      </c>
      <c r="L374">
        <v>1</v>
      </c>
      <c r="M374" t="s">
        <v>215</v>
      </c>
      <c r="N374">
        <v>0</v>
      </c>
      <c r="P374" t="s">
        <v>216</v>
      </c>
      <c r="Q374">
        <v>40250755</v>
      </c>
      <c r="R374" t="s">
        <v>843</v>
      </c>
      <c r="S374" t="s">
        <v>559</v>
      </c>
      <c r="T374" t="s">
        <v>219</v>
      </c>
      <c r="U374" s="7">
        <v>1</v>
      </c>
      <c r="V374" s="7">
        <v>1</v>
      </c>
      <c r="W374">
        <v>64</v>
      </c>
      <c r="X374" t="s">
        <v>222</v>
      </c>
      <c r="Y374">
        <v>0</v>
      </c>
      <c r="AA374">
        <v>80</v>
      </c>
      <c r="AB374" t="s">
        <v>220</v>
      </c>
      <c r="AC374">
        <v>27</v>
      </c>
      <c r="AD374">
        <v>101</v>
      </c>
      <c r="AE374" s="6">
        <v>42887</v>
      </c>
      <c r="AF374" s="6">
        <v>42887</v>
      </c>
      <c r="AG374" s="6">
        <v>47848</v>
      </c>
      <c r="AH374" s="6">
        <v>39479</v>
      </c>
      <c r="AI374" s="6">
        <v>47848</v>
      </c>
      <c r="AJ374" s="6">
        <v>40026</v>
      </c>
    </row>
    <row r="375" spans="1:36" x14ac:dyDescent="0.2">
      <c r="A375">
        <v>3</v>
      </c>
      <c r="B375" t="s">
        <v>95</v>
      </c>
      <c r="C375">
        <v>503</v>
      </c>
      <c r="D375" t="s">
        <v>842</v>
      </c>
      <c r="E375">
        <v>5030000</v>
      </c>
      <c r="F375" t="s">
        <v>99</v>
      </c>
      <c r="G375">
        <v>31510</v>
      </c>
      <c r="H375">
        <v>120</v>
      </c>
      <c r="I375" t="s">
        <v>227</v>
      </c>
      <c r="J375">
        <v>1</v>
      </c>
      <c r="K375" t="s">
        <v>214</v>
      </c>
      <c r="L375">
        <v>1</v>
      </c>
      <c r="M375" t="s">
        <v>215</v>
      </c>
      <c r="N375">
        <v>8</v>
      </c>
      <c r="O375" t="s">
        <v>228</v>
      </c>
      <c r="P375" t="s">
        <v>216</v>
      </c>
      <c r="Q375">
        <v>37800737</v>
      </c>
      <c r="R375" t="s">
        <v>844</v>
      </c>
      <c r="S375" t="s">
        <v>413</v>
      </c>
      <c r="T375" t="s">
        <v>219</v>
      </c>
      <c r="U375" s="7">
        <v>0.75</v>
      </c>
      <c r="V375" s="7">
        <v>0.5</v>
      </c>
      <c r="W375">
        <v>120</v>
      </c>
      <c r="X375" t="s">
        <v>227</v>
      </c>
      <c r="Y375">
        <v>0</v>
      </c>
      <c r="AA375">
        <v>80</v>
      </c>
      <c r="AB375" t="s">
        <v>220</v>
      </c>
      <c r="AC375">
        <v>22</v>
      </c>
      <c r="AD375">
        <v>111</v>
      </c>
      <c r="AE375" s="6">
        <v>41203</v>
      </c>
      <c r="AF375" s="6">
        <v>44562</v>
      </c>
      <c r="AG375" s="6">
        <v>47848</v>
      </c>
      <c r="AH375" s="6">
        <v>41203</v>
      </c>
      <c r="AI375" s="6">
        <v>53266</v>
      </c>
      <c r="AJ375" s="6">
        <v>43983</v>
      </c>
    </row>
    <row r="376" spans="1:36" x14ac:dyDescent="0.2">
      <c r="A376">
        <v>3</v>
      </c>
      <c r="B376" t="s">
        <v>95</v>
      </c>
      <c r="C376">
        <v>503</v>
      </c>
      <c r="D376" t="s">
        <v>842</v>
      </c>
      <c r="E376">
        <v>5030000</v>
      </c>
      <c r="F376" t="s">
        <v>99</v>
      </c>
      <c r="G376">
        <v>31510</v>
      </c>
      <c r="H376">
        <v>120</v>
      </c>
      <c r="I376" t="s">
        <v>227</v>
      </c>
      <c r="J376">
        <v>1</v>
      </c>
      <c r="K376" t="s">
        <v>214</v>
      </c>
      <c r="L376">
        <v>1</v>
      </c>
      <c r="M376" t="s">
        <v>215</v>
      </c>
      <c r="N376">
        <v>8</v>
      </c>
      <c r="O376" t="s">
        <v>228</v>
      </c>
      <c r="P376" t="s">
        <v>216</v>
      </c>
      <c r="Q376">
        <v>300911484</v>
      </c>
      <c r="R376" t="s">
        <v>845</v>
      </c>
      <c r="S376" t="s">
        <v>846</v>
      </c>
      <c r="T376" t="s">
        <v>219</v>
      </c>
      <c r="U376" s="7">
        <v>0.75</v>
      </c>
      <c r="V376" s="7">
        <v>0.25</v>
      </c>
      <c r="W376">
        <v>120</v>
      </c>
      <c r="X376" t="s">
        <v>227</v>
      </c>
      <c r="Y376">
        <v>0</v>
      </c>
      <c r="AA376">
        <v>80</v>
      </c>
      <c r="AB376" t="s">
        <v>220</v>
      </c>
      <c r="AC376">
        <v>21</v>
      </c>
      <c r="AD376">
        <v>101</v>
      </c>
      <c r="AE376" s="6">
        <v>42618</v>
      </c>
      <c r="AF376" s="6">
        <v>44562</v>
      </c>
      <c r="AG376" s="6">
        <v>55346</v>
      </c>
      <c r="AH376" s="6">
        <v>42618</v>
      </c>
      <c r="AI376" s="6">
        <v>55346</v>
      </c>
      <c r="AJ376" s="6">
        <v>43983</v>
      </c>
    </row>
    <row r="377" spans="1:36" x14ac:dyDescent="0.2">
      <c r="A377">
        <v>3</v>
      </c>
      <c r="B377" t="s">
        <v>95</v>
      </c>
      <c r="C377">
        <v>504</v>
      </c>
      <c r="D377" t="s">
        <v>847</v>
      </c>
      <c r="E377">
        <v>5040000</v>
      </c>
      <c r="F377" t="s">
        <v>100</v>
      </c>
      <c r="G377">
        <v>14100</v>
      </c>
      <c r="H377">
        <v>64</v>
      </c>
      <c r="I377" t="s">
        <v>222</v>
      </c>
      <c r="J377">
        <v>1</v>
      </c>
      <c r="K377" t="s">
        <v>214</v>
      </c>
      <c r="L377">
        <v>1</v>
      </c>
      <c r="M377" t="s">
        <v>215</v>
      </c>
      <c r="N377">
        <v>0</v>
      </c>
      <c r="P377" t="s">
        <v>216</v>
      </c>
      <c r="Q377">
        <v>22093272</v>
      </c>
      <c r="R377" t="s">
        <v>848</v>
      </c>
      <c r="S377" t="s">
        <v>243</v>
      </c>
      <c r="T377" t="s">
        <v>219</v>
      </c>
      <c r="U377" s="7">
        <v>0.5</v>
      </c>
      <c r="V377" s="7">
        <v>0.5</v>
      </c>
      <c r="W377">
        <v>64</v>
      </c>
      <c r="X377" t="s">
        <v>222</v>
      </c>
      <c r="Y377">
        <v>0</v>
      </c>
      <c r="AA377">
        <v>80</v>
      </c>
      <c r="AB377" t="s">
        <v>220</v>
      </c>
      <c r="AC377">
        <v>30</v>
      </c>
      <c r="AD377">
        <v>111</v>
      </c>
      <c r="AE377" s="6">
        <v>38991</v>
      </c>
      <c r="AF377" s="6">
        <v>38991</v>
      </c>
      <c r="AG377" s="6">
        <v>45900</v>
      </c>
      <c r="AH377" s="6">
        <v>35217</v>
      </c>
      <c r="AI377" s="6">
        <v>45900</v>
      </c>
      <c r="AJ377" s="6">
        <v>18629</v>
      </c>
    </row>
    <row r="378" spans="1:36" x14ac:dyDescent="0.2">
      <c r="A378">
        <v>3</v>
      </c>
      <c r="B378" t="s">
        <v>95</v>
      </c>
      <c r="C378">
        <v>504</v>
      </c>
      <c r="D378" t="s">
        <v>847</v>
      </c>
      <c r="E378">
        <v>5040000</v>
      </c>
      <c r="F378" t="s">
        <v>100</v>
      </c>
      <c r="G378">
        <v>31500</v>
      </c>
      <c r="H378">
        <v>120</v>
      </c>
      <c r="I378" t="s">
        <v>227</v>
      </c>
      <c r="J378">
        <v>1</v>
      </c>
      <c r="K378" t="s">
        <v>214</v>
      </c>
      <c r="L378">
        <v>1</v>
      </c>
      <c r="M378" t="s">
        <v>215</v>
      </c>
      <c r="N378">
        <v>8</v>
      </c>
      <c r="O378" t="s">
        <v>228</v>
      </c>
      <c r="P378" t="s">
        <v>216</v>
      </c>
      <c r="Q378">
        <v>316644517</v>
      </c>
      <c r="R378" t="s">
        <v>849</v>
      </c>
      <c r="S378" t="s">
        <v>850</v>
      </c>
      <c r="T378" t="s">
        <v>219</v>
      </c>
      <c r="U378" s="7">
        <v>0.75</v>
      </c>
      <c r="V378" s="7">
        <v>0.75</v>
      </c>
      <c r="W378">
        <v>120</v>
      </c>
      <c r="X378" t="s">
        <v>227</v>
      </c>
      <c r="Y378">
        <v>0</v>
      </c>
      <c r="AA378">
        <v>80</v>
      </c>
      <c r="AB378" t="s">
        <v>220</v>
      </c>
      <c r="AC378">
        <v>23</v>
      </c>
      <c r="AD378">
        <v>111</v>
      </c>
      <c r="AE378" s="6">
        <v>44743</v>
      </c>
      <c r="AF378" s="6">
        <v>44743</v>
      </c>
      <c r="AG378" s="6">
        <v>45713</v>
      </c>
      <c r="AH378" s="6">
        <v>39114</v>
      </c>
      <c r="AI378" s="6">
        <v>45713</v>
      </c>
      <c r="AJ378" s="6">
        <v>42461</v>
      </c>
    </row>
    <row r="379" spans="1:36" x14ac:dyDescent="0.2">
      <c r="A379">
        <v>3</v>
      </c>
      <c r="B379" t="s">
        <v>95</v>
      </c>
      <c r="C379">
        <v>504</v>
      </c>
      <c r="D379" t="s">
        <v>847</v>
      </c>
      <c r="E379">
        <v>5040040</v>
      </c>
      <c r="F379" t="s">
        <v>851</v>
      </c>
      <c r="G379">
        <v>40100</v>
      </c>
      <c r="H379">
        <v>140</v>
      </c>
      <c r="I379" t="s">
        <v>241</v>
      </c>
      <c r="J379">
        <v>1</v>
      </c>
      <c r="K379" t="s">
        <v>214</v>
      </c>
      <c r="L379">
        <v>1</v>
      </c>
      <c r="M379" t="s">
        <v>215</v>
      </c>
      <c r="N379">
        <v>0</v>
      </c>
      <c r="P379" t="s">
        <v>216</v>
      </c>
      <c r="Q379">
        <v>22093272</v>
      </c>
      <c r="R379" t="s">
        <v>848</v>
      </c>
      <c r="S379" t="s">
        <v>243</v>
      </c>
      <c r="T379" t="s">
        <v>219</v>
      </c>
      <c r="U379" s="7">
        <v>0.5</v>
      </c>
      <c r="V379" s="7">
        <v>0.5</v>
      </c>
      <c r="W379">
        <v>140</v>
      </c>
      <c r="X379" t="s">
        <v>241</v>
      </c>
      <c r="Y379">
        <v>0</v>
      </c>
      <c r="AA379">
        <v>80</v>
      </c>
      <c r="AB379" t="s">
        <v>220</v>
      </c>
      <c r="AC379">
        <v>24</v>
      </c>
      <c r="AD379">
        <v>111</v>
      </c>
      <c r="AE379" s="6">
        <v>37073</v>
      </c>
      <c r="AF379" s="6">
        <v>38991</v>
      </c>
      <c r="AG379" s="6">
        <v>45900</v>
      </c>
      <c r="AH379" s="6">
        <v>35217</v>
      </c>
      <c r="AI379" s="6">
        <v>45900</v>
      </c>
      <c r="AJ379" s="6">
        <v>18629</v>
      </c>
    </row>
    <row r="380" spans="1:36" x14ac:dyDescent="0.2">
      <c r="A380">
        <v>3</v>
      </c>
      <c r="B380" t="s">
        <v>95</v>
      </c>
      <c r="C380">
        <v>505</v>
      </c>
      <c r="D380" t="s">
        <v>852</v>
      </c>
      <c r="E380">
        <v>5050000</v>
      </c>
      <c r="F380" t="s">
        <v>101</v>
      </c>
      <c r="G380">
        <v>10400</v>
      </c>
      <c r="H380">
        <v>120</v>
      </c>
      <c r="I380" t="s">
        <v>227</v>
      </c>
      <c r="J380">
        <v>1</v>
      </c>
      <c r="K380" t="s">
        <v>214</v>
      </c>
      <c r="L380">
        <v>1</v>
      </c>
      <c r="M380" t="s">
        <v>215</v>
      </c>
      <c r="N380">
        <v>8</v>
      </c>
      <c r="O380" t="s">
        <v>228</v>
      </c>
      <c r="P380" t="s">
        <v>216</v>
      </c>
      <c r="Q380">
        <v>24585309</v>
      </c>
      <c r="R380" t="s">
        <v>853</v>
      </c>
      <c r="S380" t="s">
        <v>854</v>
      </c>
      <c r="T380" t="s">
        <v>219</v>
      </c>
      <c r="U380" s="7">
        <v>0.33</v>
      </c>
      <c r="V380" s="7">
        <v>0.25</v>
      </c>
      <c r="W380">
        <v>120</v>
      </c>
      <c r="X380" t="s">
        <v>227</v>
      </c>
      <c r="Y380">
        <v>0</v>
      </c>
      <c r="AA380">
        <v>80</v>
      </c>
      <c r="AB380" t="s">
        <v>220</v>
      </c>
      <c r="AC380">
        <v>21</v>
      </c>
      <c r="AE380" s="6">
        <v>42474</v>
      </c>
      <c r="AF380" s="6">
        <v>42687</v>
      </c>
      <c r="AG380" s="6">
        <v>49980</v>
      </c>
      <c r="AH380" s="6">
        <v>42592</v>
      </c>
      <c r="AI380" s="6">
        <v>49992</v>
      </c>
      <c r="AJ380" s="6">
        <v>42461</v>
      </c>
    </row>
    <row r="381" spans="1:36" x14ac:dyDescent="0.2">
      <c r="A381">
        <v>3</v>
      </c>
      <c r="B381" t="s">
        <v>95</v>
      </c>
      <c r="C381">
        <v>506</v>
      </c>
      <c r="D381" t="s">
        <v>855</v>
      </c>
      <c r="E381">
        <v>5060000</v>
      </c>
      <c r="F381" t="s">
        <v>102</v>
      </c>
      <c r="G381">
        <v>500</v>
      </c>
      <c r="H381">
        <v>63</v>
      </c>
      <c r="I381" t="s">
        <v>2</v>
      </c>
      <c r="J381">
        <v>1</v>
      </c>
      <c r="K381" t="s">
        <v>214</v>
      </c>
      <c r="L381">
        <v>1</v>
      </c>
      <c r="M381" t="s">
        <v>215</v>
      </c>
      <c r="N381">
        <v>0</v>
      </c>
      <c r="P381" t="s">
        <v>216</v>
      </c>
      <c r="Q381">
        <v>24448227</v>
      </c>
      <c r="R381" t="s">
        <v>856</v>
      </c>
      <c r="S381" t="s">
        <v>692</v>
      </c>
      <c r="T381" t="s">
        <v>219</v>
      </c>
      <c r="U381" s="7">
        <v>0.5</v>
      </c>
      <c r="V381" s="7">
        <v>0.5</v>
      </c>
      <c r="W381">
        <v>63</v>
      </c>
      <c r="X381" t="s">
        <v>2</v>
      </c>
      <c r="Y381">
        <v>0</v>
      </c>
      <c r="AA381">
        <v>80</v>
      </c>
      <c r="AB381" t="s">
        <v>220</v>
      </c>
      <c r="AC381">
        <v>31</v>
      </c>
      <c r="AD381">
        <v>105</v>
      </c>
      <c r="AE381" s="6">
        <v>36434</v>
      </c>
      <c r="AF381" s="6">
        <v>40057</v>
      </c>
      <c r="AG381" s="6">
        <v>49201</v>
      </c>
      <c r="AH381" s="6">
        <v>36434</v>
      </c>
      <c r="AI381" s="6">
        <v>49201</v>
      </c>
      <c r="AJ381" s="6">
        <v>18629</v>
      </c>
    </row>
    <row r="382" spans="1:36" x14ac:dyDescent="0.2">
      <c r="A382">
        <v>3</v>
      </c>
      <c r="B382" t="s">
        <v>95</v>
      </c>
      <c r="C382">
        <v>506</v>
      </c>
      <c r="D382" t="s">
        <v>855</v>
      </c>
      <c r="E382">
        <v>5060000</v>
      </c>
      <c r="F382" t="s">
        <v>102</v>
      </c>
      <c r="G382">
        <v>11200</v>
      </c>
      <c r="H382">
        <v>120</v>
      </c>
      <c r="I382" t="s">
        <v>227</v>
      </c>
      <c r="J382">
        <v>1</v>
      </c>
      <c r="K382" t="s">
        <v>214</v>
      </c>
      <c r="L382">
        <v>1</v>
      </c>
      <c r="M382" t="s">
        <v>215</v>
      </c>
      <c r="N382">
        <v>8</v>
      </c>
      <c r="O382" t="s">
        <v>228</v>
      </c>
      <c r="P382" t="s">
        <v>216</v>
      </c>
      <c r="Q382">
        <v>37567740</v>
      </c>
      <c r="R382" t="s">
        <v>857</v>
      </c>
      <c r="S382" t="s">
        <v>858</v>
      </c>
      <c r="T382" t="s">
        <v>219</v>
      </c>
      <c r="U382" s="7">
        <v>0.5</v>
      </c>
      <c r="V382" s="7">
        <v>0.5</v>
      </c>
      <c r="W382">
        <v>120</v>
      </c>
      <c r="X382" t="s">
        <v>227</v>
      </c>
      <c r="Y382">
        <v>0</v>
      </c>
      <c r="AA382">
        <v>80</v>
      </c>
      <c r="AB382" t="s">
        <v>220</v>
      </c>
      <c r="AC382">
        <v>22</v>
      </c>
      <c r="AD382">
        <v>106</v>
      </c>
      <c r="AE382" s="6">
        <v>36831</v>
      </c>
      <c r="AF382" s="6">
        <v>42491</v>
      </c>
      <c r="AG382" s="6">
        <v>46143</v>
      </c>
      <c r="AH382" s="6">
        <v>36831</v>
      </c>
      <c r="AI382" s="6">
        <v>46143</v>
      </c>
      <c r="AJ382" s="6">
        <v>42461</v>
      </c>
    </row>
    <row r="383" spans="1:36" x14ac:dyDescent="0.2">
      <c r="A383">
        <v>3</v>
      </c>
      <c r="B383" t="s">
        <v>95</v>
      </c>
      <c r="C383">
        <v>507</v>
      </c>
      <c r="D383" t="s">
        <v>859</v>
      </c>
      <c r="E383">
        <v>5070002</v>
      </c>
      <c r="G383">
        <v>85100</v>
      </c>
      <c r="H383">
        <v>85</v>
      </c>
      <c r="I383" t="s">
        <v>5</v>
      </c>
      <c r="J383">
        <v>1</v>
      </c>
      <c r="K383" t="s">
        <v>214</v>
      </c>
      <c r="L383">
        <v>1</v>
      </c>
      <c r="M383" t="s">
        <v>215</v>
      </c>
      <c r="N383">
        <v>0</v>
      </c>
      <c r="P383" t="s">
        <v>216</v>
      </c>
      <c r="Q383">
        <v>15921893</v>
      </c>
      <c r="R383" t="s">
        <v>622</v>
      </c>
      <c r="S383" t="s">
        <v>860</v>
      </c>
      <c r="T383" t="s">
        <v>219</v>
      </c>
      <c r="U383" s="7">
        <v>1</v>
      </c>
      <c r="V383" s="7">
        <v>1</v>
      </c>
      <c r="W383">
        <v>85</v>
      </c>
      <c r="X383" t="s">
        <v>5</v>
      </c>
      <c r="Y383">
        <v>0</v>
      </c>
      <c r="AA383">
        <v>80</v>
      </c>
      <c r="AB383" t="s">
        <v>220</v>
      </c>
      <c r="AC383">
        <v>27</v>
      </c>
      <c r="AE383" s="6">
        <v>44866</v>
      </c>
      <c r="AF383" s="6">
        <v>44866</v>
      </c>
      <c r="AG383" s="6">
        <v>47209</v>
      </c>
      <c r="AH383" s="6">
        <v>43557</v>
      </c>
      <c r="AI383" s="6">
        <v>47209</v>
      </c>
      <c r="AJ383" s="6">
        <v>28430</v>
      </c>
    </row>
    <row r="384" spans="1:36" x14ac:dyDescent="0.2">
      <c r="A384">
        <v>3</v>
      </c>
      <c r="B384" t="s">
        <v>95</v>
      </c>
      <c r="C384">
        <v>507</v>
      </c>
      <c r="D384" t="s">
        <v>859</v>
      </c>
      <c r="E384">
        <v>5070002</v>
      </c>
      <c r="G384">
        <v>120200</v>
      </c>
      <c r="H384">
        <v>120</v>
      </c>
      <c r="I384" t="s">
        <v>227</v>
      </c>
      <c r="J384">
        <v>1</v>
      </c>
      <c r="K384" t="s">
        <v>214</v>
      </c>
      <c r="L384">
        <v>1</v>
      </c>
      <c r="M384" t="s">
        <v>215</v>
      </c>
      <c r="N384">
        <v>8</v>
      </c>
      <c r="O384" t="s">
        <v>228</v>
      </c>
      <c r="P384" t="s">
        <v>216</v>
      </c>
      <c r="U384" s="7">
        <v>0.33</v>
      </c>
      <c r="AJ384" s="6">
        <v>42461</v>
      </c>
    </row>
    <row r="385" spans="1:36" x14ac:dyDescent="0.2">
      <c r="A385">
        <v>3</v>
      </c>
      <c r="B385" t="s">
        <v>95</v>
      </c>
      <c r="C385">
        <v>520</v>
      </c>
      <c r="D385" t="s">
        <v>861</v>
      </c>
      <c r="E385">
        <v>5200000</v>
      </c>
      <c r="F385" t="s">
        <v>104</v>
      </c>
      <c r="G385">
        <v>10700</v>
      </c>
      <c r="H385">
        <v>120</v>
      </c>
      <c r="I385" t="s">
        <v>227</v>
      </c>
      <c r="J385">
        <v>1</v>
      </c>
      <c r="K385" t="s">
        <v>214</v>
      </c>
      <c r="L385">
        <v>1</v>
      </c>
      <c r="M385" t="s">
        <v>215</v>
      </c>
      <c r="N385">
        <v>8</v>
      </c>
      <c r="O385" t="s">
        <v>228</v>
      </c>
      <c r="P385" t="s">
        <v>216</v>
      </c>
      <c r="Q385">
        <v>24855124</v>
      </c>
      <c r="R385" t="s">
        <v>862</v>
      </c>
      <c r="S385" t="s">
        <v>863</v>
      </c>
      <c r="T385" t="s">
        <v>219</v>
      </c>
      <c r="U385" s="7">
        <v>0.33</v>
      </c>
      <c r="V385" s="7">
        <v>0.33</v>
      </c>
      <c r="W385">
        <v>120</v>
      </c>
      <c r="X385" t="s">
        <v>227</v>
      </c>
      <c r="Y385">
        <v>0</v>
      </c>
      <c r="AA385">
        <v>80</v>
      </c>
      <c r="AB385" t="s">
        <v>220</v>
      </c>
      <c r="AC385">
        <v>23</v>
      </c>
      <c r="AD385">
        <v>111</v>
      </c>
      <c r="AE385" s="6">
        <v>34788</v>
      </c>
      <c r="AF385" s="6">
        <v>43647</v>
      </c>
      <c r="AG385" s="6">
        <v>47848</v>
      </c>
      <c r="AH385" s="6">
        <v>34972</v>
      </c>
      <c r="AI385" s="6">
        <v>47848</v>
      </c>
      <c r="AJ385" s="6">
        <v>42461</v>
      </c>
    </row>
    <row r="386" spans="1:36" x14ac:dyDescent="0.2">
      <c r="A386">
        <v>3</v>
      </c>
      <c r="B386" t="s">
        <v>95</v>
      </c>
      <c r="C386">
        <v>521</v>
      </c>
      <c r="D386" t="s">
        <v>864</v>
      </c>
      <c r="E386">
        <v>5210000</v>
      </c>
      <c r="F386" t="s">
        <v>105</v>
      </c>
      <c r="G386">
        <v>13100</v>
      </c>
      <c r="H386">
        <v>63</v>
      </c>
      <c r="I386" t="s">
        <v>2</v>
      </c>
      <c r="J386">
        <v>1</v>
      </c>
      <c r="K386" t="s">
        <v>214</v>
      </c>
      <c r="L386">
        <v>1</v>
      </c>
      <c r="M386" t="s">
        <v>215</v>
      </c>
      <c r="N386">
        <v>0</v>
      </c>
      <c r="P386" t="s">
        <v>216</v>
      </c>
      <c r="Q386">
        <v>306846239</v>
      </c>
      <c r="R386" t="s">
        <v>865</v>
      </c>
      <c r="S386" t="s">
        <v>866</v>
      </c>
      <c r="T386" t="s">
        <v>219</v>
      </c>
      <c r="U386" s="7">
        <v>1</v>
      </c>
      <c r="V386" s="7">
        <v>1</v>
      </c>
      <c r="W386">
        <v>63</v>
      </c>
      <c r="X386" t="s">
        <v>2</v>
      </c>
      <c r="Y386">
        <v>0</v>
      </c>
      <c r="AA386">
        <v>80</v>
      </c>
      <c r="AB386" t="s">
        <v>220</v>
      </c>
      <c r="AC386">
        <v>30</v>
      </c>
      <c r="AD386">
        <v>111</v>
      </c>
      <c r="AE386" s="6">
        <v>44287</v>
      </c>
      <c r="AF386" s="6">
        <v>44287</v>
      </c>
      <c r="AG386" s="6">
        <v>47484</v>
      </c>
      <c r="AH386" s="6">
        <v>33695</v>
      </c>
      <c r="AI386" s="6">
        <v>47484</v>
      </c>
      <c r="AJ386" s="6">
        <v>26115</v>
      </c>
    </row>
    <row r="387" spans="1:36" x14ac:dyDescent="0.2">
      <c r="A387">
        <v>3</v>
      </c>
      <c r="B387" t="s">
        <v>95</v>
      </c>
      <c r="C387">
        <v>521</v>
      </c>
      <c r="D387" t="s">
        <v>864</v>
      </c>
      <c r="E387">
        <v>5210000</v>
      </c>
      <c r="F387" t="s">
        <v>105</v>
      </c>
      <c r="G387">
        <v>36600</v>
      </c>
      <c r="H387">
        <v>120</v>
      </c>
      <c r="I387" t="s">
        <v>227</v>
      </c>
      <c r="J387">
        <v>1</v>
      </c>
      <c r="K387" t="s">
        <v>214</v>
      </c>
      <c r="L387">
        <v>1</v>
      </c>
      <c r="M387" t="s">
        <v>215</v>
      </c>
      <c r="N387">
        <v>8</v>
      </c>
      <c r="O387" t="s">
        <v>228</v>
      </c>
      <c r="P387" t="s">
        <v>216</v>
      </c>
      <c r="Q387">
        <v>22385611</v>
      </c>
      <c r="R387" t="s">
        <v>867</v>
      </c>
      <c r="S387" t="s">
        <v>269</v>
      </c>
      <c r="T387" t="s">
        <v>219</v>
      </c>
      <c r="U387" s="7">
        <v>0.33</v>
      </c>
      <c r="V387" s="7">
        <v>0.33</v>
      </c>
      <c r="W387">
        <v>120</v>
      </c>
      <c r="X387" t="s">
        <v>227</v>
      </c>
      <c r="Y387">
        <v>0</v>
      </c>
      <c r="AA387">
        <v>80</v>
      </c>
      <c r="AB387" t="s">
        <v>220</v>
      </c>
      <c r="AC387">
        <v>21</v>
      </c>
      <c r="AD387">
        <v>102</v>
      </c>
      <c r="AE387" s="6">
        <v>34516</v>
      </c>
      <c r="AF387" s="6">
        <v>43647</v>
      </c>
      <c r="AG387" s="6">
        <v>49003</v>
      </c>
      <c r="AH387" s="6">
        <v>34516</v>
      </c>
      <c r="AI387" s="6">
        <v>49003</v>
      </c>
      <c r="AJ387" s="6">
        <v>42461</v>
      </c>
    </row>
    <row r="388" spans="1:36" x14ac:dyDescent="0.2">
      <c r="A388">
        <v>3</v>
      </c>
      <c r="B388" t="s">
        <v>95</v>
      </c>
      <c r="C388">
        <v>522</v>
      </c>
      <c r="D388" t="s">
        <v>868</v>
      </c>
      <c r="E388">
        <v>5220000</v>
      </c>
      <c r="F388" t="s">
        <v>106</v>
      </c>
      <c r="G388">
        <v>10300</v>
      </c>
      <c r="H388">
        <v>120</v>
      </c>
      <c r="I388" t="s">
        <v>227</v>
      </c>
      <c r="J388">
        <v>1</v>
      </c>
      <c r="K388" t="s">
        <v>214</v>
      </c>
      <c r="L388">
        <v>1</v>
      </c>
      <c r="M388" t="s">
        <v>215</v>
      </c>
      <c r="N388">
        <v>8</v>
      </c>
      <c r="O388" t="s">
        <v>228</v>
      </c>
      <c r="P388" t="s">
        <v>216</v>
      </c>
      <c r="Q388">
        <v>24515728</v>
      </c>
      <c r="R388" t="s">
        <v>425</v>
      </c>
      <c r="S388" t="s">
        <v>869</v>
      </c>
      <c r="T388" t="s">
        <v>219</v>
      </c>
      <c r="U388" s="7">
        <v>0.33</v>
      </c>
      <c r="V388" s="7">
        <v>0.2</v>
      </c>
      <c r="W388">
        <v>120</v>
      </c>
      <c r="X388" t="s">
        <v>227</v>
      </c>
      <c r="Y388">
        <v>0</v>
      </c>
      <c r="AA388">
        <v>80</v>
      </c>
      <c r="AB388" t="s">
        <v>220</v>
      </c>
      <c r="AC388">
        <v>22</v>
      </c>
      <c r="AD388">
        <v>102</v>
      </c>
      <c r="AE388" s="6">
        <v>39978</v>
      </c>
      <c r="AF388" s="6">
        <v>43647</v>
      </c>
      <c r="AG388" s="6">
        <v>46387</v>
      </c>
      <c r="AH388" s="6">
        <v>39978</v>
      </c>
      <c r="AI388" s="6">
        <v>46387</v>
      </c>
      <c r="AJ388" s="6">
        <v>42461</v>
      </c>
    </row>
    <row r="389" spans="1:36" x14ac:dyDescent="0.2">
      <c r="A389">
        <v>3</v>
      </c>
      <c r="B389" t="s">
        <v>95</v>
      </c>
      <c r="C389">
        <v>524</v>
      </c>
      <c r="D389" t="s">
        <v>870</v>
      </c>
      <c r="E389">
        <v>5240000</v>
      </c>
      <c r="F389" t="s">
        <v>107</v>
      </c>
      <c r="G389">
        <v>21700</v>
      </c>
      <c r="H389">
        <v>120</v>
      </c>
      <c r="I389" t="s">
        <v>227</v>
      </c>
      <c r="J389">
        <v>1</v>
      </c>
      <c r="K389" t="s">
        <v>214</v>
      </c>
      <c r="L389">
        <v>1</v>
      </c>
      <c r="M389" t="s">
        <v>215</v>
      </c>
      <c r="N389">
        <v>8</v>
      </c>
      <c r="O389" t="s">
        <v>228</v>
      </c>
      <c r="P389" t="s">
        <v>216</v>
      </c>
      <c r="Q389">
        <v>313449902</v>
      </c>
      <c r="R389" t="s">
        <v>871</v>
      </c>
      <c r="S389" t="s">
        <v>632</v>
      </c>
      <c r="T389" t="s">
        <v>219</v>
      </c>
      <c r="U389" s="7">
        <v>0.33</v>
      </c>
      <c r="V389" s="7">
        <v>0.33</v>
      </c>
      <c r="W389">
        <v>120</v>
      </c>
      <c r="X389" t="s">
        <v>227</v>
      </c>
      <c r="Y389">
        <v>0</v>
      </c>
      <c r="AA389">
        <v>80</v>
      </c>
      <c r="AB389" t="s">
        <v>220</v>
      </c>
      <c r="AC389">
        <v>20</v>
      </c>
      <c r="AE389" s="6">
        <v>44621</v>
      </c>
      <c r="AF389" s="6">
        <v>44621</v>
      </c>
      <c r="AG389" s="6">
        <v>47848</v>
      </c>
      <c r="AH389" s="6">
        <v>44514</v>
      </c>
      <c r="AI389" s="6">
        <v>47848</v>
      </c>
      <c r="AJ389" s="6">
        <v>42461</v>
      </c>
    </row>
    <row r="390" spans="1:36" x14ac:dyDescent="0.2">
      <c r="A390">
        <v>3</v>
      </c>
      <c r="B390" t="s">
        <v>95</v>
      </c>
      <c r="C390">
        <v>526</v>
      </c>
      <c r="D390" t="s">
        <v>872</v>
      </c>
      <c r="E390">
        <v>5260020</v>
      </c>
      <c r="F390" t="s">
        <v>873</v>
      </c>
      <c r="G390">
        <v>20110</v>
      </c>
      <c r="H390">
        <v>120</v>
      </c>
      <c r="I390" t="s">
        <v>227</v>
      </c>
      <c r="J390">
        <v>1</v>
      </c>
      <c r="K390" t="s">
        <v>214</v>
      </c>
      <c r="L390">
        <v>1</v>
      </c>
      <c r="M390" t="s">
        <v>215</v>
      </c>
      <c r="N390">
        <v>8</v>
      </c>
      <c r="O390" t="s">
        <v>228</v>
      </c>
      <c r="P390" t="s">
        <v>216</v>
      </c>
      <c r="Q390">
        <v>306920000</v>
      </c>
      <c r="R390" t="s">
        <v>874</v>
      </c>
      <c r="S390" t="s">
        <v>513</v>
      </c>
      <c r="T390" t="s">
        <v>219</v>
      </c>
      <c r="U390" s="7">
        <v>0.33</v>
      </c>
      <c r="V390" s="7">
        <v>0.33</v>
      </c>
      <c r="W390">
        <v>120</v>
      </c>
      <c r="X390" t="s">
        <v>227</v>
      </c>
      <c r="Y390">
        <v>0</v>
      </c>
      <c r="AA390">
        <v>80</v>
      </c>
      <c r="AB390" t="s">
        <v>220</v>
      </c>
      <c r="AC390">
        <v>22</v>
      </c>
      <c r="AD390">
        <v>104</v>
      </c>
      <c r="AE390" s="6">
        <v>41730</v>
      </c>
      <c r="AF390" s="6">
        <v>44652</v>
      </c>
      <c r="AG390" s="6">
        <v>54514</v>
      </c>
      <c r="AH390" s="6">
        <v>41730</v>
      </c>
      <c r="AI390" s="6">
        <v>54514</v>
      </c>
      <c r="AJ390" s="6">
        <v>42461</v>
      </c>
    </row>
    <row r="391" spans="1:36" x14ac:dyDescent="0.2">
      <c r="A391">
        <v>3</v>
      </c>
      <c r="B391" t="s">
        <v>95</v>
      </c>
      <c r="C391">
        <v>529</v>
      </c>
      <c r="D391" t="s">
        <v>875</v>
      </c>
      <c r="E391">
        <v>5290001</v>
      </c>
      <c r="F391" t="s">
        <v>876</v>
      </c>
      <c r="G391">
        <v>6400</v>
      </c>
      <c r="H391">
        <v>64</v>
      </c>
      <c r="I391" t="s">
        <v>222</v>
      </c>
      <c r="J391">
        <v>1</v>
      </c>
      <c r="K391" t="s">
        <v>214</v>
      </c>
      <c r="L391">
        <v>1</v>
      </c>
      <c r="M391" t="s">
        <v>215</v>
      </c>
      <c r="N391">
        <v>0</v>
      </c>
      <c r="P391" t="s">
        <v>216</v>
      </c>
      <c r="Q391">
        <v>23870611</v>
      </c>
      <c r="R391" t="s">
        <v>877</v>
      </c>
      <c r="S391" t="s">
        <v>878</v>
      </c>
      <c r="T391" t="s">
        <v>219</v>
      </c>
      <c r="U391" s="7">
        <v>0.5</v>
      </c>
      <c r="V391" s="7">
        <v>0.5</v>
      </c>
      <c r="W391">
        <v>64</v>
      </c>
      <c r="X391" t="s">
        <v>222</v>
      </c>
      <c r="Y391">
        <v>0</v>
      </c>
      <c r="AA391">
        <v>80</v>
      </c>
      <c r="AB391" t="s">
        <v>220</v>
      </c>
      <c r="AC391">
        <v>29</v>
      </c>
      <c r="AD391">
        <v>108</v>
      </c>
      <c r="AE391" s="6">
        <v>37377</v>
      </c>
      <c r="AF391" s="6">
        <v>44013</v>
      </c>
      <c r="AG391" s="6">
        <v>47848</v>
      </c>
      <c r="AH391" s="6">
        <v>34623</v>
      </c>
      <c r="AI391" s="6">
        <v>47848</v>
      </c>
      <c r="AJ391" s="6">
        <v>27699</v>
      </c>
    </row>
    <row r="392" spans="1:36" x14ac:dyDescent="0.2">
      <c r="A392">
        <v>3</v>
      </c>
      <c r="B392" t="s">
        <v>95</v>
      </c>
      <c r="C392">
        <v>529</v>
      </c>
      <c r="D392" t="s">
        <v>875</v>
      </c>
      <c r="E392">
        <v>5290001</v>
      </c>
      <c r="F392" t="s">
        <v>876</v>
      </c>
      <c r="G392">
        <v>120200</v>
      </c>
      <c r="H392">
        <v>120</v>
      </c>
      <c r="I392" t="s">
        <v>227</v>
      </c>
      <c r="J392">
        <v>1</v>
      </c>
      <c r="K392" t="s">
        <v>214</v>
      </c>
      <c r="L392">
        <v>1</v>
      </c>
      <c r="M392" t="s">
        <v>215</v>
      </c>
      <c r="N392">
        <v>8</v>
      </c>
      <c r="O392" t="s">
        <v>228</v>
      </c>
      <c r="P392" t="s">
        <v>216</v>
      </c>
      <c r="Q392">
        <v>23870611</v>
      </c>
      <c r="R392" t="s">
        <v>877</v>
      </c>
      <c r="S392" t="s">
        <v>878</v>
      </c>
      <c r="T392" t="s">
        <v>219</v>
      </c>
      <c r="U392" s="7">
        <v>0.33</v>
      </c>
      <c r="V392" s="7">
        <v>0.33</v>
      </c>
      <c r="W392">
        <v>120</v>
      </c>
      <c r="X392" t="s">
        <v>227</v>
      </c>
      <c r="Y392">
        <v>0</v>
      </c>
      <c r="AA392">
        <v>80</v>
      </c>
      <c r="AB392" t="s">
        <v>220</v>
      </c>
      <c r="AC392">
        <v>23</v>
      </c>
      <c r="AD392">
        <v>108</v>
      </c>
      <c r="AE392" s="6">
        <v>34623</v>
      </c>
      <c r="AF392" s="6">
        <v>44013</v>
      </c>
      <c r="AG392" s="6">
        <v>47848</v>
      </c>
      <c r="AH392" s="6">
        <v>34623</v>
      </c>
      <c r="AI392" s="6">
        <v>47848</v>
      </c>
      <c r="AJ392" s="6">
        <v>42461</v>
      </c>
    </row>
    <row r="393" spans="1:36" x14ac:dyDescent="0.2">
      <c r="A393">
        <v>3</v>
      </c>
      <c r="B393" t="s">
        <v>95</v>
      </c>
      <c r="C393">
        <v>533</v>
      </c>
      <c r="D393" t="s">
        <v>879</v>
      </c>
      <c r="E393">
        <v>5330000</v>
      </c>
      <c r="F393" t="s">
        <v>110</v>
      </c>
      <c r="G393">
        <v>3100</v>
      </c>
      <c r="H393">
        <v>63</v>
      </c>
      <c r="I393" t="s">
        <v>2</v>
      </c>
      <c r="J393">
        <v>1</v>
      </c>
      <c r="K393" t="s">
        <v>214</v>
      </c>
      <c r="L393">
        <v>1</v>
      </c>
      <c r="M393" t="s">
        <v>215</v>
      </c>
      <c r="N393">
        <v>0</v>
      </c>
      <c r="P393" t="s">
        <v>216</v>
      </c>
      <c r="Q393">
        <v>23806946</v>
      </c>
      <c r="R393" t="s">
        <v>669</v>
      </c>
      <c r="S393" t="s">
        <v>880</v>
      </c>
      <c r="T393" t="s">
        <v>219</v>
      </c>
      <c r="U393" s="7">
        <v>1</v>
      </c>
      <c r="V393" s="7">
        <v>1</v>
      </c>
      <c r="W393">
        <v>63</v>
      </c>
      <c r="X393" t="s">
        <v>2</v>
      </c>
      <c r="Y393">
        <v>0</v>
      </c>
      <c r="AA393">
        <v>80</v>
      </c>
      <c r="AB393" t="s">
        <v>220</v>
      </c>
      <c r="AC393">
        <v>27</v>
      </c>
      <c r="AE393" s="6">
        <v>44378</v>
      </c>
      <c r="AF393" s="6">
        <v>44378</v>
      </c>
      <c r="AG393" s="6">
        <v>45992</v>
      </c>
      <c r="AH393" s="6">
        <v>43800</v>
      </c>
      <c r="AI393" s="6">
        <v>45992</v>
      </c>
      <c r="AJ393" s="6">
        <v>32051</v>
      </c>
    </row>
    <row r="394" spans="1:36" x14ac:dyDescent="0.2">
      <c r="A394">
        <v>3</v>
      </c>
      <c r="B394" t="s">
        <v>95</v>
      </c>
      <c r="C394">
        <v>533</v>
      </c>
      <c r="D394" t="s">
        <v>879</v>
      </c>
      <c r="E394">
        <v>5330000</v>
      </c>
      <c r="F394" t="s">
        <v>110</v>
      </c>
      <c r="G394">
        <v>30700</v>
      </c>
      <c r="H394">
        <v>120</v>
      </c>
      <c r="I394" t="s">
        <v>227</v>
      </c>
      <c r="J394">
        <v>1</v>
      </c>
      <c r="K394" t="s">
        <v>214</v>
      </c>
      <c r="L394">
        <v>1</v>
      </c>
      <c r="M394" t="s">
        <v>215</v>
      </c>
      <c r="N394">
        <v>8</v>
      </c>
      <c r="O394" t="s">
        <v>228</v>
      </c>
      <c r="P394" t="s">
        <v>216</v>
      </c>
      <c r="Q394">
        <v>14759559</v>
      </c>
      <c r="R394" t="s">
        <v>881</v>
      </c>
      <c r="S394" t="s">
        <v>408</v>
      </c>
      <c r="T394" t="s">
        <v>219</v>
      </c>
      <c r="U394" s="7">
        <v>0.33</v>
      </c>
      <c r="V394" s="7">
        <v>0.33</v>
      </c>
      <c r="W394">
        <v>120</v>
      </c>
      <c r="X394" t="s">
        <v>227</v>
      </c>
      <c r="Y394">
        <v>0</v>
      </c>
      <c r="AA394">
        <v>80</v>
      </c>
      <c r="AB394" t="s">
        <v>220</v>
      </c>
      <c r="AC394">
        <v>21</v>
      </c>
      <c r="AE394" s="6">
        <v>43271</v>
      </c>
      <c r="AF394" s="6">
        <v>43271</v>
      </c>
      <c r="AG394" s="6">
        <v>45828</v>
      </c>
      <c r="AH394" s="6">
        <v>43271</v>
      </c>
      <c r="AI394" s="6">
        <v>45828</v>
      </c>
      <c r="AJ394" s="6">
        <v>42461</v>
      </c>
    </row>
    <row r="395" spans="1:36" x14ac:dyDescent="0.2">
      <c r="A395">
        <v>3</v>
      </c>
      <c r="B395" t="s">
        <v>95</v>
      </c>
      <c r="C395">
        <v>535</v>
      </c>
      <c r="D395" t="s">
        <v>882</v>
      </c>
      <c r="E395">
        <v>5350001</v>
      </c>
      <c r="F395" t="s">
        <v>883</v>
      </c>
      <c r="G395">
        <v>84100</v>
      </c>
      <c r="H395">
        <v>84</v>
      </c>
      <c r="I395" t="s">
        <v>884</v>
      </c>
      <c r="J395">
        <v>1</v>
      </c>
      <c r="K395" t="s">
        <v>214</v>
      </c>
      <c r="L395">
        <v>1</v>
      </c>
      <c r="M395" t="s">
        <v>215</v>
      </c>
      <c r="N395">
        <v>0</v>
      </c>
      <c r="P395" t="s">
        <v>216</v>
      </c>
      <c r="Q395">
        <v>27972744</v>
      </c>
      <c r="R395" t="s">
        <v>885</v>
      </c>
      <c r="S395" t="s">
        <v>886</v>
      </c>
      <c r="T395" t="s">
        <v>219</v>
      </c>
      <c r="U395" s="7">
        <v>0.72</v>
      </c>
      <c r="V395" s="7">
        <v>0.72</v>
      </c>
      <c r="W395">
        <v>84</v>
      </c>
      <c r="X395" t="s">
        <v>884</v>
      </c>
      <c r="Y395">
        <v>0</v>
      </c>
      <c r="AA395">
        <v>80</v>
      </c>
      <c r="AB395" t="s">
        <v>220</v>
      </c>
      <c r="AC395">
        <v>30</v>
      </c>
      <c r="AD395">
        <v>110</v>
      </c>
      <c r="AE395" s="6">
        <v>44774</v>
      </c>
      <c r="AF395" s="6">
        <v>44774</v>
      </c>
      <c r="AG395" s="6">
        <v>50041</v>
      </c>
      <c r="AH395" s="6">
        <v>34547</v>
      </c>
      <c r="AI395" s="6">
        <v>50041</v>
      </c>
      <c r="AJ395" s="6">
        <v>32051</v>
      </c>
    </row>
    <row r="396" spans="1:36" x14ac:dyDescent="0.2">
      <c r="A396">
        <v>3</v>
      </c>
      <c r="B396" t="s">
        <v>95</v>
      </c>
      <c r="C396">
        <v>535</v>
      </c>
      <c r="D396" t="s">
        <v>882</v>
      </c>
      <c r="E396">
        <v>5350001</v>
      </c>
      <c r="F396" t="s">
        <v>883</v>
      </c>
      <c r="G396">
        <v>140100</v>
      </c>
      <c r="H396">
        <v>140</v>
      </c>
      <c r="I396" t="s">
        <v>241</v>
      </c>
      <c r="J396">
        <v>1</v>
      </c>
      <c r="K396" t="s">
        <v>214</v>
      </c>
      <c r="L396">
        <v>1</v>
      </c>
      <c r="M396" t="s">
        <v>215</v>
      </c>
      <c r="N396">
        <v>0</v>
      </c>
      <c r="P396" t="s">
        <v>216</v>
      </c>
      <c r="Q396">
        <v>204598197</v>
      </c>
      <c r="R396" t="s">
        <v>356</v>
      </c>
      <c r="S396" t="s">
        <v>887</v>
      </c>
      <c r="T396" t="s">
        <v>219</v>
      </c>
      <c r="U396" s="7">
        <v>1</v>
      </c>
      <c r="V396" s="7">
        <v>1</v>
      </c>
      <c r="W396">
        <v>140</v>
      </c>
      <c r="X396" t="s">
        <v>241</v>
      </c>
      <c r="Y396">
        <v>0</v>
      </c>
      <c r="AA396">
        <v>80</v>
      </c>
      <c r="AB396" t="s">
        <v>220</v>
      </c>
      <c r="AC396">
        <v>20</v>
      </c>
      <c r="AE396" s="6">
        <v>44774</v>
      </c>
      <c r="AF396" s="6">
        <v>44774</v>
      </c>
      <c r="AG396" s="6">
        <v>53692</v>
      </c>
      <c r="AH396" s="6">
        <v>44416</v>
      </c>
      <c r="AI396" s="6">
        <v>53692</v>
      </c>
      <c r="AJ396" s="6">
        <v>18629</v>
      </c>
    </row>
    <row r="397" spans="1:36" x14ac:dyDescent="0.2">
      <c r="A397">
        <v>3</v>
      </c>
      <c r="B397" t="s">
        <v>95</v>
      </c>
      <c r="C397">
        <v>535</v>
      </c>
      <c r="D397" t="s">
        <v>882</v>
      </c>
      <c r="E397">
        <v>5350001</v>
      </c>
      <c r="F397" t="s">
        <v>883</v>
      </c>
      <c r="G397">
        <v>140200</v>
      </c>
      <c r="H397">
        <v>140</v>
      </c>
      <c r="I397" t="s">
        <v>241</v>
      </c>
      <c r="J397">
        <v>1</v>
      </c>
      <c r="K397" t="s">
        <v>214</v>
      </c>
      <c r="L397">
        <v>1</v>
      </c>
      <c r="M397" t="s">
        <v>215</v>
      </c>
      <c r="N397">
        <v>0</v>
      </c>
      <c r="P397" t="s">
        <v>216</v>
      </c>
      <c r="U397" s="7">
        <v>1</v>
      </c>
      <c r="AJ397" s="6">
        <v>36039</v>
      </c>
    </row>
    <row r="398" spans="1:36" x14ac:dyDescent="0.2">
      <c r="A398">
        <v>3</v>
      </c>
      <c r="B398" t="s">
        <v>95</v>
      </c>
      <c r="C398">
        <v>535</v>
      </c>
      <c r="D398" t="s">
        <v>882</v>
      </c>
      <c r="E398">
        <v>5350001</v>
      </c>
      <c r="F398" t="s">
        <v>883</v>
      </c>
      <c r="G398">
        <v>140300</v>
      </c>
      <c r="H398">
        <v>140</v>
      </c>
      <c r="I398" t="s">
        <v>241</v>
      </c>
      <c r="J398">
        <v>1</v>
      </c>
      <c r="K398" t="s">
        <v>214</v>
      </c>
      <c r="L398">
        <v>1</v>
      </c>
      <c r="M398" t="s">
        <v>215</v>
      </c>
      <c r="N398">
        <v>0</v>
      </c>
      <c r="P398" t="s">
        <v>216</v>
      </c>
      <c r="Q398">
        <v>27972744</v>
      </c>
      <c r="R398" t="s">
        <v>885</v>
      </c>
      <c r="S398" t="s">
        <v>886</v>
      </c>
      <c r="T398" t="s">
        <v>219</v>
      </c>
      <c r="U398" s="7">
        <v>0.81</v>
      </c>
      <c r="V398" s="7">
        <v>0.28000000000000003</v>
      </c>
      <c r="W398">
        <v>140</v>
      </c>
      <c r="X398" t="s">
        <v>241</v>
      </c>
      <c r="Y398">
        <v>0</v>
      </c>
      <c r="AA398">
        <v>80</v>
      </c>
      <c r="AB398" t="s">
        <v>220</v>
      </c>
      <c r="AC398">
        <v>24</v>
      </c>
      <c r="AD398">
        <v>110</v>
      </c>
      <c r="AE398" s="6">
        <v>44896</v>
      </c>
      <c r="AF398" s="6">
        <v>44896</v>
      </c>
      <c r="AG398" s="6">
        <v>50041</v>
      </c>
      <c r="AH398" s="6">
        <v>34547</v>
      </c>
      <c r="AI398" s="6">
        <v>50041</v>
      </c>
      <c r="AJ398" s="6">
        <v>18629</v>
      </c>
    </row>
    <row r="399" spans="1:36" x14ac:dyDescent="0.2">
      <c r="A399">
        <v>3</v>
      </c>
      <c r="B399" t="s">
        <v>95</v>
      </c>
      <c r="C399">
        <v>536</v>
      </c>
      <c r="D399" t="s">
        <v>888</v>
      </c>
      <c r="E399">
        <v>5360000</v>
      </c>
      <c r="F399" t="s">
        <v>112</v>
      </c>
      <c r="G399">
        <v>1010</v>
      </c>
      <c r="H399">
        <v>63</v>
      </c>
      <c r="I399" t="s">
        <v>2</v>
      </c>
      <c r="J399">
        <v>1</v>
      </c>
      <c r="K399" t="s">
        <v>214</v>
      </c>
      <c r="L399">
        <v>1</v>
      </c>
      <c r="M399" t="s">
        <v>215</v>
      </c>
      <c r="P399" t="s">
        <v>216</v>
      </c>
      <c r="U399" s="7">
        <v>0.56000000000000005</v>
      </c>
      <c r="AJ399" s="6">
        <v>31321</v>
      </c>
    </row>
    <row r="400" spans="1:36" x14ac:dyDescent="0.2">
      <c r="A400">
        <v>3</v>
      </c>
      <c r="B400" t="s">
        <v>95</v>
      </c>
      <c r="C400">
        <v>539</v>
      </c>
      <c r="D400" t="s">
        <v>889</v>
      </c>
      <c r="E400">
        <v>5390000</v>
      </c>
      <c r="F400" t="s">
        <v>113</v>
      </c>
      <c r="G400">
        <v>60700</v>
      </c>
      <c r="H400">
        <v>64</v>
      </c>
      <c r="I400" t="s">
        <v>222</v>
      </c>
      <c r="J400">
        <v>1</v>
      </c>
      <c r="K400" t="s">
        <v>214</v>
      </c>
      <c r="L400">
        <v>1</v>
      </c>
      <c r="M400" t="s">
        <v>215</v>
      </c>
      <c r="N400">
        <v>0</v>
      </c>
      <c r="P400" t="s">
        <v>216</v>
      </c>
      <c r="Q400">
        <v>33962689</v>
      </c>
      <c r="R400" t="s">
        <v>890</v>
      </c>
      <c r="S400" t="s">
        <v>269</v>
      </c>
      <c r="T400" t="s">
        <v>219</v>
      </c>
      <c r="U400" s="7">
        <v>0.5</v>
      </c>
      <c r="V400" s="7">
        <v>0.5</v>
      </c>
      <c r="W400">
        <v>64</v>
      </c>
      <c r="X400" t="s">
        <v>222</v>
      </c>
      <c r="Y400">
        <v>0</v>
      </c>
      <c r="AA400">
        <v>80</v>
      </c>
      <c r="AB400" t="s">
        <v>220</v>
      </c>
      <c r="AC400">
        <v>27</v>
      </c>
      <c r="AE400" s="6">
        <v>44866</v>
      </c>
      <c r="AF400" s="6">
        <v>44866</v>
      </c>
      <c r="AG400" s="6">
        <v>50405</v>
      </c>
      <c r="AH400" s="6">
        <v>38696</v>
      </c>
      <c r="AI400" s="6">
        <v>50405</v>
      </c>
      <c r="AJ400" s="6">
        <v>33695</v>
      </c>
    </row>
    <row r="401" spans="1:36" x14ac:dyDescent="0.2">
      <c r="A401">
        <v>3</v>
      </c>
      <c r="B401" t="s">
        <v>95</v>
      </c>
      <c r="C401">
        <v>539</v>
      </c>
      <c r="D401" t="s">
        <v>889</v>
      </c>
      <c r="E401">
        <v>5390000</v>
      </c>
      <c r="F401" t="s">
        <v>113</v>
      </c>
      <c r="G401">
        <v>100200</v>
      </c>
      <c r="H401">
        <v>63</v>
      </c>
      <c r="I401" t="s">
        <v>2</v>
      </c>
      <c r="J401">
        <v>1</v>
      </c>
      <c r="K401" t="s">
        <v>214</v>
      </c>
      <c r="L401">
        <v>1</v>
      </c>
      <c r="M401" t="s">
        <v>215</v>
      </c>
      <c r="N401">
        <v>0</v>
      </c>
      <c r="P401" t="s">
        <v>216</v>
      </c>
      <c r="Q401">
        <v>58475625</v>
      </c>
      <c r="R401" t="s">
        <v>891</v>
      </c>
      <c r="S401" t="s">
        <v>458</v>
      </c>
      <c r="T401" t="s">
        <v>219</v>
      </c>
      <c r="U401" s="7">
        <v>0.5</v>
      </c>
      <c r="V401" s="7">
        <v>0.5</v>
      </c>
      <c r="W401">
        <v>63</v>
      </c>
      <c r="X401" t="s">
        <v>2</v>
      </c>
      <c r="Y401">
        <v>0</v>
      </c>
      <c r="AA401">
        <v>80</v>
      </c>
      <c r="AB401" t="s">
        <v>220</v>
      </c>
      <c r="AC401">
        <v>28</v>
      </c>
      <c r="AD401">
        <v>107</v>
      </c>
      <c r="AE401" s="6">
        <v>44866</v>
      </c>
      <c r="AF401" s="6">
        <v>44866</v>
      </c>
      <c r="AG401" s="6">
        <v>48944</v>
      </c>
      <c r="AH401" s="6">
        <v>33604</v>
      </c>
      <c r="AI401" s="6">
        <v>48944</v>
      </c>
      <c r="AJ401" s="6">
        <v>43466</v>
      </c>
    </row>
    <row r="402" spans="1:36" x14ac:dyDescent="0.2">
      <c r="A402">
        <v>3</v>
      </c>
      <c r="B402" t="s">
        <v>95</v>
      </c>
      <c r="C402">
        <v>539</v>
      </c>
      <c r="D402" t="s">
        <v>889</v>
      </c>
      <c r="E402">
        <v>5390020</v>
      </c>
      <c r="F402" t="s">
        <v>892</v>
      </c>
      <c r="G402">
        <v>22100</v>
      </c>
      <c r="H402">
        <v>140</v>
      </c>
      <c r="I402" t="s">
        <v>241</v>
      </c>
      <c r="J402">
        <v>1</v>
      </c>
      <c r="K402" t="s">
        <v>214</v>
      </c>
      <c r="L402">
        <v>1</v>
      </c>
      <c r="M402" t="s">
        <v>215</v>
      </c>
      <c r="N402">
        <v>0</v>
      </c>
      <c r="P402" t="s">
        <v>216</v>
      </c>
      <c r="Q402">
        <v>25707209</v>
      </c>
      <c r="R402" t="s">
        <v>893</v>
      </c>
      <c r="S402" t="s">
        <v>894</v>
      </c>
      <c r="T402" t="s">
        <v>219</v>
      </c>
      <c r="U402" s="7">
        <v>0.75</v>
      </c>
      <c r="V402" s="7">
        <v>0.75</v>
      </c>
      <c r="W402">
        <v>140</v>
      </c>
      <c r="X402" t="s">
        <v>241</v>
      </c>
      <c r="Y402">
        <v>0</v>
      </c>
      <c r="AA402">
        <v>80</v>
      </c>
      <c r="AB402" t="s">
        <v>220</v>
      </c>
      <c r="AC402">
        <v>20</v>
      </c>
      <c r="AE402" s="6">
        <v>44866</v>
      </c>
      <c r="AF402" s="6">
        <v>44866</v>
      </c>
      <c r="AG402" s="6">
        <v>49674</v>
      </c>
      <c r="AH402" s="6">
        <v>44317</v>
      </c>
      <c r="AI402" s="6">
        <v>49674</v>
      </c>
      <c r="AJ402" s="6">
        <v>42461</v>
      </c>
    </row>
    <row r="403" spans="1:36" x14ac:dyDescent="0.2">
      <c r="A403">
        <v>3</v>
      </c>
      <c r="B403" t="s">
        <v>95</v>
      </c>
      <c r="C403">
        <v>540</v>
      </c>
      <c r="D403" t="s">
        <v>895</v>
      </c>
      <c r="E403">
        <v>5400000</v>
      </c>
      <c r="F403" t="s">
        <v>114</v>
      </c>
      <c r="G403">
        <v>4100</v>
      </c>
      <c r="H403">
        <v>64</v>
      </c>
      <c r="I403" t="s">
        <v>222</v>
      </c>
      <c r="J403">
        <v>1</v>
      </c>
      <c r="K403" t="s">
        <v>214</v>
      </c>
      <c r="L403">
        <v>1</v>
      </c>
      <c r="M403" t="s">
        <v>215</v>
      </c>
      <c r="N403">
        <v>0</v>
      </c>
      <c r="P403" t="s">
        <v>216</v>
      </c>
      <c r="Q403">
        <v>302512611</v>
      </c>
      <c r="R403" t="s">
        <v>229</v>
      </c>
      <c r="S403" t="s">
        <v>896</v>
      </c>
      <c r="T403" t="s">
        <v>219</v>
      </c>
      <c r="U403" s="7">
        <v>0.5</v>
      </c>
      <c r="V403" s="7">
        <v>0.5</v>
      </c>
      <c r="W403">
        <v>64</v>
      </c>
      <c r="X403" t="s">
        <v>222</v>
      </c>
      <c r="Y403">
        <v>0</v>
      </c>
      <c r="AA403">
        <v>80</v>
      </c>
      <c r="AB403" t="s">
        <v>220</v>
      </c>
      <c r="AC403">
        <v>26</v>
      </c>
      <c r="AD403">
        <v>105</v>
      </c>
      <c r="AE403" s="6">
        <v>44899</v>
      </c>
      <c r="AF403" s="6">
        <v>44899</v>
      </c>
      <c r="AG403" s="6">
        <v>54812</v>
      </c>
      <c r="AH403" s="6">
        <v>44899</v>
      </c>
      <c r="AI403" s="6">
        <v>54812</v>
      </c>
      <c r="AJ403" s="6">
        <v>26969</v>
      </c>
    </row>
    <row r="404" spans="1:36" x14ac:dyDescent="0.2">
      <c r="A404">
        <v>3</v>
      </c>
      <c r="B404" t="s">
        <v>95</v>
      </c>
      <c r="C404">
        <v>543</v>
      </c>
      <c r="D404" t="s">
        <v>897</v>
      </c>
      <c r="E404">
        <v>5430000</v>
      </c>
      <c r="F404" t="s">
        <v>115</v>
      </c>
      <c r="G404">
        <v>20100</v>
      </c>
      <c r="H404">
        <v>63</v>
      </c>
      <c r="I404" t="s">
        <v>2</v>
      </c>
      <c r="J404">
        <v>1</v>
      </c>
      <c r="K404" t="s">
        <v>214</v>
      </c>
      <c r="L404">
        <v>1</v>
      </c>
      <c r="M404" t="s">
        <v>215</v>
      </c>
      <c r="N404">
        <v>0</v>
      </c>
      <c r="P404" t="s">
        <v>216</v>
      </c>
      <c r="Q404">
        <v>306505348</v>
      </c>
      <c r="R404" t="s">
        <v>898</v>
      </c>
      <c r="S404" t="s">
        <v>899</v>
      </c>
      <c r="T404" t="s">
        <v>219</v>
      </c>
      <c r="U404" s="7">
        <v>0.5</v>
      </c>
      <c r="V404" s="7">
        <v>0.5</v>
      </c>
      <c r="W404">
        <v>63</v>
      </c>
      <c r="X404" t="s">
        <v>2</v>
      </c>
      <c r="Y404">
        <v>0</v>
      </c>
      <c r="AA404">
        <v>80</v>
      </c>
      <c r="AB404" t="s">
        <v>220</v>
      </c>
      <c r="AC404">
        <v>30</v>
      </c>
      <c r="AD404">
        <v>111</v>
      </c>
      <c r="AE404" s="6">
        <v>43709</v>
      </c>
      <c r="AF404" s="6">
        <v>43709</v>
      </c>
      <c r="AG404" s="6">
        <v>52565</v>
      </c>
      <c r="AH404" s="6">
        <v>38600</v>
      </c>
      <c r="AI404" s="6">
        <v>52565</v>
      </c>
      <c r="AJ404" s="6">
        <v>33970</v>
      </c>
    </row>
    <row r="405" spans="1:36" x14ac:dyDescent="0.2">
      <c r="A405">
        <v>3</v>
      </c>
      <c r="B405" t="s">
        <v>95</v>
      </c>
      <c r="C405">
        <v>543</v>
      </c>
      <c r="D405" t="s">
        <v>897</v>
      </c>
      <c r="E405">
        <v>5430000</v>
      </c>
      <c r="F405" t="s">
        <v>115</v>
      </c>
      <c r="G405">
        <v>30100</v>
      </c>
      <c r="H405">
        <v>64</v>
      </c>
      <c r="I405" t="s">
        <v>222</v>
      </c>
      <c r="J405">
        <v>1</v>
      </c>
      <c r="K405" t="s">
        <v>214</v>
      </c>
      <c r="L405">
        <v>1</v>
      </c>
      <c r="M405" t="s">
        <v>215</v>
      </c>
      <c r="N405">
        <v>0</v>
      </c>
      <c r="P405" t="s">
        <v>216</v>
      </c>
      <c r="Q405">
        <v>66552142</v>
      </c>
      <c r="R405" t="s">
        <v>900</v>
      </c>
      <c r="S405" t="s">
        <v>238</v>
      </c>
      <c r="T405" t="s">
        <v>219</v>
      </c>
      <c r="U405" s="7">
        <v>0.5</v>
      </c>
      <c r="V405" s="7">
        <v>0.5</v>
      </c>
      <c r="W405">
        <v>64</v>
      </c>
      <c r="X405" t="s">
        <v>222</v>
      </c>
      <c r="Y405">
        <v>0</v>
      </c>
      <c r="AA405">
        <v>80</v>
      </c>
      <c r="AB405" t="s">
        <v>220</v>
      </c>
      <c r="AC405">
        <v>27</v>
      </c>
      <c r="AE405" s="6">
        <v>44866</v>
      </c>
      <c r="AF405" s="6">
        <v>44866</v>
      </c>
      <c r="AG405" s="6">
        <v>47756</v>
      </c>
      <c r="AH405" s="6">
        <v>41224</v>
      </c>
      <c r="AI405" s="6">
        <v>47756</v>
      </c>
      <c r="AJ405" s="6">
        <v>33970</v>
      </c>
    </row>
    <row r="406" spans="1:36" x14ac:dyDescent="0.2">
      <c r="A406">
        <v>3</v>
      </c>
      <c r="B406" t="s">
        <v>95</v>
      </c>
      <c r="C406">
        <v>543</v>
      </c>
      <c r="D406" t="s">
        <v>897</v>
      </c>
      <c r="E406">
        <v>5430000</v>
      </c>
      <c r="F406" t="s">
        <v>115</v>
      </c>
      <c r="G406">
        <v>35500</v>
      </c>
      <c r="H406">
        <v>120</v>
      </c>
      <c r="I406" t="s">
        <v>227</v>
      </c>
      <c r="J406">
        <v>1</v>
      </c>
      <c r="K406" t="s">
        <v>214</v>
      </c>
      <c r="L406">
        <v>1</v>
      </c>
      <c r="M406" t="s">
        <v>215</v>
      </c>
      <c r="N406">
        <v>8</v>
      </c>
      <c r="O406" t="s">
        <v>228</v>
      </c>
      <c r="P406" t="s">
        <v>216</v>
      </c>
      <c r="Q406">
        <v>316409499</v>
      </c>
      <c r="R406" t="s">
        <v>678</v>
      </c>
      <c r="S406" t="s">
        <v>306</v>
      </c>
      <c r="T406" t="s">
        <v>219</v>
      </c>
      <c r="U406" s="7">
        <v>7.0000000000000007E-2</v>
      </c>
      <c r="V406" s="7">
        <v>7.0000000000000007E-2</v>
      </c>
      <c r="W406">
        <v>120</v>
      </c>
      <c r="X406" t="s">
        <v>227</v>
      </c>
      <c r="Y406">
        <v>0</v>
      </c>
      <c r="AA406">
        <v>80</v>
      </c>
      <c r="AB406" t="s">
        <v>220</v>
      </c>
      <c r="AC406">
        <v>20</v>
      </c>
      <c r="AD406">
        <v>101</v>
      </c>
      <c r="AE406" s="6">
        <v>44440</v>
      </c>
      <c r="AF406" s="6">
        <v>44440</v>
      </c>
      <c r="AG406" s="6">
        <v>46022</v>
      </c>
      <c r="AH406" s="6">
        <v>44268</v>
      </c>
      <c r="AI406" s="6">
        <v>46022</v>
      </c>
      <c r="AJ406" s="6">
        <v>42461</v>
      </c>
    </row>
    <row r="407" spans="1:36" x14ac:dyDescent="0.2">
      <c r="A407">
        <v>3</v>
      </c>
      <c r="B407" t="s">
        <v>95</v>
      </c>
      <c r="C407">
        <v>543</v>
      </c>
      <c r="D407" t="s">
        <v>897</v>
      </c>
      <c r="E407">
        <v>5430030</v>
      </c>
      <c r="F407" t="s">
        <v>901</v>
      </c>
      <c r="G407">
        <v>120320</v>
      </c>
      <c r="H407">
        <v>120</v>
      </c>
      <c r="I407" t="s">
        <v>227</v>
      </c>
      <c r="J407">
        <v>1</v>
      </c>
      <c r="K407" t="s">
        <v>214</v>
      </c>
      <c r="L407">
        <v>1</v>
      </c>
      <c r="M407" t="s">
        <v>215</v>
      </c>
      <c r="N407">
        <v>8</v>
      </c>
      <c r="O407" t="s">
        <v>228</v>
      </c>
      <c r="P407" t="s">
        <v>216</v>
      </c>
      <c r="Q407">
        <v>66552142</v>
      </c>
      <c r="R407" t="s">
        <v>900</v>
      </c>
      <c r="S407" t="s">
        <v>238</v>
      </c>
      <c r="T407" t="s">
        <v>219</v>
      </c>
      <c r="U407" s="7">
        <v>0.25</v>
      </c>
      <c r="V407" s="7">
        <v>0.25</v>
      </c>
      <c r="W407">
        <v>120</v>
      </c>
      <c r="X407" t="s">
        <v>227</v>
      </c>
      <c r="Y407">
        <v>0</v>
      </c>
      <c r="AA407">
        <v>80</v>
      </c>
      <c r="AB407" t="s">
        <v>220</v>
      </c>
      <c r="AC407">
        <v>21</v>
      </c>
      <c r="AE407" s="6">
        <v>41456</v>
      </c>
      <c r="AF407" s="6">
        <v>44228</v>
      </c>
      <c r="AG407" s="6">
        <v>47756</v>
      </c>
      <c r="AH407" s="6">
        <v>41224</v>
      </c>
      <c r="AI407" s="6">
        <v>47756</v>
      </c>
      <c r="AJ407" s="6">
        <v>42461</v>
      </c>
    </row>
    <row r="408" spans="1:36" x14ac:dyDescent="0.2">
      <c r="A408">
        <v>3</v>
      </c>
      <c r="B408" t="s">
        <v>95</v>
      </c>
      <c r="C408">
        <v>543</v>
      </c>
      <c r="D408" t="s">
        <v>897</v>
      </c>
      <c r="E408">
        <v>5430040</v>
      </c>
      <c r="F408" t="s">
        <v>902</v>
      </c>
      <c r="G408">
        <v>30340</v>
      </c>
      <c r="H408">
        <v>120</v>
      </c>
      <c r="I408" t="s">
        <v>227</v>
      </c>
      <c r="J408">
        <v>1</v>
      </c>
      <c r="K408" t="s">
        <v>214</v>
      </c>
      <c r="L408">
        <v>1</v>
      </c>
      <c r="M408" t="s">
        <v>215</v>
      </c>
      <c r="N408">
        <v>8</v>
      </c>
      <c r="O408" t="s">
        <v>228</v>
      </c>
      <c r="P408" t="s">
        <v>216</v>
      </c>
      <c r="Q408">
        <v>200577401</v>
      </c>
      <c r="R408" t="s">
        <v>903</v>
      </c>
      <c r="S408" t="s">
        <v>904</v>
      </c>
      <c r="T408" t="s">
        <v>219</v>
      </c>
      <c r="U408" s="7">
        <v>0.18</v>
      </c>
      <c r="V408" s="7">
        <v>0.18</v>
      </c>
      <c r="W408">
        <v>120</v>
      </c>
      <c r="X408" t="s">
        <v>227</v>
      </c>
      <c r="Y408">
        <v>0</v>
      </c>
      <c r="AA408">
        <v>80</v>
      </c>
      <c r="AB408" t="s">
        <v>220</v>
      </c>
      <c r="AC408">
        <v>20</v>
      </c>
      <c r="AE408" s="6">
        <v>44585</v>
      </c>
      <c r="AF408" s="6">
        <v>44585</v>
      </c>
      <c r="AG408" s="6">
        <v>46022</v>
      </c>
      <c r="AH408" s="6">
        <v>44585</v>
      </c>
      <c r="AI408" s="6">
        <v>46022</v>
      </c>
      <c r="AJ408" s="6">
        <v>42461</v>
      </c>
    </row>
    <row r="409" spans="1:36" x14ac:dyDescent="0.2">
      <c r="A409">
        <v>3</v>
      </c>
      <c r="B409" t="s">
        <v>95</v>
      </c>
      <c r="C409">
        <v>544</v>
      </c>
      <c r="D409" t="s">
        <v>905</v>
      </c>
      <c r="E409">
        <v>5440000</v>
      </c>
      <c r="F409" t="s">
        <v>116</v>
      </c>
      <c r="G409">
        <v>20100</v>
      </c>
      <c r="H409">
        <v>63</v>
      </c>
      <c r="I409" t="s">
        <v>2</v>
      </c>
      <c r="J409">
        <v>1</v>
      </c>
      <c r="K409" t="s">
        <v>214</v>
      </c>
      <c r="L409">
        <v>1</v>
      </c>
      <c r="M409" t="s">
        <v>215</v>
      </c>
      <c r="N409">
        <v>0</v>
      </c>
      <c r="P409" t="s">
        <v>216</v>
      </c>
      <c r="Q409">
        <v>38234761</v>
      </c>
      <c r="R409" t="s">
        <v>906</v>
      </c>
      <c r="S409" t="s">
        <v>907</v>
      </c>
      <c r="T409" t="s">
        <v>219</v>
      </c>
      <c r="U409" s="7">
        <v>0.75</v>
      </c>
      <c r="V409" s="7">
        <v>0.75</v>
      </c>
      <c r="W409">
        <v>63</v>
      </c>
      <c r="X409" t="s">
        <v>2</v>
      </c>
      <c r="Y409">
        <v>0</v>
      </c>
      <c r="AA409">
        <v>80</v>
      </c>
      <c r="AB409" t="s">
        <v>220</v>
      </c>
      <c r="AC409">
        <v>29</v>
      </c>
      <c r="AD409">
        <v>106</v>
      </c>
      <c r="AE409" s="6">
        <v>44542</v>
      </c>
      <c r="AF409" s="6">
        <v>44542</v>
      </c>
      <c r="AG409" s="6">
        <v>51501</v>
      </c>
      <c r="AH409" s="6">
        <v>37347</v>
      </c>
      <c r="AI409" s="6">
        <v>51501</v>
      </c>
      <c r="AJ409" s="6">
        <v>18629</v>
      </c>
    </row>
    <row r="410" spans="1:36" x14ac:dyDescent="0.2">
      <c r="A410">
        <v>3</v>
      </c>
      <c r="B410" t="s">
        <v>95</v>
      </c>
      <c r="C410">
        <v>544</v>
      </c>
      <c r="D410" t="s">
        <v>905</v>
      </c>
      <c r="E410">
        <v>5440000</v>
      </c>
      <c r="F410" t="s">
        <v>116</v>
      </c>
      <c r="G410">
        <v>31900</v>
      </c>
      <c r="H410">
        <v>120</v>
      </c>
      <c r="I410" t="s">
        <v>227</v>
      </c>
      <c r="J410">
        <v>1</v>
      </c>
      <c r="K410" t="s">
        <v>214</v>
      </c>
      <c r="L410">
        <v>1</v>
      </c>
      <c r="M410" t="s">
        <v>215</v>
      </c>
      <c r="N410">
        <v>8</v>
      </c>
      <c r="O410" t="s">
        <v>228</v>
      </c>
      <c r="P410" t="s">
        <v>216</v>
      </c>
      <c r="Q410">
        <v>38234761</v>
      </c>
      <c r="R410" t="s">
        <v>906</v>
      </c>
      <c r="S410" t="s">
        <v>907</v>
      </c>
      <c r="T410" t="s">
        <v>219</v>
      </c>
      <c r="U410" s="7">
        <v>0.5</v>
      </c>
      <c r="V410" s="7">
        <v>0.25</v>
      </c>
      <c r="W410">
        <v>120</v>
      </c>
      <c r="X410" t="s">
        <v>227</v>
      </c>
      <c r="Y410">
        <v>0</v>
      </c>
      <c r="AA410">
        <v>80</v>
      </c>
      <c r="AB410" t="s">
        <v>220</v>
      </c>
      <c r="AC410">
        <v>23</v>
      </c>
      <c r="AD410">
        <v>106</v>
      </c>
      <c r="AE410" s="6">
        <v>44542</v>
      </c>
      <c r="AF410" s="6">
        <v>44542</v>
      </c>
      <c r="AG410" s="6">
        <v>51501</v>
      </c>
      <c r="AH410" s="6">
        <v>37347</v>
      </c>
      <c r="AI410" s="6">
        <v>51501</v>
      </c>
      <c r="AJ410" s="6">
        <v>42461</v>
      </c>
    </row>
    <row r="411" spans="1:36" x14ac:dyDescent="0.2">
      <c r="A411">
        <v>3</v>
      </c>
      <c r="B411" t="s">
        <v>95</v>
      </c>
      <c r="C411">
        <v>544</v>
      </c>
      <c r="D411" t="s">
        <v>905</v>
      </c>
      <c r="E411">
        <v>5440000</v>
      </c>
      <c r="F411" t="s">
        <v>116</v>
      </c>
      <c r="G411">
        <v>31900</v>
      </c>
      <c r="H411">
        <v>120</v>
      </c>
      <c r="I411" t="s">
        <v>227</v>
      </c>
      <c r="J411">
        <v>1</v>
      </c>
      <c r="K411" t="s">
        <v>214</v>
      </c>
      <c r="L411">
        <v>1</v>
      </c>
      <c r="M411" t="s">
        <v>215</v>
      </c>
      <c r="N411">
        <v>8</v>
      </c>
      <c r="O411" t="s">
        <v>228</v>
      </c>
      <c r="P411" t="s">
        <v>216</v>
      </c>
      <c r="Q411">
        <v>301165148</v>
      </c>
      <c r="R411" t="s">
        <v>908</v>
      </c>
      <c r="S411" t="s">
        <v>909</v>
      </c>
      <c r="T411" t="s">
        <v>219</v>
      </c>
      <c r="U411" s="7">
        <v>0.5</v>
      </c>
      <c r="V411" s="7">
        <v>0.25</v>
      </c>
      <c r="W411">
        <v>120</v>
      </c>
      <c r="X411" t="s">
        <v>227</v>
      </c>
      <c r="Y411">
        <v>0</v>
      </c>
      <c r="AA411">
        <v>80</v>
      </c>
      <c r="AB411" t="s">
        <v>220</v>
      </c>
      <c r="AC411">
        <v>20</v>
      </c>
      <c r="AE411" s="6">
        <v>44571</v>
      </c>
      <c r="AF411" s="6">
        <v>44571</v>
      </c>
      <c r="AG411" s="6">
        <v>51501</v>
      </c>
      <c r="AH411" s="6">
        <v>44571</v>
      </c>
      <c r="AI411" s="6">
        <v>51501</v>
      </c>
      <c r="AJ411" s="6">
        <v>42461</v>
      </c>
    </row>
    <row r="412" spans="1:36" x14ac:dyDescent="0.2">
      <c r="A412">
        <v>3</v>
      </c>
      <c r="B412" t="s">
        <v>95</v>
      </c>
      <c r="C412">
        <v>544</v>
      </c>
      <c r="D412" t="s">
        <v>905</v>
      </c>
      <c r="E412">
        <v>5440020</v>
      </c>
      <c r="F412" t="s">
        <v>910</v>
      </c>
      <c r="G412">
        <v>140100</v>
      </c>
      <c r="H412">
        <v>140</v>
      </c>
      <c r="I412" t="s">
        <v>241</v>
      </c>
      <c r="J412">
        <v>1</v>
      </c>
      <c r="K412" t="s">
        <v>214</v>
      </c>
      <c r="L412">
        <v>1</v>
      </c>
      <c r="M412" t="s">
        <v>215</v>
      </c>
      <c r="N412">
        <v>0</v>
      </c>
      <c r="P412" t="s">
        <v>216</v>
      </c>
      <c r="Q412">
        <v>56794027</v>
      </c>
      <c r="R412" t="s">
        <v>911</v>
      </c>
      <c r="S412" t="s">
        <v>400</v>
      </c>
      <c r="T412" t="s">
        <v>219</v>
      </c>
      <c r="U412" s="7">
        <v>0.9</v>
      </c>
      <c r="V412" s="7">
        <v>0.9</v>
      </c>
      <c r="W412">
        <v>140</v>
      </c>
      <c r="X412" t="s">
        <v>241</v>
      </c>
      <c r="Y412">
        <v>0</v>
      </c>
      <c r="AA412">
        <v>80</v>
      </c>
      <c r="AB412" t="s">
        <v>220</v>
      </c>
      <c r="AC412">
        <v>21</v>
      </c>
      <c r="AD412">
        <v>104</v>
      </c>
      <c r="AE412" s="6">
        <v>42005</v>
      </c>
      <c r="AF412" s="6">
        <v>42005</v>
      </c>
      <c r="AG412" s="6">
        <v>47848</v>
      </c>
      <c r="AH412" s="6">
        <v>35855</v>
      </c>
      <c r="AI412" s="6">
        <v>47848</v>
      </c>
      <c r="AJ412" s="6">
        <v>41395</v>
      </c>
    </row>
    <row r="413" spans="1:36" x14ac:dyDescent="0.2">
      <c r="A413">
        <v>3</v>
      </c>
      <c r="B413" t="s">
        <v>95</v>
      </c>
      <c r="C413">
        <v>545</v>
      </c>
      <c r="D413" t="s">
        <v>912</v>
      </c>
      <c r="E413">
        <v>5450000</v>
      </c>
      <c r="F413" t="s">
        <v>117</v>
      </c>
      <c r="G413">
        <v>10100</v>
      </c>
      <c r="H413">
        <v>64</v>
      </c>
      <c r="I413" t="s">
        <v>222</v>
      </c>
      <c r="J413">
        <v>1</v>
      </c>
      <c r="K413" t="s">
        <v>214</v>
      </c>
      <c r="L413">
        <v>1</v>
      </c>
      <c r="M413" t="s">
        <v>215</v>
      </c>
      <c r="N413">
        <v>0</v>
      </c>
      <c r="P413" t="s">
        <v>216</v>
      </c>
      <c r="Q413">
        <v>34875237</v>
      </c>
      <c r="R413" t="s">
        <v>341</v>
      </c>
      <c r="S413" t="s">
        <v>913</v>
      </c>
      <c r="T413" t="s">
        <v>219</v>
      </c>
      <c r="U413" s="7">
        <v>0.5</v>
      </c>
      <c r="V413" s="7">
        <v>0.5</v>
      </c>
      <c r="W413">
        <v>64</v>
      </c>
      <c r="X413" t="s">
        <v>222</v>
      </c>
      <c r="Y413">
        <v>0</v>
      </c>
      <c r="AA413">
        <v>80</v>
      </c>
      <c r="AB413" t="s">
        <v>220</v>
      </c>
      <c r="AC413">
        <v>29</v>
      </c>
      <c r="AD413">
        <v>106</v>
      </c>
      <c r="AE413" s="6">
        <v>43770</v>
      </c>
      <c r="AF413" s="6">
        <v>43770</v>
      </c>
      <c r="AG413" s="6">
        <v>47848</v>
      </c>
      <c r="AH413" s="6">
        <v>37653</v>
      </c>
      <c r="AI413" s="6">
        <v>47848</v>
      </c>
      <c r="AJ413" s="6">
        <v>33756</v>
      </c>
    </row>
    <row r="414" spans="1:36" x14ac:dyDescent="0.2">
      <c r="A414">
        <v>3</v>
      </c>
      <c r="B414" t="s">
        <v>95</v>
      </c>
      <c r="C414">
        <v>545</v>
      </c>
      <c r="D414" t="s">
        <v>912</v>
      </c>
      <c r="E414">
        <v>5450000</v>
      </c>
      <c r="F414" t="s">
        <v>117</v>
      </c>
      <c r="G414">
        <v>11100</v>
      </c>
      <c r="H414">
        <v>64</v>
      </c>
      <c r="I414" t="s">
        <v>222</v>
      </c>
      <c r="J414">
        <v>1</v>
      </c>
      <c r="K414" t="s">
        <v>214</v>
      </c>
      <c r="L414">
        <v>1</v>
      </c>
      <c r="M414" t="s">
        <v>215</v>
      </c>
      <c r="N414">
        <v>0</v>
      </c>
      <c r="P414" t="s">
        <v>216</v>
      </c>
      <c r="Q414">
        <v>59059857</v>
      </c>
      <c r="R414" t="s">
        <v>914</v>
      </c>
      <c r="S414" t="s">
        <v>348</v>
      </c>
      <c r="T414" t="s">
        <v>219</v>
      </c>
      <c r="U414" s="7">
        <v>0.25</v>
      </c>
      <c r="V414" s="7">
        <v>0.25</v>
      </c>
      <c r="W414">
        <v>64</v>
      </c>
      <c r="X414" t="s">
        <v>222</v>
      </c>
      <c r="Y414">
        <v>0</v>
      </c>
      <c r="AA414">
        <v>80</v>
      </c>
      <c r="AB414" t="s">
        <v>220</v>
      </c>
      <c r="AC414">
        <v>29</v>
      </c>
      <c r="AD414">
        <v>105</v>
      </c>
      <c r="AE414" s="6">
        <v>43831</v>
      </c>
      <c r="AF414" s="6">
        <v>43831</v>
      </c>
      <c r="AG414" s="6">
        <v>46022</v>
      </c>
      <c r="AH414" s="6">
        <v>33909</v>
      </c>
      <c r="AI414" s="6">
        <v>46022</v>
      </c>
      <c r="AJ414" s="6">
        <v>18629</v>
      </c>
    </row>
    <row r="415" spans="1:36" x14ac:dyDescent="0.2">
      <c r="A415">
        <v>3</v>
      </c>
      <c r="B415" t="s">
        <v>95</v>
      </c>
      <c r="C415">
        <v>545</v>
      </c>
      <c r="D415" t="s">
        <v>912</v>
      </c>
      <c r="E415">
        <v>5450030</v>
      </c>
      <c r="F415" t="s">
        <v>915</v>
      </c>
      <c r="G415">
        <v>120300</v>
      </c>
      <c r="H415">
        <v>120</v>
      </c>
      <c r="I415" t="s">
        <v>227</v>
      </c>
      <c r="J415">
        <v>1</v>
      </c>
      <c r="K415" t="s">
        <v>214</v>
      </c>
      <c r="L415">
        <v>1</v>
      </c>
      <c r="M415" t="s">
        <v>215</v>
      </c>
      <c r="N415">
        <v>8</v>
      </c>
      <c r="O415" t="s">
        <v>228</v>
      </c>
      <c r="P415" t="s">
        <v>216</v>
      </c>
      <c r="Q415">
        <v>36089084</v>
      </c>
      <c r="R415" t="s">
        <v>916</v>
      </c>
      <c r="S415" t="s">
        <v>291</v>
      </c>
      <c r="T415" t="s">
        <v>219</v>
      </c>
      <c r="U415" s="7">
        <v>0.5</v>
      </c>
      <c r="V415" s="7">
        <v>0.5</v>
      </c>
      <c r="W415">
        <v>120</v>
      </c>
      <c r="X415" t="s">
        <v>227</v>
      </c>
      <c r="Y415">
        <v>0</v>
      </c>
      <c r="AA415">
        <v>80</v>
      </c>
      <c r="AB415" t="s">
        <v>220</v>
      </c>
      <c r="AC415">
        <v>21</v>
      </c>
      <c r="AD415">
        <v>104</v>
      </c>
      <c r="AE415" s="6">
        <v>41030</v>
      </c>
      <c r="AF415" s="6">
        <v>43831</v>
      </c>
      <c r="AG415" s="6">
        <v>53327</v>
      </c>
      <c r="AH415" s="6">
        <v>42552</v>
      </c>
      <c r="AI415" s="6">
        <v>53327</v>
      </c>
      <c r="AJ415" s="6">
        <v>42461</v>
      </c>
    </row>
    <row r="416" spans="1:36" x14ac:dyDescent="0.2">
      <c r="A416">
        <v>3</v>
      </c>
      <c r="B416" t="s">
        <v>95</v>
      </c>
      <c r="C416">
        <v>550</v>
      </c>
      <c r="D416" t="s">
        <v>917</v>
      </c>
      <c r="E416">
        <v>5500010</v>
      </c>
      <c r="F416" t="s">
        <v>918</v>
      </c>
      <c r="G416">
        <v>10900</v>
      </c>
      <c r="H416">
        <v>120</v>
      </c>
      <c r="I416" t="s">
        <v>227</v>
      </c>
      <c r="J416">
        <v>1</v>
      </c>
      <c r="K416" t="s">
        <v>214</v>
      </c>
      <c r="L416">
        <v>1</v>
      </c>
      <c r="M416" t="s">
        <v>215</v>
      </c>
      <c r="N416">
        <v>8</v>
      </c>
      <c r="O416" t="s">
        <v>228</v>
      </c>
      <c r="P416" t="s">
        <v>216</v>
      </c>
      <c r="Q416">
        <v>33329368</v>
      </c>
      <c r="R416" t="s">
        <v>919</v>
      </c>
      <c r="S416" t="s">
        <v>920</v>
      </c>
      <c r="T416" t="s">
        <v>219</v>
      </c>
      <c r="U416" s="7">
        <v>0.33</v>
      </c>
      <c r="V416" s="7">
        <v>0.03</v>
      </c>
      <c r="W416">
        <v>120</v>
      </c>
      <c r="X416" t="s">
        <v>227</v>
      </c>
      <c r="Y416">
        <v>0</v>
      </c>
      <c r="AA416">
        <v>80</v>
      </c>
      <c r="AB416" t="s">
        <v>220</v>
      </c>
      <c r="AC416">
        <v>21</v>
      </c>
      <c r="AD416">
        <v>101</v>
      </c>
      <c r="AE416" s="6">
        <v>36349</v>
      </c>
      <c r="AF416" s="6">
        <v>43952</v>
      </c>
      <c r="AG416" s="6">
        <v>52231</v>
      </c>
      <c r="AH416" s="6">
        <v>41162</v>
      </c>
      <c r="AI416" s="6">
        <v>52231</v>
      </c>
      <c r="AJ416" s="6">
        <v>42461</v>
      </c>
    </row>
    <row r="417" spans="1:36" x14ac:dyDescent="0.2">
      <c r="A417">
        <v>3</v>
      </c>
      <c r="B417" t="s">
        <v>95</v>
      </c>
      <c r="C417">
        <v>550</v>
      </c>
      <c r="D417" t="s">
        <v>917</v>
      </c>
      <c r="E417">
        <v>5500010</v>
      </c>
      <c r="F417" t="s">
        <v>918</v>
      </c>
      <c r="G417">
        <v>10900</v>
      </c>
      <c r="H417">
        <v>120</v>
      </c>
      <c r="I417" t="s">
        <v>227</v>
      </c>
      <c r="J417">
        <v>1</v>
      </c>
      <c r="K417" t="s">
        <v>214</v>
      </c>
      <c r="L417">
        <v>1</v>
      </c>
      <c r="M417" t="s">
        <v>215</v>
      </c>
      <c r="N417">
        <v>8</v>
      </c>
      <c r="O417" t="s">
        <v>228</v>
      </c>
      <c r="P417" t="s">
        <v>216</v>
      </c>
      <c r="Q417">
        <v>41852443</v>
      </c>
      <c r="R417" t="s">
        <v>921</v>
      </c>
      <c r="S417" t="s">
        <v>253</v>
      </c>
      <c r="T417" t="s">
        <v>219</v>
      </c>
      <c r="U417" s="7">
        <v>0.33</v>
      </c>
      <c r="V417" s="7">
        <v>0.3</v>
      </c>
      <c r="W417">
        <v>120</v>
      </c>
      <c r="X417" t="s">
        <v>227</v>
      </c>
      <c r="Y417">
        <v>0</v>
      </c>
      <c r="AA417">
        <v>80</v>
      </c>
      <c r="AB417" t="s">
        <v>220</v>
      </c>
      <c r="AC417">
        <v>22</v>
      </c>
      <c r="AE417" s="6">
        <v>39183</v>
      </c>
      <c r="AF417" s="6">
        <v>43607</v>
      </c>
      <c r="AG417" s="6">
        <v>55960</v>
      </c>
      <c r="AH417" s="6">
        <v>42736</v>
      </c>
      <c r="AI417" s="6">
        <v>55960</v>
      </c>
      <c r="AJ417" s="6">
        <v>42461</v>
      </c>
    </row>
    <row r="418" spans="1:36" x14ac:dyDescent="0.2">
      <c r="A418">
        <v>3</v>
      </c>
      <c r="B418" t="s">
        <v>95</v>
      </c>
      <c r="C418">
        <v>552</v>
      </c>
      <c r="D418" t="s">
        <v>922</v>
      </c>
      <c r="E418">
        <v>5520000</v>
      </c>
      <c r="F418" t="s">
        <v>119</v>
      </c>
      <c r="G418">
        <v>6100</v>
      </c>
      <c r="H418">
        <v>63</v>
      </c>
      <c r="I418" t="s">
        <v>2</v>
      </c>
      <c r="J418">
        <v>1</v>
      </c>
      <c r="K418" t="s">
        <v>214</v>
      </c>
      <c r="L418">
        <v>1</v>
      </c>
      <c r="M418" t="s">
        <v>215</v>
      </c>
      <c r="N418">
        <v>0</v>
      </c>
      <c r="P418" t="s">
        <v>216</v>
      </c>
      <c r="Q418">
        <v>24341117</v>
      </c>
      <c r="R418" t="s">
        <v>543</v>
      </c>
      <c r="S418" t="s">
        <v>923</v>
      </c>
      <c r="T418" t="s">
        <v>219</v>
      </c>
      <c r="U418" s="7">
        <v>0.6</v>
      </c>
      <c r="V418" s="7">
        <v>0.6</v>
      </c>
      <c r="W418">
        <v>63</v>
      </c>
      <c r="X418" t="s">
        <v>2</v>
      </c>
      <c r="Y418">
        <v>0</v>
      </c>
      <c r="AA418">
        <v>80</v>
      </c>
      <c r="AB418" t="s">
        <v>220</v>
      </c>
      <c r="AC418">
        <v>30</v>
      </c>
      <c r="AD418">
        <v>110</v>
      </c>
      <c r="AE418" s="6">
        <v>42248</v>
      </c>
      <c r="AF418" s="6">
        <v>42248</v>
      </c>
      <c r="AG418" s="6">
        <v>48182</v>
      </c>
      <c r="AH418" s="6">
        <v>34274</v>
      </c>
      <c r="AI418" s="6">
        <v>48182</v>
      </c>
      <c r="AJ418" s="6">
        <v>37073</v>
      </c>
    </row>
    <row r="419" spans="1:36" x14ac:dyDescent="0.2">
      <c r="A419">
        <v>3</v>
      </c>
      <c r="B419" t="s">
        <v>95</v>
      </c>
      <c r="C419">
        <v>552</v>
      </c>
      <c r="D419" t="s">
        <v>922</v>
      </c>
      <c r="E419">
        <v>5520040</v>
      </c>
      <c r="F419" t="s">
        <v>924</v>
      </c>
      <c r="G419">
        <v>120300</v>
      </c>
      <c r="H419">
        <v>120</v>
      </c>
      <c r="I419" t="s">
        <v>227</v>
      </c>
      <c r="J419">
        <v>1</v>
      </c>
      <c r="K419" t="s">
        <v>214</v>
      </c>
      <c r="L419">
        <v>1</v>
      </c>
      <c r="M419" t="s">
        <v>215</v>
      </c>
      <c r="N419">
        <v>8</v>
      </c>
      <c r="O419" t="s">
        <v>228</v>
      </c>
      <c r="P419" t="s">
        <v>216</v>
      </c>
      <c r="U419" s="7">
        <v>0.75</v>
      </c>
      <c r="AJ419" s="6">
        <v>42461</v>
      </c>
    </row>
    <row r="420" spans="1:36" x14ac:dyDescent="0.2">
      <c r="A420">
        <v>3</v>
      </c>
      <c r="B420" t="s">
        <v>95</v>
      </c>
      <c r="C420">
        <v>552</v>
      </c>
      <c r="D420" t="s">
        <v>922</v>
      </c>
      <c r="E420">
        <v>5520040</v>
      </c>
      <c r="F420" t="s">
        <v>924</v>
      </c>
      <c r="G420">
        <v>140100</v>
      </c>
      <c r="H420">
        <v>140</v>
      </c>
      <c r="I420" t="s">
        <v>241</v>
      </c>
      <c r="J420">
        <v>1</v>
      </c>
      <c r="K420" t="s">
        <v>214</v>
      </c>
      <c r="L420">
        <v>1</v>
      </c>
      <c r="M420" t="s">
        <v>215</v>
      </c>
      <c r="P420" t="s">
        <v>216</v>
      </c>
      <c r="Q420">
        <v>22343230</v>
      </c>
      <c r="R420" t="s">
        <v>925</v>
      </c>
      <c r="S420" t="s">
        <v>559</v>
      </c>
      <c r="T420" t="s">
        <v>219</v>
      </c>
      <c r="U420" s="7">
        <v>1</v>
      </c>
      <c r="V420" s="7">
        <v>1</v>
      </c>
      <c r="W420">
        <v>140</v>
      </c>
      <c r="X420" t="s">
        <v>241</v>
      </c>
      <c r="Y420">
        <v>0</v>
      </c>
      <c r="AA420">
        <v>80</v>
      </c>
      <c r="AB420" t="s">
        <v>220</v>
      </c>
      <c r="AC420">
        <v>23</v>
      </c>
      <c r="AD420">
        <v>106</v>
      </c>
      <c r="AE420" s="6">
        <v>44896</v>
      </c>
      <c r="AF420" s="6">
        <v>44896</v>
      </c>
      <c r="AG420" s="6">
        <v>48670</v>
      </c>
      <c r="AH420" s="6">
        <v>34731</v>
      </c>
      <c r="AI420" s="6">
        <v>48670</v>
      </c>
      <c r="AJ420" s="6">
        <v>37073</v>
      </c>
    </row>
    <row r="421" spans="1:36" x14ac:dyDescent="0.2">
      <c r="A421">
        <v>3</v>
      </c>
      <c r="B421" t="s">
        <v>95</v>
      </c>
      <c r="C421">
        <v>555</v>
      </c>
      <c r="D421" t="s">
        <v>926</v>
      </c>
      <c r="E421">
        <v>5550010</v>
      </c>
      <c r="F421" t="s">
        <v>927</v>
      </c>
      <c r="G421">
        <v>140100</v>
      </c>
      <c r="H421">
        <v>140</v>
      </c>
      <c r="I421" t="s">
        <v>241</v>
      </c>
      <c r="J421">
        <v>1</v>
      </c>
      <c r="K421" t="s">
        <v>214</v>
      </c>
      <c r="L421">
        <v>1</v>
      </c>
      <c r="M421" t="s">
        <v>215</v>
      </c>
      <c r="N421">
        <v>0</v>
      </c>
      <c r="P421" t="s">
        <v>216</v>
      </c>
      <c r="Q421">
        <v>308380765</v>
      </c>
      <c r="R421" t="s">
        <v>928</v>
      </c>
      <c r="S421" t="s">
        <v>929</v>
      </c>
      <c r="T421" t="s">
        <v>225</v>
      </c>
      <c r="U421" s="7">
        <v>0.6</v>
      </c>
      <c r="V421" s="7">
        <v>0.6</v>
      </c>
      <c r="W421">
        <v>140</v>
      </c>
      <c r="X421" t="s">
        <v>241</v>
      </c>
      <c r="Y421">
        <v>0</v>
      </c>
      <c r="AA421">
        <v>80</v>
      </c>
      <c r="AB421" t="s">
        <v>220</v>
      </c>
      <c r="AC421">
        <v>20</v>
      </c>
      <c r="AE421" s="6">
        <v>44682</v>
      </c>
      <c r="AF421" s="6">
        <v>44866</v>
      </c>
      <c r="AG421" s="6">
        <v>47848</v>
      </c>
      <c r="AH421" s="6">
        <v>44682</v>
      </c>
      <c r="AI421" s="6">
        <v>47848</v>
      </c>
      <c r="AJ421" s="6">
        <v>44378</v>
      </c>
    </row>
    <row r="422" spans="1:36" x14ac:dyDescent="0.2">
      <c r="A422">
        <v>3</v>
      </c>
      <c r="B422" t="s">
        <v>95</v>
      </c>
      <c r="C422">
        <v>556</v>
      </c>
      <c r="D422" t="s">
        <v>930</v>
      </c>
      <c r="E422">
        <v>5560000</v>
      </c>
      <c r="F422" t="s">
        <v>121</v>
      </c>
      <c r="G422">
        <v>10600</v>
      </c>
      <c r="H422">
        <v>120</v>
      </c>
      <c r="I422" t="s">
        <v>227</v>
      </c>
      <c r="J422">
        <v>1</v>
      </c>
      <c r="K422" t="s">
        <v>214</v>
      </c>
      <c r="L422">
        <v>1</v>
      </c>
      <c r="M422" t="s">
        <v>215</v>
      </c>
      <c r="N422">
        <v>8</v>
      </c>
      <c r="O422" t="s">
        <v>228</v>
      </c>
      <c r="P422" t="s">
        <v>216</v>
      </c>
      <c r="Q422">
        <v>56410491</v>
      </c>
      <c r="R422" t="s">
        <v>931</v>
      </c>
      <c r="S422" t="s">
        <v>880</v>
      </c>
      <c r="T422" t="s">
        <v>219</v>
      </c>
      <c r="U422" s="7">
        <v>0.33</v>
      </c>
      <c r="V422" s="7">
        <v>0.33</v>
      </c>
      <c r="W422">
        <v>120</v>
      </c>
      <c r="X422" t="s">
        <v>227</v>
      </c>
      <c r="Y422">
        <v>0</v>
      </c>
      <c r="AA422">
        <v>80</v>
      </c>
      <c r="AB422" t="s">
        <v>220</v>
      </c>
      <c r="AC422">
        <v>23</v>
      </c>
      <c r="AD422">
        <v>111</v>
      </c>
      <c r="AE422" s="6">
        <v>35169</v>
      </c>
      <c r="AF422" s="6">
        <v>43647</v>
      </c>
      <c r="AG422" s="6">
        <v>45761</v>
      </c>
      <c r="AH422" s="6">
        <v>35169</v>
      </c>
      <c r="AI422" s="6">
        <v>45761</v>
      </c>
      <c r="AJ422" s="6">
        <v>42461</v>
      </c>
    </row>
    <row r="423" spans="1:36" x14ac:dyDescent="0.2">
      <c r="A423">
        <v>3</v>
      </c>
      <c r="B423" t="s">
        <v>95</v>
      </c>
      <c r="C423">
        <v>561</v>
      </c>
      <c r="D423" t="s">
        <v>932</v>
      </c>
      <c r="E423">
        <v>5610000</v>
      </c>
      <c r="F423" t="s">
        <v>122</v>
      </c>
      <c r="G423">
        <v>11400</v>
      </c>
      <c r="H423">
        <v>121</v>
      </c>
      <c r="I423" t="s">
        <v>410</v>
      </c>
      <c r="J423">
        <v>1</v>
      </c>
      <c r="K423" t="s">
        <v>214</v>
      </c>
      <c r="L423">
        <v>1</v>
      </c>
      <c r="M423" t="s">
        <v>215</v>
      </c>
      <c r="N423">
        <v>8</v>
      </c>
      <c r="O423" t="s">
        <v>228</v>
      </c>
      <c r="P423" t="s">
        <v>216</v>
      </c>
      <c r="Q423">
        <v>25281635</v>
      </c>
      <c r="R423" t="s">
        <v>933</v>
      </c>
      <c r="S423" t="s">
        <v>523</v>
      </c>
      <c r="T423" t="s">
        <v>219</v>
      </c>
      <c r="U423" s="7">
        <v>0.33</v>
      </c>
      <c r="V423" s="7">
        <v>0.33</v>
      </c>
      <c r="W423">
        <v>121</v>
      </c>
      <c r="X423" t="s">
        <v>410</v>
      </c>
      <c r="Y423">
        <v>0</v>
      </c>
      <c r="AA423">
        <v>80</v>
      </c>
      <c r="AB423" t="s">
        <v>220</v>
      </c>
      <c r="AC423">
        <v>24</v>
      </c>
      <c r="AD423">
        <v>111</v>
      </c>
      <c r="AE423" s="6">
        <v>36831</v>
      </c>
      <c r="AF423" s="6">
        <v>42461</v>
      </c>
      <c r="AG423" s="6">
        <v>48699</v>
      </c>
      <c r="AH423" s="6">
        <v>36831</v>
      </c>
      <c r="AI423" s="6">
        <v>48699</v>
      </c>
      <c r="AJ423" s="6">
        <v>42461</v>
      </c>
    </row>
    <row r="424" spans="1:36" x14ac:dyDescent="0.2">
      <c r="A424">
        <v>3</v>
      </c>
      <c r="B424" t="s">
        <v>95</v>
      </c>
      <c r="C424">
        <v>562</v>
      </c>
      <c r="D424" t="s">
        <v>934</v>
      </c>
      <c r="E424">
        <v>5620000</v>
      </c>
      <c r="F424" t="s">
        <v>123</v>
      </c>
      <c r="G424">
        <v>3000</v>
      </c>
      <c r="H424">
        <v>64</v>
      </c>
      <c r="I424" t="s">
        <v>222</v>
      </c>
      <c r="J424">
        <v>1</v>
      </c>
      <c r="K424" t="s">
        <v>214</v>
      </c>
      <c r="L424">
        <v>1</v>
      </c>
      <c r="M424" t="s">
        <v>215</v>
      </c>
      <c r="N424">
        <v>0</v>
      </c>
      <c r="P424" t="s">
        <v>216</v>
      </c>
      <c r="Q424">
        <v>22735716</v>
      </c>
      <c r="R424" t="s">
        <v>341</v>
      </c>
      <c r="S424" t="s">
        <v>935</v>
      </c>
      <c r="T424" t="s">
        <v>219</v>
      </c>
      <c r="U424" s="7">
        <v>0.5</v>
      </c>
      <c r="V424" s="7">
        <v>0.5</v>
      </c>
      <c r="W424">
        <v>64</v>
      </c>
      <c r="X424" t="s">
        <v>222</v>
      </c>
      <c r="Y424">
        <v>0</v>
      </c>
      <c r="AA424">
        <v>80</v>
      </c>
      <c r="AB424" t="s">
        <v>220</v>
      </c>
      <c r="AC424">
        <v>30</v>
      </c>
      <c r="AD424">
        <v>111</v>
      </c>
      <c r="AE424" s="6">
        <v>39508</v>
      </c>
      <c r="AF424" s="6">
        <v>39508</v>
      </c>
      <c r="AG424" s="6">
        <v>46387</v>
      </c>
      <c r="AH424" s="6">
        <v>34637</v>
      </c>
      <c r="AI424" s="6">
        <v>46387</v>
      </c>
      <c r="AJ424" s="6">
        <v>18629</v>
      </c>
    </row>
    <row r="425" spans="1:36" x14ac:dyDescent="0.2">
      <c r="A425">
        <v>3</v>
      </c>
      <c r="B425" t="s">
        <v>95</v>
      </c>
      <c r="C425">
        <v>562</v>
      </c>
      <c r="D425" t="s">
        <v>934</v>
      </c>
      <c r="E425">
        <v>5620010</v>
      </c>
      <c r="F425" t="s">
        <v>936</v>
      </c>
      <c r="G425">
        <v>45100</v>
      </c>
      <c r="H425">
        <v>140</v>
      </c>
      <c r="I425" t="s">
        <v>241</v>
      </c>
      <c r="J425">
        <v>1</v>
      </c>
      <c r="K425" t="s">
        <v>214</v>
      </c>
      <c r="L425">
        <v>1</v>
      </c>
      <c r="M425" t="s">
        <v>215</v>
      </c>
      <c r="N425">
        <v>0</v>
      </c>
      <c r="P425" t="s">
        <v>216</v>
      </c>
      <c r="Q425">
        <v>28821049</v>
      </c>
      <c r="R425" t="s">
        <v>937</v>
      </c>
      <c r="S425" t="s">
        <v>938</v>
      </c>
      <c r="T425" t="s">
        <v>219</v>
      </c>
      <c r="U425" s="7">
        <v>0.75</v>
      </c>
      <c r="V425" s="7">
        <v>0.25</v>
      </c>
      <c r="W425">
        <v>140</v>
      </c>
      <c r="X425" t="s">
        <v>241</v>
      </c>
      <c r="Y425">
        <v>0</v>
      </c>
      <c r="AA425">
        <v>80</v>
      </c>
      <c r="AB425" t="s">
        <v>220</v>
      </c>
      <c r="AC425">
        <v>23</v>
      </c>
      <c r="AD425">
        <v>110</v>
      </c>
      <c r="AE425" s="6">
        <v>44652</v>
      </c>
      <c r="AF425" s="6">
        <v>44652</v>
      </c>
      <c r="AG425" s="6">
        <v>50611</v>
      </c>
      <c r="AH425" s="6">
        <v>39783</v>
      </c>
      <c r="AI425" s="6">
        <v>50611</v>
      </c>
      <c r="AJ425" s="6">
        <v>43466</v>
      </c>
    </row>
    <row r="426" spans="1:36" x14ac:dyDescent="0.2">
      <c r="A426">
        <v>3</v>
      </c>
      <c r="B426" t="s">
        <v>95</v>
      </c>
      <c r="C426">
        <v>563</v>
      </c>
      <c r="D426" t="s">
        <v>939</v>
      </c>
      <c r="E426">
        <v>5630000</v>
      </c>
      <c r="F426" t="s">
        <v>124</v>
      </c>
      <c r="G426">
        <v>32000</v>
      </c>
      <c r="H426">
        <v>121</v>
      </c>
      <c r="I426" t="s">
        <v>410</v>
      </c>
      <c r="J426">
        <v>1</v>
      </c>
      <c r="K426" t="s">
        <v>214</v>
      </c>
      <c r="L426">
        <v>1</v>
      </c>
      <c r="M426" t="s">
        <v>215</v>
      </c>
      <c r="N426">
        <v>8</v>
      </c>
      <c r="O426" t="s">
        <v>228</v>
      </c>
      <c r="P426" t="s">
        <v>216</v>
      </c>
      <c r="Q426">
        <v>301000394</v>
      </c>
      <c r="R426" t="s">
        <v>940</v>
      </c>
      <c r="S426" t="s">
        <v>271</v>
      </c>
      <c r="T426" t="s">
        <v>219</v>
      </c>
      <c r="U426" s="7">
        <v>0.33</v>
      </c>
      <c r="V426" s="7">
        <v>0.33</v>
      </c>
      <c r="W426">
        <v>121</v>
      </c>
      <c r="X426" t="s">
        <v>410</v>
      </c>
      <c r="Y426">
        <v>0</v>
      </c>
      <c r="AA426">
        <v>80</v>
      </c>
      <c r="AB426" t="s">
        <v>220</v>
      </c>
      <c r="AC426">
        <v>21</v>
      </c>
      <c r="AE426" s="6">
        <v>43344</v>
      </c>
      <c r="AF426" s="6">
        <v>43344</v>
      </c>
      <c r="AG426" s="6">
        <v>55426</v>
      </c>
      <c r="AH426" s="6">
        <v>43344</v>
      </c>
      <c r="AI426" s="6">
        <v>55426</v>
      </c>
      <c r="AJ426" s="6">
        <v>42461</v>
      </c>
    </row>
    <row r="427" spans="1:36" x14ac:dyDescent="0.2">
      <c r="A427">
        <v>3</v>
      </c>
      <c r="B427" t="s">
        <v>95</v>
      </c>
      <c r="C427">
        <v>564</v>
      </c>
      <c r="D427" t="s">
        <v>941</v>
      </c>
      <c r="E427">
        <v>5640020</v>
      </c>
      <c r="F427" t="s">
        <v>942</v>
      </c>
      <c r="G427">
        <v>140100</v>
      </c>
      <c r="H427">
        <v>140</v>
      </c>
      <c r="I427" t="s">
        <v>241</v>
      </c>
      <c r="J427">
        <v>1</v>
      </c>
      <c r="K427" t="s">
        <v>214</v>
      </c>
      <c r="L427">
        <v>1</v>
      </c>
      <c r="M427" t="s">
        <v>215</v>
      </c>
      <c r="N427">
        <v>0</v>
      </c>
      <c r="P427" t="s">
        <v>216</v>
      </c>
      <c r="Q427">
        <v>28894046</v>
      </c>
      <c r="R427" t="s">
        <v>943</v>
      </c>
      <c r="S427" t="s">
        <v>387</v>
      </c>
      <c r="T427" t="s">
        <v>219</v>
      </c>
      <c r="U427" s="7">
        <v>0.83</v>
      </c>
      <c r="V427" s="7">
        <v>0.83</v>
      </c>
      <c r="W427">
        <v>140</v>
      </c>
      <c r="X427" t="s">
        <v>241</v>
      </c>
      <c r="Y427">
        <v>0</v>
      </c>
      <c r="AA427">
        <v>80</v>
      </c>
      <c r="AB427" t="s">
        <v>220</v>
      </c>
      <c r="AC427">
        <v>21</v>
      </c>
      <c r="AE427" s="6">
        <v>43556</v>
      </c>
      <c r="AF427" s="6">
        <v>44835</v>
      </c>
      <c r="AG427" s="6">
        <v>51135</v>
      </c>
      <c r="AH427" s="6">
        <v>36434</v>
      </c>
      <c r="AI427" s="6">
        <v>51135</v>
      </c>
      <c r="AJ427" s="6">
        <v>34060</v>
      </c>
    </row>
    <row r="428" spans="1:36" x14ac:dyDescent="0.2">
      <c r="A428">
        <v>3</v>
      </c>
      <c r="B428" t="s">
        <v>95</v>
      </c>
      <c r="C428">
        <v>567</v>
      </c>
      <c r="D428" t="s">
        <v>944</v>
      </c>
      <c r="E428">
        <v>5670000</v>
      </c>
      <c r="F428" t="s">
        <v>126</v>
      </c>
      <c r="G428">
        <v>12500</v>
      </c>
      <c r="H428">
        <v>121</v>
      </c>
      <c r="I428" t="s">
        <v>410</v>
      </c>
      <c r="J428">
        <v>1</v>
      </c>
      <c r="K428" t="s">
        <v>214</v>
      </c>
      <c r="L428">
        <v>1</v>
      </c>
      <c r="M428" t="s">
        <v>215</v>
      </c>
      <c r="N428">
        <v>8</v>
      </c>
      <c r="O428" t="s">
        <v>228</v>
      </c>
      <c r="P428" t="s">
        <v>216</v>
      </c>
      <c r="Q428">
        <v>309283711</v>
      </c>
      <c r="R428" t="s">
        <v>945</v>
      </c>
      <c r="S428" t="s">
        <v>946</v>
      </c>
      <c r="T428" t="s">
        <v>219</v>
      </c>
      <c r="U428" s="7">
        <v>0.33</v>
      </c>
      <c r="V428" s="7">
        <v>0.33</v>
      </c>
      <c r="W428">
        <v>121</v>
      </c>
      <c r="X428" t="s">
        <v>410</v>
      </c>
      <c r="Y428">
        <v>0</v>
      </c>
      <c r="AA428">
        <v>80</v>
      </c>
      <c r="AB428" t="s">
        <v>220</v>
      </c>
      <c r="AC428">
        <v>21</v>
      </c>
      <c r="AD428">
        <v>101</v>
      </c>
      <c r="AE428" s="6">
        <v>41821</v>
      </c>
      <c r="AF428" s="6">
        <v>43739</v>
      </c>
      <c r="AG428" s="6">
        <v>49357</v>
      </c>
      <c r="AH428" s="6">
        <v>38292</v>
      </c>
      <c r="AI428" s="6">
        <v>49357</v>
      </c>
      <c r="AJ428" s="6">
        <v>42461</v>
      </c>
    </row>
    <row r="429" spans="1:36" x14ac:dyDescent="0.2">
      <c r="A429">
        <v>3</v>
      </c>
      <c r="B429" t="s">
        <v>95</v>
      </c>
      <c r="C429">
        <v>568</v>
      </c>
      <c r="D429" t="s">
        <v>947</v>
      </c>
      <c r="E429">
        <v>5680020</v>
      </c>
      <c r="F429" t="s">
        <v>127</v>
      </c>
      <c r="G429">
        <v>120800</v>
      </c>
      <c r="H429">
        <v>121</v>
      </c>
      <c r="I429" t="s">
        <v>410</v>
      </c>
      <c r="J429">
        <v>1</v>
      </c>
      <c r="K429" t="s">
        <v>214</v>
      </c>
      <c r="L429">
        <v>1</v>
      </c>
      <c r="M429" t="s">
        <v>215</v>
      </c>
      <c r="N429">
        <v>8</v>
      </c>
      <c r="O429" t="s">
        <v>228</v>
      </c>
      <c r="P429" t="s">
        <v>216</v>
      </c>
      <c r="Q429">
        <v>301214763</v>
      </c>
      <c r="R429" t="s">
        <v>948</v>
      </c>
      <c r="S429" t="s">
        <v>949</v>
      </c>
      <c r="T429" t="s">
        <v>219</v>
      </c>
      <c r="U429" s="7">
        <v>0.75</v>
      </c>
      <c r="V429" s="7">
        <v>0.75</v>
      </c>
      <c r="W429">
        <v>121</v>
      </c>
      <c r="X429" t="s">
        <v>410</v>
      </c>
      <c r="Y429">
        <v>0</v>
      </c>
      <c r="AA429">
        <v>80</v>
      </c>
      <c r="AB429" t="s">
        <v>220</v>
      </c>
      <c r="AC429">
        <v>21</v>
      </c>
      <c r="AE429" s="6">
        <v>43466</v>
      </c>
      <c r="AF429" s="6">
        <v>44896</v>
      </c>
      <c r="AG429" s="6">
        <v>56522</v>
      </c>
      <c r="AH429" s="6">
        <v>42979</v>
      </c>
      <c r="AI429" s="6">
        <v>56522</v>
      </c>
      <c r="AJ429" s="6">
        <v>42461</v>
      </c>
    </row>
    <row r="430" spans="1:36" x14ac:dyDescent="0.2">
      <c r="A430">
        <v>3</v>
      </c>
      <c r="B430" t="s">
        <v>95</v>
      </c>
      <c r="C430">
        <v>569</v>
      </c>
      <c r="D430" t="s">
        <v>950</v>
      </c>
      <c r="E430">
        <v>5690000</v>
      </c>
      <c r="F430" t="s">
        <v>128</v>
      </c>
      <c r="G430">
        <v>6100</v>
      </c>
      <c r="H430">
        <v>63</v>
      </c>
      <c r="I430" t="s">
        <v>2</v>
      </c>
      <c r="J430">
        <v>1</v>
      </c>
      <c r="K430" t="s">
        <v>214</v>
      </c>
      <c r="L430">
        <v>1</v>
      </c>
      <c r="M430" t="s">
        <v>215</v>
      </c>
      <c r="N430">
        <v>0</v>
      </c>
      <c r="P430" t="s">
        <v>216</v>
      </c>
      <c r="Q430">
        <v>32660086</v>
      </c>
      <c r="R430" t="s">
        <v>951</v>
      </c>
      <c r="S430" t="s">
        <v>686</v>
      </c>
      <c r="T430" t="s">
        <v>219</v>
      </c>
      <c r="U430" s="7">
        <v>0.5</v>
      </c>
      <c r="V430" s="7">
        <v>0.5</v>
      </c>
      <c r="W430">
        <v>63</v>
      </c>
      <c r="X430" t="s">
        <v>2</v>
      </c>
      <c r="Y430">
        <v>0</v>
      </c>
      <c r="AA430">
        <v>80</v>
      </c>
      <c r="AB430" t="s">
        <v>220</v>
      </c>
      <c r="AC430">
        <v>28</v>
      </c>
      <c r="AD430">
        <v>111</v>
      </c>
      <c r="AE430" s="6">
        <v>44835</v>
      </c>
      <c r="AF430" s="6">
        <v>44835</v>
      </c>
      <c r="AG430" s="6">
        <v>55153</v>
      </c>
      <c r="AH430" s="6">
        <v>41205</v>
      </c>
      <c r="AI430" s="6">
        <v>55153</v>
      </c>
      <c r="AJ430" s="6">
        <v>39234</v>
      </c>
    </row>
    <row r="431" spans="1:36" x14ac:dyDescent="0.2">
      <c r="A431">
        <v>3</v>
      </c>
      <c r="B431" t="s">
        <v>95</v>
      </c>
      <c r="C431">
        <v>570</v>
      </c>
      <c r="D431" t="s">
        <v>952</v>
      </c>
      <c r="E431">
        <v>5700000</v>
      </c>
      <c r="F431" t="s">
        <v>129</v>
      </c>
      <c r="G431">
        <v>21500</v>
      </c>
      <c r="H431">
        <v>121</v>
      </c>
      <c r="I431" t="s">
        <v>410</v>
      </c>
      <c r="J431">
        <v>1</v>
      </c>
      <c r="K431" t="s">
        <v>214</v>
      </c>
      <c r="L431">
        <v>1</v>
      </c>
      <c r="M431" t="s">
        <v>215</v>
      </c>
      <c r="N431">
        <v>8</v>
      </c>
      <c r="O431" t="s">
        <v>228</v>
      </c>
      <c r="P431" t="s">
        <v>216</v>
      </c>
      <c r="Q431">
        <v>34456814</v>
      </c>
      <c r="R431" t="s">
        <v>953</v>
      </c>
      <c r="S431" t="s">
        <v>795</v>
      </c>
      <c r="T431" t="s">
        <v>219</v>
      </c>
      <c r="U431" s="7">
        <v>0.33</v>
      </c>
      <c r="V431" s="7">
        <v>0.33</v>
      </c>
      <c r="W431">
        <v>121</v>
      </c>
      <c r="X431" t="s">
        <v>410</v>
      </c>
      <c r="Y431">
        <v>0</v>
      </c>
      <c r="AA431">
        <v>80</v>
      </c>
      <c r="AB431" t="s">
        <v>220</v>
      </c>
      <c r="AC431">
        <v>21</v>
      </c>
      <c r="AD431">
        <v>102</v>
      </c>
      <c r="AE431" s="6">
        <v>40148</v>
      </c>
      <c r="AF431" s="6">
        <v>43282</v>
      </c>
      <c r="AG431" s="6">
        <v>51441</v>
      </c>
      <c r="AH431" s="6">
        <v>39866</v>
      </c>
      <c r="AI431" s="6">
        <v>51441</v>
      </c>
      <c r="AJ431" s="6">
        <v>42461</v>
      </c>
    </row>
    <row r="432" spans="1:36" x14ac:dyDescent="0.2">
      <c r="A432">
        <v>3</v>
      </c>
      <c r="B432" t="s">
        <v>95</v>
      </c>
      <c r="C432">
        <v>571</v>
      </c>
      <c r="D432" t="s">
        <v>954</v>
      </c>
      <c r="E432">
        <v>5710000</v>
      </c>
      <c r="F432" t="s">
        <v>130</v>
      </c>
      <c r="G432">
        <v>30300</v>
      </c>
      <c r="H432">
        <v>121</v>
      </c>
      <c r="I432" t="s">
        <v>410</v>
      </c>
      <c r="J432">
        <v>1</v>
      </c>
      <c r="K432" t="s">
        <v>214</v>
      </c>
      <c r="L432">
        <v>1</v>
      </c>
      <c r="M432" t="s">
        <v>215</v>
      </c>
      <c r="N432">
        <v>8</v>
      </c>
      <c r="O432" t="s">
        <v>228</v>
      </c>
      <c r="P432" t="s">
        <v>216</v>
      </c>
      <c r="Q432">
        <v>37798378</v>
      </c>
      <c r="R432" t="s">
        <v>955</v>
      </c>
      <c r="S432" t="s">
        <v>956</v>
      </c>
      <c r="T432" t="s">
        <v>219</v>
      </c>
      <c r="U432" s="7">
        <v>0.33</v>
      </c>
      <c r="V432" s="7">
        <v>0.33</v>
      </c>
      <c r="W432">
        <v>121</v>
      </c>
      <c r="X432" t="s">
        <v>410</v>
      </c>
      <c r="Y432">
        <v>0</v>
      </c>
      <c r="AA432">
        <v>80</v>
      </c>
      <c r="AB432" t="s">
        <v>220</v>
      </c>
      <c r="AC432">
        <v>21</v>
      </c>
      <c r="AD432">
        <v>102</v>
      </c>
      <c r="AE432" s="6">
        <v>43252</v>
      </c>
      <c r="AF432" s="6">
        <v>44222</v>
      </c>
      <c r="AG432" s="6">
        <v>51439</v>
      </c>
      <c r="AH432" s="6">
        <v>40969</v>
      </c>
      <c r="AI432" s="6">
        <v>51439</v>
      </c>
      <c r="AJ432" s="6">
        <v>42461</v>
      </c>
    </row>
    <row r="433" spans="1:36" x14ac:dyDescent="0.2">
      <c r="A433">
        <v>3</v>
      </c>
      <c r="B433" t="s">
        <v>95</v>
      </c>
      <c r="C433">
        <v>575</v>
      </c>
      <c r="D433" t="s">
        <v>957</v>
      </c>
      <c r="E433">
        <v>5750000</v>
      </c>
      <c r="F433" t="s">
        <v>131</v>
      </c>
      <c r="G433">
        <v>12300</v>
      </c>
      <c r="H433">
        <v>121</v>
      </c>
      <c r="I433" t="s">
        <v>410</v>
      </c>
      <c r="J433">
        <v>1</v>
      </c>
      <c r="K433" t="s">
        <v>214</v>
      </c>
      <c r="L433">
        <v>1</v>
      </c>
      <c r="M433" t="s">
        <v>215</v>
      </c>
      <c r="N433">
        <v>8</v>
      </c>
      <c r="O433" t="s">
        <v>228</v>
      </c>
      <c r="P433" t="s">
        <v>216</v>
      </c>
      <c r="Q433">
        <v>37381472</v>
      </c>
      <c r="R433" t="s">
        <v>958</v>
      </c>
      <c r="S433" t="s">
        <v>638</v>
      </c>
      <c r="T433" t="s">
        <v>219</v>
      </c>
      <c r="U433" s="7">
        <v>0.33</v>
      </c>
      <c r="V433" s="7">
        <v>0.33</v>
      </c>
      <c r="W433">
        <v>121</v>
      </c>
      <c r="X433" t="s">
        <v>410</v>
      </c>
      <c r="Y433">
        <v>0</v>
      </c>
      <c r="AA433">
        <v>80</v>
      </c>
      <c r="AB433" t="s">
        <v>220</v>
      </c>
      <c r="AC433">
        <v>21</v>
      </c>
      <c r="AE433" s="6">
        <v>41640</v>
      </c>
      <c r="AF433" s="6">
        <v>42461</v>
      </c>
      <c r="AG433" s="6">
        <v>45383</v>
      </c>
      <c r="AH433" s="6">
        <v>41640</v>
      </c>
      <c r="AI433" s="6">
        <v>45657</v>
      </c>
      <c r="AJ433" s="6">
        <v>42461</v>
      </c>
    </row>
    <row r="434" spans="1:36" x14ac:dyDescent="0.2">
      <c r="A434">
        <v>3</v>
      </c>
      <c r="B434" t="s">
        <v>95</v>
      </c>
      <c r="C434">
        <v>578</v>
      </c>
      <c r="D434" t="s">
        <v>959</v>
      </c>
      <c r="E434">
        <v>5780000</v>
      </c>
      <c r="F434" t="s">
        <v>132</v>
      </c>
      <c r="G434">
        <v>21300</v>
      </c>
      <c r="H434">
        <v>121</v>
      </c>
      <c r="I434" t="s">
        <v>410</v>
      </c>
      <c r="J434">
        <v>1</v>
      </c>
      <c r="K434" t="s">
        <v>214</v>
      </c>
      <c r="L434">
        <v>1</v>
      </c>
      <c r="M434" t="s">
        <v>215</v>
      </c>
      <c r="N434">
        <v>8</v>
      </c>
      <c r="O434" t="s">
        <v>228</v>
      </c>
      <c r="P434" t="s">
        <v>216</v>
      </c>
      <c r="Q434">
        <v>58499088</v>
      </c>
      <c r="R434" t="s">
        <v>960</v>
      </c>
      <c r="S434" t="s">
        <v>961</v>
      </c>
      <c r="T434" t="s">
        <v>219</v>
      </c>
      <c r="U434" s="7">
        <v>0.33</v>
      </c>
      <c r="V434" s="7">
        <v>0.33</v>
      </c>
      <c r="W434">
        <v>121</v>
      </c>
      <c r="X434" t="s">
        <v>410</v>
      </c>
      <c r="Y434">
        <v>0</v>
      </c>
      <c r="AA434">
        <v>80</v>
      </c>
      <c r="AB434" t="s">
        <v>220</v>
      </c>
      <c r="AC434">
        <v>21</v>
      </c>
      <c r="AE434" s="6">
        <v>40839</v>
      </c>
      <c r="AF434" s="6">
        <v>42461</v>
      </c>
      <c r="AG434" s="6">
        <v>46784</v>
      </c>
      <c r="AH434" s="6">
        <v>34121</v>
      </c>
      <c r="AI434" s="6">
        <v>46784</v>
      </c>
      <c r="AJ434" s="6">
        <v>42461</v>
      </c>
    </row>
    <row r="435" spans="1:36" x14ac:dyDescent="0.2">
      <c r="A435">
        <v>3</v>
      </c>
      <c r="B435" t="s">
        <v>95</v>
      </c>
      <c r="C435">
        <v>579</v>
      </c>
      <c r="D435" t="s">
        <v>962</v>
      </c>
      <c r="E435">
        <v>5790000</v>
      </c>
      <c r="F435" t="s">
        <v>133</v>
      </c>
      <c r="G435">
        <v>21500</v>
      </c>
      <c r="H435">
        <v>121</v>
      </c>
      <c r="I435" t="s">
        <v>410</v>
      </c>
      <c r="J435">
        <v>1</v>
      </c>
      <c r="K435" t="s">
        <v>214</v>
      </c>
      <c r="L435">
        <v>1</v>
      </c>
      <c r="M435" t="s">
        <v>215</v>
      </c>
      <c r="N435">
        <v>8</v>
      </c>
      <c r="O435" t="s">
        <v>228</v>
      </c>
      <c r="P435" t="s">
        <v>216</v>
      </c>
      <c r="Q435">
        <v>36567576</v>
      </c>
      <c r="R435" t="s">
        <v>963</v>
      </c>
      <c r="S435" t="s">
        <v>863</v>
      </c>
      <c r="T435" t="s">
        <v>219</v>
      </c>
      <c r="U435" s="7">
        <v>0.33</v>
      </c>
      <c r="V435" s="7">
        <v>0.33</v>
      </c>
      <c r="W435">
        <v>121</v>
      </c>
      <c r="X435" t="s">
        <v>410</v>
      </c>
      <c r="Y435">
        <v>0</v>
      </c>
      <c r="AA435">
        <v>80</v>
      </c>
      <c r="AB435" t="s">
        <v>220</v>
      </c>
      <c r="AC435">
        <v>22</v>
      </c>
      <c r="AD435">
        <v>102</v>
      </c>
      <c r="AE435" s="6">
        <v>40787</v>
      </c>
      <c r="AF435" s="6">
        <v>42979</v>
      </c>
      <c r="AG435" s="6">
        <v>51866</v>
      </c>
      <c r="AH435" s="6">
        <v>40210</v>
      </c>
      <c r="AI435" s="6">
        <v>51866</v>
      </c>
      <c r="AJ435" s="6">
        <v>42461</v>
      </c>
    </row>
    <row r="436" spans="1:36" x14ac:dyDescent="0.2">
      <c r="A436">
        <v>3</v>
      </c>
      <c r="B436" t="s">
        <v>95</v>
      </c>
      <c r="C436">
        <v>600</v>
      </c>
      <c r="D436" t="s">
        <v>964</v>
      </c>
      <c r="E436">
        <v>6000000</v>
      </c>
      <c r="F436" t="s">
        <v>134</v>
      </c>
      <c r="G436">
        <v>2100</v>
      </c>
      <c r="H436">
        <v>63</v>
      </c>
      <c r="I436" t="s">
        <v>2</v>
      </c>
      <c r="J436">
        <v>1</v>
      </c>
      <c r="K436" t="s">
        <v>214</v>
      </c>
      <c r="L436">
        <v>1</v>
      </c>
      <c r="M436" t="s">
        <v>215</v>
      </c>
      <c r="N436">
        <v>0</v>
      </c>
      <c r="P436" t="s">
        <v>216</v>
      </c>
      <c r="Q436">
        <v>43208545</v>
      </c>
      <c r="R436" t="s">
        <v>965</v>
      </c>
      <c r="S436" t="s">
        <v>966</v>
      </c>
      <c r="T436" t="s">
        <v>219</v>
      </c>
      <c r="U436" s="7">
        <v>0.5</v>
      </c>
      <c r="V436" s="7">
        <v>0.5</v>
      </c>
      <c r="W436">
        <v>63</v>
      </c>
      <c r="X436" t="s">
        <v>2</v>
      </c>
      <c r="Y436">
        <v>0</v>
      </c>
      <c r="AA436">
        <v>80</v>
      </c>
      <c r="AB436" t="s">
        <v>220</v>
      </c>
      <c r="AC436">
        <v>27</v>
      </c>
      <c r="AD436">
        <v>101</v>
      </c>
      <c r="AE436" s="6">
        <v>40817</v>
      </c>
      <c r="AF436" s="6">
        <v>44158</v>
      </c>
      <c r="AG436" s="6">
        <v>53478</v>
      </c>
      <c r="AH436" s="6">
        <v>38396</v>
      </c>
      <c r="AI436" s="6">
        <v>53478</v>
      </c>
      <c r="AJ436" s="6">
        <v>29860</v>
      </c>
    </row>
    <row r="437" spans="1:36" x14ac:dyDescent="0.2">
      <c r="A437">
        <v>3</v>
      </c>
      <c r="B437" t="s">
        <v>95</v>
      </c>
      <c r="C437">
        <v>600</v>
      </c>
      <c r="D437" t="s">
        <v>964</v>
      </c>
      <c r="E437">
        <v>6000000</v>
      </c>
      <c r="F437" t="s">
        <v>134</v>
      </c>
      <c r="G437">
        <v>3000</v>
      </c>
      <c r="H437">
        <v>64</v>
      </c>
      <c r="I437" t="s">
        <v>222</v>
      </c>
      <c r="J437">
        <v>1</v>
      </c>
      <c r="K437" t="s">
        <v>214</v>
      </c>
      <c r="L437">
        <v>1</v>
      </c>
      <c r="M437" t="s">
        <v>215</v>
      </c>
      <c r="N437">
        <v>0</v>
      </c>
      <c r="P437" t="s">
        <v>216</v>
      </c>
      <c r="Q437">
        <v>28368710</v>
      </c>
      <c r="R437" t="s">
        <v>967</v>
      </c>
      <c r="S437" t="s">
        <v>968</v>
      </c>
      <c r="T437" t="s">
        <v>219</v>
      </c>
      <c r="U437" s="7">
        <v>0.5</v>
      </c>
      <c r="V437" s="7">
        <v>0.5</v>
      </c>
      <c r="W437">
        <v>64</v>
      </c>
      <c r="X437" t="s">
        <v>222</v>
      </c>
      <c r="Y437">
        <v>0</v>
      </c>
      <c r="AA437">
        <v>80</v>
      </c>
      <c r="AB437" t="s">
        <v>220</v>
      </c>
      <c r="AC437">
        <v>28</v>
      </c>
      <c r="AD437">
        <v>108</v>
      </c>
      <c r="AE437" s="6">
        <v>36251</v>
      </c>
      <c r="AF437" s="6">
        <v>39244</v>
      </c>
      <c r="AG437" s="6">
        <v>49980</v>
      </c>
      <c r="AH437" s="6">
        <v>34425</v>
      </c>
      <c r="AI437" s="6">
        <v>49980</v>
      </c>
      <c r="AJ437" s="6">
        <v>33329</v>
      </c>
    </row>
    <row r="438" spans="1:36" x14ac:dyDescent="0.2">
      <c r="A438">
        <v>3</v>
      </c>
      <c r="B438" t="s">
        <v>95</v>
      </c>
      <c r="C438">
        <v>600</v>
      </c>
      <c r="D438" t="s">
        <v>964</v>
      </c>
      <c r="E438">
        <v>6000010</v>
      </c>
      <c r="F438" t="s">
        <v>969</v>
      </c>
      <c r="G438">
        <v>20000</v>
      </c>
      <c r="H438">
        <v>120</v>
      </c>
      <c r="I438" t="s">
        <v>227</v>
      </c>
      <c r="J438">
        <v>1</v>
      </c>
      <c r="K438" t="s">
        <v>214</v>
      </c>
      <c r="L438">
        <v>1</v>
      </c>
      <c r="M438" t="s">
        <v>215</v>
      </c>
      <c r="N438">
        <v>8</v>
      </c>
      <c r="O438" t="s">
        <v>228</v>
      </c>
      <c r="P438" t="s">
        <v>216</v>
      </c>
      <c r="Q438">
        <v>60929445</v>
      </c>
      <c r="R438" t="s">
        <v>970</v>
      </c>
      <c r="S438" t="s">
        <v>971</v>
      </c>
      <c r="T438" t="s">
        <v>219</v>
      </c>
      <c r="U438" s="7">
        <v>0.33</v>
      </c>
      <c r="V438" s="7">
        <v>0.33</v>
      </c>
      <c r="W438">
        <v>120</v>
      </c>
      <c r="X438" t="s">
        <v>227</v>
      </c>
      <c r="Y438">
        <v>0</v>
      </c>
      <c r="AA438">
        <v>80</v>
      </c>
      <c r="AB438" t="s">
        <v>220</v>
      </c>
      <c r="AC438">
        <v>21</v>
      </c>
      <c r="AE438" s="6">
        <v>42979</v>
      </c>
      <c r="AF438" s="6">
        <v>43405</v>
      </c>
      <c r="AG438" s="6">
        <v>54566</v>
      </c>
      <c r="AH438" s="6">
        <v>42979</v>
      </c>
      <c r="AI438" s="6">
        <v>54566</v>
      </c>
      <c r="AJ438" s="6">
        <v>42461</v>
      </c>
    </row>
    <row r="439" spans="1:36" x14ac:dyDescent="0.2">
      <c r="A439">
        <v>3</v>
      </c>
      <c r="B439" t="s">
        <v>95</v>
      </c>
      <c r="C439">
        <v>600</v>
      </c>
      <c r="D439" t="s">
        <v>964</v>
      </c>
      <c r="E439">
        <v>6000010</v>
      </c>
      <c r="F439" t="s">
        <v>969</v>
      </c>
      <c r="G439">
        <v>25100</v>
      </c>
      <c r="H439">
        <v>140</v>
      </c>
      <c r="I439" t="s">
        <v>241</v>
      </c>
      <c r="J439">
        <v>1</v>
      </c>
      <c r="K439" t="s">
        <v>214</v>
      </c>
      <c r="L439">
        <v>1</v>
      </c>
      <c r="M439" t="s">
        <v>215</v>
      </c>
      <c r="N439">
        <v>0</v>
      </c>
      <c r="P439" t="s">
        <v>216</v>
      </c>
      <c r="Q439">
        <v>28368710</v>
      </c>
      <c r="R439" t="s">
        <v>967</v>
      </c>
      <c r="S439" t="s">
        <v>968</v>
      </c>
      <c r="T439" t="s">
        <v>219</v>
      </c>
      <c r="U439" s="7">
        <v>0.4</v>
      </c>
      <c r="V439" s="7">
        <v>0.4</v>
      </c>
      <c r="W439">
        <v>140</v>
      </c>
      <c r="X439" t="s">
        <v>241</v>
      </c>
      <c r="Y439">
        <v>0</v>
      </c>
      <c r="AA439">
        <v>80</v>
      </c>
      <c r="AB439" t="s">
        <v>220</v>
      </c>
      <c r="AC439">
        <v>22</v>
      </c>
      <c r="AD439">
        <v>108</v>
      </c>
      <c r="AE439" s="6">
        <v>36251</v>
      </c>
      <c r="AF439" s="6">
        <v>39244</v>
      </c>
      <c r="AG439" s="6">
        <v>49980</v>
      </c>
      <c r="AH439" s="6">
        <v>34425</v>
      </c>
      <c r="AI439" s="6">
        <v>49980</v>
      </c>
      <c r="AJ439" s="6">
        <v>18629</v>
      </c>
    </row>
    <row r="440" spans="1:36" x14ac:dyDescent="0.2">
      <c r="A440">
        <v>3</v>
      </c>
      <c r="B440" t="s">
        <v>95</v>
      </c>
      <c r="C440">
        <v>601</v>
      </c>
      <c r="D440" t="s">
        <v>972</v>
      </c>
      <c r="E440">
        <v>6010000</v>
      </c>
      <c r="F440" t="s">
        <v>135</v>
      </c>
      <c r="G440">
        <v>700</v>
      </c>
      <c r="H440">
        <v>63</v>
      </c>
      <c r="I440" t="s">
        <v>2</v>
      </c>
      <c r="J440">
        <v>1</v>
      </c>
      <c r="K440" t="s">
        <v>214</v>
      </c>
      <c r="L440">
        <v>1</v>
      </c>
      <c r="M440" t="s">
        <v>215</v>
      </c>
      <c r="N440">
        <v>0</v>
      </c>
      <c r="P440" t="s">
        <v>216</v>
      </c>
      <c r="Q440">
        <v>28271484</v>
      </c>
      <c r="R440" t="s">
        <v>973</v>
      </c>
      <c r="S440" t="s">
        <v>974</v>
      </c>
      <c r="T440" t="s">
        <v>219</v>
      </c>
      <c r="U440" s="7">
        <v>0.5</v>
      </c>
      <c r="V440" s="7">
        <v>0.5</v>
      </c>
      <c r="W440">
        <v>63</v>
      </c>
      <c r="X440" t="s">
        <v>2</v>
      </c>
      <c r="Y440">
        <v>0</v>
      </c>
      <c r="AA440">
        <v>80</v>
      </c>
      <c r="AB440" t="s">
        <v>220</v>
      </c>
      <c r="AC440">
        <v>27</v>
      </c>
      <c r="AE440" s="6">
        <v>34881</v>
      </c>
      <c r="AF440" s="6">
        <v>44368</v>
      </c>
      <c r="AG440" s="6">
        <v>47848</v>
      </c>
      <c r="AH440" s="6">
        <v>34881</v>
      </c>
      <c r="AI440" s="6">
        <v>48945</v>
      </c>
      <c r="AJ440" s="6">
        <v>34881</v>
      </c>
    </row>
    <row r="441" spans="1:36" x14ac:dyDescent="0.2">
      <c r="A441">
        <v>3</v>
      </c>
      <c r="B441" t="s">
        <v>95</v>
      </c>
      <c r="C441">
        <v>601</v>
      </c>
      <c r="D441" t="s">
        <v>972</v>
      </c>
      <c r="E441">
        <v>6010000</v>
      </c>
      <c r="F441" t="s">
        <v>135</v>
      </c>
      <c r="G441">
        <v>31400</v>
      </c>
      <c r="H441">
        <v>120</v>
      </c>
      <c r="I441" t="s">
        <v>227</v>
      </c>
      <c r="J441">
        <v>1</v>
      </c>
      <c r="K441" t="s">
        <v>214</v>
      </c>
      <c r="L441">
        <v>1</v>
      </c>
      <c r="M441" t="s">
        <v>215</v>
      </c>
      <c r="N441">
        <v>8</v>
      </c>
      <c r="O441" t="s">
        <v>228</v>
      </c>
      <c r="P441" t="s">
        <v>216</v>
      </c>
      <c r="Q441">
        <v>205818255</v>
      </c>
      <c r="R441" t="s">
        <v>975</v>
      </c>
      <c r="S441" t="s">
        <v>976</v>
      </c>
      <c r="T441" t="s">
        <v>219</v>
      </c>
      <c r="U441" s="7">
        <v>0.33</v>
      </c>
      <c r="V441" s="7">
        <v>0.33</v>
      </c>
      <c r="W441">
        <v>120</v>
      </c>
      <c r="X441" t="s">
        <v>227</v>
      </c>
      <c r="Y441">
        <v>0</v>
      </c>
      <c r="AA441">
        <v>80</v>
      </c>
      <c r="AB441" t="s">
        <v>220</v>
      </c>
      <c r="AC441">
        <v>20</v>
      </c>
      <c r="AD441">
        <v>101</v>
      </c>
      <c r="AE441" s="6">
        <v>43891</v>
      </c>
      <c r="AF441" s="6">
        <v>43891</v>
      </c>
      <c r="AG441" s="6">
        <v>47603</v>
      </c>
      <c r="AH441" s="6">
        <v>43837</v>
      </c>
      <c r="AI441" s="6">
        <v>47603</v>
      </c>
      <c r="AJ441" s="6">
        <v>42461</v>
      </c>
    </row>
    <row r="442" spans="1:36" x14ac:dyDescent="0.2">
      <c r="A442">
        <v>3</v>
      </c>
      <c r="B442" t="s">
        <v>95</v>
      </c>
      <c r="C442">
        <v>620</v>
      </c>
      <c r="D442" t="s">
        <v>977</v>
      </c>
      <c r="E442">
        <v>6200000</v>
      </c>
      <c r="F442" t="s">
        <v>136</v>
      </c>
      <c r="G442">
        <v>22400</v>
      </c>
      <c r="H442">
        <v>120</v>
      </c>
      <c r="I442" t="s">
        <v>227</v>
      </c>
      <c r="J442">
        <v>1</v>
      </c>
      <c r="K442" t="s">
        <v>214</v>
      </c>
      <c r="L442">
        <v>1</v>
      </c>
      <c r="M442" t="s">
        <v>215</v>
      </c>
      <c r="N442">
        <v>8</v>
      </c>
      <c r="O442" t="s">
        <v>228</v>
      </c>
      <c r="P442" t="s">
        <v>216</v>
      </c>
      <c r="Q442">
        <v>201346848</v>
      </c>
      <c r="R442" t="s">
        <v>978</v>
      </c>
      <c r="S442" t="s">
        <v>979</v>
      </c>
      <c r="T442" t="s">
        <v>219</v>
      </c>
      <c r="U442" s="7">
        <v>0.33</v>
      </c>
      <c r="V442" s="7">
        <v>0.33</v>
      </c>
      <c r="W442">
        <v>120</v>
      </c>
      <c r="X442" t="s">
        <v>227</v>
      </c>
      <c r="Y442">
        <v>0</v>
      </c>
      <c r="AA442">
        <v>80</v>
      </c>
      <c r="AB442" t="s">
        <v>220</v>
      </c>
      <c r="AC442">
        <v>22</v>
      </c>
      <c r="AD442">
        <v>105</v>
      </c>
      <c r="AE442" s="6">
        <v>41974</v>
      </c>
      <c r="AF442" s="6">
        <v>44409</v>
      </c>
      <c r="AG442" s="6">
        <v>55153</v>
      </c>
      <c r="AH442" s="6">
        <v>41974</v>
      </c>
      <c r="AI442" s="6">
        <v>55153</v>
      </c>
      <c r="AJ442" s="6">
        <v>42461</v>
      </c>
    </row>
    <row r="443" spans="1:36" x14ac:dyDescent="0.2">
      <c r="A443">
        <v>3</v>
      </c>
      <c r="B443" t="s">
        <v>95</v>
      </c>
      <c r="C443">
        <v>620</v>
      </c>
      <c r="D443" t="s">
        <v>977</v>
      </c>
      <c r="E443">
        <v>6200040</v>
      </c>
      <c r="F443" t="s">
        <v>980</v>
      </c>
      <c r="G443">
        <v>140100</v>
      </c>
      <c r="H443">
        <v>140</v>
      </c>
      <c r="I443" t="s">
        <v>241</v>
      </c>
      <c r="J443">
        <v>1</v>
      </c>
      <c r="K443" t="s">
        <v>214</v>
      </c>
      <c r="L443">
        <v>1</v>
      </c>
      <c r="M443" t="s">
        <v>215</v>
      </c>
      <c r="N443">
        <v>0</v>
      </c>
      <c r="P443" t="s">
        <v>216</v>
      </c>
      <c r="Q443">
        <v>23256613</v>
      </c>
      <c r="R443" t="s">
        <v>981</v>
      </c>
      <c r="S443" t="s">
        <v>982</v>
      </c>
      <c r="T443" t="s">
        <v>225</v>
      </c>
      <c r="U443" s="7">
        <v>1</v>
      </c>
      <c r="V443" s="7">
        <v>1</v>
      </c>
      <c r="W443">
        <v>140</v>
      </c>
      <c r="X443" t="s">
        <v>241</v>
      </c>
      <c r="Y443">
        <v>0</v>
      </c>
      <c r="AA443">
        <v>80</v>
      </c>
      <c r="AB443" t="s">
        <v>220</v>
      </c>
      <c r="AC443">
        <v>23</v>
      </c>
      <c r="AD443">
        <v>111</v>
      </c>
      <c r="AE443" s="6">
        <v>38991</v>
      </c>
      <c r="AF443" s="6">
        <v>40664</v>
      </c>
      <c r="AG443" s="6">
        <v>48214</v>
      </c>
      <c r="AH443" s="6">
        <v>34335</v>
      </c>
      <c r="AI443" s="6">
        <v>48214</v>
      </c>
      <c r="AJ443" s="6">
        <v>34274</v>
      </c>
    </row>
    <row r="444" spans="1:36" x14ac:dyDescent="0.2">
      <c r="A444">
        <v>3</v>
      </c>
      <c r="B444" t="s">
        <v>95</v>
      </c>
      <c r="C444">
        <v>621</v>
      </c>
      <c r="D444" t="s">
        <v>983</v>
      </c>
      <c r="E444">
        <v>6210000</v>
      </c>
      <c r="F444" t="s">
        <v>137</v>
      </c>
      <c r="G444">
        <v>6300</v>
      </c>
      <c r="H444">
        <v>63</v>
      </c>
      <c r="I444" t="s">
        <v>2</v>
      </c>
      <c r="J444">
        <v>1</v>
      </c>
      <c r="K444" t="s">
        <v>214</v>
      </c>
      <c r="L444">
        <v>1</v>
      </c>
      <c r="M444" t="s">
        <v>215</v>
      </c>
      <c r="N444">
        <v>0</v>
      </c>
      <c r="P444" t="s">
        <v>216</v>
      </c>
      <c r="Q444">
        <v>66009994</v>
      </c>
      <c r="R444" t="s">
        <v>984</v>
      </c>
      <c r="S444" t="s">
        <v>985</v>
      </c>
      <c r="T444" t="s">
        <v>219</v>
      </c>
      <c r="U444" s="7">
        <v>0.5</v>
      </c>
      <c r="V444" s="7">
        <v>0.5</v>
      </c>
      <c r="W444">
        <v>63</v>
      </c>
      <c r="X444" t="s">
        <v>2</v>
      </c>
      <c r="Y444">
        <v>0</v>
      </c>
      <c r="AA444">
        <v>80</v>
      </c>
      <c r="AB444" t="s">
        <v>220</v>
      </c>
      <c r="AC444">
        <v>29</v>
      </c>
      <c r="AD444">
        <v>105</v>
      </c>
      <c r="AE444" s="6">
        <v>44105</v>
      </c>
      <c r="AF444" s="6">
        <v>44105</v>
      </c>
      <c r="AG444" s="6">
        <v>52870</v>
      </c>
      <c r="AH444" s="6">
        <v>39142</v>
      </c>
      <c r="AI444" s="6">
        <v>52870</v>
      </c>
      <c r="AJ444" s="6">
        <v>32874</v>
      </c>
    </row>
    <row r="445" spans="1:36" x14ac:dyDescent="0.2">
      <c r="A445">
        <v>3</v>
      </c>
      <c r="B445" t="s">
        <v>95</v>
      </c>
      <c r="C445">
        <v>622</v>
      </c>
      <c r="D445" t="s">
        <v>986</v>
      </c>
      <c r="E445">
        <v>6220000</v>
      </c>
      <c r="F445" t="s">
        <v>138</v>
      </c>
      <c r="G445">
        <v>11500</v>
      </c>
      <c r="H445">
        <v>120</v>
      </c>
      <c r="I445" t="s">
        <v>227</v>
      </c>
      <c r="J445">
        <v>1</v>
      </c>
      <c r="K445" t="s">
        <v>214</v>
      </c>
      <c r="L445">
        <v>1</v>
      </c>
      <c r="M445" t="s">
        <v>215</v>
      </c>
      <c r="N445">
        <v>8</v>
      </c>
      <c r="O445" t="s">
        <v>228</v>
      </c>
      <c r="P445" t="s">
        <v>216</v>
      </c>
      <c r="Q445">
        <v>28304491</v>
      </c>
      <c r="R445" t="s">
        <v>987</v>
      </c>
      <c r="S445" t="s">
        <v>988</v>
      </c>
      <c r="T445" t="s">
        <v>219</v>
      </c>
      <c r="U445" s="7">
        <v>0.33</v>
      </c>
      <c r="V445" s="7">
        <v>0.33</v>
      </c>
      <c r="W445">
        <v>120</v>
      </c>
      <c r="X445" t="s">
        <v>227</v>
      </c>
      <c r="Y445">
        <v>0</v>
      </c>
      <c r="AA445">
        <v>80</v>
      </c>
      <c r="AB445" t="s">
        <v>220</v>
      </c>
      <c r="AC445">
        <v>22</v>
      </c>
      <c r="AD445">
        <v>108</v>
      </c>
      <c r="AE445" s="6">
        <v>34851</v>
      </c>
      <c r="AF445" s="6">
        <v>42705</v>
      </c>
      <c r="AG445" s="6">
        <v>47818</v>
      </c>
      <c r="AH445" s="6">
        <v>34851</v>
      </c>
      <c r="AI445" s="6">
        <v>47818</v>
      </c>
      <c r="AJ445" s="6">
        <v>42461</v>
      </c>
    </row>
    <row r="446" spans="1:36" x14ac:dyDescent="0.2">
      <c r="A446">
        <v>3</v>
      </c>
      <c r="B446" t="s">
        <v>95</v>
      </c>
      <c r="C446">
        <v>623</v>
      </c>
      <c r="D446" t="s">
        <v>989</v>
      </c>
      <c r="E446">
        <v>6230000</v>
      </c>
      <c r="F446" t="s">
        <v>139</v>
      </c>
      <c r="G446">
        <v>28100</v>
      </c>
      <c r="H446">
        <v>140</v>
      </c>
      <c r="I446" t="s">
        <v>241</v>
      </c>
      <c r="J446">
        <v>1</v>
      </c>
      <c r="K446" t="s">
        <v>214</v>
      </c>
      <c r="L446">
        <v>1</v>
      </c>
      <c r="M446" t="s">
        <v>215</v>
      </c>
      <c r="N446">
        <v>0</v>
      </c>
      <c r="P446" t="s">
        <v>216</v>
      </c>
      <c r="Q446">
        <v>66535527</v>
      </c>
      <c r="R446" t="s">
        <v>990</v>
      </c>
      <c r="S446" t="s">
        <v>991</v>
      </c>
      <c r="T446" t="s">
        <v>219</v>
      </c>
      <c r="U446" s="7">
        <v>0.47</v>
      </c>
      <c r="V446" s="7">
        <v>0.47</v>
      </c>
      <c r="W446">
        <v>140</v>
      </c>
      <c r="X446" t="s">
        <v>241</v>
      </c>
      <c r="Y446">
        <v>0</v>
      </c>
      <c r="AA446">
        <v>80</v>
      </c>
      <c r="AB446" t="s">
        <v>220</v>
      </c>
      <c r="AC446">
        <v>22</v>
      </c>
      <c r="AE446" s="6">
        <v>44743</v>
      </c>
      <c r="AF446" s="6">
        <v>44743</v>
      </c>
      <c r="AG446" s="6">
        <v>53138</v>
      </c>
      <c r="AH446" s="6">
        <v>41623</v>
      </c>
      <c r="AI446" s="6">
        <v>53138</v>
      </c>
      <c r="AJ446" s="6">
        <v>41395</v>
      </c>
    </row>
    <row r="447" spans="1:36" x14ac:dyDescent="0.2">
      <c r="A447">
        <v>3</v>
      </c>
      <c r="B447" t="s">
        <v>95</v>
      </c>
      <c r="C447">
        <v>629</v>
      </c>
      <c r="D447" t="s">
        <v>992</v>
      </c>
      <c r="E447">
        <v>6290000</v>
      </c>
      <c r="F447" t="s">
        <v>140</v>
      </c>
      <c r="G447">
        <v>5000</v>
      </c>
      <c r="H447">
        <v>64</v>
      </c>
      <c r="I447" t="s">
        <v>222</v>
      </c>
      <c r="J447">
        <v>1</v>
      </c>
      <c r="K447" t="s">
        <v>214</v>
      </c>
      <c r="L447">
        <v>1</v>
      </c>
      <c r="M447" t="s">
        <v>215</v>
      </c>
      <c r="N447">
        <v>0</v>
      </c>
      <c r="P447" t="s">
        <v>216</v>
      </c>
      <c r="Q447">
        <v>26453407</v>
      </c>
      <c r="R447" t="s">
        <v>993</v>
      </c>
      <c r="S447" t="s">
        <v>994</v>
      </c>
      <c r="T447" t="s">
        <v>219</v>
      </c>
      <c r="U447" s="7">
        <v>0.5</v>
      </c>
      <c r="V447" s="7">
        <v>0.5</v>
      </c>
      <c r="W447">
        <v>64</v>
      </c>
      <c r="X447" t="s">
        <v>222</v>
      </c>
      <c r="Y447">
        <v>0</v>
      </c>
      <c r="AA447">
        <v>80</v>
      </c>
      <c r="AB447" t="s">
        <v>220</v>
      </c>
      <c r="AC447">
        <v>28</v>
      </c>
      <c r="AD447">
        <v>106</v>
      </c>
      <c r="AE447" s="6">
        <v>37316</v>
      </c>
      <c r="AF447" s="6">
        <v>42217</v>
      </c>
      <c r="AG447" s="6">
        <v>50586</v>
      </c>
      <c r="AH447" s="6">
        <v>34943</v>
      </c>
      <c r="AI447" s="6">
        <v>50586</v>
      </c>
      <c r="AJ447" s="6">
        <v>35247</v>
      </c>
    </row>
    <row r="448" spans="1:36" x14ac:dyDescent="0.2">
      <c r="A448">
        <v>3</v>
      </c>
      <c r="B448" t="s">
        <v>95</v>
      </c>
      <c r="C448">
        <v>632</v>
      </c>
      <c r="D448" t="s">
        <v>995</v>
      </c>
      <c r="E448">
        <v>6320010</v>
      </c>
      <c r="F448" t="s">
        <v>996</v>
      </c>
      <c r="G448">
        <v>63100</v>
      </c>
      <c r="H448">
        <v>63</v>
      </c>
      <c r="I448" t="s">
        <v>2</v>
      </c>
      <c r="J448">
        <v>1</v>
      </c>
      <c r="K448" t="s">
        <v>214</v>
      </c>
      <c r="L448">
        <v>1</v>
      </c>
      <c r="M448" t="s">
        <v>215</v>
      </c>
      <c r="N448">
        <v>0</v>
      </c>
      <c r="P448" t="s">
        <v>216</v>
      </c>
      <c r="Q448">
        <v>23429475</v>
      </c>
      <c r="R448" t="s">
        <v>997</v>
      </c>
      <c r="S448" t="s">
        <v>998</v>
      </c>
      <c r="T448" t="s">
        <v>225</v>
      </c>
      <c r="U448" s="7">
        <v>0.79</v>
      </c>
      <c r="V448" s="7">
        <v>0.79</v>
      </c>
      <c r="W448">
        <v>63</v>
      </c>
      <c r="X448" t="s">
        <v>2</v>
      </c>
      <c r="Y448">
        <v>0</v>
      </c>
      <c r="AA448">
        <v>80</v>
      </c>
      <c r="AB448" t="s">
        <v>220</v>
      </c>
      <c r="AC448">
        <v>28</v>
      </c>
      <c r="AD448">
        <v>108</v>
      </c>
      <c r="AE448" s="6">
        <v>34366</v>
      </c>
      <c r="AF448" s="6">
        <v>44774</v>
      </c>
      <c r="AG448" s="6">
        <v>49324</v>
      </c>
      <c r="AH448" s="6">
        <v>42313</v>
      </c>
      <c r="AI448" s="6">
        <v>49324</v>
      </c>
      <c r="AJ448" s="6">
        <v>33329</v>
      </c>
    </row>
    <row r="449" spans="1:36" x14ac:dyDescent="0.2">
      <c r="A449">
        <v>3</v>
      </c>
      <c r="B449" t="s">
        <v>95</v>
      </c>
      <c r="C449">
        <v>636</v>
      </c>
      <c r="D449" t="s">
        <v>999</v>
      </c>
      <c r="E449">
        <v>6360000</v>
      </c>
      <c r="F449" t="s">
        <v>142</v>
      </c>
      <c r="G449">
        <v>10850</v>
      </c>
      <c r="H449">
        <v>120</v>
      </c>
      <c r="I449" t="s">
        <v>227</v>
      </c>
      <c r="J449">
        <v>1</v>
      </c>
      <c r="K449" t="s">
        <v>214</v>
      </c>
      <c r="L449">
        <v>1</v>
      </c>
      <c r="M449" t="s">
        <v>215</v>
      </c>
      <c r="N449">
        <v>8</v>
      </c>
      <c r="O449" t="s">
        <v>228</v>
      </c>
      <c r="P449" t="s">
        <v>216</v>
      </c>
      <c r="Q449">
        <v>39506258</v>
      </c>
      <c r="R449" t="s">
        <v>1000</v>
      </c>
      <c r="S449" t="s">
        <v>1001</v>
      </c>
      <c r="T449" t="s">
        <v>219</v>
      </c>
      <c r="U449" s="7">
        <v>0.33</v>
      </c>
      <c r="V449" s="7">
        <v>0.33</v>
      </c>
      <c r="W449">
        <v>120</v>
      </c>
      <c r="X449" t="s">
        <v>227</v>
      </c>
      <c r="Y449">
        <v>0</v>
      </c>
      <c r="AA449">
        <v>80</v>
      </c>
      <c r="AB449" t="s">
        <v>220</v>
      </c>
      <c r="AC449">
        <v>21</v>
      </c>
      <c r="AD449">
        <v>102</v>
      </c>
      <c r="AE449" s="6">
        <v>39479</v>
      </c>
      <c r="AF449" s="6">
        <v>43850</v>
      </c>
      <c r="AG449" s="6">
        <v>54058</v>
      </c>
      <c r="AH449" s="6">
        <v>39479</v>
      </c>
      <c r="AI449" s="6">
        <v>54058</v>
      </c>
      <c r="AJ449" s="6">
        <v>42461</v>
      </c>
    </row>
    <row r="450" spans="1:36" x14ac:dyDescent="0.2">
      <c r="A450">
        <v>3</v>
      </c>
      <c r="B450" t="s">
        <v>95</v>
      </c>
      <c r="C450">
        <v>641</v>
      </c>
      <c r="D450" t="s">
        <v>1002</v>
      </c>
      <c r="E450">
        <v>6410010</v>
      </c>
      <c r="F450" t="s">
        <v>1003</v>
      </c>
      <c r="G450">
        <v>63100</v>
      </c>
      <c r="H450">
        <v>63</v>
      </c>
      <c r="I450" t="s">
        <v>2</v>
      </c>
      <c r="J450">
        <v>1</v>
      </c>
      <c r="K450" t="s">
        <v>214</v>
      </c>
      <c r="L450">
        <v>1</v>
      </c>
      <c r="M450" t="s">
        <v>215</v>
      </c>
      <c r="N450">
        <v>0</v>
      </c>
      <c r="P450" t="s">
        <v>216</v>
      </c>
      <c r="U450" s="7">
        <v>0.5</v>
      </c>
      <c r="AJ450" s="6">
        <v>42461</v>
      </c>
    </row>
    <row r="451" spans="1:36" x14ac:dyDescent="0.2">
      <c r="A451">
        <v>3</v>
      </c>
      <c r="B451" t="s">
        <v>95</v>
      </c>
      <c r="C451">
        <v>644</v>
      </c>
      <c r="D451" t="s">
        <v>1004</v>
      </c>
      <c r="E451">
        <v>6440000</v>
      </c>
      <c r="F451" t="s">
        <v>144</v>
      </c>
      <c r="G451">
        <v>6400</v>
      </c>
      <c r="H451">
        <v>64</v>
      </c>
      <c r="I451" t="s">
        <v>222</v>
      </c>
      <c r="J451">
        <v>1</v>
      </c>
      <c r="K451" t="s">
        <v>214</v>
      </c>
      <c r="L451">
        <v>1</v>
      </c>
      <c r="M451" t="s">
        <v>215</v>
      </c>
      <c r="N451">
        <v>0</v>
      </c>
      <c r="P451" t="s">
        <v>216</v>
      </c>
      <c r="Q451">
        <v>36848703</v>
      </c>
      <c r="R451" t="s">
        <v>1005</v>
      </c>
      <c r="S451" t="s">
        <v>1006</v>
      </c>
      <c r="T451" t="s">
        <v>219</v>
      </c>
      <c r="U451" s="7">
        <v>0.5</v>
      </c>
      <c r="V451" s="7">
        <v>0.5</v>
      </c>
      <c r="W451">
        <v>64</v>
      </c>
      <c r="X451" t="s">
        <v>222</v>
      </c>
      <c r="Y451">
        <v>0</v>
      </c>
      <c r="AA451">
        <v>80</v>
      </c>
      <c r="AB451" t="s">
        <v>220</v>
      </c>
      <c r="AC451">
        <v>28</v>
      </c>
      <c r="AD451">
        <v>111</v>
      </c>
      <c r="AE451" s="6">
        <v>44652</v>
      </c>
      <c r="AF451" s="6">
        <v>44652</v>
      </c>
      <c r="AG451" s="6">
        <v>47848</v>
      </c>
      <c r="AH451" s="6">
        <v>41944</v>
      </c>
      <c r="AI451" s="6">
        <v>47848</v>
      </c>
      <c r="AJ451" s="6">
        <v>35582</v>
      </c>
    </row>
    <row r="452" spans="1:36" x14ac:dyDescent="0.2">
      <c r="A452">
        <v>3</v>
      </c>
      <c r="B452" t="s">
        <v>95</v>
      </c>
      <c r="C452">
        <v>644</v>
      </c>
      <c r="D452" t="s">
        <v>1004</v>
      </c>
      <c r="E452">
        <v>6440000</v>
      </c>
      <c r="F452" t="s">
        <v>144</v>
      </c>
      <c r="G452">
        <v>18900</v>
      </c>
      <c r="H452">
        <v>120</v>
      </c>
      <c r="I452" t="s">
        <v>227</v>
      </c>
      <c r="J452">
        <v>1</v>
      </c>
      <c r="K452" t="s">
        <v>214</v>
      </c>
      <c r="L452">
        <v>1</v>
      </c>
      <c r="M452" t="s">
        <v>215</v>
      </c>
      <c r="N452">
        <v>8</v>
      </c>
      <c r="O452" t="s">
        <v>228</v>
      </c>
      <c r="P452" t="s">
        <v>216</v>
      </c>
      <c r="Q452">
        <v>305312159</v>
      </c>
      <c r="R452" t="s">
        <v>1007</v>
      </c>
      <c r="S452" t="s">
        <v>1008</v>
      </c>
      <c r="T452" t="s">
        <v>219</v>
      </c>
      <c r="U452" s="7">
        <v>0.33</v>
      </c>
      <c r="V452" s="7">
        <v>0.33</v>
      </c>
      <c r="W452">
        <v>120</v>
      </c>
      <c r="X452" t="s">
        <v>227</v>
      </c>
      <c r="Y452">
        <v>0</v>
      </c>
      <c r="AA452">
        <v>80</v>
      </c>
      <c r="AB452" t="s">
        <v>220</v>
      </c>
      <c r="AC452">
        <v>21</v>
      </c>
      <c r="AD452">
        <v>110</v>
      </c>
      <c r="AE452" s="6">
        <v>44197</v>
      </c>
      <c r="AF452" s="6">
        <v>44197</v>
      </c>
      <c r="AG452" s="6">
        <v>47848</v>
      </c>
      <c r="AH452" s="6">
        <v>43591</v>
      </c>
      <c r="AI452" s="6">
        <v>47848</v>
      </c>
      <c r="AJ452" s="6">
        <v>42461</v>
      </c>
    </row>
    <row r="453" spans="1:36" x14ac:dyDescent="0.2">
      <c r="A453">
        <v>3</v>
      </c>
      <c r="B453" t="s">
        <v>95</v>
      </c>
      <c r="C453">
        <v>649</v>
      </c>
      <c r="D453" t="s">
        <v>1009</v>
      </c>
      <c r="E453">
        <v>6490000</v>
      </c>
      <c r="F453" t="s">
        <v>145</v>
      </c>
      <c r="G453">
        <v>1000</v>
      </c>
      <c r="H453">
        <v>63</v>
      </c>
      <c r="I453" t="s">
        <v>2</v>
      </c>
      <c r="J453">
        <v>1</v>
      </c>
      <c r="K453" t="s">
        <v>214</v>
      </c>
      <c r="L453">
        <v>1</v>
      </c>
      <c r="M453" t="s">
        <v>215</v>
      </c>
      <c r="N453">
        <v>0</v>
      </c>
      <c r="P453" t="s">
        <v>216</v>
      </c>
      <c r="Q453">
        <v>23485402</v>
      </c>
      <c r="R453" t="s">
        <v>1010</v>
      </c>
      <c r="S453" t="s">
        <v>1011</v>
      </c>
      <c r="T453" t="s">
        <v>219</v>
      </c>
      <c r="U453" s="7">
        <v>0.5</v>
      </c>
      <c r="V453" s="7">
        <v>0.5</v>
      </c>
      <c r="W453">
        <v>63</v>
      </c>
      <c r="X453" t="s">
        <v>2</v>
      </c>
      <c r="Y453">
        <v>0</v>
      </c>
      <c r="AA453">
        <v>80</v>
      </c>
      <c r="AB453" t="s">
        <v>220</v>
      </c>
      <c r="AC453">
        <v>30</v>
      </c>
      <c r="AD453">
        <v>111</v>
      </c>
      <c r="AE453" s="6">
        <v>36800</v>
      </c>
      <c r="AF453" s="6">
        <v>36800</v>
      </c>
      <c r="AG453" s="6">
        <v>47119</v>
      </c>
      <c r="AH453" s="6">
        <v>34700</v>
      </c>
      <c r="AI453" s="6">
        <v>47119</v>
      </c>
      <c r="AJ453" s="6">
        <v>35247</v>
      </c>
    </row>
    <row r="454" spans="1:36" x14ac:dyDescent="0.2">
      <c r="A454">
        <v>3</v>
      </c>
      <c r="B454" t="s">
        <v>95</v>
      </c>
      <c r="C454">
        <v>651</v>
      </c>
      <c r="D454" t="s">
        <v>1012</v>
      </c>
      <c r="E454">
        <v>6510000</v>
      </c>
      <c r="F454" t="s">
        <v>146</v>
      </c>
      <c r="G454">
        <v>21300</v>
      </c>
      <c r="H454">
        <v>120</v>
      </c>
      <c r="I454" t="s">
        <v>227</v>
      </c>
      <c r="J454">
        <v>1</v>
      </c>
      <c r="K454" t="s">
        <v>214</v>
      </c>
      <c r="L454">
        <v>1</v>
      </c>
      <c r="M454" t="s">
        <v>215</v>
      </c>
      <c r="N454">
        <v>8</v>
      </c>
      <c r="O454" t="s">
        <v>228</v>
      </c>
      <c r="P454" t="s">
        <v>216</v>
      </c>
      <c r="Q454">
        <v>200806958</v>
      </c>
      <c r="R454" t="s">
        <v>1000</v>
      </c>
      <c r="S454" t="s">
        <v>1013</v>
      </c>
      <c r="T454" t="s">
        <v>219</v>
      </c>
      <c r="U454" s="7">
        <v>0.33</v>
      </c>
      <c r="V454" s="7">
        <v>0.33</v>
      </c>
      <c r="W454">
        <v>120</v>
      </c>
      <c r="X454" t="s">
        <v>227</v>
      </c>
      <c r="Y454">
        <v>0</v>
      </c>
      <c r="AA454">
        <v>80</v>
      </c>
      <c r="AB454" t="s">
        <v>220</v>
      </c>
      <c r="AC454">
        <v>21</v>
      </c>
      <c r="AD454">
        <v>107</v>
      </c>
      <c r="AE454" s="6">
        <v>43344</v>
      </c>
      <c r="AF454" s="6">
        <v>43344</v>
      </c>
      <c r="AG454" s="6">
        <v>56340</v>
      </c>
      <c r="AH454" s="6">
        <v>43344</v>
      </c>
      <c r="AI454" s="6">
        <v>56340</v>
      </c>
      <c r="AJ454" s="6">
        <v>42461</v>
      </c>
    </row>
    <row r="455" spans="1:36" x14ac:dyDescent="0.2">
      <c r="A455">
        <v>3</v>
      </c>
      <c r="B455" t="s">
        <v>95</v>
      </c>
      <c r="C455">
        <v>662</v>
      </c>
      <c r="D455" t="s">
        <v>1014</v>
      </c>
      <c r="E455">
        <v>6620000</v>
      </c>
      <c r="F455" t="s">
        <v>147</v>
      </c>
      <c r="G455">
        <v>6400</v>
      </c>
      <c r="H455">
        <v>64</v>
      </c>
      <c r="I455" t="s">
        <v>222</v>
      </c>
      <c r="J455">
        <v>1</v>
      </c>
      <c r="K455" t="s">
        <v>214</v>
      </c>
      <c r="L455">
        <v>1</v>
      </c>
      <c r="M455" t="s">
        <v>215</v>
      </c>
      <c r="N455">
        <v>0</v>
      </c>
      <c r="P455" t="s">
        <v>216</v>
      </c>
      <c r="Q455">
        <v>201366333</v>
      </c>
      <c r="R455" t="s">
        <v>1015</v>
      </c>
      <c r="S455" t="s">
        <v>1016</v>
      </c>
      <c r="T455" t="s">
        <v>219</v>
      </c>
      <c r="U455" s="7">
        <v>0.5</v>
      </c>
      <c r="V455" s="7">
        <v>0.5</v>
      </c>
      <c r="W455">
        <v>64</v>
      </c>
      <c r="X455" t="s">
        <v>222</v>
      </c>
      <c r="Y455">
        <v>0</v>
      </c>
      <c r="AA455">
        <v>80</v>
      </c>
      <c r="AB455" t="s">
        <v>220</v>
      </c>
      <c r="AC455">
        <v>28</v>
      </c>
      <c r="AD455">
        <v>102</v>
      </c>
      <c r="AE455" s="6">
        <v>44256</v>
      </c>
      <c r="AF455" s="6">
        <v>44256</v>
      </c>
      <c r="AG455" s="6">
        <v>53358</v>
      </c>
      <c r="AH455" s="6">
        <v>41640</v>
      </c>
      <c r="AI455" s="6">
        <v>53358</v>
      </c>
      <c r="AJ455" s="6">
        <v>42461</v>
      </c>
    </row>
    <row r="456" spans="1:36" x14ac:dyDescent="0.2">
      <c r="A456">
        <v>3</v>
      </c>
      <c r="B456" t="s">
        <v>95</v>
      </c>
      <c r="C456">
        <v>666</v>
      </c>
      <c r="D456" t="s">
        <v>1017</v>
      </c>
      <c r="E456">
        <v>6660000</v>
      </c>
      <c r="F456" t="s">
        <v>148</v>
      </c>
      <c r="G456">
        <v>20800</v>
      </c>
      <c r="H456">
        <v>120</v>
      </c>
      <c r="I456" t="s">
        <v>227</v>
      </c>
      <c r="J456">
        <v>1</v>
      </c>
      <c r="K456" t="s">
        <v>214</v>
      </c>
      <c r="L456">
        <v>1</v>
      </c>
      <c r="M456" t="s">
        <v>215</v>
      </c>
      <c r="N456">
        <v>8</v>
      </c>
      <c r="O456" t="s">
        <v>228</v>
      </c>
      <c r="P456" t="s">
        <v>216</v>
      </c>
      <c r="Q456">
        <v>318451523</v>
      </c>
      <c r="R456" t="s">
        <v>1018</v>
      </c>
      <c r="S456" t="s">
        <v>1019</v>
      </c>
      <c r="T456" t="s">
        <v>219</v>
      </c>
      <c r="U456" s="7">
        <v>0.33</v>
      </c>
      <c r="V456" s="7">
        <v>0.33</v>
      </c>
      <c r="W456">
        <v>120</v>
      </c>
      <c r="X456" t="s">
        <v>227</v>
      </c>
      <c r="Y456">
        <v>0</v>
      </c>
      <c r="AA456">
        <v>80</v>
      </c>
      <c r="AB456" t="s">
        <v>220</v>
      </c>
      <c r="AC456">
        <v>20</v>
      </c>
      <c r="AE456" s="6">
        <v>44348</v>
      </c>
      <c r="AF456" s="6">
        <v>44805</v>
      </c>
      <c r="AG456" s="6">
        <v>53114</v>
      </c>
      <c r="AH456" s="6">
        <v>44348</v>
      </c>
      <c r="AI456" s="6">
        <v>53114</v>
      </c>
      <c r="AJ456" s="6">
        <v>42461</v>
      </c>
    </row>
    <row r="457" spans="1:36" x14ac:dyDescent="0.2">
      <c r="A457">
        <v>3</v>
      </c>
      <c r="B457" t="s">
        <v>95</v>
      </c>
      <c r="C457">
        <v>675</v>
      </c>
      <c r="D457" t="s">
        <v>1020</v>
      </c>
      <c r="E457">
        <v>6750010</v>
      </c>
      <c r="F457" t="s">
        <v>1021</v>
      </c>
      <c r="G457">
        <v>64100</v>
      </c>
      <c r="H457">
        <v>64</v>
      </c>
      <c r="I457" t="s">
        <v>222</v>
      </c>
      <c r="J457">
        <v>1</v>
      </c>
      <c r="K457" t="s">
        <v>214</v>
      </c>
      <c r="L457">
        <v>1</v>
      </c>
      <c r="M457" t="s">
        <v>215</v>
      </c>
      <c r="N457">
        <v>0</v>
      </c>
      <c r="P457" t="s">
        <v>216</v>
      </c>
      <c r="Q457">
        <v>39629639</v>
      </c>
      <c r="R457" t="s">
        <v>1022</v>
      </c>
      <c r="S457" t="s">
        <v>1016</v>
      </c>
      <c r="T457" t="s">
        <v>219</v>
      </c>
      <c r="U457" s="7">
        <v>0.73</v>
      </c>
      <c r="V457" s="7">
        <v>0.73</v>
      </c>
      <c r="W457">
        <v>64</v>
      </c>
      <c r="X457" t="s">
        <v>222</v>
      </c>
      <c r="Y457">
        <v>0</v>
      </c>
      <c r="AA457">
        <v>80</v>
      </c>
      <c r="AB457" t="s">
        <v>220</v>
      </c>
      <c r="AC457">
        <v>27</v>
      </c>
      <c r="AE457" s="6">
        <v>44774</v>
      </c>
      <c r="AF457" s="6">
        <v>44774</v>
      </c>
      <c r="AG457" s="6">
        <v>49675</v>
      </c>
      <c r="AH457" s="6">
        <v>40210</v>
      </c>
      <c r="AI457" s="6">
        <v>49675</v>
      </c>
      <c r="AJ457" s="6">
        <v>40026</v>
      </c>
    </row>
    <row r="458" spans="1:36" x14ac:dyDescent="0.2">
      <c r="A458">
        <v>3</v>
      </c>
      <c r="B458" t="s">
        <v>95</v>
      </c>
      <c r="C458">
        <v>677</v>
      </c>
      <c r="D458" t="s">
        <v>1023</v>
      </c>
      <c r="E458">
        <v>6770010</v>
      </c>
      <c r="F458" t="s">
        <v>1024</v>
      </c>
      <c r="G458">
        <v>63100</v>
      </c>
      <c r="H458">
        <v>63</v>
      </c>
      <c r="I458" t="s">
        <v>2</v>
      </c>
      <c r="J458">
        <v>1</v>
      </c>
      <c r="K458" t="s">
        <v>214</v>
      </c>
      <c r="L458">
        <v>1</v>
      </c>
      <c r="M458" t="s">
        <v>215</v>
      </c>
      <c r="N458">
        <v>0</v>
      </c>
      <c r="P458" t="s">
        <v>216</v>
      </c>
      <c r="Q458">
        <v>37766003</v>
      </c>
      <c r="R458" t="s">
        <v>1025</v>
      </c>
      <c r="S458" t="s">
        <v>1026</v>
      </c>
      <c r="T458" t="s">
        <v>219</v>
      </c>
      <c r="U458" s="7">
        <v>0.52</v>
      </c>
      <c r="V458" s="7">
        <v>0.52</v>
      </c>
      <c r="W458">
        <v>63</v>
      </c>
      <c r="X458" t="s">
        <v>2</v>
      </c>
      <c r="Y458">
        <v>0</v>
      </c>
      <c r="AA458">
        <v>80</v>
      </c>
      <c r="AB458" t="s">
        <v>220</v>
      </c>
      <c r="AC458">
        <v>26</v>
      </c>
      <c r="AE458" s="6">
        <v>44774</v>
      </c>
      <c r="AF458" s="6">
        <v>44774</v>
      </c>
      <c r="AG458" s="6">
        <v>53069</v>
      </c>
      <c r="AH458" s="6">
        <v>44317</v>
      </c>
      <c r="AI458" s="6">
        <v>53069</v>
      </c>
      <c r="AJ458" s="6">
        <v>34881</v>
      </c>
    </row>
  </sheetData>
  <sortState ref="A2:AO458">
    <sortCondition ref="E2:E458"/>
    <sortCondition ref="G2:G45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0"/>
  <sheetViews>
    <sheetView rightToLeft="1"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R173" sqref="R173"/>
    </sheetView>
  </sheetViews>
  <sheetFormatPr defaultRowHeight="14.25" x14ac:dyDescent="0.2"/>
  <cols>
    <col min="1" max="1" width="5.875" customWidth="1"/>
    <col min="3" max="3" width="5.875" customWidth="1"/>
    <col min="4" max="4" width="16.75" bestFit="1" customWidth="1"/>
    <col min="5" max="10" width="6.375" customWidth="1"/>
    <col min="11" max="11" width="6.375" style="24" customWidth="1"/>
    <col min="12" max="18" width="6.875" customWidth="1"/>
    <col min="19" max="25" width="6.5" customWidth="1"/>
  </cols>
  <sheetData>
    <row r="1" spans="1:25" s="33" customFormat="1" ht="38.25" x14ac:dyDescent="0.2">
      <c r="A1" s="30" t="s">
        <v>11</v>
      </c>
      <c r="B1" s="31" t="s">
        <v>173</v>
      </c>
      <c r="C1" s="31" t="s">
        <v>174</v>
      </c>
      <c r="D1" s="31" t="s">
        <v>1512</v>
      </c>
      <c r="E1" s="30" t="s">
        <v>1513</v>
      </c>
      <c r="F1" s="30" t="s">
        <v>1514</v>
      </c>
      <c r="G1" s="30" t="s">
        <v>1531</v>
      </c>
      <c r="H1" s="30" t="s">
        <v>1515</v>
      </c>
      <c r="I1" s="30" t="s">
        <v>1516</v>
      </c>
      <c r="J1" s="30" t="s">
        <v>1525</v>
      </c>
      <c r="K1" s="32" t="s">
        <v>1526</v>
      </c>
      <c r="L1" s="30" t="s">
        <v>1517</v>
      </c>
      <c r="M1" s="30" t="s">
        <v>1518</v>
      </c>
      <c r="N1" s="30" t="s">
        <v>1532</v>
      </c>
      <c r="O1" s="30" t="s">
        <v>1519</v>
      </c>
      <c r="P1" s="30" t="s">
        <v>1520</v>
      </c>
      <c r="Q1" s="30" t="s">
        <v>1527</v>
      </c>
      <c r="R1" s="30" t="s">
        <v>1528</v>
      </c>
      <c r="S1" s="30" t="s">
        <v>1521</v>
      </c>
      <c r="T1" s="30" t="s">
        <v>1522</v>
      </c>
      <c r="U1" s="30" t="s">
        <v>1533</v>
      </c>
      <c r="V1" s="30" t="s">
        <v>1523</v>
      </c>
      <c r="W1" s="30" t="s">
        <v>1524</v>
      </c>
      <c r="X1" s="30" t="s">
        <v>1529</v>
      </c>
      <c r="Y1" s="30" t="s">
        <v>1530</v>
      </c>
    </row>
    <row r="2" spans="1:25" x14ac:dyDescent="0.2">
      <c r="A2" s="13">
        <v>1</v>
      </c>
      <c r="B2" s="13" t="s">
        <v>12</v>
      </c>
      <c r="C2" s="13">
        <v>101</v>
      </c>
      <c r="D2" s="21" t="s">
        <v>13</v>
      </c>
      <c r="E2" s="14">
        <f>IFERROR(VLOOKUP(C2,'סיכום 10-2010'!C:H,3,FALSE),0)</f>
        <v>2</v>
      </c>
      <c r="F2" s="14">
        <f>IFERROR(VLOOKUP(C2,'סיכום 10-2010'!C:H,4,FALSE),0)</f>
        <v>2</v>
      </c>
      <c r="G2" s="23">
        <f>IF(F2=0,0,F2/E2)</f>
        <v>1</v>
      </c>
      <c r="H2" s="14">
        <f>IFERROR(VLOOKUP(C2,'סיכום 10-2010'!C:H,5,FALSE),0)</f>
        <v>1</v>
      </c>
      <c r="I2" s="14">
        <f>IFERROR(VLOOKUP(C2,'סיכום 10-2010'!C:H,6,FALSE),0)</f>
        <v>1</v>
      </c>
      <c r="J2" s="23">
        <f>IF(H2=0,0,H2/F2)</f>
        <v>0.5</v>
      </c>
      <c r="K2" s="23">
        <f>IF(I2=0,0,I2/F2)</f>
        <v>0.5</v>
      </c>
      <c r="L2" s="14">
        <f>IFERROR(VLOOKUP(C2,'סיכום 10-2020'!C:H,3,FALSE),0)</f>
        <v>3.5</v>
      </c>
      <c r="M2" s="14">
        <f>IFERROR(VLOOKUP(C2,'סיכום 10-2020'!C:H,4,FALSE),0)</f>
        <v>3.5</v>
      </c>
      <c r="N2" s="23">
        <f>IF(M2=0,0,M2/L2)</f>
        <v>1</v>
      </c>
      <c r="O2" s="14">
        <f>IFERROR(VLOOKUP(C2,'סיכום 10-2020'!C:H,5,FALSE),0)</f>
        <v>1</v>
      </c>
      <c r="P2" s="14">
        <f>IFERROR(VLOOKUP(C2,'סיכום 10-2020'!C:H,6,FALSE),0)</f>
        <v>2.5</v>
      </c>
      <c r="Q2" s="23">
        <f>IF(O2=0,0,O2/M2)</f>
        <v>0.2857142857142857</v>
      </c>
      <c r="R2" s="23">
        <f>IF(P2=0,0,P2/M2)</f>
        <v>0.7142857142857143</v>
      </c>
      <c r="S2" s="14">
        <f>IFERROR(VLOOKUP(C2,'סיכום 12-2022'!C:H,3,FALSE),0)</f>
        <v>3.5</v>
      </c>
      <c r="T2" s="14">
        <f>IFERROR(VLOOKUP(C2,'סיכום 12-2022'!C:H,4,FALSE),0)</f>
        <v>3.5</v>
      </c>
      <c r="U2" s="23">
        <f>IF(T2=0,0,T2/S2)</f>
        <v>1</v>
      </c>
      <c r="V2" s="14">
        <f>IFERROR(VLOOKUP(C2,'סיכום 12-2022'!C:H,5,FALSE),0)</f>
        <v>1</v>
      </c>
      <c r="W2" s="14">
        <f>IFERROR(VLOOKUP(C2,'סיכום 12-2022'!C:H,6,FALSE),0)</f>
        <v>2.5</v>
      </c>
      <c r="X2" s="23">
        <f>IF(V2=0,0,V2/T2)</f>
        <v>0.2857142857142857</v>
      </c>
      <c r="Y2" s="23">
        <f>IF(W2=0,0,W2/T2)</f>
        <v>0.7142857142857143</v>
      </c>
    </row>
    <row r="3" spans="1:25" x14ac:dyDescent="0.2">
      <c r="A3" s="13">
        <v>1</v>
      </c>
      <c r="B3" s="13" t="s">
        <v>12</v>
      </c>
      <c r="C3" s="13">
        <v>103</v>
      </c>
      <c r="D3" s="13" t="s">
        <v>14</v>
      </c>
      <c r="E3" s="14">
        <f>IFERROR(VLOOKUP(C3,'סיכום 10-2010'!C:H,3,FALSE),0)</f>
        <v>12.4</v>
      </c>
      <c r="F3" s="14">
        <f>IFERROR(VLOOKUP(C3,'סיכום 10-2010'!C:H,4,FALSE),0)</f>
        <v>12.4</v>
      </c>
      <c r="G3" s="23">
        <f t="shared" ref="G3:G66" si="0">IF(F3=0,0,F3/E3)</f>
        <v>1</v>
      </c>
      <c r="H3" s="14">
        <f>IFERROR(VLOOKUP(C3,'סיכום 10-2010'!C:H,5,FALSE),0)</f>
        <v>1</v>
      </c>
      <c r="I3" s="14">
        <f>IFERROR(VLOOKUP(C3,'סיכום 10-2010'!C:H,6,FALSE),0)</f>
        <v>11.4</v>
      </c>
      <c r="J3" s="23">
        <f t="shared" ref="J3:J66" si="1">IF(H3=0,0,H3/F3)</f>
        <v>8.0645161290322578E-2</v>
      </c>
      <c r="K3" s="23">
        <f t="shared" ref="K3:K66" si="2">IF(I3=0,0,I3/F3)</f>
        <v>0.91935483870967738</v>
      </c>
      <c r="L3" s="14">
        <f>IFERROR(VLOOKUP(C3,'סיכום 10-2020'!C:H,3,FALSE),0)</f>
        <v>29.85</v>
      </c>
      <c r="M3" s="14">
        <f>IFERROR(VLOOKUP(C3,'סיכום 10-2020'!C:H,4,FALSE),0)</f>
        <v>29.85</v>
      </c>
      <c r="N3" s="23">
        <f t="shared" ref="N3:N66" si="3">IF(M3=0,0,M3/L3)</f>
        <v>1</v>
      </c>
      <c r="O3" s="14">
        <f>IFERROR(VLOOKUP(C3,'סיכום 10-2020'!C:H,5,FALSE),0)</f>
        <v>0</v>
      </c>
      <c r="P3" s="14">
        <f>IFERROR(VLOOKUP(C3,'סיכום 10-2020'!C:H,6,FALSE),0)</f>
        <v>29.849999999999998</v>
      </c>
      <c r="Q3" s="23">
        <f t="shared" ref="Q3:Q66" si="4">IF(O3=0,0,O3/M3)</f>
        <v>0</v>
      </c>
      <c r="R3" s="23">
        <f t="shared" ref="R3:R66" si="5">IF(P3=0,0,P3/M3)</f>
        <v>0.99999999999999989</v>
      </c>
      <c r="S3" s="14">
        <f>IFERROR(VLOOKUP(C3,'סיכום 12-2022'!C:H,3,FALSE),0)</f>
        <v>30.25</v>
      </c>
      <c r="T3" s="14">
        <f>IFERROR(VLOOKUP(C3,'סיכום 12-2022'!C:H,4,FALSE),0)</f>
        <v>29.5</v>
      </c>
      <c r="U3" s="23">
        <f t="shared" ref="U3:U66" si="6">IF(T3=0,0,T3/S3)</f>
        <v>0.97520661157024791</v>
      </c>
      <c r="V3" s="14">
        <f>IFERROR(VLOOKUP(C3,'סיכום 12-2022'!C:H,5,FALSE),0)</f>
        <v>2.65</v>
      </c>
      <c r="W3" s="14">
        <f>IFERROR(VLOOKUP(C3,'סיכום 12-2022'!C:H,6,FALSE),0)</f>
        <v>26.85</v>
      </c>
      <c r="X3" s="23">
        <f t="shared" ref="X3:X66" si="7">IF(V3=0,0,V3/T3)</f>
        <v>8.9830508474576271E-2</v>
      </c>
      <c r="Y3" s="23">
        <f t="shared" ref="Y3:Y66" si="8">IF(W3=0,0,W3/T3)</f>
        <v>0.91016949152542381</v>
      </c>
    </row>
    <row r="4" spans="1:25" x14ac:dyDescent="0.2">
      <c r="A4" s="13">
        <v>1</v>
      </c>
      <c r="B4" s="13" t="s">
        <v>12</v>
      </c>
      <c r="C4" s="13">
        <v>104</v>
      </c>
      <c r="D4" s="13" t="s">
        <v>15</v>
      </c>
      <c r="E4" s="14">
        <f>IFERROR(VLOOKUP(C4,'סיכום 10-2010'!C:H,3,FALSE),0)</f>
        <v>5.55</v>
      </c>
      <c r="F4" s="14">
        <f>IFERROR(VLOOKUP(C4,'סיכום 10-2010'!C:H,4,FALSE),0)</f>
        <v>5.55</v>
      </c>
      <c r="G4" s="23">
        <f t="shared" si="0"/>
        <v>1</v>
      </c>
      <c r="H4" s="14">
        <f>IFERROR(VLOOKUP(C4,'סיכום 10-2010'!C:H,5,FALSE),0)</f>
        <v>0</v>
      </c>
      <c r="I4" s="14">
        <f>IFERROR(VLOOKUP(C4,'סיכום 10-2010'!C:H,6,FALSE),0)</f>
        <v>5.55</v>
      </c>
      <c r="J4" s="23">
        <f t="shared" si="1"/>
        <v>0</v>
      </c>
      <c r="K4" s="23">
        <f t="shared" si="2"/>
        <v>1</v>
      </c>
      <c r="L4" s="14">
        <f>IFERROR(VLOOKUP(C4,'סיכום 10-2020'!C:H,3,FALSE),0)</f>
        <v>13.89</v>
      </c>
      <c r="M4" s="14">
        <f>IFERROR(VLOOKUP(C4,'סיכום 10-2020'!C:H,4,FALSE),0)</f>
        <v>12.75</v>
      </c>
      <c r="N4" s="23">
        <f t="shared" si="3"/>
        <v>0.91792656587472998</v>
      </c>
      <c r="O4" s="14">
        <f>IFERROR(VLOOKUP(C4,'סיכום 10-2020'!C:H,5,FALSE),0)</f>
        <v>0</v>
      </c>
      <c r="P4" s="14">
        <f>IFERROR(VLOOKUP(C4,'סיכום 10-2020'!C:H,6,FALSE),0)</f>
        <v>12.750000000000002</v>
      </c>
      <c r="Q4" s="23">
        <f t="shared" si="4"/>
        <v>0</v>
      </c>
      <c r="R4" s="23">
        <f t="shared" si="5"/>
        <v>1.0000000000000002</v>
      </c>
      <c r="S4" s="14">
        <f>IFERROR(VLOOKUP(C4,'סיכום 12-2022'!C:H,3,FALSE),0)</f>
        <v>12.09</v>
      </c>
      <c r="T4" s="14">
        <f>IFERROR(VLOOKUP(C4,'סיכום 12-2022'!C:H,4,FALSE),0)</f>
        <v>10.58</v>
      </c>
      <c r="U4" s="23">
        <f t="shared" si="6"/>
        <v>0.87510339123242353</v>
      </c>
      <c r="V4" s="14">
        <f>IFERROR(VLOOKUP(C4,'סיכום 12-2022'!C:H,5,FALSE),0)</f>
        <v>0.24</v>
      </c>
      <c r="W4" s="14">
        <f>IFERROR(VLOOKUP(C4,'סיכום 12-2022'!C:H,6,FALSE),0)</f>
        <v>10.34</v>
      </c>
      <c r="X4" s="23">
        <f t="shared" si="7"/>
        <v>2.268431001890359E-2</v>
      </c>
      <c r="Y4" s="23">
        <f t="shared" si="8"/>
        <v>0.97731568998109641</v>
      </c>
    </row>
    <row r="5" spans="1:25" x14ac:dyDescent="0.2">
      <c r="A5" s="13">
        <v>1</v>
      </c>
      <c r="B5" s="13" t="s">
        <v>12</v>
      </c>
      <c r="C5" s="13">
        <v>121</v>
      </c>
      <c r="D5" s="13" t="s">
        <v>16</v>
      </c>
      <c r="E5" s="14">
        <f>IFERROR(VLOOKUP(C5,'סיכום 10-2010'!C:H,3,FALSE),0)</f>
        <v>0</v>
      </c>
      <c r="F5" s="14">
        <f>IFERROR(VLOOKUP(C5,'סיכום 10-2010'!C:H,4,FALSE),0)</f>
        <v>0</v>
      </c>
      <c r="G5" s="23">
        <f t="shared" si="0"/>
        <v>0</v>
      </c>
      <c r="H5" s="14">
        <f>IFERROR(VLOOKUP(C5,'סיכום 10-2010'!C:H,5,FALSE),0)</f>
        <v>0</v>
      </c>
      <c r="I5" s="14">
        <f>IFERROR(VLOOKUP(C5,'סיכום 10-2010'!C:H,6,FALSE),0)</f>
        <v>0</v>
      </c>
      <c r="J5" s="23">
        <f t="shared" si="1"/>
        <v>0</v>
      </c>
      <c r="K5" s="23">
        <f t="shared" si="2"/>
        <v>0</v>
      </c>
      <c r="L5" s="14">
        <f>IFERROR(VLOOKUP(C5,'סיכום 10-2020'!C:H,3,FALSE),0)</f>
        <v>2.25</v>
      </c>
      <c r="M5" s="14">
        <f>IFERROR(VLOOKUP(C5,'סיכום 10-2020'!C:H,4,FALSE),0)</f>
        <v>2.25</v>
      </c>
      <c r="N5" s="23">
        <f t="shared" si="3"/>
        <v>1</v>
      </c>
      <c r="O5" s="14">
        <f>IFERROR(VLOOKUP(C5,'סיכום 10-2020'!C:H,5,FALSE),0)</f>
        <v>0</v>
      </c>
      <c r="P5" s="14">
        <f>IFERROR(VLOOKUP(C5,'סיכום 10-2020'!C:H,6,FALSE),0)</f>
        <v>2.25</v>
      </c>
      <c r="Q5" s="23">
        <f t="shared" si="4"/>
        <v>0</v>
      </c>
      <c r="R5" s="23">
        <f t="shared" si="5"/>
        <v>1</v>
      </c>
      <c r="S5" s="14">
        <f>IFERROR(VLOOKUP(C5,'סיכום 12-2022'!C:H,3,FALSE),0)</f>
        <v>1.5</v>
      </c>
      <c r="T5" s="14">
        <f>IFERROR(VLOOKUP(C5,'סיכום 12-2022'!C:H,4,FALSE),0)</f>
        <v>1.5</v>
      </c>
      <c r="U5" s="23">
        <f t="shared" si="6"/>
        <v>1</v>
      </c>
      <c r="V5" s="14">
        <f>IFERROR(VLOOKUP(C5,'סיכום 12-2022'!C:H,5,FALSE),0)</f>
        <v>0</v>
      </c>
      <c r="W5" s="14">
        <f>IFERROR(VLOOKUP(C5,'סיכום 12-2022'!C:H,6,FALSE),0)</f>
        <v>1.5</v>
      </c>
      <c r="X5" s="23">
        <f t="shared" si="7"/>
        <v>0</v>
      </c>
      <c r="Y5" s="23">
        <f t="shared" si="8"/>
        <v>1</v>
      </c>
    </row>
    <row r="6" spans="1:25" x14ac:dyDescent="0.2">
      <c r="A6" s="13">
        <v>1</v>
      </c>
      <c r="B6" s="13" t="s">
        <v>12</v>
      </c>
      <c r="C6" s="13">
        <v>124</v>
      </c>
      <c r="D6" s="13" t="s">
        <v>17</v>
      </c>
      <c r="E6" s="14">
        <f>IFERROR(VLOOKUP(C6,'סיכום 10-2010'!C:H,3,FALSE),0)</f>
        <v>0</v>
      </c>
      <c r="F6" s="14">
        <f>IFERROR(VLOOKUP(C6,'סיכום 10-2010'!C:H,4,FALSE),0)</f>
        <v>0</v>
      </c>
      <c r="G6" s="23">
        <f t="shared" si="0"/>
        <v>0</v>
      </c>
      <c r="H6" s="14">
        <f>IFERROR(VLOOKUP(C6,'סיכום 10-2010'!C:H,5,FALSE),0)</f>
        <v>0</v>
      </c>
      <c r="I6" s="14">
        <f>IFERROR(VLOOKUP(C6,'סיכום 10-2010'!C:H,6,FALSE),0)</f>
        <v>0</v>
      </c>
      <c r="J6" s="23">
        <f t="shared" si="1"/>
        <v>0</v>
      </c>
      <c r="K6" s="23">
        <f t="shared" si="2"/>
        <v>0</v>
      </c>
      <c r="L6" s="14">
        <f>IFERROR(VLOOKUP(C6,'סיכום 10-2020'!C:H,3,FALSE),0)</f>
        <v>0.33</v>
      </c>
      <c r="M6" s="14">
        <f>IFERROR(VLOOKUP(C6,'סיכום 10-2020'!C:H,4,FALSE),0)</f>
        <v>0.33</v>
      </c>
      <c r="N6" s="23">
        <f t="shared" si="3"/>
        <v>1</v>
      </c>
      <c r="O6" s="14">
        <f>IFERROR(VLOOKUP(C6,'סיכום 10-2020'!C:H,5,FALSE),0)</f>
        <v>0</v>
      </c>
      <c r="P6" s="14">
        <f>IFERROR(VLOOKUP(C6,'סיכום 10-2020'!C:H,6,FALSE),0)</f>
        <v>0.33</v>
      </c>
      <c r="Q6" s="23">
        <f t="shared" si="4"/>
        <v>0</v>
      </c>
      <c r="R6" s="23">
        <f t="shared" si="5"/>
        <v>1</v>
      </c>
      <c r="S6" s="14">
        <f>IFERROR(VLOOKUP(C6,'סיכום 12-2022'!C:H,3,FALSE),0)</f>
        <v>0.5</v>
      </c>
      <c r="T6" s="14">
        <f>IFERROR(VLOOKUP(C6,'סיכום 12-2022'!C:H,4,FALSE),0)</f>
        <v>0</v>
      </c>
      <c r="U6" s="23">
        <f t="shared" si="6"/>
        <v>0</v>
      </c>
      <c r="V6" s="14">
        <f>IFERROR(VLOOKUP(C6,'סיכום 12-2022'!C:H,5,FALSE),0)</f>
        <v>0</v>
      </c>
      <c r="W6" s="14">
        <f>IFERROR(VLOOKUP(C6,'סיכום 12-2022'!C:H,6,FALSE),0)</f>
        <v>0</v>
      </c>
      <c r="X6" s="23">
        <f t="shared" si="7"/>
        <v>0</v>
      </c>
      <c r="Y6" s="23">
        <f t="shared" si="8"/>
        <v>0</v>
      </c>
    </row>
    <row r="7" spans="1:25" x14ac:dyDescent="0.2">
      <c r="A7" s="13">
        <v>1</v>
      </c>
      <c r="B7" s="13" t="s">
        <v>12</v>
      </c>
      <c r="C7" s="13">
        <v>129</v>
      </c>
      <c r="D7" s="13" t="s">
        <v>18</v>
      </c>
      <c r="E7" s="14">
        <f>IFERROR(VLOOKUP(C7,'סיכום 10-2010'!C:H,3,FALSE),0)</f>
        <v>0.5</v>
      </c>
      <c r="F7" s="14">
        <f>IFERROR(VLOOKUP(C7,'סיכום 10-2010'!C:H,4,FALSE),0)</f>
        <v>0</v>
      </c>
      <c r="G7" s="23">
        <f t="shared" si="0"/>
        <v>0</v>
      </c>
      <c r="H7" s="14">
        <f>IFERROR(VLOOKUP(C7,'סיכום 10-2010'!C:H,5,FALSE),0)</f>
        <v>0</v>
      </c>
      <c r="I7" s="14">
        <f>IFERROR(VLOOKUP(C7,'סיכום 10-2010'!C:H,6,FALSE),0)</f>
        <v>0</v>
      </c>
      <c r="J7" s="23">
        <f t="shared" si="1"/>
        <v>0</v>
      </c>
      <c r="K7" s="23">
        <f t="shared" si="2"/>
        <v>0</v>
      </c>
      <c r="L7" s="14">
        <f>IFERROR(VLOOKUP(C7,'סיכום 10-2020'!C:H,3,FALSE),0)</f>
        <v>1.5</v>
      </c>
      <c r="M7" s="14">
        <f>IFERROR(VLOOKUP(C7,'סיכום 10-2020'!C:H,4,FALSE),0)</f>
        <v>1.5</v>
      </c>
      <c r="N7" s="23">
        <f t="shared" si="3"/>
        <v>1</v>
      </c>
      <c r="O7" s="14">
        <f>IFERROR(VLOOKUP(C7,'סיכום 10-2020'!C:H,5,FALSE),0)</f>
        <v>0</v>
      </c>
      <c r="P7" s="14">
        <f>IFERROR(VLOOKUP(C7,'סיכום 10-2020'!C:H,6,FALSE),0)</f>
        <v>1.5</v>
      </c>
      <c r="Q7" s="23">
        <f t="shared" si="4"/>
        <v>0</v>
      </c>
      <c r="R7" s="23">
        <f t="shared" si="5"/>
        <v>1</v>
      </c>
      <c r="S7" s="14">
        <f>IFERROR(VLOOKUP(C7,'סיכום 12-2022'!C:H,3,FALSE),0)</f>
        <v>1.5</v>
      </c>
      <c r="T7" s="14">
        <f>IFERROR(VLOOKUP(C7,'סיכום 12-2022'!C:H,4,FALSE),0)</f>
        <v>1.5</v>
      </c>
      <c r="U7" s="23">
        <f t="shared" si="6"/>
        <v>1</v>
      </c>
      <c r="V7" s="14">
        <f>IFERROR(VLOOKUP(C7,'סיכום 12-2022'!C:H,5,FALSE),0)</f>
        <v>1</v>
      </c>
      <c r="W7" s="14">
        <f>IFERROR(VLOOKUP(C7,'סיכום 12-2022'!C:H,6,FALSE),0)</f>
        <v>0.5</v>
      </c>
      <c r="X7" s="23">
        <f t="shared" si="7"/>
        <v>0.66666666666666663</v>
      </c>
      <c r="Y7" s="23">
        <f t="shared" si="8"/>
        <v>0.33333333333333331</v>
      </c>
    </row>
    <row r="8" spans="1:25" x14ac:dyDescent="0.2">
      <c r="A8" s="13">
        <v>1</v>
      </c>
      <c r="B8" s="13" t="s">
        <v>12</v>
      </c>
      <c r="C8" s="13">
        <v>131</v>
      </c>
      <c r="D8" s="13" t="s">
        <v>19</v>
      </c>
      <c r="E8" s="14">
        <f>IFERROR(VLOOKUP(C8,'סיכום 10-2010'!C:H,3,FALSE),0)</f>
        <v>0</v>
      </c>
      <c r="F8" s="14">
        <f>IFERROR(VLOOKUP(C8,'סיכום 10-2010'!C:H,4,FALSE),0)</f>
        <v>0</v>
      </c>
      <c r="G8" s="23">
        <f t="shared" si="0"/>
        <v>0</v>
      </c>
      <c r="H8" s="14">
        <f>IFERROR(VLOOKUP(C8,'סיכום 10-2010'!C:H,5,FALSE),0)</f>
        <v>0</v>
      </c>
      <c r="I8" s="14">
        <f>IFERROR(VLOOKUP(C8,'סיכום 10-2010'!C:H,6,FALSE),0)</f>
        <v>0</v>
      </c>
      <c r="J8" s="23">
        <f t="shared" si="1"/>
        <v>0</v>
      </c>
      <c r="K8" s="23">
        <f t="shared" si="2"/>
        <v>0</v>
      </c>
      <c r="L8" s="14">
        <f>IFERROR(VLOOKUP(C8,'סיכום 10-2020'!C:H,3,FALSE),0)</f>
        <v>0</v>
      </c>
      <c r="M8" s="14">
        <f>IFERROR(VLOOKUP(C8,'סיכום 10-2020'!C:H,4,FALSE),0)</f>
        <v>0</v>
      </c>
      <c r="N8" s="23">
        <f t="shared" si="3"/>
        <v>0</v>
      </c>
      <c r="O8" s="14">
        <f>IFERROR(VLOOKUP(C8,'סיכום 10-2020'!C:H,5,FALSE),0)</f>
        <v>0</v>
      </c>
      <c r="P8" s="14">
        <f>IFERROR(VLOOKUP(C8,'סיכום 10-2020'!C:H,6,FALSE),0)</f>
        <v>0</v>
      </c>
      <c r="Q8" s="23">
        <f t="shared" si="4"/>
        <v>0</v>
      </c>
      <c r="R8" s="23">
        <f t="shared" si="5"/>
        <v>0</v>
      </c>
      <c r="S8" s="14">
        <f>IFERROR(VLOOKUP(C8,'סיכום 12-2022'!C:H,3,FALSE),0)</f>
        <v>0.75</v>
      </c>
      <c r="T8" s="14">
        <f>IFERROR(VLOOKUP(C8,'סיכום 12-2022'!C:H,4,FALSE),0)</f>
        <v>0.75</v>
      </c>
      <c r="U8" s="23">
        <f t="shared" si="6"/>
        <v>1</v>
      </c>
      <c r="V8" s="14">
        <f>IFERROR(VLOOKUP(C8,'סיכום 12-2022'!C:H,5,FALSE),0)</f>
        <v>0</v>
      </c>
      <c r="W8" s="14">
        <f>IFERROR(VLOOKUP(C8,'סיכום 12-2022'!C:H,6,FALSE),0)</f>
        <v>0.75</v>
      </c>
      <c r="X8" s="23">
        <f t="shared" si="7"/>
        <v>0</v>
      </c>
      <c r="Y8" s="23">
        <f t="shared" si="8"/>
        <v>1</v>
      </c>
    </row>
    <row r="9" spans="1:25" x14ac:dyDescent="0.2">
      <c r="A9" s="13">
        <v>1</v>
      </c>
      <c r="B9" s="13" t="s">
        <v>12</v>
      </c>
      <c r="C9" s="13">
        <v>134</v>
      </c>
      <c r="D9" s="13" t="s">
        <v>20</v>
      </c>
      <c r="E9" s="14">
        <f>IFERROR(VLOOKUP(C9,'סיכום 10-2010'!C:H,3,FALSE),0)</f>
        <v>0</v>
      </c>
      <c r="F9" s="14">
        <f>IFERROR(VLOOKUP(C9,'סיכום 10-2010'!C:H,4,FALSE),0)</f>
        <v>0</v>
      </c>
      <c r="G9" s="23">
        <f t="shared" si="0"/>
        <v>0</v>
      </c>
      <c r="H9" s="14">
        <f>IFERROR(VLOOKUP(C9,'סיכום 10-2010'!C:H,5,FALSE),0)</f>
        <v>0</v>
      </c>
      <c r="I9" s="14">
        <f>IFERROR(VLOOKUP(C9,'סיכום 10-2010'!C:H,6,FALSE),0)</f>
        <v>0</v>
      </c>
      <c r="J9" s="23">
        <f t="shared" si="1"/>
        <v>0</v>
      </c>
      <c r="K9" s="23">
        <f t="shared" si="2"/>
        <v>0</v>
      </c>
      <c r="L9" s="14">
        <f>IFERROR(VLOOKUP(C9,'סיכום 10-2020'!C:H,3,FALSE),0)</f>
        <v>0.33</v>
      </c>
      <c r="M9" s="14">
        <f>IFERROR(VLOOKUP(C9,'סיכום 10-2020'!C:H,4,FALSE),0)</f>
        <v>0.33</v>
      </c>
      <c r="N9" s="23">
        <f t="shared" si="3"/>
        <v>1</v>
      </c>
      <c r="O9" s="14">
        <f>IFERROR(VLOOKUP(C9,'סיכום 10-2020'!C:H,5,FALSE),0)</f>
        <v>0</v>
      </c>
      <c r="P9" s="14">
        <f>IFERROR(VLOOKUP(C9,'סיכום 10-2020'!C:H,6,FALSE),0)</f>
        <v>0.33</v>
      </c>
      <c r="Q9" s="23">
        <f t="shared" si="4"/>
        <v>0</v>
      </c>
      <c r="R9" s="23">
        <f t="shared" si="5"/>
        <v>1</v>
      </c>
      <c r="S9" s="14">
        <f>IFERROR(VLOOKUP(C9,'סיכום 12-2022'!C:H,3,FALSE),0)</f>
        <v>0.5</v>
      </c>
      <c r="T9" s="14">
        <f>IFERROR(VLOOKUP(C9,'סיכום 12-2022'!C:H,4,FALSE),0)</f>
        <v>0.5</v>
      </c>
      <c r="U9" s="23">
        <f t="shared" si="6"/>
        <v>1</v>
      </c>
      <c r="V9" s="14">
        <f>IFERROR(VLOOKUP(C9,'סיכום 12-2022'!C:H,5,FALSE),0)</f>
        <v>0</v>
      </c>
      <c r="W9" s="14">
        <f>IFERROR(VLOOKUP(C9,'סיכום 12-2022'!C:H,6,FALSE),0)</f>
        <v>0.5</v>
      </c>
      <c r="X9" s="23">
        <f t="shared" si="7"/>
        <v>0</v>
      </c>
      <c r="Y9" s="23">
        <f t="shared" si="8"/>
        <v>1</v>
      </c>
    </row>
    <row r="10" spans="1:25" x14ac:dyDescent="0.2">
      <c r="A10" s="13">
        <v>1</v>
      </c>
      <c r="B10" s="13" t="s">
        <v>12</v>
      </c>
      <c r="C10" s="13">
        <v>140</v>
      </c>
      <c r="D10" s="13" t="s">
        <v>21</v>
      </c>
      <c r="E10" s="14">
        <f>IFERROR(VLOOKUP(C10,'סיכום 10-2010'!C:H,3,FALSE),0)</f>
        <v>0</v>
      </c>
      <c r="F10" s="14">
        <f>IFERROR(VLOOKUP(C10,'סיכום 10-2010'!C:H,4,FALSE),0)</f>
        <v>0</v>
      </c>
      <c r="G10" s="23">
        <f t="shared" si="0"/>
        <v>0</v>
      </c>
      <c r="H10" s="14">
        <f>IFERROR(VLOOKUP(C10,'סיכום 10-2010'!C:H,5,FALSE),0)</f>
        <v>0</v>
      </c>
      <c r="I10" s="14">
        <f>IFERROR(VLOOKUP(C10,'סיכום 10-2010'!C:H,6,FALSE),0)</f>
        <v>0</v>
      </c>
      <c r="J10" s="23">
        <f t="shared" si="1"/>
        <v>0</v>
      </c>
      <c r="K10" s="23">
        <f t="shared" si="2"/>
        <v>0</v>
      </c>
      <c r="L10" s="14">
        <f>IFERROR(VLOOKUP(C10,'סיכום 10-2020'!C:H,3,FALSE),0)</f>
        <v>0.5</v>
      </c>
      <c r="M10" s="14">
        <f>IFERROR(VLOOKUP(C10,'סיכום 10-2020'!C:H,4,FALSE),0)</f>
        <v>0.5</v>
      </c>
      <c r="N10" s="23">
        <f t="shared" si="3"/>
        <v>1</v>
      </c>
      <c r="O10" s="14">
        <f>IFERROR(VLOOKUP(C10,'סיכום 10-2020'!C:H,5,FALSE),0)</f>
        <v>0</v>
      </c>
      <c r="P10" s="14">
        <f>IFERROR(VLOOKUP(C10,'סיכום 10-2020'!C:H,6,FALSE),0)</f>
        <v>0.5</v>
      </c>
      <c r="Q10" s="23">
        <f t="shared" si="4"/>
        <v>0</v>
      </c>
      <c r="R10" s="23">
        <f t="shared" si="5"/>
        <v>1</v>
      </c>
      <c r="S10" s="14">
        <f>IFERROR(VLOOKUP(C10,'סיכום 12-2022'!C:H,3,FALSE),0)</f>
        <v>0.5</v>
      </c>
      <c r="T10" s="14">
        <f>IFERROR(VLOOKUP(C10,'סיכום 12-2022'!C:H,4,FALSE),0)</f>
        <v>0.5</v>
      </c>
      <c r="U10" s="23">
        <f t="shared" si="6"/>
        <v>1</v>
      </c>
      <c r="V10" s="14">
        <f>IFERROR(VLOOKUP(C10,'סיכום 12-2022'!C:H,5,FALSE),0)</f>
        <v>0</v>
      </c>
      <c r="W10" s="14">
        <f>IFERROR(VLOOKUP(C10,'סיכום 12-2022'!C:H,6,FALSE),0)</f>
        <v>0.5</v>
      </c>
      <c r="X10" s="23">
        <f t="shared" si="7"/>
        <v>0</v>
      </c>
      <c r="Y10" s="23">
        <f t="shared" si="8"/>
        <v>1</v>
      </c>
    </row>
    <row r="11" spans="1:25" x14ac:dyDescent="0.2">
      <c r="A11" s="13">
        <v>1</v>
      </c>
      <c r="B11" s="13" t="s">
        <v>12</v>
      </c>
      <c r="C11" s="13">
        <v>141</v>
      </c>
      <c r="D11" s="13" t="s">
        <v>22</v>
      </c>
      <c r="E11" s="14">
        <f>IFERROR(VLOOKUP(C11,'סיכום 10-2010'!C:H,3,FALSE),0)</f>
        <v>0</v>
      </c>
      <c r="F11" s="14">
        <f>IFERROR(VLOOKUP(C11,'סיכום 10-2010'!C:H,4,FALSE),0)</f>
        <v>0</v>
      </c>
      <c r="G11" s="23">
        <f t="shared" si="0"/>
        <v>0</v>
      </c>
      <c r="H11" s="14">
        <f>IFERROR(VLOOKUP(C11,'סיכום 10-2010'!C:H,5,FALSE),0)</f>
        <v>0</v>
      </c>
      <c r="I11" s="14">
        <f>IFERROR(VLOOKUP(C11,'סיכום 10-2010'!C:H,6,FALSE),0)</f>
        <v>0</v>
      </c>
      <c r="J11" s="23">
        <f t="shared" si="1"/>
        <v>0</v>
      </c>
      <c r="K11" s="23">
        <f t="shared" si="2"/>
        <v>0</v>
      </c>
      <c r="L11" s="14">
        <f>IFERROR(VLOOKUP(C11,'סיכום 10-2020'!C:H,3,FALSE),0)</f>
        <v>0.33</v>
      </c>
      <c r="M11" s="14">
        <f>IFERROR(VLOOKUP(C11,'סיכום 10-2020'!C:H,4,FALSE),0)</f>
        <v>0.33</v>
      </c>
      <c r="N11" s="23">
        <f t="shared" si="3"/>
        <v>1</v>
      </c>
      <c r="O11" s="14">
        <f>IFERROR(VLOOKUP(C11,'סיכום 10-2020'!C:H,5,FALSE),0)</f>
        <v>0</v>
      </c>
      <c r="P11" s="14">
        <f>IFERROR(VLOOKUP(C11,'סיכום 10-2020'!C:H,6,FALSE),0)</f>
        <v>0.33</v>
      </c>
      <c r="Q11" s="23">
        <f t="shared" si="4"/>
        <v>0</v>
      </c>
      <c r="R11" s="23">
        <f t="shared" si="5"/>
        <v>1</v>
      </c>
      <c r="S11" s="14">
        <f>IFERROR(VLOOKUP(C11,'סיכום 12-2022'!C:H,3,FALSE),0)</f>
        <v>0.33</v>
      </c>
      <c r="T11" s="14">
        <f>IFERROR(VLOOKUP(C11,'סיכום 12-2022'!C:H,4,FALSE),0)</f>
        <v>0.33</v>
      </c>
      <c r="U11" s="23">
        <f t="shared" si="6"/>
        <v>1</v>
      </c>
      <c r="V11" s="14">
        <f>IFERROR(VLOOKUP(C11,'סיכום 12-2022'!C:H,5,FALSE),0)</f>
        <v>0</v>
      </c>
      <c r="W11" s="14">
        <f>IFERROR(VLOOKUP(C11,'סיכום 12-2022'!C:H,6,FALSE),0)</f>
        <v>0.33</v>
      </c>
      <c r="X11" s="23">
        <f t="shared" si="7"/>
        <v>0</v>
      </c>
      <c r="Y11" s="23">
        <f t="shared" si="8"/>
        <v>1</v>
      </c>
    </row>
    <row r="12" spans="1:25" x14ac:dyDescent="0.2">
      <c r="A12" s="13">
        <v>1</v>
      </c>
      <c r="B12" s="13" t="s">
        <v>12</v>
      </c>
      <c r="C12" s="13">
        <v>142</v>
      </c>
      <c r="D12" s="13" t="s">
        <v>23</v>
      </c>
      <c r="E12" s="14">
        <f>IFERROR(VLOOKUP(C12,'סיכום 10-2010'!C:H,3,FALSE),0)</f>
        <v>0</v>
      </c>
      <c r="F12" s="14">
        <f>IFERROR(VLOOKUP(C12,'סיכום 10-2010'!C:H,4,FALSE),0)</f>
        <v>0</v>
      </c>
      <c r="G12" s="23">
        <f t="shared" si="0"/>
        <v>0</v>
      </c>
      <c r="H12" s="14">
        <f>IFERROR(VLOOKUP(C12,'סיכום 10-2010'!C:H,5,FALSE),0)</f>
        <v>0</v>
      </c>
      <c r="I12" s="14">
        <f>IFERROR(VLOOKUP(C12,'סיכום 10-2010'!C:H,6,FALSE),0)</f>
        <v>0</v>
      </c>
      <c r="J12" s="23">
        <f t="shared" si="1"/>
        <v>0</v>
      </c>
      <c r="K12" s="23">
        <f t="shared" si="2"/>
        <v>0</v>
      </c>
      <c r="L12" s="14">
        <f>IFERROR(VLOOKUP(C12,'סיכום 10-2020'!C:H,3,FALSE),0)</f>
        <v>0.33</v>
      </c>
      <c r="M12" s="14">
        <f>IFERROR(VLOOKUP(C12,'סיכום 10-2020'!C:H,4,FALSE),0)</f>
        <v>0.33</v>
      </c>
      <c r="N12" s="23">
        <f t="shared" si="3"/>
        <v>1</v>
      </c>
      <c r="O12" s="14">
        <f>IFERROR(VLOOKUP(C12,'סיכום 10-2020'!C:H,5,FALSE),0)</f>
        <v>0</v>
      </c>
      <c r="P12" s="14">
        <f>IFERROR(VLOOKUP(C12,'סיכום 10-2020'!C:H,6,FALSE),0)</f>
        <v>0.33</v>
      </c>
      <c r="Q12" s="23">
        <f t="shared" si="4"/>
        <v>0</v>
      </c>
      <c r="R12" s="23">
        <f t="shared" si="5"/>
        <v>1</v>
      </c>
      <c r="S12" s="14">
        <f>IFERROR(VLOOKUP(C12,'סיכום 12-2022'!C:H,3,FALSE),0)</f>
        <v>0.33</v>
      </c>
      <c r="T12" s="14">
        <f>IFERROR(VLOOKUP(C12,'סיכום 12-2022'!C:H,4,FALSE),0)</f>
        <v>0.33</v>
      </c>
      <c r="U12" s="23">
        <f t="shared" si="6"/>
        <v>1</v>
      </c>
      <c r="V12" s="14">
        <f>IFERROR(VLOOKUP(C12,'סיכום 12-2022'!C:H,5,FALSE),0)</f>
        <v>0</v>
      </c>
      <c r="W12" s="14">
        <f>IFERROR(VLOOKUP(C12,'סיכום 12-2022'!C:H,6,FALSE),0)</f>
        <v>0.33</v>
      </c>
      <c r="X12" s="23">
        <f t="shared" si="7"/>
        <v>0</v>
      </c>
      <c r="Y12" s="23">
        <f t="shared" si="8"/>
        <v>1</v>
      </c>
    </row>
    <row r="13" spans="1:25" x14ac:dyDescent="0.2">
      <c r="A13" s="13">
        <v>1</v>
      </c>
      <c r="B13" s="13" t="s">
        <v>12</v>
      </c>
      <c r="C13" s="13">
        <v>146</v>
      </c>
      <c r="D13" s="13" t="s">
        <v>24</v>
      </c>
      <c r="E13" s="14">
        <f>IFERROR(VLOOKUP(C13,'סיכום 10-2010'!C:H,3,FALSE),0)</f>
        <v>0</v>
      </c>
      <c r="F13" s="14">
        <f>IFERROR(VLOOKUP(C13,'סיכום 10-2010'!C:H,4,FALSE),0)</f>
        <v>0</v>
      </c>
      <c r="G13" s="23">
        <f t="shared" si="0"/>
        <v>0</v>
      </c>
      <c r="H13" s="14">
        <f>IFERROR(VLOOKUP(C13,'סיכום 10-2010'!C:H,5,FALSE),0)</f>
        <v>0</v>
      </c>
      <c r="I13" s="14">
        <f>IFERROR(VLOOKUP(C13,'סיכום 10-2010'!C:H,6,FALSE),0)</f>
        <v>0</v>
      </c>
      <c r="J13" s="23">
        <f t="shared" si="1"/>
        <v>0</v>
      </c>
      <c r="K13" s="23">
        <f t="shared" si="2"/>
        <v>0</v>
      </c>
      <c r="L13" s="14">
        <f>IFERROR(VLOOKUP(C13,'סיכום 10-2020'!C:H,3,FALSE),0)</f>
        <v>1.25</v>
      </c>
      <c r="M13" s="14">
        <f>IFERROR(VLOOKUP(C13,'סיכום 10-2020'!C:H,4,FALSE),0)</f>
        <v>1.25</v>
      </c>
      <c r="N13" s="23">
        <f t="shared" si="3"/>
        <v>1</v>
      </c>
      <c r="O13" s="14">
        <f>IFERROR(VLOOKUP(C13,'סיכום 10-2020'!C:H,5,FALSE),0)</f>
        <v>0</v>
      </c>
      <c r="P13" s="14">
        <f>IFERROR(VLOOKUP(C13,'סיכום 10-2020'!C:H,6,FALSE),0)</f>
        <v>1.25</v>
      </c>
      <c r="Q13" s="23">
        <f t="shared" si="4"/>
        <v>0</v>
      </c>
      <c r="R13" s="23">
        <f t="shared" si="5"/>
        <v>1</v>
      </c>
      <c r="S13" s="14">
        <f>IFERROR(VLOOKUP(C13,'סיכום 12-2022'!C:H,3,FALSE),0)</f>
        <v>1.25</v>
      </c>
      <c r="T13" s="14">
        <f>IFERROR(VLOOKUP(C13,'סיכום 12-2022'!C:H,4,FALSE),0)</f>
        <v>1.25</v>
      </c>
      <c r="U13" s="23">
        <f t="shared" si="6"/>
        <v>1</v>
      </c>
      <c r="V13" s="14">
        <f>IFERROR(VLOOKUP(C13,'סיכום 12-2022'!C:H,5,FALSE),0)</f>
        <v>0</v>
      </c>
      <c r="W13" s="14">
        <f>IFERROR(VLOOKUP(C13,'סיכום 12-2022'!C:H,6,FALSE),0)</f>
        <v>1.25</v>
      </c>
      <c r="X13" s="23">
        <f t="shared" si="7"/>
        <v>0</v>
      </c>
      <c r="Y13" s="23">
        <f t="shared" si="8"/>
        <v>1</v>
      </c>
    </row>
    <row r="14" spans="1:25" x14ac:dyDescent="0.2">
      <c r="A14" s="13">
        <v>1</v>
      </c>
      <c r="B14" s="13" t="s">
        <v>12</v>
      </c>
      <c r="C14" s="13">
        <v>147</v>
      </c>
      <c r="D14" s="13" t="s">
        <v>25</v>
      </c>
      <c r="E14" s="14">
        <f>IFERROR(VLOOKUP(C14,'סיכום 10-2010'!C:H,3,FALSE),0)</f>
        <v>0.5</v>
      </c>
      <c r="F14" s="14">
        <f>IFERROR(VLOOKUP(C14,'סיכום 10-2010'!C:H,4,FALSE),0)</f>
        <v>0.5</v>
      </c>
      <c r="G14" s="23">
        <f t="shared" si="0"/>
        <v>1</v>
      </c>
      <c r="H14" s="14">
        <f>IFERROR(VLOOKUP(C14,'סיכום 10-2010'!C:H,5,FALSE),0)</f>
        <v>0</v>
      </c>
      <c r="I14" s="14">
        <f>IFERROR(VLOOKUP(C14,'סיכום 10-2010'!C:H,6,FALSE),0)</f>
        <v>0.5</v>
      </c>
      <c r="J14" s="23">
        <f t="shared" si="1"/>
        <v>0</v>
      </c>
      <c r="K14" s="23">
        <f t="shared" si="2"/>
        <v>1</v>
      </c>
      <c r="L14" s="14">
        <f>IFERROR(VLOOKUP(C14,'סיכום 10-2020'!C:H,3,FALSE),0)</f>
        <v>1.25</v>
      </c>
      <c r="M14" s="14">
        <f>IFERROR(VLOOKUP(C14,'סיכום 10-2020'!C:H,4,FALSE),0)</f>
        <v>1.2</v>
      </c>
      <c r="N14" s="23">
        <f t="shared" si="3"/>
        <v>0.96</v>
      </c>
      <c r="O14" s="14">
        <f>IFERROR(VLOOKUP(C14,'סיכום 10-2020'!C:H,5,FALSE),0)</f>
        <v>0</v>
      </c>
      <c r="P14" s="14">
        <f>IFERROR(VLOOKUP(C14,'סיכום 10-2020'!C:H,6,FALSE),0)</f>
        <v>1.2000000000000002</v>
      </c>
      <c r="Q14" s="23">
        <f t="shared" si="4"/>
        <v>0</v>
      </c>
      <c r="R14" s="23">
        <f t="shared" si="5"/>
        <v>1.0000000000000002</v>
      </c>
      <c r="S14" s="14">
        <f>IFERROR(VLOOKUP(C14,'סיכום 12-2022'!C:H,3,FALSE),0)</f>
        <v>1.25</v>
      </c>
      <c r="T14" s="14">
        <f>IFERROR(VLOOKUP(C14,'סיכום 12-2022'!C:H,4,FALSE),0)</f>
        <v>1.25</v>
      </c>
      <c r="U14" s="23">
        <f t="shared" si="6"/>
        <v>1</v>
      </c>
      <c r="V14" s="14">
        <f>IFERROR(VLOOKUP(C14,'סיכום 12-2022'!C:H,5,FALSE),0)</f>
        <v>0</v>
      </c>
      <c r="W14" s="14">
        <f>IFERROR(VLOOKUP(C14,'סיכום 12-2022'!C:H,6,FALSE),0)</f>
        <v>1.25</v>
      </c>
      <c r="X14" s="23">
        <f t="shared" si="7"/>
        <v>0</v>
      </c>
      <c r="Y14" s="23">
        <f t="shared" si="8"/>
        <v>1</v>
      </c>
    </row>
    <row r="15" spans="1:25" x14ac:dyDescent="0.2">
      <c r="A15" s="13">
        <v>1</v>
      </c>
      <c r="B15" s="13" t="s">
        <v>12</v>
      </c>
      <c r="C15" s="13">
        <v>162</v>
      </c>
      <c r="D15" s="13" t="s">
        <v>26</v>
      </c>
      <c r="E15" s="14">
        <f>IFERROR(VLOOKUP(C15,'סיכום 10-2010'!C:H,3,FALSE),0)</f>
        <v>0</v>
      </c>
      <c r="F15" s="14">
        <f>IFERROR(VLOOKUP(C15,'סיכום 10-2010'!C:H,4,FALSE),0)</f>
        <v>0</v>
      </c>
      <c r="G15" s="23">
        <f t="shared" si="0"/>
        <v>0</v>
      </c>
      <c r="H15" s="14">
        <f>IFERROR(VLOOKUP(C15,'סיכום 10-2010'!C:H,5,FALSE),0)</f>
        <v>0</v>
      </c>
      <c r="I15" s="14">
        <f>IFERROR(VLOOKUP(C15,'סיכום 10-2010'!C:H,6,FALSE),0)</f>
        <v>0</v>
      </c>
      <c r="J15" s="23">
        <f t="shared" si="1"/>
        <v>0</v>
      </c>
      <c r="K15" s="23">
        <f t="shared" si="2"/>
        <v>0</v>
      </c>
      <c r="L15" s="14">
        <f>IFERROR(VLOOKUP(C15,'סיכום 10-2020'!C:H,3,FALSE),0)</f>
        <v>0.33</v>
      </c>
      <c r="M15" s="14">
        <f>IFERROR(VLOOKUP(C15,'סיכום 10-2020'!C:H,4,FALSE),0)</f>
        <v>0.33</v>
      </c>
      <c r="N15" s="23">
        <f t="shared" si="3"/>
        <v>1</v>
      </c>
      <c r="O15" s="14">
        <f>IFERROR(VLOOKUP(C15,'סיכום 10-2020'!C:H,5,FALSE),0)</f>
        <v>0</v>
      </c>
      <c r="P15" s="14">
        <f>IFERROR(VLOOKUP(C15,'סיכום 10-2020'!C:H,6,FALSE),0)</f>
        <v>0.33</v>
      </c>
      <c r="Q15" s="23">
        <f t="shared" si="4"/>
        <v>0</v>
      </c>
      <c r="R15" s="23">
        <f t="shared" si="5"/>
        <v>1</v>
      </c>
      <c r="S15" s="14">
        <f>IFERROR(VLOOKUP(C15,'סיכום 12-2022'!C:H,3,FALSE),0)</f>
        <v>0.03</v>
      </c>
      <c r="T15" s="14">
        <f>IFERROR(VLOOKUP(C15,'סיכום 12-2022'!C:H,4,FALSE),0)</f>
        <v>0</v>
      </c>
      <c r="U15" s="23">
        <f t="shared" si="6"/>
        <v>0</v>
      </c>
      <c r="V15" s="14">
        <f>IFERROR(VLOOKUP(C15,'סיכום 12-2022'!C:H,5,FALSE),0)</f>
        <v>0</v>
      </c>
      <c r="W15" s="14">
        <f>IFERROR(VLOOKUP(C15,'סיכום 12-2022'!C:H,6,FALSE),0)</f>
        <v>0</v>
      </c>
      <c r="X15" s="23">
        <f t="shared" si="7"/>
        <v>0</v>
      </c>
      <c r="Y15" s="23">
        <f t="shared" si="8"/>
        <v>0</v>
      </c>
    </row>
    <row r="16" spans="1:25" x14ac:dyDescent="0.2">
      <c r="A16" s="13">
        <v>1</v>
      </c>
      <c r="B16" s="13" t="s">
        <v>12</v>
      </c>
      <c r="C16" s="13">
        <v>164</v>
      </c>
      <c r="D16" s="13" t="s">
        <v>27</v>
      </c>
      <c r="E16" s="14">
        <f>IFERROR(VLOOKUP(C16,'סיכום 10-2010'!C:H,3,FALSE),0)</f>
        <v>0</v>
      </c>
      <c r="F16" s="14">
        <f>IFERROR(VLOOKUP(C16,'סיכום 10-2010'!C:H,4,FALSE),0)</f>
        <v>0</v>
      </c>
      <c r="G16" s="23">
        <f t="shared" si="0"/>
        <v>0</v>
      </c>
      <c r="H16" s="14">
        <f>IFERROR(VLOOKUP(C16,'סיכום 10-2010'!C:H,5,FALSE),0)</f>
        <v>0</v>
      </c>
      <c r="I16" s="14">
        <f>IFERROR(VLOOKUP(C16,'סיכום 10-2010'!C:H,6,FALSE),0)</f>
        <v>0</v>
      </c>
      <c r="J16" s="23">
        <f t="shared" si="1"/>
        <v>0</v>
      </c>
      <c r="K16" s="23">
        <f t="shared" si="2"/>
        <v>0</v>
      </c>
      <c r="L16" s="14">
        <f>IFERROR(VLOOKUP(C16,'סיכום 10-2020'!C:H,3,FALSE),0)</f>
        <v>0.5</v>
      </c>
      <c r="M16" s="14">
        <f>IFERROR(VLOOKUP(C16,'סיכום 10-2020'!C:H,4,FALSE),0)</f>
        <v>0.5</v>
      </c>
      <c r="N16" s="23">
        <f t="shared" si="3"/>
        <v>1</v>
      </c>
      <c r="O16" s="14">
        <f>IFERROR(VLOOKUP(C16,'סיכום 10-2020'!C:H,5,FALSE),0)</f>
        <v>0</v>
      </c>
      <c r="P16" s="14">
        <f>IFERROR(VLOOKUP(C16,'סיכום 10-2020'!C:H,6,FALSE),0)</f>
        <v>0.5</v>
      </c>
      <c r="Q16" s="23">
        <f t="shared" si="4"/>
        <v>0</v>
      </c>
      <c r="R16" s="23">
        <f t="shared" si="5"/>
        <v>1</v>
      </c>
      <c r="S16" s="14">
        <f>IFERROR(VLOOKUP(C16,'סיכום 12-2022'!C:H,3,FALSE),0)</f>
        <v>1</v>
      </c>
      <c r="T16" s="14">
        <f>IFERROR(VLOOKUP(C16,'סיכום 12-2022'!C:H,4,FALSE),0)</f>
        <v>1</v>
      </c>
      <c r="U16" s="23">
        <f t="shared" si="6"/>
        <v>1</v>
      </c>
      <c r="V16" s="14">
        <f>IFERROR(VLOOKUP(C16,'סיכום 12-2022'!C:H,5,FALSE),0)</f>
        <v>0</v>
      </c>
      <c r="W16" s="14">
        <f>IFERROR(VLOOKUP(C16,'סיכום 12-2022'!C:H,6,FALSE),0)</f>
        <v>1</v>
      </c>
      <c r="X16" s="23">
        <f t="shared" si="7"/>
        <v>0</v>
      </c>
      <c r="Y16" s="23">
        <f t="shared" si="8"/>
        <v>1</v>
      </c>
    </row>
    <row r="17" spans="1:25" x14ac:dyDescent="0.2">
      <c r="A17" s="13">
        <v>1</v>
      </c>
      <c r="B17" s="13" t="s">
        <v>12</v>
      </c>
      <c r="C17" s="13">
        <v>167</v>
      </c>
      <c r="D17" s="13" t="s">
        <v>28</v>
      </c>
      <c r="E17" s="14">
        <f>IFERROR(VLOOKUP(C17,'סיכום 10-2010'!C:H,3,FALSE),0)</f>
        <v>0</v>
      </c>
      <c r="F17" s="14">
        <f>IFERROR(VLOOKUP(C17,'סיכום 10-2010'!C:H,4,FALSE),0)</f>
        <v>0</v>
      </c>
      <c r="G17" s="23">
        <f t="shared" si="0"/>
        <v>0</v>
      </c>
      <c r="H17" s="14">
        <f>IFERROR(VLOOKUP(C17,'סיכום 10-2010'!C:H,5,FALSE),0)</f>
        <v>0</v>
      </c>
      <c r="I17" s="14">
        <f>IFERROR(VLOOKUP(C17,'סיכום 10-2010'!C:H,6,FALSE),0)</f>
        <v>0</v>
      </c>
      <c r="J17" s="23">
        <f t="shared" si="1"/>
        <v>0</v>
      </c>
      <c r="K17" s="23">
        <f t="shared" si="2"/>
        <v>0</v>
      </c>
      <c r="L17" s="14">
        <f>IFERROR(VLOOKUP(C17,'סיכום 10-2020'!C:H,3,FALSE),0)</f>
        <v>0.33</v>
      </c>
      <c r="M17" s="14">
        <f>IFERROR(VLOOKUP(C17,'סיכום 10-2020'!C:H,4,FALSE),0)</f>
        <v>0.33</v>
      </c>
      <c r="N17" s="23">
        <f t="shared" si="3"/>
        <v>1</v>
      </c>
      <c r="O17" s="14">
        <f>IFERROR(VLOOKUP(C17,'סיכום 10-2020'!C:H,5,FALSE),0)</f>
        <v>0</v>
      </c>
      <c r="P17" s="14">
        <f>IFERROR(VLOOKUP(C17,'סיכום 10-2020'!C:H,6,FALSE),0)</f>
        <v>0.33</v>
      </c>
      <c r="Q17" s="23">
        <f t="shared" si="4"/>
        <v>0</v>
      </c>
      <c r="R17" s="23">
        <f t="shared" si="5"/>
        <v>1</v>
      </c>
      <c r="S17" s="14">
        <f>IFERROR(VLOOKUP(C17,'סיכום 12-2022'!C:H,3,FALSE),0)</f>
        <v>0.33</v>
      </c>
      <c r="T17" s="14">
        <f>IFERROR(VLOOKUP(C17,'סיכום 12-2022'!C:H,4,FALSE),0)</f>
        <v>0.33</v>
      </c>
      <c r="U17" s="23">
        <f t="shared" si="6"/>
        <v>1</v>
      </c>
      <c r="V17" s="14">
        <f>IFERROR(VLOOKUP(C17,'סיכום 12-2022'!C:H,5,FALSE),0)</f>
        <v>0</v>
      </c>
      <c r="W17" s="14">
        <f>IFERROR(VLOOKUP(C17,'סיכום 12-2022'!C:H,6,FALSE),0)</f>
        <v>0.33</v>
      </c>
      <c r="X17" s="23">
        <f t="shared" si="7"/>
        <v>0</v>
      </c>
      <c r="Y17" s="23">
        <f t="shared" si="8"/>
        <v>1</v>
      </c>
    </row>
    <row r="18" spans="1:25" x14ac:dyDescent="0.2">
      <c r="A18" s="13">
        <v>1</v>
      </c>
      <c r="B18" s="13" t="s">
        <v>12</v>
      </c>
      <c r="C18" s="13">
        <v>168</v>
      </c>
      <c r="D18" s="13" t="s">
        <v>29</v>
      </c>
      <c r="E18" s="14">
        <f>IFERROR(VLOOKUP(C18,'סיכום 10-2010'!C:H,3,FALSE),0)</f>
        <v>0</v>
      </c>
      <c r="F18" s="14">
        <f>IFERROR(VLOOKUP(C18,'סיכום 10-2010'!C:H,4,FALSE),0)</f>
        <v>0</v>
      </c>
      <c r="G18" s="23">
        <f t="shared" si="0"/>
        <v>0</v>
      </c>
      <c r="H18" s="14">
        <f>IFERROR(VLOOKUP(C18,'סיכום 10-2010'!C:H,5,FALSE),0)</f>
        <v>0</v>
      </c>
      <c r="I18" s="14">
        <f>IFERROR(VLOOKUP(C18,'סיכום 10-2010'!C:H,6,FALSE),0)</f>
        <v>0</v>
      </c>
      <c r="J18" s="23">
        <f t="shared" si="1"/>
        <v>0</v>
      </c>
      <c r="K18" s="23">
        <f t="shared" si="2"/>
        <v>0</v>
      </c>
      <c r="L18" s="14">
        <f>IFERROR(VLOOKUP(C18,'סיכום 10-2020'!C:H,3,FALSE),0)</f>
        <v>0.33</v>
      </c>
      <c r="M18" s="14">
        <f>IFERROR(VLOOKUP(C18,'סיכום 10-2020'!C:H,4,FALSE),0)</f>
        <v>0.33</v>
      </c>
      <c r="N18" s="23">
        <f t="shared" si="3"/>
        <v>1</v>
      </c>
      <c r="O18" s="14">
        <f>IFERROR(VLOOKUP(C18,'סיכום 10-2020'!C:H,5,FALSE),0)</f>
        <v>0</v>
      </c>
      <c r="P18" s="14">
        <f>IFERROR(VLOOKUP(C18,'סיכום 10-2020'!C:H,6,FALSE),0)</f>
        <v>0.33</v>
      </c>
      <c r="Q18" s="23">
        <f t="shared" si="4"/>
        <v>0</v>
      </c>
      <c r="R18" s="23">
        <f t="shared" si="5"/>
        <v>1</v>
      </c>
      <c r="S18" s="14">
        <f>IFERROR(VLOOKUP(C18,'סיכום 12-2022'!C:H,3,FALSE),0)</f>
        <v>0.5</v>
      </c>
      <c r="T18" s="14">
        <f>IFERROR(VLOOKUP(C18,'סיכום 12-2022'!C:H,4,FALSE),0)</f>
        <v>0</v>
      </c>
      <c r="U18" s="23">
        <f t="shared" si="6"/>
        <v>0</v>
      </c>
      <c r="V18" s="14">
        <f>IFERROR(VLOOKUP(C18,'סיכום 12-2022'!C:H,5,FALSE),0)</f>
        <v>0</v>
      </c>
      <c r="W18" s="14">
        <f>IFERROR(VLOOKUP(C18,'סיכום 12-2022'!C:H,6,FALSE),0)</f>
        <v>0</v>
      </c>
      <c r="X18" s="23">
        <f t="shared" si="7"/>
        <v>0</v>
      </c>
      <c r="Y18" s="23">
        <f t="shared" si="8"/>
        <v>0</v>
      </c>
    </row>
    <row r="19" spans="1:25" x14ac:dyDescent="0.2">
      <c r="A19" s="13">
        <v>1</v>
      </c>
      <c r="B19" s="13" t="s">
        <v>12</v>
      </c>
      <c r="C19" s="13">
        <v>173</v>
      </c>
      <c r="D19" s="13" t="s">
        <v>30</v>
      </c>
      <c r="E19" s="14">
        <f>IFERROR(VLOOKUP(C19,'סיכום 10-2010'!C:H,3,FALSE),0)</f>
        <v>0</v>
      </c>
      <c r="F19" s="14">
        <f>IFERROR(VLOOKUP(C19,'סיכום 10-2010'!C:H,4,FALSE),0)</f>
        <v>0</v>
      </c>
      <c r="G19" s="23">
        <f t="shared" si="0"/>
        <v>0</v>
      </c>
      <c r="H19" s="14">
        <f>IFERROR(VLOOKUP(C19,'סיכום 10-2010'!C:H,5,FALSE),0)</f>
        <v>0</v>
      </c>
      <c r="I19" s="14">
        <f>IFERROR(VLOOKUP(C19,'סיכום 10-2010'!C:H,6,FALSE),0)</f>
        <v>0</v>
      </c>
      <c r="J19" s="23">
        <f t="shared" si="1"/>
        <v>0</v>
      </c>
      <c r="K19" s="23">
        <f t="shared" si="2"/>
        <v>0</v>
      </c>
      <c r="L19" s="14">
        <f>IFERROR(VLOOKUP(C19,'סיכום 10-2020'!C:H,3,FALSE),0)</f>
        <v>1</v>
      </c>
      <c r="M19" s="14">
        <f>IFERROR(VLOOKUP(C19,'סיכום 10-2020'!C:H,4,FALSE),0)</f>
        <v>1</v>
      </c>
      <c r="N19" s="23">
        <f t="shared" si="3"/>
        <v>1</v>
      </c>
      <c r="O19" s="14">
        <f>IFERROR(VLOOKUP(C19,'סיכום 10-2020'!C:H,5,FALSE),0)</f>
        <v>0</v>
      </c>
      <c r="P19" s="14">
        <f>IFERROR(VLOOKUP(C19,'סיכום 10-2020'!C:H,6,FALSE),0)</f>
        <v>1</v>
      </c>
      <c r="Q19" s="23">
        <f t="shared" si="4"/>
        <v>0</v>
      </c>
      <c r="R19" s="23">
        <f t="shared" si="5"/>
        <v>1</v>
      </c>
      <c r="S19" s="14">
        <f>IFERROR(VLOOKUP(C19,'סיכום 12-2022'!C:H,3,FALSE),0)</f>
        <v>1</v>
      </c>
      <c r="T19" s="14">
        <f>IFERROR(VLOOKUP(C19,'סיכום 12-2022'!C:H,4,FALSE),0)</f>
        <v>0.5</v>
      </c>
      <c r="U19" s="23">
        <f t="shared" si="6"/>
        <v>0.5</v>
      </c>
      <c r="V19" s="14">
        <f>IFERROR(VLOOKUP(C19,'סיכום 12-2022'!C:H,5,FALSE),0)</f>
        <v>0</v>
      </c>
      <c r="W19" s="14">
        <f>IFERROR(VLOOKUP(C19,'סיכום 12-2022'!C:H,6,FALSE),0)</f>
        <v>0.5</v>
      </c>
      <c r="X19" s="23">
        <f t="shared" si="7"/>
        <v>0</v>
      </c>
      <c r="Y19" s="23">
        <f t="shared" si="8"/>
        <v>1</v>
      </c>
    </row>
    <row r="20" spans="1:25" x14ac:dyDescent="0.2">
      <c r="A20" s="13">
        <v>1</v>
      </c>
      <c r="B20" s="13" t="s">
        <v>12</v>
      </c>
      <c r="C20" s="13">
        <v>174</v>
      </c>
      <c r="D20" s="13" t="s">
        <v>31</v>
      </c>
      <c r="E20" s="14">
        <f>IFERROR(VLOOKUP(C20,'סיכום 10-2010'!C:H,3,FALSE),0)</f>
        <v>0</v>
      </c>
      <c r="F20" s="14">
        <f>IFERROR(VLOOKUP(C20,'סיכום 10-2010'!C:H,4,FALSE),0)</f>
        <v>0</v>
      </c>
      <c r="G20" s="23">
        <f t="shared" si="0"/>
        <v>0</v>
      </c>
      <c r="H20" s="14">
        <f>IFERROR(VLOOKUP(C20,'סיכום 10-2010'!C:H,5,FALSE),0)</f>
        <v>0</v>
      </c>
      <c r="I20" s="14">
        <f>IFERROR(VLOOKUP(C20,'סיכום 10-2010'!C:H,6,FALSE),0)</f>
        <v>0</v>
      </c>
      <c r="J20" s="23">
        <f t="shared" si="1"/>
        <v>0</v>
      </c>
      <c r="K20" s="23">
        <f t="shared" si="2"/>
        <v>0</v>
      </c>
      <c r="L20" s="14">
        <f>IFERROR(VLOOKUP(C20,'סיכום 10-2020'!C:H,3,FALSE),0)</f>
        <v>0.33</v>
      </c>
      <c r="M20" s="14">
        <f>IFERROR(VLOOKUP(C20,'סיכום 10-2020'!C:H,4,FALSE),0)</f>
        <v>0</v>
      </c>
      <c r="N20" s="23">
        <f t="shared" si="3"/>
        <v>0</v>
      </c>
      <c r="O20" s="14">
        <f>IFERROR(VLOOKUP(C20,'סיכום 10-2020'!C:H,5,FALSE),0)</f>
        <v>0</v>
      </c>
      <c r="P20" s="14">
        <f>IFERROR(VLOOKUP(C20,'סיכום 10-2020'!C:H,6,FALSE),0)</f>
        <v>0</v>
      </c>
      <c r="Q20" s="23">
        <f t="shared" si="4"/>
        <v>0</v>
      </c>
      <c r="R20" s="23">
        <f t="shared" si="5"/>
        <v>0</v>
      </c>
      <c r="S20" s="14">
        <f>IFERROR(VLOOKUP(C20,'סיכום 12-2022'!C:H,3,FALSE),0)</f>
        <v>0.33</v>
      </c>
      <c r="T20" s="14">
        <f>IFERROR(VLOOKUP(C20,'סיכום 12-2022'!C:H,4,FALSE),0)</f>
        <v>0.33</v>
      </c>
      <c r="U20" s="23">
        <f t="shared" si="6"/>
        <v>1</v>
      </c>
      <c r="V20" s="14">
        <f>IFERROR(VLOOKUP(C20,'סיכום 12-2022'!C:H,5,FALSE),0)</f>
        <v>0</v>
      </c>
      <c r="W20" s="14">
        <f>IFERROR(VLOOKUP(C20,'סיכום 12-2022'!C:H,6,FALSE),0)</f>
        <v>0.33</v>
      </c>
      <c r="X20" s="23">
        <f t="shared" si="7"/>
        <v>0</v>
      </c>
      <c r="Y20" s="23">
        <f t="shared" si="8"/>
        <v>1</v>
      </c>
    </row>
    <row r="21" spans="1:25" x14ac:dyDescent="0.2">
      <c r="A21" s="13">
        <v>1</v>
      </c>
      <c r="B21" s="13" t="s">
        <v>12</v>
      </c>
      <c r="C21" s="13">
        <v>178</v>
      </c>
      <c r="D21" s="13" t="s">
        <v>32</v>
      </c>
      <c r="E21" s="14">
        <f>IFERROR(VLOOKUP(C21,'סיכום 10-2010'!C:H,3,FALSE),0)</f>
        <v>0</v>
      </c>
      <c r="F21" s="14">
        <f>IFERROR(VLOOKUP(C21,'סיכום 10-2010'!C:H,4,FALSE),0)</f>
        <v>0</v>
      </c>
      <c r="G21" s="23">
        <f t="shared" si="0"/>
        <v>0</v>
      </c>
      <c r="H21" s="14">
        <f>IFERROR(VLOOKUP(C21,'סיכום 10-2010'!C:H,5,FALSE),0)</f>
        <v>0</v>
      </c>
      <c r="I21" s="14">
        <f>IFERROR(VLOOKUP(C21,'סיכום 10-2010'!C:H,6,FALSE),0)</f>
        <v>0</v>
      </c>
      <c r="J21" s="23">
        <f t="shared" si="1"/>
        <v>0</v>
      </c>
      <c r="K21" s="23">
        <f t="shared" si="2"/>
        <v>0</v>
      </c>
      <c r="L21" s="14">
        <f>IFERROR(VLOOKUP(C21,'סיכום 10-2020'!C:H,3,FALSE),0)</f>
        <v>1.25</v>
      </c>
      <c r="M21" s="14">
        <f>IFERROR(VLOOKUP(C21,'סיכום 10-2020'!C:H,4,FALSE),0)</f>
        <v>1.25</v>
      </c>
      <c r="N21" s="23">
        <f t="shared" si="3"/>
        <v>1</v>
      </c>
      <c r="O21" s="14">
        <f>IFERROR(VLOOKUP(C21,'סיכום 10-2020'!C:H,5,FALSE),0)</f>
        <v>0</v>
      </c>
      <c r="P21" s="14">
        <f>IFERROR(VLOOKUP(C21,'סיכום 10-2020'!C:H,6,FALSE),0)</f>
        <v>1.25</v>
      </c>
      <c r="Q21" s="23">
        <f t="shared" si="4"/>
        <v>0</v>
      </c>
      <c r="R21" s="23">
        <f t="shared" si="5"/>
        <v>1</v>
      </c>
      <c r="S21" s="14">
        <f>IFERROR(VLOOKUP(C21,'סיכום 12-2022'!C:H,3,FALSE),0)</f>
        <v>1.25</v>
      </c>
      <c r="T21" s="14">
        <f>IFERROR(VLOOKUP(C21,'סיכום 12-2022'!C:H,4,FALSE),0)</f>
        <v>1.25</v>
      </c>
      <c r="U21" s="23">
        <f t="shared" si="6"/>
        <v>1</v>
      </c>
      <c r="V21" s="14">
        <f>IFERROR(VLOOKUP(C21,'סיכום 12-2022'!C:H,5,FALSE),0)</f>
        <v>0</v>
      </c>
      <c r="W21" s="14">
        <f>IFERROR(VLOOKUP(C21,'סיכום 12-2022'!C:H,6,FALSE),0)</f>
        <v>1.25</v>
      </c>
      <c r="X21" s="23">
        <f t="shared" si="7"/>
        <v>0</v>
      </c>
      <c r="Y21" s="23">
        <f t="shared" si="8"/>
        <v>1</v>
      </c>
    </row>
    <row r="22" spans="1:25" x14ac:dyDescent="0.2">
      <c r="A22" s="13">
        <v>1</v>
      </c>
      <c r="B22" s="13" t="s">
        <v>12</v>
      </c>
      <c r="C22" s="13">
        <v>184</v>
      </c>
      <c r="D22" s="13" t="s">
        <v>33</v>
      </c>
      <c r="E22" s="14">
        <f>IFERROR(VLOOKUP(C22,'סיכום 10-2010'!C:H,3,FALSE),0)</f>
        <v>0</v>
      </c>
      <c r="F22" s="14">
        <f>IFERROR(VLOOKUP(C22,'סיכום 10-2010'!C:H,4,FALSE),0)</f>
        <v>0</v>
      </c>
      <c r="G22" s="23">
        <f t="shared" si="0"/>
        <v>0</v>
      </c>
      <c r="H22" s="14">
        <f>IFERROR(VLOOKUP(C22,'סיכום 10-2010'!C:H,5,FALSE),0)</f>
        <v>0</v>
      </c>
      <c r="I22" s="14">
        <f>IFERROR(VLOOKUP(C22,'סיכום 10-2010'!C:H,6,FALSE),0)</f>
        <v>0</v>
      </c>
      <c r="J22" s="23">
        <f t="shared" si="1"/>
        <v>0</v>
      </c>
      <c r="K22" s="23">
        <f t="shared" si="2"/>
        <v>0</v>
      </c>
      <c r="L22" s="14">
        <f>IFERROR(VLOOKUP(C22,'סיכום 10-2020'!C:H,3,FALSE),0)</f>
        <v>0.5</v>
      </c>
      <c r="M22" s="14">
        <f>IFERROR(VLOOKUP(C22,'סיכום 10-2020'!C:H,4,FALSE),0)</f>
        <v>0.5</v>
      </c>
      <c r="N22" s="23">
        <f t="shared" si="3"/>
        <v>1</v>
      </c>
      <c r="O22" s="14">
        <f>IFERROR(VLOOKUP(C22,'סיכום 10-2020'!C:H,5,FALSE),0)</f>
        <v>0</v>
      </c>
      <c r="P22" s="14">
        <f>IFERROR(VLOOKUP(C22,'סיכום 10-2020'!C:H,6,FALSE),0)</f>
        <v>0.5</v>
      </c>
      <c r="Q22" s="23">
        <f t="shared" si="4"/>
        <v>0</v>
      </c>
      <c r="R22" s="23">
        <f t="shared" si="5"/>
        <v>1</v>
      </c>
      <c r="S22" s="14">
        <f>IFERROR(VLOOKUP(C22,'סיכום 12-2022'!C:H,3,FALSE),0)</f>
        <v>0.5</v>
      </c>
      <c r="T22" s="14">
        <f>IFERROR(VLOOKUP(C22,'סיכום 12-2022'!C:H,4,FALSE),0)</f>
        <v>0.5</v>
      </c>
      <c r="U22" s="23">
        <f t="shared" si="6"/>
        <v>1</v>
      </c>
      <c r="V22" s="14">
        <f>IFERROR(VLOOKUP(C22,'סיכום 12-2022'!C:H,5,FALSE),0)</f>
        <v>0</v>
      </c>
      <c r="W22" s="14">
        <f>IFERROR(VLOOKUP(C22,'סיכום 12-2022'!C:H,6,FALSE),0)</f>
        <v>0.5</v>
      </c>
      <c r="X22" s="23">
        <f t="shared" si="7"/>
        <v>0</v>
      </c>
      <c r="Y22" s="23">
        <f t="shared" si="8"/>
        <v>1</v>
      </c>
    </row>
    <row r="23" spans="1:25" x14ac:dyDescent="0.2">
      <c r="A23" s="13">
        <v>1</v>
      </c>
      <c r="B23" s="13" t="s">
        <v>12</v>
      </c>
      <c r="C23" s="13">
        <v>186</v>
      </c>
      <c r="D23" s="13" t="s">
        <v>34</v>
      </c>
      <c r="E23" s="14">
        <f>IFERROR(VLOOKUP(C23,'סיכום 10-2010'!C:H,3,FALSE),0)</f>
        <v>0</v>
      </c>
      <c r="F23" s="14">
        <f>IFERROR(VLOOKUP(C23,'סיכום 10-2010'!C:H,4,FALSE),0)</f>
        <v>0</v>
      </c>
      <c r="G23" s="23">
        <f t="shared" si="0"/>
        <v>0</v>
      </c>
      <c r="H23" s="14">
        <f>IFERROR(VLOOKUP(C23,'סיכום 10-2010'!C:H,5,FALSE),0)</f>
        <v>0</v>
      </c>
      <c r="I23" s="14">
        <f>IFERROR(VLOOKUP(C23,'סיכום 10-2010'!C:H,6,FALSE),0)</f>
        <v>0</v>
      </c>
      <c r="J23" s="23">
        <f t="shared" si="1"/>
        <v>0</v>
      </c>
      <c r="K23" s="23">
        <f t="shared" si="2"/>
        <v>0</v>
      </c>
      <c r="L23" s="14">
        <f>IFERROR(VLOOKUP(C23,'סיכום 10-2020'!C:H,3,FALSE),0)</f>
        <v>0.33</v>
      </c>
      <c r="M23" s="14">
        <f>IFERROR(VLOOKUP(C23,'סיכום 10-2020'!C:H,4,FALSE),0)</f>
        <v>0.33</v>
      </c>
      <c r="N23" s="23">
        <f t="shared" si="3"/>
        <v>1</v>
      </c>
      <c r="O23" s="14">
        <f>IFERROR(VLOOKUP(C23,'סיכום 10-2020'!C:H,5,FALSE),0)</f>
        <v>0</v>
      </c>
      <c r="P23" s="14">
        <f>IFERROR(VLOOKUP(C23,'סיכום 10-2020'!C:H,6,FALSE),0)</f>
        <v>0.33</v>
      </c>
      <c r="Q23" s="23">
        <f t="shared" si="4"/>
        <v>0</v>
      </c>
      <c r="R23" s="23">
        <f t="shared" si="5"/>
        <v>1</v>
      </c>
      <c r="S23" s="14">
        <f>IFERROR(VLOOKUP(C23,'סיכום 12-2022'!C:H,3,FALSE),0)</f>
        <v>0.41</v>
      </c>
      <c r="T23" s="14">
        <f>IFERROR(VLOOKUP(C23,'סיכום 12-2022'!C:H,4,FALSE),0)</f>
        <v>0.41</v>
      </c>
      <c r="U23" s="23">
        <f t="shared" si="6"/>
        <v>1</v>
      </c>
      <c r="V23" s="14">
        <f>IFERROR(VLOOKUP(C23,'סיכום 12-2022'!C:H,5,FALSE),0)</f>
        <v>0.41</v>
      </c>
      <c r="W23" s="14">
        <f>IFERROR(VLOOKUP(C23,'סיכום 12-2022'!C:H,6,FALSE),0)</f>
        <v>0</v>
      </c>
      <c r="X23" s="23">
        <f t="shared" si="7"/>
        <v>1</v>
      </c>
      <c r="Y23" s="23">
        <f t="shared" si="8"/>
        <v>0</v>
      </c>
    </row>
    <row r="24" spans="1:25" x14ac:dyDescent="0.2">
      <c r="A24" s="13">
        <v>1</v>
      </c>
      <c r="B24" s="13" t="s">
        <v>12</v>
      </c>
      <c r="C24" s="13">
        <v>223</v>
      </c>
      <c r="D24" s="13" t="s">
        <v>35</v>
      </c>
      <c r="E24" s="14">
        <f>IFERROR(VLOOKUP(C24,'סיכום 10-2010'!C:H,3,FALSE),0)</f>
        <v>0</v>
      </c>
      <c r="F24" s="14">
        <f>IFERROR(VLOOKUP(C24,'סיכום 10-2010'!C:H,4,FALSE),0)</f>
        <v>0</v>
      </c>
      <c r="G24" s="23">
        <f t="shared" si="0"/>
        <v>0</v>
      </c>
      <c r="H24" s="14">
        <f>IFERROR(VLOOKUP(C24,'סיכום 10-2010'!C:H,5,FALSE),0)</f>
        <v>0</v>
      </c>
      <c r="I24" s="14">
        <f>IFERROR(VLOOKUP(C24,'סיכום 10-2010'!C:H,6,FALSE),0)</f>
        <v>0</v>
      </c>
      <c r="J24" s="23">
        <f t="shared" si="1"/>
        <v>0</v>
      </c>
      <c r="K24" s="23">
        <f t="shared" si="2"/>
        <v>0</v>
      </c>
      <c r="L24" s="14">
        <f>IFERROR(VLOOKUP(C24,'סיכום 10-2020'!C:H,3,FALSE),0)</f>
        <v>0</v>
      </c>
      <c r="M24" s="14">
        <f>IFERROR(VLOOKUP(C24,'סיכום 10-2020'!C:H,4,FALSE),0)</f>
        <v>0</v>
      </c>
      <c r="N24" s="23">
        <f t="shared" si="3"/>
        <v>0</v>
      </c>
      <c r="O24" s="14">
        <f>IFERROR(VLOOKUP(C24,'סיכום 10-2020'!C:H,5,FALSE),0)</f>
        <v>0</v>
      </c>
      <c r="P24" s="14">
        <f>IFERROR(VLOOKUP(C24,'סיכום 10-2020'!C:H,6,FALSE),0)</f>
        <v>0</v>
      </c>
      <c r="Q24" s="23">
        <f t="shared" si="4"/>
        <v>0</v>
      </c>
      <c r="R24" s="23">
        <f t="shared" si="5"/>
        <v>0</v>
      </c>
      <c r="S24" s="14">
        <f>IFERROR(VLOOKUP(C24,'סיכום 12-2022'!C:H,3,FALSE),0)</f>
        <v>0.5</v>
      </c>
      <c r="T24" s="14">
        <f>IFERROR(VLOOKUP(C24,'סיכום 12-2022'!C:H,4,FALSE),0)</f>
        <v>0</v>
      </c>
      <c r="U24" s="23">
        <f t="shared" si="6"/>
        <v>0</v>
      </c>
      <c r="V24" s="14">
        <f>IFERROR(VLOOKUP(C24,'סיכום 12-2022'!C:H,5,FALSE),0)</f>
        <v>0</v>
      </c>
      <c r="W24" s="14">
        <f>IFERROR(VLOOKUP(C24,'סיכום 12-2022'!C:H,6,FALSE),0)</f>
        <v>0</v>
      </c>
      <c r="X24" s="23">
        <f t="shared" si="7"/>
        <v>0</v>
      </c>
      <c r="Y24" s="23">
        <f t="shared" si="8"/>
        <v>0</v>
      </c>
    </row>
    <row r="25" spans="1:25" x14ac:dyDescent="0.2">
      <c r="A25" s="13">
        <v>2</v>
      </c>
      <c r="B25" s="13" t="s">
        <v>36</v>
      </c>
      <c r="C25" s="13">
        <v>300</v>
      </c>
      <c r="D25" s="13" t="s">
        <v>37</v>
      </c>
      <c r="E25" s="14">
        <f>IFERROR(VLOOKUP(C25,'סיכום 10-2010'!C:H,3,FALSE),0)</f>
        <v>4.21</v>
      </c>
      <c r="F25" s="14">
        <f>IFERROR(VLOOKUP(C25,'סיכום 10-2010'!C:H,4,FALSE),0)</f>
        <v>4.04</v>
      </c>
      <c r="G25" s="23">
        <f t="shared" si="0"/>
        <v>0.95961995249406173</v>
      </c>
      <c r="H25" s="14">
        <f>IFERROR(VLOOKUP(C25,'סיכום 10-2010'!C:H,5,FALSE),0)</f>
        <v>0</v>
      </c>
      <c r="I25" s="14">
        <f>IFERROR(VLOOKUP(C25,'סיכום 10-2010'!C:H,6,FALSE),0)</f>
        <v>4.04</v>
      </c>
      <c r="J25" s="23">
        <f t="shared" si="1"/>
        <v>0</v>
      </c>
      <c r="K25" s="23">
        <f t="shared" si="2"/>
        <v>1</v>
      </c>
      <c r="L25" s="14">
        <f>IFERROR(VLOOKUP(C25,'סיכום 10-2020'!C:H,3,FALSE),0)</f>
        <v>9.4700000000000006</v>
      </c>
      <c r="M25" s="14">
        <f>IFERROR(VLOOKUP(C25,'סיכום 10-2020'!C:H,4,FALSE),0)</f>
        <v>8.81</v>
      </c>
      <c r="N25" s="23">
        <f t="shared" si="3"/>
        <v>0.93030623020063352</v>
      </c>
      <c r="O25" s="14">
        <f>IFERROR(VLOOKUP(C25,'סיכום 10-2020'!C:H,5,FALSE),0)</f>
        <v>1.05</v>
      </c>
      <c r="P25" s="14">
        <f>IFERROR(VLOOKUP(C25,'סיכום 10-2020'!C:H,6,FALSE),0)</f>
        <v>7.7600000000000007</v>
      </c>
      <c r="Q25" s="23">
        <f t="shared" si="4"/>
        <v>0.1191827468785471</v>
      </c>
      <c r="R25" s="23">
        <f t="shared" si="5"/>
        <v>0.88081725312145287</v>
      </c>
      <c r="S25" s="14">
        <f>IFERROR(VLOOKUP(C25,'סיכום 12-2022'!C:H,3,FALSE),0)</f>
        <v>9.4700000000000006</v>
      </c>
      <c r="T25" s="14">
        <f>IFERROR(VLOOKUP(C25,'סיכום 12-2022'!C:H,4,FALSE),0)</f>
        <v>9.02</v>
      </c>
      <c r="U25" s="23">
        <f t="shared" si="6"/>
        <v>0.95248152059134095</v>
      </c>
      <c r="V25" s="14">
        <f>IFERROR(VLOOKUP(C25,'סיכום 12-2022'!C:H,5,FALSE),0)</f>
        <v>1.1600000000000001</v>
      </c>
      <c r="W25" s="14">
        <f>IFERROR(VLOOKUP(C25,'סיכום 12-2022'!C:H,6,FALSE),0)</f>
        <v>7.8599999999999994</v>
      </c>
      <c r="X25" s="23">
        <f t="shared" si="7"/>
        <v>0.12860310421286034</v>
      </c>
      <c r="Y25" s="23">
        <f t="shared" si="8"/>
        <v>0.87139689578713964</v>
      </c>
    </row>
    <row r="26" spans="1:25" x14ac:dyDescent="0.2">
      <c r="A26" s="13">
        <v>2</v>
      </c>
      <c r="B26" s="13" t="s">
        <v>36</v>
      </c>
      <c r="C26" s="13">
        <v>301</v>
      </c>
      <c r="D26" s="13" t="s">
        <v>38</v>
      </c>
      <c r="E26" s="14">
        <f>IFERROR(VLOOKUP(C26,'סיכום 10-2010'!C:H,3,FALSE),0)</f>
        <v>1.5</v>
      </c>
      <c r="F26" s="14">
        <f>IFERROR(VLOOKUP(C26,'סיכום 10-2010'!C:H,4,FALSE),0)</f>
        <v>1.5</v>
      </c>
      <c r="G26" s="23">
        <f t="shared" si="0"/>
        <v>1</v>
      </c>
      <c r="H26" s="14">
        <f>IFERROR(VLOOKUP(C26,'סיכום 10-2010'!C:H,5,FALSE),0)</f>
        <v>0</v>
      </c>
      <c r="I26" s="14">
        <f>IFERROR(VLOOKUP(C26,'סיכום 10-2010'!C:H,6,FALSE),0)</f>
        <v>1.5</v>
      </c>
      <c r="J26" s="23">
        <f t="shared" si="1"/>
        <v>0</v>
      </c>
      <c r="K26" s="23">
        <f t="shared" si="2"/>
        <v>1</v>
      </c>
      <c r="L26" s="14">
        <f>IFERROR(VLOOKUP(C26,'סיכום 10-2020'!C:H,3,FALSE),0)</f>
        <v>2.5</v>
      </c>
      <c r="M26" s="14">
        <f>IFERROR(VLOOKUP(C26,'סיכום 10-2020'!C:H,4,FALSE),0)</f>
        <v>1.75</v>
      </c>
      <c r="N26" s="23">
        <f t="shared" si="3"/>
        <v>0.7</v>
      </c>
      <c r="O26" s="14">
        <f>IFERROR(VLOOKUP(C26,'סיכום 10-2020'!C:H,5,FALSE),0)</f>
        <v>1</v>
      </c>
      <c r="P26" s="14">
        <f>IFERROR(VLOOKUP(C26,'סיכום 10-2020'!C:H,6,FALSE),0)</f>
        <v>0.75</v>
      </c>
      <c r="Q26" s="23">
        <f t="shared" si="4"/>
        <v>0.5714285714285714</v>
      </c>
      <c r="R26" s="23">
        <f t="shared" si="5"/>
        <v>0.42857142857142855</v>
      </c>
      <c r="S26" s="14">
        <f>IFERROR(VLOOKUP(C26,'סיכום 12-2022'!C:H,3,FALSE),0)</f>
        <v>6.15</v>
      </c>
      <c r="T26" s="14">
        <f>IFERROR(VLOOKUP(C26,'סיכום 12-2022'!C:H,4,FALSE),0)</f>
        <v>2.25</v>
      </c>
      <c r="U26" s="23">
        <f t="shared" si="6"/>
        <v>0.36585365853658536</v>
      </c>
      <c r="V26" s="14">
        <f>IFERROR(VLOOKUP(C26,'סיכום 12-2022'!C:H,5,FALSE),0)</f>
        <v>0</v>
      </c>
      <c r="W26" s="14">
        <f>IFERROR(VLOOKUP(C26,'סיכום 12-2022'!C:H,6,FALSE),0)</f>
        <v>2.25</v>
      </c>
      <c r="X26" s="23">
        <f t="shared" si="7"/>
        <v>0</v>
      </c>
      <c r="Y26" s="23">
        <f t="shared" si="8"/>
        <v>1</v>
      </c>
    </row>
    <row r="27" spans="1:25" x14ac:dyDescent="0.2">
      <c r="A27" s="13">
        <v>2</v>
      </c>
      <c r="B27" s="13" t="s">
        <v>36</v>
      </c>
      <c r="C27" s="13">
        <v>302</v>
      </c>
      <c r="D27" s="13" t="s">
        <v>39</v>
      </c>
      <c r="E27" s="14">
        <f>IFERROR(VLOOKUP(C27,'סיכום 10-2010'!C:H,3,FALSE),0)</f>
        <v>0.5</v>
      </c>
      <c r="F27" s="14">
        <f>IFERROR(VLOOKUP(C27,'סיכום 10-2010'!C:H,4,FALSE),0)</f>
        <v>0.5</v>
      </c>
      <c r="G27" s="23">
        <f t="shared" si="0"/>
        <v>1</v>
      </c>
      <c r="H27" s="14">
        <f>IFERROR(VLOOKUP(C27,'סיכום 10-2010'!C:H,5,FALSE),0)</f>
        <v>0</v>
      </c>
      <c r="I27" s="14">
        <f>IFERROR(VLOOKUP(C27,'סיכום 10-2010'!C:H,6,FALSE),0)</f>
        <v>0.5</v>
      </c>
      <c r="J27" s="23">
        <f t="shared" si="1"/>
        <v>0</v>
      </c>
      <c r="K27" s="23">
        <f t="shared" si="2"/>
        <v>1</v>
      </c>
      <c r="L27" s="14">
        <f>IFERROR(VLOOKUP(C27,'סיכום 10-2020'!C:H,3,FALSE),0)</f>
        <v>2</v>
      </c>
      <c r="M27" s="14">
        <f>IFERROR(VLOOKUP(C27,'סיכום 10-2020'!C:H,4,FALSE),0)</f>
        <v>2</v>
      </c>
      <c r="N27" s="23">
        <f t="shared" si="3"/>
        <v>1</v>
      </c>
      <c r="O27" s="14">
        <f>IFERROR(VLOOKUP(C27,'סיכום 10-2020'!C:H,5,FALSE),0)</f>
        <v>0</v>
      </c>
      <c r="P27" s="14">
        <f>IFERROR(VLOOKUP(C27,'סיכום 10-2020'!C:H,6,FALSE),0)</f>
        <v>2</v>
      </c>
      <c r="Q27" s="23">
        <f t="shared" si="4"/>
        <v>0</v>
      </c>
      <c r="R27" s="23">
        <f t="shared" si="5"/>
        <v>1</v>
      </c>
      <c r="S27" s="14">
        <f>IFERROR(VLOOKUP(C27,'סיכום 12-2022'!C:H,3,FALSE),0)</f>
        <v>2</v>
      </c>
      <c r="T27" s="14">
        <f>IFERROR(VLOOKUP(C27,'סיכום 12-2022'!C:H,4,FALSE),0)</f>
        <v>1.5</v>
      </c>
      <c r="U27" s="23">
        <f t="shared" si="6"/>
        <v>0.75</v>
      </c>
      <c r="V27" s="14">
        <f>IFERROR(VLOOKUP(C27,'סיכום 12-2022'!C:H,5,FALSE),0)</f>
        <v>1</v>
      </c>
      <c r="W27" s="14">
        <f>IFERROR(VLOOKUP(C27,'סיכום 12-2022'!C:H,6,FALSE),0)</f>
        <v>0.5</v>
      </c>
      <c r="X27" s="23">
        <f t="shared" si="7"/>
        <v>0.66666666666666663</v>
      </c>
      <c r="Y27" s="23">
        <f t="shared" si="8"/>
        <v>0.33333333333333331</v>
      </c>
    </row>
    <row r="28" spans="1:25" x14ac:dyDescent="0.2">
      <c r="A28" s="13">
        <v>2</v>
      </c>
      <c r="B28" s="13" t="s">
        <v>36</v>
      </c>
      <c r="C28" s="13">
        <v>303</v>
      </c>
      <c r="D28" s="13" t="s">
        <v>40</v>
      </c>
      <c r="E28" s="14">
        <f>IFERROR(VLOOKUP(C28,'סיכום 10-2010'!C:H,3,FALSE),0)</f>
        <v>1.25</v>
      </c>
      <c r="F28" s="14">
        <f>IFERROR(VLOOKUP(C28,'סיכום 10-2010'!C:H,4,FALSE),0)</f>
        <v>1.25</v>
      </c>
      <c r="G28" s="23">
        <f t="shared" si="0"/>
        <v>1</v>
      </c>
      <c r="H28" s="14">
        <f>IFERROR(VLOOKUP(C28,'סיכום 10-2010'!C:H,5,FALSE),0)</f>
        <v>0</v>
      </c>
      <c r="I28" s="14">
        <f>IFERROR(VLOOKUP(C28,'סיכום 10-2010'!C:H,6,FALSE),0)</f>
        <v>1.25</v>
      </c>
      <c r="J28" s="23">
        <f t="shared" si="1"/>
        <v>0</v>
      </c>
      <c r="K28" s="23">
        <f t="shared" si="2"/>
        <v>1</v>
      </c>
      <c r="L28" s="14">
        <f>IFERROR(VLOOKUP(C28,'סיכום 10-2020'!C:H,3,FALSE),0)</f>
        <v>2.75</v>
      </c>
      <c r="M28" s="14">
        <f>IFERROR(VLOOKUP(C28,'סיכום 10-2020'!C:H,4,FALSE),0)</f>
        <v>2.4500000000000002</v>
      </c>
      <c r="N28" s="23">
        <f t="shared" si="3"/>
        <v>0.89090909090909098</v>
      </c>
      <c r="O28" s="14">
        <f>IFERROR(VLOOKUP(C28,'סיכום 10-2020'!C:H,5,FALSE),0)</f>
        <v>0</v>
      </c>
      <c r="P28" s="14">
        <f>IFERROR(VLOOKUP(C28,'סיכום 10-2020'!C:H,6,FALSE),0)</f>
        <v>2.4500000000000002</v>
      </c>
      <c r="Q28" s="23">
        <f t="shared" si="4"/>
        <v>0</v>
      </c>
      <c r="R28" s="23">
        <f t="shared" si="5"/>
        <v>1</v>
      </c>
      <c r="S28" s="14">
        <f>IFERROR(VLOOKUP(C28,'סיכום 12-2022'!C:H,3,FALSE),0)</f>
        <v>2.75</v>
      </c>
      <c r="T28" s="14">
        <f>IFERROR(VLOOKUP(C28,'סיכום 12-2022'!C:H,4,FALSE),0)</f>
        <v>2.75</v>
      </c>
      <c r="U28" s="23">
        <f t="shared" si="6"/>
        <v>1</v>
      </c>
      <c r="V28" s="14">
        <f>IFERROR(VLOOKUP(C28,'סיכום 12-2022'!C:H,5,FALSE),0)</f>
        <v>0</v>
      </c>
      <c r="W28" s="14">
        <f>IFERROR(VLOOKUP(C28,'סיכום 12-2022'!C:H,6,FALSE),0)</f>
        <v>2.75</v>
      </c>
      <c r="X28" s="23">
        <f t="shared" si="7"/>
        <v>0</v>
      </c>
      <c r="Y28" s="23">
        <f t="shared" si="8"/>
        <v>1</v>
      </c>
    </row>
    <row r="29" spans="1:25" x14ac:dyDescent="0.2">
      <c r="A29" s="13">
        <v>2</v>
      </c>
      <c r="B29" s="13" t="s">
        <v>36</v>
      </c>
      <c r="C29" s="13">
        <v>304</v>
      </c>
      <c r="D29" s="13" t="s">
        <v>41</v>
      </c>
      <c r="E29" s="14">
        <f>IFERROR(VLOOKUP(C29,'סיכום 10-2010'!C:H,3,FALSE),0)</f>
        <v>1.4</v>
      </c>
      <c r="F29" s="14">
        <f>IFERROR(VLOOKUP(C29,'סיכום 10-2010'!C:H,4,FALSE),0)</f>
        <v>1.4</v>
      </c>
      <c r="G29" s="23">
        <f t="shared" si="0"/>
        <v>1</v>
      </c>
      <c r="H29" s="14">
        <f>IFERROR(VLOOKUP(C29,'סיכום 10-2010'!C:H,5,FALSE),0)</f>
        <v>0</v>
      </c>
      <c r="I29" s="14">
        <f>IFERROR(VLOOKUP(C29,'סיכום 10-2010'!C:H,6,FALSE),0)</f>
        <v>1.4</v>
      </c>
      <c r="J29" s="23">
        <f t="shared" si="1"/>
        <v>0</v>
      </c>
      <c r="K29" s="23">
        <f t="shared" si="2"/>
        <v>1</v>
      </c>
      <c r="L29" s="14">
        <f>IFERROR(VLOOKUP(C29,'סיכום 10-2020'!C:H,3,FALSE),0)</f>
        <v>4.1500000000000004</v>
      </c>
      <c r="M29" s="14">
        <f>IFERROR(VLOOKUP(C29,'סיכום 10-2020'!C:H,4,FALSE),0)</f>
        <v>4.1500000000000004</v>
      </c>
      <c r="N29" s="23">
        <f t="shared" si="3"/>
        <v>1</v>
      </c>
      <c r="O29" s="14">
        <f>IFERROR(VLOOKUP(C29,'סיכום 10-2020'!C:H,5,FALSE),0)</f>
        <v>0</v>
      </c>
      <c r="P29" s="14">
        <f>IFERROR(VLOOKUP(C29,'סיכום 10-2020'!C:H,6,FALSE),0)</f>
        <v>4.1500000000000004</v>
      </c>
      <c r="Q29" s="23">
        <f t="shared" si="4"/>
        <v>0</v>
      </c>
      <c r="R29" s="23">
        <f t="shared" si="5"/>
        <v>1</v>
      </c>
      <c r="S29" s="14">
        <f>IFERROR(VLOOKUP(C29,'סיכום 12-2022'!C:H,3,FALSE),0)</f>
        <v>4.1500000000000004</v>
      </c>
      <c r="T29" s="14">
        <f>IFERROR(VLOOKUP(C29,'סיכום 12-2022'!C:H,4,FALSE),0)</f>
        <v>4.1500000000000004</v>
      </c>
      <c r="U29" s="23">
        <f t="shared" si="6"/>
        <v>1</v>
      </c>
      <c r="V29" s="14">
        <f>IFERROR(VLOOKUP(C29,'סיכום 12-2022'!C:H,5,FALSE),0)</f>
        <v>0</v>
      </c>
      <c r="W29" s="14">
        <f>IFERROR(VLOOKUP(C29,'סיכום 12-2022'!C:H,6,FALSE),0)</f>
        <v>4.1500000000000004</v>
      </c>
      <c r="X29" s="23">
        <f t="shared" si="7"/>
        <v>0</v>
      </c>
      <c r="Y29" s="23">
        <f t="shared" si="8"/>
        <v>1</v>
      </c>
    </row>
    <row r="30" spans="1:25" x14ac:dyDescent="0.2">
      <c r="A30" s="13">
        <v>2</v>
      </c>
      <c r="B30" s="13" t="s">
        <v>36</v>
      </c>
      <c r="C30" s="13">
        <v>305</v>
      </c>
      <c r="D30" s="13" t="s">
        <v>42</v>
      </c>
      <c r="E30" s="14">
        <f>IFERROR(VLOOKUP(C30,'סיכום 10-2010'!C:H,3,FALSE),0)</f>
        <v>1.45</v>
      </c>
      <c r="F30" s="14">
        <f>IFERROR(VLOOKUP(C30,'סיכום 10-2010'!C:H,4,FALSE),0)</f>
        <v>1.45</v>
      </c>
      <c r="G30" s="23">
        <f t="shared" si="0"/>
        <v>1</v>
      </c>
      <c r="H30" s="14">
        <f>IFERROR(VLOOKUP(C30,'סיכום 10-2010'!C:H,5,FALSE),0)</f>
        <v>0</v>
      </c>
      <c r="I30" s="14">
        <f>IFERROR(VLOOKUP(C30,'סיכום 10-2010'!C:H,6,FALSE),0)</f>
        <v>1.45</v>
      </c>
      <c r="J30" s="23">
        <f t="shared" si="1"/>
        <v>0</v>
      </c>
      <c r="K30" s="23">
        <f t="shared" si="2"/>
        <v>1</v>
      </c>
      <c r="L30" s="14">
        <f>IFERROR(VLOOKUP(C30,'סיכום 10-2020'!C:H,3,FALSE),0)</f>
        <v>3.56</v>
      </c>
      <c r="M30" s="14">
        <f>IFERROR(VLOOKUP(C30,'סיכום 10-2020'!C:H,4,FALSE),0)</f>
        <v>3.16</v>
      </c>
      <c r="N30" s="23">
        <f t="shared" si="3"/>
        <v>0.88764044943820231</v>
      </c>
      <c r="O30" s="14">
        <f>IFERROR(VLOOKUP(C30,'סיכום 10-2020'!C:H,5,FALSE),0)</f>
        <v>0</v>
      </c>
      <c r="P30" s="14">
        <f>IFERROR(VLOOKUP(C30,'סיכום 10-2020'!C:H,6,FALSE),0)</f>
        <v>3.16</v>
      </c>
      <c r="Q30" s="23">
        <f t="shared" si="4"/>
        <v>0</v>
      </c>
      <c r="R30" s="23">
        <f t="shared" si="5"/>
        <v>1</v>
      </c>
      <c r="S30" s="14">
        <f>IFERROR(VLOOKUP(C30,'סיכום 12-2022'!C:H,3,FALSE),0)</f>
        <v>3.56</v>
      </c>
      <c r="T30" s="14">
        <f>IFERROR(VLOOKUP(C30,'סיכום 12-2022'!C:H,4,FALSE),0)</f>
        <v>3.42</v>
      </c>
      <c r="U30" s="23">
        <f t="shared" si="6"/>
        <v>0.9606741573033708</v>
      </c>
      <c r="V30" s="14">
        <f>IFERROR(VLOOKUP(C30,'סיכום 12-2022'!C:H,5,FALSE),0)</f>
        <v>0.75</v>
      </c>
      <c r="W30" s="14">
        <f>IFERROR(VLOOKUP(C30,'סיכום 12-2022'!C:H,6,FALSE),0)</f>
        <v>2.67</v>
      </c>
      <c r="X30" s="23">
        <f t="shared" si="7"/>
        <v>0.2192982456140351</v>
      </c>
      <c r="Y30" s="23">
        <f t="shared" si="8"/>
        <v>0.7807017543859649</v>
      </c>
    </row>
    <row r="31" spans="1:25" x14ac:dyDescent="0.2">
      <c r="A31" s="13">
        <v>2</v>
      </c>
      <c r="B31" s="13" t="s">
        <v>36</v>
      </c>
      <c r="C31" s="13">
        <v>306</v>
      </c>
      <c r="D31" s="13" t="s">
        <v>43</v>
      </c>
      <c r="E31" s="14">
        <f>IFERROR(VLOOKUP(C31,'סיכום 10-2010'!C:H,3,FALSE),0)</f>
        <v>1</v>
      </c>
      <c r="F31" s="14">
        <f>IFERROR(VLOOKUP(C31,'סיכום 10-2010'!C:H,4,FALSE),0)</f>
        <v>1</v>
      </c>
      <c r="G31" s="23">
        <f t="shared" si="0"/>
        <v>1</v>
      </c>
      <c r="H31" s="14">
        <f>IFERROR(VLOOKUP(C31,'סיכום 10-2010'!C:H,5,FALSE),0)</f>
        <v>0</v>
      </c>
      <c r="I31" s="14">
        <f>IFERROR(VLOOKUP(C31,'סיכום 10-2010'!C:H,6,FALSE),0)</f>
        <v>1</v>
      </c>
      <c r="J31" s="23">
        <f t="shared" si="1"/>
        <v>0</v>
      </c>
      <c r="K31" s="23">
        <f t="shared" si="2"/>
        <v>1</v>
      </c>
      <c r="L31" s="14">
        <f>IFERROR(VLOOKUP(C31,'סיכום 10-2020'!C:H,3,FALSE),0)</f>
        <v>1.5</v>
      </c>
      <c r="M31" s="14">
        <f>IFERROR(VLOOKUP(C31,'סיכום 10-2020'!C:H,4,FALSE),0)</f>
        <v>1.5</v>
      </c>
      <c r="N31" s="23">
        <f t="shared" si="3"/>
        <v>1</v>
      </c>
      <c r="O31" s="14">
        <f>IFERROR(VLOOKUP(C31,'סיכום 10-2020'!C:H,5,FALSE),0)</f>
        <v>0</v>
      </c>
      <c r="P31" s="14">
        <f>IFERROR(VLOOKUP(C31,'סיכום 10-2020'!C:H,6,FALSE),0)</f>
        <v>1.5</v>
      </c>
      <c r="Q31" s="23">
        <f t="shared" si="4"/>
        <v>0</v>
      </c>
      <c r="R31" s="23">
        <f t="shared" si="5"/>
        <v>1</v>
      </c>
      <c r="S31" s="14">
        <f>IFERROR(VLOOKUP(C31,'סיכום 12-2022'!C:H,3,FALSE),0)</f>
        <v>1.5</v>
      </c>
      <c r="T31" s="14">
        <f>IFERROR(VLOOKUP(C31,'סיכום 12-2022'!C:H,4,FALSE),0)</f>
        <v>0.5</v>
      </c>
      <c r="U31" s="23">
        <f t="shared" si="6"/>
        <v>0.33333333333333331</v>
      </c>
      <c r="V31" s="14">
        <f>IFERROR(VLOOKUP(C31,'סיכום 12-2022'!C:H,5,FALSE),0)</f>
        <v>0</v>
      </c>
      <c r="W31" s="14">
        <f>IFERROR(VLOOKUP(C31,'סיכום 12-2022'!C:H,6,FALSE),0)</f>
        <v>0.5</v>
      </c>
      <c r="X31" s="23">
        <f t="shared" si="7"/>
        <v>0</v>
      </c>
      <c r="Y31" s="23">
        <f t="shared" si="8"/>
        <v>1</v>
      </c>
    </row>
    <row r="32" spans="1:25" x14ac:dyDescent="0.2">
      <c r="A32" s="13">
        <v>2</v>
      </c>
      <c r="B32" s="13" t="s">
        <v>36</v>
      </c>
      <c r="C32" s="13">
        <v>307</v>
      </c>
      <c r="D32" s="13" t="s">
        <v>44</v>
      </c>
      <c r="E32" s="14">
        <f>IFERROR(VLOOKUP(C32,'סיכום 10-2010'!C:H,3,FALSE),0)</f>
        <v>0.5</v>
      </c>
      <c r="F32" s="14">
        <f>IFERROR(VLOOKUP(C32,'סיכום 10-2010'!C:H,4,FALSE),0)</f>
        <v>0.5</v>
      </c>
      <c r="G32" s="23">
        <f t="shared" si="0"/>
        <v>1</v>
      </c>
      <c r="H32" s="14">
        <f>IFERROR(VLOOKUP(C32,'סיכום 10-2010'!C:H,5,FALSE),0)</f>
        <v>0</v>
      </c>
      <c r="I32" s="14">
        <f>IFERROR(VLOOKUP(C32,'סיכום 10-2010'!C:H,6,FALSE),0)</f>
        <v>0.5</v>
      </c>
      <c r="J32" s="23">
        <f t="shared" si="1"/>
        <v>0</v>
      </c>
      <c r="K32" s="23">
        <f t="shared" si="2"/>
        <v>1</v>
      </c>
      <c r="L32" s="14">
        <f>IFERROR(VLOOKUP(C32,'סיכום 10-2020'!C:H,3,FALSE),0)</f>
        <v>4</v>
      </c>
      <c r="M32" s="14">
        <f>IFERROR(VLOOKUP(C32,'סיכום 10-2020'!C:H,4,FALSE),0)</f>
        <v>4</v>
      </c>
      <c r="N32" s="23">
        <f t="shared" si="3"/>
        <v>1</v>
      </c>
      <c r="O32" s="14">
        <f>IFERROR(VLOOKUP(C32,'סיכום 10-2020'!C:H,5,FALSE),0)</f>
        <v>0.75</v>
      </c>
      <c r="P32" s="14">
        <f>IFERROR(VLOOKUP(C32,'סיכום 10-2020'!C:H,6,FALSE),0)</f>
        <v>3.25</v>
      </c>
      <c r="Q32" s="23">
        <f t="shared" si="4"/>
        <v>0.1875</v>
      </c>
      <c r="R32" s="23">
        <f t="shared" si="5"/>
        <v>0.8125</v>
      </c>
      <c r="S32" s="14">
        <f>IFERROR(VLOOKUP(C32,'סיכום 12-2022'!C:H,3,FALSE),0)</f>
        <v>4</v>
      </c>
      <c r="T32" s="14">
        <f>IFERROR(VLOOKUP(C32,'סיכום 12-2022'!C:H,4,FALSE),0)</f>
        <v>4</v>
      </c>
      <c r="U32" s="23">
        <f t="shared" si="6"/>
        <v>1</v>
      </c>
      <c r="V32" s="14">
        <f>IFERROR(VLOOKUP(C32,'סיכום 12-2022'!C:H,5,FALSE),0)</f>
        <v>0.25</v>
      </c>
      <c r="W32" s="14">
        <f>IFERROR(VLOOKUP(C32,'סיכום 12-2022'!C:H,6,FALSE),0)</f>
        <v>3.75</v>
      </c>
      <c r="X32" s="23">
        <f t="shared" si="7"/>
        <v>6.25E-2</v>
      </c>
      <c r="Y32" s="23">
        <f t="shared" si="8"/>
        <v>0.9375</v>
      </c>
    </row>
    <row r="33" spans="1:25" x14ac:dyDescent="0.2">
      <c r="A33" s="13">
        <v>2</v>
      </c>
      <c r="B33" s="13" t="s">
        <v>36</v>
      </c>
      <c r="C33" s="13">
        <v>308</v>
      </c>
      <c r="D33" s="13" t="s">
        <v>45</v>
      </c>
      <c r="E33" s="14">
        <f>IFERROR(VLOOKUP(C33,'סיכום 10-2010'!C:H,3,FALSE),0)</f>
        <v>1.25</v>
      </c>
      <c r="F33" s="14">
        <f>IFERROR(VLOOKUP(C33,'סיכום 10-2010'!C:H,4,FALSE),0)</f>
        <v>1.25</v>
      </c>
      <c r="G33" s="23">
        <f t="shared" si="0"/>
        <v>1</v>
      </c>
      <c r="H33" s="14">
        <f>IFERROR(VLOOKUP(C33,'סיכום 10-2010'!C:H,5,FALSE),0)</f>
        <v>0</v>
      </c>
      <c r="I33" s="14">
        <f>IFERROR(VLOOKUP(C33,'סיכום 10-2010'!C:H,6,FALSE),0)</f>
        <v>1.25</v>
      </c>
      <c r="J33" s="23">
        <f t="shared" si="1"/>
        <v>0</v>
      </c>
      <c r="K33" s="23">
        <f t="shared" si="2"/>
        <v>1</v>
      </c>
      <c r="L33" s="14">
        <f>IFERROR(VLOOKUP(C33,'סיכום 10-2020'!C:H,3,FALSE),0)</f>
        <v>5.75</v>
      </c>
      <c r="M33" s="14">
        <f>IFERROR(VLOOKUP(C33,'סיכום 10-2020'!C:H,4,FALSE),0)</f>
        <v>5.75</v>
      </c>
      <c r="N33" s="23">
        <f t="shared" si="3"/>
        <v>1</v>
      </c>
      <c r="O33" s="14">
        <f>IFERROR(VLOOKUP(C33,'סיכום 10-2020'!C:H,5,FALSE),0)</f>
        <v>0.85</v>
      </c>
      <c r="P33" s="14">
        <f>IFERROR(VLOOKUP(C33,'סיכום 10-2020'!C:H,6,FALSE),0)</f>
        <v>4.9000000000000004</v>
      </c>
      <c r="Q33" s="23">
        <f t="shared" si="4"/>
        <v>0.14782608695652175</v>
      </c>
      <c r="R33" s="23">
        <f t="shared" si="5"/>
        <v>0.85217391304347834</v>
      </c>
      <c r="S33" s="14">
        <f>IFERROR(VLOOKUP(C33,'סיכום 12-2022'!C:H,3,FALSE),0)</f>
        <v>5.75</v>
      </c>
      <c r="T33" s="14">
        <f>IFERROR(VLOOKUP(C33,'סיכום 12-2022'!C:H,4,FALSE),0)</f>
        <v>5.75</v>
      </c>
      <c r="U33" s="23">
        <f t="shared" si="6"/>
        <v>1</v>
      </c>
      <c r="V33" s="14">
        <f>IFERROR(VLOOKUP(C33,'סיכום 12-2022'!C:H,5,FALSE),0)</f>
        <v>0.85</v>
      </c>
      <c r="W33" s="14">
        <f>IFERROR(VLOOKUP(C33,'סיכום 12-2022'!C:H,6,FALSE),0)</f>
        <v>4.9000000000000004</v>
      </c>
      <c r="X33" s="23">
        <f t="shared" si="7"/>
        <v>0.14782608695652175</v>
      </c>
      <c r="Y33" s="23">
        <f t="shared" si="8"/>
        <v>0.85217391304347834</v>
      </c>
    </row>
    <row r="34" spans="1:25" x14ac:dyDescent="0.2">
      <c r="A34" s="13">
        <v>2</v>
      </c>
      <c r="B34" s="13" t="s">
        <v>36</v>
      </c>
      <c r="C34" s="13">
        <v>309</v>
      </c>
      <c r="D34" s="13" t="s">
        <v>46</v>
      </c>
      <c r="E34" s="14">
        <f>IFERROR(VLOOKUP(C34,'סיכום 10-2010'!C:H,3,FALSE),0)</f>
        <v>1.25</v>
      </c>
      <c r="F34" s="14">
        <f>IFERROR(VLOOKUP(C34,'סיכום 10-2010'!C:H,4,FALSE),0)</f>
        <v>1.25</v>
      </c>
      <c r="G34" s="23">
        <f t="shared" si="0"/>
        <v>1</v>
      </c>
      <c r="H34" s="14">
        <f>IFERROR(VLOOKUP(C34,'סיכום 10-2010'!C:H,5,FALSE),0)</f>
        <v>0</v>
      </c>
      <c r="I34" s="14">
        <f>IFERROR(VLOOKUP(C34,'סיכום 10-2010'!C:H,6,FALSE),0)</f>
        <v>1.25</v>
      </c>
      <c r="J34" s="23">
        <f t="shared" si="1"/>
        <v>0</v>
      </c>
      <c r="K34" s="23">
        <f t="shared" si="2"/>
        <v>1</v>
      </c>
      <c r="L34" s="14">
        <f>IFERROR(VLOOKUP(C34,'סיכום 10-2020'!C:H,3,FALSE),0)</f>
        <v>7</v>
      </c>
      <c r="M34" s="14">
        <f>IFERROR(VLOOKUP(C34,'סיכום 10-2020'!C:H,4,FALSE),0)</f>
        <v>7</v>
      </c>
      <c r="N34" s="23">
        <f t="shared" si="3"/>
        <v>1</v>
      </c>
      <c r="O34" s="14">
        <f>IFERROR(VLOOKUP(C34,'סיכום 10-2020'!C:H,5,FALSE),0)</f>
        <v>0</v>
      </c>
      <c r="P34" s="14">
        <f>IFERROR(VLOOKUP(C34,'סיכום 10-2020'!C:H,6,FALSE),0)</f>
        <v>7</v>
      </c>
      <c r="Q34" s="23">
        <f t="shared" si="4"/>
        <v>0</v>
      </c>
      <c r="R34" s="23">
        <f t="shared" si="5"/>
        <v>1</v>
      </c>
      <c r="S34" s="14">
        <f>IFERROR(VLOOKUP(C34,'סיכום 12-2022'!C:H,3,FALSE),0)</f>
        <v>7</v>
      </c>
      <c r="T34" s="14">
        <f>IFERROR(VLOOKUP(C34,'סיכום 12-2022'!C:H,4,FALSE),0)</f>
        <v>7</v>
      </c>
      <c r="U34" s="23">
        <f t="shared" si="6"/>
        <v>1</v>
      </c>
      <c r="V34" s="14">
        <f>IFERROR(VLOOKUP(C34,'סיכום 12-2022'!C:H,5,FALSE),0)</f>
        <v>1.2</v>
      </c>
      <c r="W34" s="14">
        <f>IFERROR(VLOOKUP(C34,'סיכום 12-2022'!C:H,6,FALSE),0)</f>
        <v>5.8000000000000007</v>
      </c>
      <c r="X34" s="23">
        <f t="shared" si="7"/>
        <v>0.17142857142857143</v>
      </c>
      <c r="Y34" s="23">
        <f t="shared" si="8"/>
        <v>0.82857142857142863</v>
      </c>
    </row>
    <row r="35" spans="1:25" x14ac:dyDescent="0.2">
      <c r="A35" s="13">
        <v>2</v>
      </c>
      <c r="B35" s="13" t="s">
        <v>36</v>
      </c>
      <c r="C35" s="13">
        <v>310</v>
      </c>
      <c r="D35" s="13" t="s">
        <v>47</v>
      </c>
      <c r="E35" s="14">
        <f>IFERROR(VLOOKUP(C35,'סיכום 10-2010'!C:H,3,FALSE),0)</f>
        <v>1</v>
      </c>
      <c r="F35" s="14">
        <f>IFERROR(VLOOKUP(C35,'סיכום 10-2010'!C:H,4,FALSE),0)</f>
        <v>1</v>
      </c>
      <c r="G35" s="23">
        <f t="shared" si="0"/>
        <v>1</v>
      </c>
      <c r="H35" s="14">
        <f>IFERROR(VLOOKUP(C35,'סיכום 10-2010'!C:H,5,FALSE),0)</f>
        <v>0</v>
      </c>
      <c r="I35" s="14">
        <f>IFERROR(VLOOKUP(C35,'סיכום 10-2010'!C:H,6,FALSE),0)</f>
        <v>1</v>
      </c>
      <c r="J35" s="23">
        <f t="shared" si="1"/>
        <v>0</v>
      </c>
      <c r="K35" s="23">
        <f t="shared" si="2"/>
        <v>1</v>
      </c>
      <c r="L35" s="14">
        <f>IFERROR(VLOOKUP(C35,'סיכום 10-2020'!C:H,3,FALSE),0)</f>
        <v>4.25</v>
      </c>
      <c r="M35" s="14">
        <f>IFERROR(VLOOKUP(C35,'סיכום 10-2020'!C:H,4,FALSE),0)</f>
        <v>4.12</v>
      </c>
      <c r="N35" s="23">
        <f t="shared" si="3"/>
        <v>0.96941176470588242</v>
      </c>
      <c r="O35" s="14">
        <f>IFERROR(VLOOKUP(C35,'סיכום 10-2020'!C:H,5,FALSE),0)</f>
        <v>0.75</v>
      </c>
      <c r="P35" s="14">
        <f>IFERROR(VLOOKUP(C35,'סיכום 10-2020'!C:H,6,FALSE),0)</f>
        <v>3.37</v>
      </c>
      <c r="Q35" s="23">
        <f t="shared" si="4"/>
        <v>0.18203883495145631</v>
      </c>
      <c r="R35" s="23">
        <f t="shared" si="5"/>
        <v>0.81796116504854366</v>
      </c>
      <c r="S35" s="14">
        <f>IFERROR(VLOOKUP(C35,'סיכום 12-2022'!C:H,3,FALSE),0)</f>
        <v>4.25</v>
      </c>
      <c r="T35" s="14">
        <f>IFERROR(VLOOKUP(C35,'סיכום 12-2022'!C:H,4,FALSE),0)</f>
        <v>3.12</v>
      </c>
      <c r="U35" s="23">
        <f t="shared" si="6"/>
        <v>0.73411764705882354</v>
      </c>
      <c r="V35" s="14">
        <f>IFERROR(VLOOKUP(C35,'סיכום 12-2022'!C:H,5,FALSE),0)</f>
        <v>0.75</v>
      </c>
      <c r="W35" s="14">
        <f>IFERROR(VLOOKUP(C35,'סיכום 12-2022'!C:H,6,FALSE),0)</f>
        <v>2.37</v>
      </c>
      <c r="X35" s="23">
        <f t="shared" si="7"/>
        <v>0.24038461538461536</v>
      </c>
      <c r="Y35" s="23">
        <f t="shared" si="8"/>
        <v>0.75961538461538458</v>
      </c>
    </row>
    <row r="36" spans="1:25" x14ac:dyDescent="0.2">
      <c r="A36" s="13">
        <v>2</v>
      </c>
      <c r="B36" s="13" t="s">
        <v>36</v>
      </c>
      <c r="C36" s="13">
        <v>311</v>
      </c>
      <c r="D36" s="13" t="s">
        <v>48</v>
      </c>
      <c r="E36" s="14">
        <f>IFERROR(VLOOKUP(C36,'סיכום 10-2010'!C:H,3,FALSE),0)</f>
        <v>1.5</v>
      </c>
      <c r="F36" s="14">
        <f>IFERROR(VLOOKUP(C36,'סיכום 10-2010'!C:H,4,FALSE),0)</f>
        <v>1.5</v>
      </c>
      <c r="G36" s="23">
        <f t="shared" si="0"/>
        <v>1</v>
      </c>
      <c r="H36" s="14">
        <f>IFERROR(VLOOKUP(C36,'סיכום 10-2010'!C:H,5,FALSE),0)</f>
        <v>0</v>
      </c>
      <c r="I36" s="14">
        <f>IFERROR(VLOOKUP(C36,'סיכום 10-2010'!C:H,6,FALSE),0)</f>
        <v>1.5</v>
      </c>
      <c r="J36" s="23">
        <f t="shared" si="1"/>
        <v>0</v>
      </c>
      <c r="K36" s="23">
        <f t="shared" si="2"/>
        <v>1</v>
      </c>
      <c r="L36" s="14">
        <f>IFERROR(VLOOKUP(C36,'סיכום 10-2020'!C:H,3,FALSE),0)</f>
        <v>2.5</v>
      </c>
      <c r="M36" s="14">
        <f>IFERROR(VLOOKUP(C36,'סיכום 10-2020'!C:H,4,FALSE),0)</f>
        <v>1.75</v>
      </c>
      <c r="N36" s="23">
        <f t="shared" si="3"/>
        <v>0.7</v>
      </c>
      <c r="O36" s="14">
        <f>IFERROR(VLOOKUP(C36,'סיכום 10-2020'!C:H,5,FALSE),0)</f>
        <v>0</v>
      </c>
      <c r="P36" s="14">
        <f>IFERROR(VLOOKUP(C36,'סיכום 10-2020'!C:H,6,FALSE),0)</f>
        <v>1.75</v>
      </c>
      <c r="Q36" s="23">
        <f t="shared" si="4"/>
        <v>0</v>
      </c>
      <c r="R36" s="23">
        <f t="shared" si="5"/>
        <v>1</v>
      </c>
      <c r="S36" s="14">
        <f>IFERROR(VLOOKUP(C36,'סיכום 12-2022'!C:H,3,FALSE),0)</f>
        <v>2.5</v>
      </c>
      <c r="T36" s="14">
        <f>IFERROR(VLOOKUP(C36,'סיכום 12-2022'!C:H,4,FALSE),0)</f>
        <v>2.2999999999999998</v>
      </c>
      <c r="U36" s="23">
        <f t="shared" si="6"/>
        <v>0.91999999999999993</v>
      </c>
      <c r="V36" s="14">
        <f>IFERROR(VLOOKUP(C36,'סיכום 12-2022'!C:H,5,FALSE),0)</f>
        <v>0</v>
      </c>
      <c r="W36" s="14">
        <f>IFERROR(VLOOKUP(C36,'סיכום 12-2022'!C:H,6,FALSE),0)</f>
        <v>2.2999999999999998</v>
      </c>
      <c r="X36" s="23">
        <f t="shared" si="7"/>
        <v>0</v>
      </c>
      <c r="Y36" s="23">
        <f t="shared" si="8"/>
        <v>1</v>
      </c>
    </row>
    <row r="37" spans="1:25" x14ac:dyDescent="0.2">
      <c r="A37" s="13">
        <v>2</v>
      </c>
      <c r="B37" s="13" t="s">
        <v>36</v>
      </c>
      <c r="C37" s="13">
        <v>312</v>
      </c>
      <c r="D37" s="13" t="s">
        <v>49</v>
      </c>
      <c r="E37" s="14">
        <f>IFERROR(VLOOKUP(C37,'סיכום 10-2010'!C:H,3,FALSE),0)</f>
        <v>1</v>
      </c>
      <c r="F37" s="14">
        <f>IFERROR(VLOOKUP(C37,'סיכום 10-2010'!C:H,4,FALSE),0)</f>
        <v>1</v>
      </c>
      <c r="G37" s="23">
        <f t="shared" si="0"/>
        <v>1</v>
      </c>
      <c r="H37" s="14">
        <f>IFERROR(VLOOKUP(C37,'סיכום 10-2010'!C:H,5,FALSE),0)</f>
        <v>0</v>
      </c>
      <c r="I37" s="14">
        <f>IFERROR(VLOOKUP(C37,'סיכום 10-2010'!C:H,6,FALSE),0)</f>
        <v>1</v>
      </c>
      <c r="J37" s="23">
        <f t="shared" si="1"/>
        <v>0</v>
      </c>
      <c r="K37" s="23">
        <f t="shared" si="2"/>
        <v>1</v>
      </c>
      <c r="L37" s="14">
        <f>IFERROR(VLOOKUP(C37,'סיכום 10-2020'!C:H,3,FALSE),0)</f>
        <v>3.75</v>
      </c>
      <c r="M37" s="14">
        <f>IFERROR(VLOOKUP(C37,'סיכום 10-2020'!C:H,4,FALSE),0)</f>
        <v>3.75</v>
      </c>
      <c r="N37" s="23">
        <f t="shared" si="3"/>
        <v>1</v>
      </c>
      <c r="O37" s="14">
        <f>IFERROR(VLOOKUP(C37,'סיכום 10-2020'!C:H,5,FALSE),0)</f>
        <v>0</v>
      </c>
      <c r="P37" s="14">
        <f>IFERROR(VLOOKUP(C37,'סיכום 10-2020'!C:H,6,FALSE),0)</f>
        <v>3.75</v>
      </c>
      <c r="Q37" s="23">
        <f t="shared" si="4"/>
        <v>0</v>
      </c>
      <c r="R37" s="23">
        <f t="shared" si="5"/>
        <v>1</v>
      </c>
      <c r="S37" s="14">
        <f>IFERROR(VLOOKUP(C37,'סיכום 12-2022'!C:H,3,FALSE),0)</f>
        <v>3.75</v>
      </c>
      <c r="T37" s="14">
        <f>IFERROR(VLOOKUP(C37,'סיכום 12-2022'!C:H,4,FALSE),0)</f>
        <v>3.75</v>
      </c>
      <c r="U37" s="23">
        <f t="shared" si="6"/>
        <v>1</v>
      </c>
      <c r="V37" s="14">
        <f>IFERROR(VLOOKUP(C37,'סיכום 12-2022'!C:H,5,FALSE),0)</f>
        <v>0</v>
      </c>
      <c r="W37" s="14">
        <f>IFERROR(VLOOKUP(C37,'סיכום 12-2022'!C:H,6,FALSE),0)</f>
        <v>3.75</v>
      </c>
      <c r="X37" s="23">
        <f t="shared" si="7"/>
        <v>0</v>
      </c>
      <c r="Y37" s="23">
        <f t="shared" si="8"/>
        <v>1</v>
      </c>
    </row>
    <row r="38" spans="1:25" x14ac:dyDescent="0.2">
      <c r="A38" s="13">
        <v>2</v>
      </c>
      <c r="B38" s="13" t="s">
        <v>36</v>
      </c>
      <c r="C38" s="13">
        <v>313</v>
      </c>
      <c r="D38" s="13" t="s">
        <v>50</v>
      </c>
      <c r="E38" s="14">
        <f>IFERROR(VLOOKUP(C38,'סיכום 10-2010'!C:H,3,FALSE),0)</f>
        <v>2.25</v>
      </c>
      <c r="F38" s="14">
        <f>IFERROR(VLOOKUP(C38,'סיכום 10-2010'!C:H,4,FALSE),0)</f>
        <v>2.25</v>
      </c>
      <c r="G38" s="23">
        <f t="shared" si="0"/>
        <v>1</v>
      </c>
      <c r="H38" s="14">
        <f>IFERROR(VLOOKUP(C38,'סיכום 10-2010'!C:H,5,FALSE),0)</f>
        <v>0</v>
      </c>
      <c r="I38" s="14">
        <f>IFERROR(VLOOKUP(C38,'סיכום 10-2010'!C:H,6,FALSE),0)</f>
        <v>2.25</v>
      </c>
      <c r="J38" s="23">
        <f t="shared" si="1"/>
        <v>0</v>
      </c>
      <c r="K38" s="23">
        <f t="shared" si="2"/>
        <v>1</v>
      </c>
      <c r="L38" s="14">
        <f>IFERROR(VLOOKUP(C38,'סיכום 10-2020'!C:H,3,FALSE),0)</f>
        <v>7</v>
      </c>
      <c r="M38" s="14">
        <f>IFERROR(VLOOKUP(C38,'סיכום 10-2020'!C:H,4,FALSE),0)</f>
        <v>7</v>
      </c>
      <c r="N38" s="23">
        <f t="shared" si="3"/>
        <v>1</v>
      </c>
      <c r="O38" s="14">
        <f>IFERROR(VLOOKUP(C38,'סיכום 10-2020'!C:H,5,FALSE),0)</f>
        <v>0</v>
      </c>
      <c r="P38" s="14">
        <f>IFERROR(VLOOKUP(C38,'סיכום 10-2020'!C:H,6,FALSE),0)</f>
        <v>7</v>
      </c>
      <c r="Q38" s="23">
        <f t="shared" si="4"/>
        <v>0</v>
      </c>
      <c r="R38" s="23">
        <f t="shared" si="5"/>
        <v>1</v>
      </c>
      <c r="S38" s="14">
        <f>IFERROR(VLOOKUP(C38,'סיכום 12-2022'!C:H,3,FALSE),0)</f>
        <v>8</v>
      </c>
      <c r="T38" s="14">
        <f>IFERROR(VLOOKUP(C38,'סיכום 12-2022'!C:H,4,FALSE),0)</f>
        <v>8</v>
      </c>
      <c r="U38" s="23">
        <f t="shared" si="6"/>
        <v>1</v>
      </c>
      <c r="V38" s="14">
        <f>IFERROR(VLOOKUP(C38,'סיכום 12-2022'!C:H,5,FALSE),0)</f>
        <v>0</v>
      </c>
      <c r="W38" s="14">
        <f>IFERROR(VLOOKUP(C38,'סיכום 12-2022'!C:H,6,FALSE),0)</f>
        <v>8</v>
      </c>
      <c r="X38" s="23">
        <f t="shared" si="7"/>
        <v>0</v>
      </c>
      <c r="Y38" s="23">
        <f t="shared" si="8"/>
        <v>1</v>
      </c>
    </row>
    <row r="39" spans="1:25" x14ac:dyDescent="0.2">
      <c r="A39" s="13">
        <v>2</v>
      </c>
      <c r="B39" s="13" t="s">
        <v>36</v>
      </c>
      <c r="C39" s="13">
        <v>320</v>
      </c>
      <c r="D39" s="13" t="s">
        <v>51</v>
      </c>
      <c r="E39" s="14">
        <f>IFERROR(VLOOKUP(C39,'סיכום 10-2010'!C:H,3,FALSE),0)</f>
        <v>0</v>
      </c>
      <c r="F39" s="14">
        <f>IFERROR(VLOOKUP(C39,'סיכום 10-2010'!C:H,4,FALSE),0)</f>
        <v>0</v>
      </c>
      <c r="G39" s="23">
        <f t="shared" si="0"/>
        <v>0</v>
      </c>
      <c r="H39" s="14">
        <f>IFERROR(VLOOKUP(C39,'סיכום 10-2010'!C:H,5,FALSE),0)</f>
        <v>0</v>
      </c>
      <c r="I39" s="14">
        <f>IFERROR(VLOOKUP(C39,'סיכום 10-2010'!C:H,6,FALSE),0)</f>
        <v>0</v>
      </c>
      <c r="J39" s="23">
        <f t="shared" si="1"/>
        <v>0</v>
      </c>
      <c r="K39" s="23">
        <f t="shared" si="2"/>
        <v>0</v>
      </c>
      <c r="L39" s="14">
        <f>IFERROR(VLOOKUP(C39,'סיכום 10-2020'!C:H,3,FALSE),0)</f>
        <v>0.33</v>
      </c>
      <c r="M39" s="14">
        <f>IFERROR(VLOOKUP(C39,'סיכום 10-2020'!C:H,4,FALSE),0)</f>
        <v>0.33</v>
      </c>
      <c r="N39" s="23">
        <f t="shared" si="3"/>
        <v>1</v>
      </c>
      <c r="O39" s="14">
        <f>IFERROR(VLOOKUP(C39,'סיכום 10-2020'!C:H,5,FALSE),0)</f>
        <v>0</v>
      </c>
      <c r="P39" s="14">
        <f>IFERROR(VLOOKUP(C39,'סיכום 10-2020'!C:H,6,FALSE),0)</f>
        <v>0.33</v>
      </c>
      <c r="Q39" s="23">
        <f t="shared" si="4"/>
        <v>0</v>
      </c>
      <c r="R39" s="23">
        <f t="shared" si="5"/>
        <v>1</v>
      </c>
      <c r="S39" s="14">
        <f>IFERROR(VLOOKUP(C39,'סיכום 12-2022'!C:H,3,FALSE),0)</f>
        <v>0.33</v>
      </c>
      <c r="T39" s="14">
        <f>IFERROR(VLOOKUP(C39,'סיכום 12-2022'!C:H,4,FALSE),0)</f>
        <v>0.33</v>
      </c>
      <c r="U39" s="23">
        <f t="shared" si="6"/>
        <v>1</v>
      </c>
      <c r="V39" s="14">
        <f>IFERROR(VLOOKUP(C39,'סיכום 12-2022'!C:H,5,FALSE),0)</f>
        <v>0</v>
      </c>
      <c r="W39" s="14">
        <f>IFERROR(VLOOKUP(C39,'סיכום 12-2022'!C:H,6,FALSE),0)</f>
        <v>0.33</v>
      </c>
      <c r="X39" s="23">
        <f t="shared" si="7"/>
        <v>0</v>
      </c>
      <c r="Y39" s="23">
        <f t="shared" si="8"/>
        <v>1</v>
      </c>
    </row>
    <row r="40" spans="1:25" x14ac:dyDescent="0.2">
      <c r="A40" s="13">
        <v>2</v>
      </c>
      <c r="B40" s="13" t="s">
        <v>36</v>
      </c>
      <c r="C40" s="13">
        <v>321</v>
      </c>
      <c r="D40" s="13" t="s">
        <v>52</v>
      </c>
      <c r="E40" s="14">
        <f>IFERROR(VLOOKUP(C40,'סיכום 10-2010'!C:H,3,FALSE),0)</f>
        <v>0</v>
      </c>
      <c r="F40" s="14">
        <f>IFERROR(VLOOKUP(C40,'סיכום 10-2010'!C:H,4,FALSE),0)</f>
        <v>0</v>
      </c>
      <c r="G40" s="23">
        <f t="shared" si="0"/>
        <v>0</v>
      </c>
      <c r="H40" s="14">
        <f>IFERROR(VLOOKUP(C40,'סיכום 10-2010'!C:H,5,FALSE),0)</f>
        <v>0</v>
      </c>
      <c r="I40" s="14">
        <f>IFERROR(VLOOKUP(C40,'סיכום 10-2010'!C:H,6,FALSE),0)</f>
        <v>0</v>
      </c>
      <c r="J40" s="23">
        <f t="shared" si="1"/>
        <v>0</v>
      </c>
      <c r="K40" s="23">
        <f t="shared" si="2"/>
        <v>0</v>
      </c>
      <c r="L40" s="14">
        <f>IFERROR(VLOOKUP(C40,'סיכום 10-2020'!C:H,3,FALSE),0)</f>
        <v>0.33</v>
      </c>
      <c r="M40" s="14">
        <f>IFERROR(VLOOKUP(C40,'סיכום 10-2020'!C:H,4,FALSE),0)</f>
        <v>0.33</v>
      </c>
      <c r="N40" s="23">
        <f t="shared" si="3"/>
        <v>1</v>
      </c>
      <c r="O40" s="14">
        <f>IFERROR(VLOOKUP(C40,'סיכום 10-2020'!C:H,5,FALSE),0)</f>
        <v>0</v>
      </c>
      <c r="P40" s="14">
        <f>IFERROR(VLOOKUP(C40,'סיכום 10-2020'!C:H,6,FALSE),0)</f>
        <v>0.33</v>
      </c>
      <c r="Q40" s="23">
        <f t="shared" si="4"/>
        <v>0</v>
      </c>
      <c r="R40" s="23">
        <f t="shared" si="5"/>
        <v>1</v>
      </c>
      <c r="S40" s="14">
        <f>IFERROR(VLOOKUP(C40,'סיכום 12-2022'!C:H,3,FALSE),0)</f>
        <v>0.33</v>
      </c>
      <c r="T40" s="14">
        <f>IFERROR(VLOOKUP(C40,'סיכום 12-2022'!C:H,4,FALSE),0)</f>
        <v>0.33</v>
      </c>
      <c r="U40" s="23">
        <f t="shared" si="6"/>
        <v>1</v>
      </c>
      <c r="V40" s="14">
        <f>IFERROR(VLOOKUP(C40,'סיכום 12-2022'!C:H,5,FALSE),0)</f>
        <v>0</v>
      </c>
      <c r="W40" s="14">
        <f>IFERROR(VLOOKUP(C40,'סיכום 12-2022'!C:H,6,FALSE),0)</f>
        <v>0.33</v>
      </c>
      <c r="X40" s="23">
        <f t="shared" si="7"/>
        <v>0</v>
      </c>
      <c r="Y40" s="23">
        <f t="shared" si="8"/>
        <v>1</v>
      </c>
    </row>
    <row r="41" spans="1:25" x14ac:dyDescent="0.2">
      <c r="A41" s="13">
        <v>2</v>
      </c>
      <c r="B41" s="13" t="s">
        <v>36</v>
      </c>
      <c r="C41" s="13">
        <v>322</v>
      </c>
      <c r="D41" s="13" t="s">
        <v>53</v>
      </c>
      <c r="E41" s="14">
        <f>IFERROR(VLOOKUP(C41,'סיכום 10-2010'!C:H,3,FALSE),0)</f>
        <v>0</v>
      </c>
      <c r="F41" s="14">
        <f>IFERROR(VLOOKUP(C41,'סיכום 10-2010'!C:H,4,FALSE),0)</f>
        <v>0</v>
      </c>
      <c r="G41" s="23">
        <f t="shared" si="0"/>
        <v>0</v>
      </c>
      <c r="H41" s="14">
        <f>IFERROR(VLOOKUP(C41,'סיכום 10-2010'!C:H,5,FALSE),0)</f>
        <v>0</v>
      </c>
      <c r="I41" s="14">
        <f>IFERROR(VLOOKUP(C41,'סיכום 10-2010'!C:H,6,FALSE),0)</f>
        <v>0</v>
      </c>
      <c r="J41" s="23">
        <f t="shared" si="1"/>
        <v>0</v>
      </c>
      <c r="K41" s="23">
        <f t="shared" si="2"/>
        <v>0</v>
      </c>
      <c r="L41" s="14">
        <f>IFERROR(VLOOKUP(C41,'סיכום 10-2020'!C:H,3,FALSE),0)</f>
        <v>0.33</v>
      </c>
      <c r="M41" s="14">
        <f>IFERROR(VLOOKUP(C41,'סיכום 10-2020'!C:H,4,FALSE),0)</f>
        <v>0.33</v>
      </c>
      <c r="N41" s="23">
        <f t="shared" si="3"/>
        <v>1</v>
      </c>
      <c r="O41" s="14">
        <f>IFERROR(VLOOKUP(C41,'סיכום 10-2020'!C:H,5,FALSE),0)</f>
        <v>0</v>
      </c>
      <c r="P41" s="14">
        <f>IFERROR(VLOOKUP(C41,'סיכום 10-2020'!C:H,6,FALSE),0)</f>
        <v>0.33</v>
      </c>
      <c r="Q41" s="23">
        <f t="shared" si="4"/>
        <v>0</v>
      </c>
      <c r="R41" s="23">
        <f t="shared" si="5"/>
        <v>1</v>
      </c>
      <c r="S41" s="14">
        <f>IFERROR(VLOOKUP(C41,'סיכום 12-2022'!C:H,3,FALSE),0)</f>
        <v>0.33</v>
      </c>
      <c r="T41" s="14">
        <f>IFERROR(VLOOKUP(C41,'סיכום 12-2022'!C:H,4,FALSE),0)</f>
        <v>0.33</v>
      </c>
      <c r="U41" s="23">
        <f t="shared" si="6"/>
        <v>1</v>
      </c>
      <c r="V41" s="14">
        <f>IFERROR(VLOOKUP(C41,'סיכום 12-2022'!C:H,5,FALSE),0)</f>
        <v>0</v>
      </c>
      <c r="W41" s="14">
        <f>IFERROR(VLOOKUP(C41,'סיכום 12-2022'!C:H,6,FALSE),0)</f>
        <v>0.33</v>
      </c>
      <c r="X41" s="23">
        <f t="shared" si="7"/>
        <v>0</v>
      </c>
      <c r="Y41" s="23">
        <f t="shared" si="8"/>
        <v>1</v>
      </c>
    </row>
    <row r="42" spans="1:25" x14ac:dyDescent="0.2">
      <c r="A42" s="13">
        <v>2</v>
      </c>
      <c r="B42" s="13" t="s">
        <v>36</v>
      </c>
      <c r="C42" s="13">
        <v>323</v>
      </c>
      <c r="D42" s="13" t="s">
        <v>1248</v>
      </c>
      <c r="E42" s="14">
        <f>IFERROR(VLOOKUP(C42,'סיכום 10-2010'!C:H,3,FALSE),0)</f>
        <v>0</v>
      </c>
      <c r="F42" s="14">
        <f>IFERROR(VLOOKUP(C42,'סיכום 10-2010'!C:H,4,FALSE),0)</f>
        <v>0</v>
      </c>
      <c r="G42" s="23">
        <f t="shared" si="0"/>
        <v>0</v>
      </c>
      <c r="H42" s="14">
        <f>IFERROR(VLOOKUP(C42,'סיכום 10-2010'!C:H,5,FALSE),0)</f>
        <v>0</v>
      </c>
      <c r="I42" s="14">
        <f>IFERROR(VLOOKUP(C42,'סיכום 10-2010'!C:H,6,FALSE),0)</f>
        <v>0</v>
      </c>
      <c r="J42" s="23">
        <f t="shared" si="1"/>
        <v>0</v>
      </c>
      <c r="K42" s="23">
        <f t="shared" si="2"/>
        <v>0</v>
      </c>
      <c r="L42" s="14">
        <f>IFERROR(VLOOKUP(C42,'סיכום 10-2020'!C:H,3,FALSE),0)</f>
        <v>0.33</v>
      </c>
      <c r="M42" s="14">
        <f>IFERROR(VLOOKUP(C42,'סיכום 10-2020'!C:H,4,FALSE),0)</f>
        <v>0.33</v>
      </c>
      <c r="N42" s="23">
        <f t="shared" si="3"/>
        <v>1</v>
      </c>
      <c r="O42" s="14">
        <f>IFERROR(VLOOKUP(C42,'סיכום 10-2020'!C:H,5,FALSE),0)</f>
        <v>0</v>
      </c>
      <c r="P42" s="14">
        <f>IFERROR(VLOOKUP(C42,'סיכום 10-2020'!C:H,6,FALSE),0)</f>
        <v>0.33</v>
      </c>
      <c r="Q42" s="23">
        <f t="shared" si="4"/>
        <v>0</v>
      </c>
      <c r="R42" s="23">
        <f t="shared" si="5"/>
        <v>1</v>
      </c>
      <c r="S42" s="14">
        <f>IFERROR(VLOOKUP(C42,'סיכום 12-2022'!C:H,3,FALSE),0)</f>
        <v>0</v>
      </c>
      <c r="T42" s="14">
        <f>IFERROR(VLOOKUP(C42,'סיכום 12-2022'!C:H,4,FALSE),0)</f>
        <v>0</v>
      </c>
      <c r="U42" s="23">
        <f t="shared" si="6"/>
        <v>0</v>
      </c>
      <c r="V42" s="14">
        <f>IFERROR(VLOOKUP(C42,'סיכום 12-2022'!C:H,5,FALSE),0)</f>
        <v>0</v>
      </c>
      <c r="W42" s="14">
        <f>IFERROR(VLOOKUP(C42,'סיכום 12-2022'!C:H,6,FALSE),0)</f>
        <v>0</v>
      </c>
      <c r="X42" s="23">
        <f t="shared" si="7"/>
        <v>0</v>
      </c>
      <c r="Y42" s="23">
        <f t="shared" si="8"/>
        <v>0</v>
      </c>
    </row>
    <row r="43" spans="1:25" x14ac:dyDescent="0.2">
      <c r="A43" s="13">
        <v>2</v>
      </c>
      <c r="B43" s="13" t="s">
        <v>36</v>
      </c>
      <c r="C43" s="13">
        <v>324</v>
      </c>
      <c r="D43" s="13" t="s">
        <v>54</v>
      </c>
      <c r="E43" s="14">
        <f>IFERROR(VLOOKUP(C43,'סיכום 10-2010'!C:H,3,FALSE),0)</f>
        <v>0</v>
      </c>
      <c r="F43" s="14">
        <f>IFERROR(VLOOKUP(C43,'סיכום 10-2010'!C:H,4,FALSE),0)</f>
        <v>0</v>
      </c>
      <c r="G43" s="23">
        <f t="shared" si="0"/>
        <v>0</v>
      </c>
      <c r="H43" s="14">
        <f>IFERROR(VLOOKUP(C43,'סיכום 10-2010'!C:H,5,FALSE),0)</f>
        <v>0</v>
      </c>
      <c r="I43" s="14">
        <f>IFERROR(VLOOKUP(C43,'סיכום 10-2010'!C:H,6,FALSE),0)</f>
        <v>0</v>
      </c>
      <c r="J43" s="23">
        <f t="shared" si="1"/>
        <v>0</v>
      </c>
      <c r="K43" s="23">
        <f t="shared" si="2"/>
        <v>0</v>
      </c>
      <c r="L43" s="14">
        <f>IFERROR(VLOOKUP(C43,'סיכום 10-2020'!C:H,3,FALSE),0)</f>
        <v>0.33</v>
      </c>
      <c r="M43" s="14">
        <f>IFERROR(VLOOKUP(C43,'סיכום 10-2020'!C:H,4,FALSE),0)</f>
        <v>0.33</v>
      </c>
      <c r="N43" s="23">
        <f t="shared" si="3"/>
        <v>1</v>
      </c>
      <c r="O43" s="14">
        <f>IFERROR(VLOOKUP(C43,'סיכום 10-2020'!C:H,5,FALSE),0)</f>
        <v>0</v>
      </c>
      <c r="P43" s="14">
        <f>IFERROR(VLOOKUP(C43,'סיכום 10-2020'!C:H,6,FALSE),0)</f>
        <v>0.33</v>
      </c>
      <c r="Q43" s="23">
        <f t="shared" si="4"/>
        <v>0</v>
      </c>
      <c r="R43" s="23">
        <f t="shared" si="5"/>
        <v>1</v>
      </c>
      <c r="S43" s="14">
        <f>IFERROR(VLOOKUP(C43,'סיכום 12-2022'!C:H,3,FALSE),0)</f>
        <v>0.33</v>
      </c>
      <c r="T43" s="14">
        <f>IFERROR(VLOOKUP(C43,'סיכום 12-2022'!C:H,4,FALSE),0)</f>
        <v>0.33</v>
      </c>
      <c r="U43" s="23">
        <f t="shared" si="6"/>
        <v>1</v>
      </c>
      <c r="V43" s="14">
        <f>IFERROR(VLOOKUP(C43,'סיכום 12-2022'!C:H,5,FALSE),0)</f>
        <v>0</v>
      </c>
      <c r="W43" s="14">
        <f>IFERROR(VLOOKUP(C43,'סיכום 12-2022'!C:H,6,FALSE),0)</f>
        <v>0.33</v>
      </c>
      <c r="X43" s="23">
        <f t="shared" si="7"/>
        <v>0</v>
      </c>
      <c r="Y43" s="23">
        <f t="shared" si="8"/>
        <v>1</v>
      </c>
    </row>
    <row r="44" spans="1:25" x14ac:dyDescent="0.2">
      <c r="A44" s="13">
        <v>2</v>
      </c>
      <c r="B44" s="13" t="s">
        <v>36</v>
      </c>
      <c r="C44" s="13">
        <v>325</v>
      </c>
      <c r="D44" s="13" t="s">
        <v>55</v>
      </c>
      <c r="E44" s="14">
        <f>IFERROR(VLOOKUP(C44,'סיכום 10-2010'!C:H,3,FALSE),0)</f>
        <v>0</v>
      </c>
      <c r="F44" s="14">
        <f>IFERROR(VLOOKUP(C44,'סיכום 10-2010'!C:H,4,FALSE),0)</f>
        <v>0</v>
      </c>
      <c r="G44" s="23">
        <f t="shared" si="0"/>
        <v>0</v>
      </c>
      <c r="H44" s="14">
        <f>IFERROR(VLOOKUP(C44,'סיכום 10-2010'!C:H,5,FALSE),0)</f>
        <v>0</v>
      </c>
      <c r="I44" s="14">
        <f>IFERROR(VLOOKUP(C44,'סיכום 10-2010'!C:H,6,FALSE),0)</f>
        <v>0</v>
      </c>
      <c r="J44" s="23">
        <f t="shared" si="1"/>
        <v>0</v>
      </c>
      <c r="K44" s="23">
        <f t="shared" si="2"/>
        <v>0</v>
      </c>
      <c r="L44" s="14">
        <f>IFERROR(VLOOKUP(C44,'סיכום 10-2020'!C:H,3,FALSE),0)</f>
        <v>0.5</v>
      </c>
      <c r="M44" s="14">
        <f>IFERROR(VLOOKUP(C44,'סיכום 10-2020'!C:H,4,FALSE),0)</f>
        <v>0.5</v>
      </c>
      <c r="N44" s="23">
        <f t="shared" si="3"/>
        <v>1</v>
      </c>
      <c r="O44" s="14">
        <f>IFERROR(VLOOKUP(C44,'סיכום 10-2020'!C:H,5,FALSE),0)</f>
        <v>0</v>
      </c>
      <c r="P44" s="14">
        <f>IFERROR(VLOOKUP(C44,'סיכום 10-2020'!C:H,6,FALSE),0)</f>
        <v>0.5</v>
      </c>
      <c r="Q44" s="23">
        <f t="shared" si="4"/>
        <v>0</v>
      </c>
      <c r="R44" s="23">
        <f t="shared" si="5"/>
        <v>1</v>
      </c>
      <c r="S44" s="14">
        <f>IFERROR(VLOOKUP(C44,'סיכום 12-2022'!C:H,3,FALSE),0)</f>
        <v>0.5</v>
      </c>
      <c r="T44" s="14">
        <f>IFERROR(VLOOKUP(C44,'סיכום 12-2022'!C:H,4,FALSE),0)</f>
        <v>0.5</v>
      </c>
      <c r="U44" s="23">
        <f t="shared" si="6"/>
        <v>1</v>
      </c>
      <c r="V44" s="14">
        <f>IFERROR(VLOOKUP(C44,'סיכום 12-2022'!C:H,5,FALSE),0)</f>
        <v>0</v>
      </c>
      <c r="W44" s="14">
        <f>IFERROR(VLOOKUP(C44,'סיכום 12-2022'!C:H,6,FALSE),0)</f>
        <v>0.5</v>
      </c>
      <c r="X44" s="23">
        <f t="shared" si="7"/>
        <v>0</v>
      </c>
      <c r="Y44" s="23">
        <f t="shared" si="8"/>
        <v>1</v>
      </c>
    </row>
    <row r="45" spans="1:25" x14ac:dyDescent="0.2">
      <c r="A45" s="13">
        <v>2</v>
      </c>
      <c r="B45" s="13" t="s">
        <v>36</v>
      </c>
      <c r="C45" s="13">
        <v>326</v>
      </c>
      <c r="D45" s="13" t="s">
        <v>1249</v>
      </c>
      <c r="E45" s="14">
        <f>IFERROR(VLOOKUP(C45,'סיכום 10-2010'!C:H,3,FALSE),0)</f>
        <v>0</v>
      </c>
      <c r="F45" s="14">
        <f>IFERROR(VLOOKUP(C45,'סיכום 10-2010'!C:H,4,FALSE),0)</f>
        <v>0</v>
      </c>
      <c r="G45" s="23">
        <f t="shared" si="0"/>
        <v>0</v>
      </c>
      <c r="H45" s="14">
        <f>IFERROR(VLOOKUP(C45,'סיכום 10-2010'!C:H,5,FALSE),0)</f>
        <v>0</v>
      </c>
      <c r="I45" s="14">
        <f>IFERROR(VLOOKUP(C45,'סיכום 10-2010'!C:H,6,FALSE),0)</f>
        <v>0</v>
      </c>
      <c r="J45" s="23">
        <f t="shared" si="1"/>
        <v>0</v>
      </c>
      <c r="K45" s="23">
        <f t="shared" si="2"/>
        <v>0</v>
      </c>
      <c r="L45" s="14">
        <f>IFERROR(VLOOKUP(C45,'סיכום 10-2020'!C:H,3,FALSE),0)</f>
        <v>0.33</v>
      </c>
      <c r="M45" s="14">
        <f>IFERROR(VLOOKUP(C45,'סיכום 10-2020'!C:H,4,FALSE),0)</f>
        <v>0.33</v>
      </c>
      <c r="N45" s="23">
        <f t="shared" si="3"/>
        <v>1</v>
      </c>
      <c r="O45" s="14">
        <f>IFERROR(VLOOKUP(C45,'סיכום 10-2020'!C:H,5,FALSE),0)</f>
        <v>0</v>
      </c>
      <c r="P45" s="14">
        <f>IFERROR(VLOOKUP(C45,'סיכום 10-2020'!C:H,6,FALSE),0)</f>
        <v>0.33</v>
      </c>
      <c r="Q45" s="23">
        <f t="shared" si="4"/>
        <v>0</v>
      </c>
      <c r="R45" s="23">
        <f t="shared" si="5"/>
        <v>1</v>
      </c>
      <c r="S45" s="14">
        <f>IFERROR(VLOOKUP(C45,'סיכום 12-2022'!C:H,3,FALSE),0)</f>
        <v>0</v>
      </c>
      <c r="T45" s="14">
        <f>IFERROR(VLOOKUP(C45,'סיכום 12-2022'!C:H,4,FALSE),0)</f>
        <v>0</v>
      </c>
      <c r="U45" s="23">
        <f t="shared" si="6"/>
        <v>0</v>
      </c>
      <c r="V45" s="14">
        <f>IFERROR(VLOOKUP(C45,'סיכום 12-2022'!C:H,5,FALSE),0)</f>
        <v>0</v>
      </c>
      <c r="W45" s="14">
        <f>IFERROR(VLOOKUP(C45,'סיכום 12-2022'!C:H,6,FALSE),0)</f>
        <v>0</v>
      </c>
      <c r="X45" s="23">
        <f t="shared" si="7"/>
        <v>0</v>
      </c>
      <c r="Y45" s="23">
        <f t="shared" si="8"/>
        <v>0</v>
      </c>
    </row>
    <row r="46" spans="1:25" x14ac:dyDescent="0.2">
      <c r="A46" s="13">
        <v>2</v>
      </c>
      <c r="B46" s="13" t="s">
        <v>36</v>
      </c>
      <c r="C46" s="13">
        <v>327</v>
      </c>
      <c r="D46" s="13" t="s">
        <v>56</v>
      </c>
      <c r="E46" s="14">
        <f>IFERROR(VLOOKUP(C46,'סיכום 10-2010'!C:H,3,FALSE),0)</f>
        <v>0</v>
      </c>
      <c r="F46" s="14">
        <f>IFERROR(VLOOKUP(C46,'סיכום 10-2010'!C:H,4,FALSE),0)</f>
        <v>0</v>
      </c>
      <c r="G46" s="23">
        <f t="shared" si="0"/>
        <v>0</v>
      </c>
      <c r="H46" s="14">
        <f>IFERROR(VLOOKUP(C46,'סיכום 10-2010'!C:H,5,FALSE),0)</f>
        <v>0</v>
      </c>
      <c r="I46" s="14">
        <f>IFERROR(VLOOKUP(C46,'סיכום 10-2010'!C:H,6,FALSE),0)</f>
        <v>0</v>
      </c>
      <c r="J46" s="23">
        <f t="shared" si="1"/>
        <v>0</v>
      </c>
      <c r="K46" s="23">
        <f t="shared" si="2"/>
        <v>0</v>
      </c>
      <c r="L46" s="14">
        <f>IFERROR(VLOOKUP(C46,'סיכום 10-2020'!C:H,3,FALSE),0)</f>
        <v>0.33</v>
      </c>
      <c r="M46" s="14">
        <f>IFERROR(VLOOKUP(C46,'סיכום 10-2020'!C:H,4,FALSE),0)</f>
        <v>0.33</v>
      </c>
      <c r="N46" s="23">
        <f t="shared" si="3"/>
        <v>1</v>
      </c>
      <c r="O46" s="14">
        <f>IFERROR(VLOOKUP(C46,'סיכום 10-2020'!C:H,5,FALSE),0)</f>
        <v>0.33</v>
      </c>
      <c r="P46" s="14">
        <f>IFERROR(VLOOKUP(C46,'סיכום 10-2020'!C:H,6,FALSE),0)</f>
        <v>0</v>
      </c>
      <c r="Q46" s="23">
        <f t="shared" si="4"/>
        <v>1</v>
      </c>
      <c r="R46" s="23">
        <f t="shared" si="5"/>
        <v>0</v>
      </c>
      <c r="S46" s="14">
        <f>IFERROR(VLOOKUP(C46,'סיכום 12-2022'!C:H,3,FALSE),0)</f>
        <v>0.5</v>
      </c>
      <c r="T46" s="14">
        <f>IFERROR(VLOOKUP(C46,'סיכום 12-2022'!C:H,4,FALSE),0)</f>
        <v>0.5</v>
      </c>
      <c r="U46" s="23">
        <f t="shared" si="6"/>
        <v>1</v>
      </c>
      <c r="V46" s="14">
        <f>IFERROR(VLOOKUP(C46,'סיכום 12-2022'!C:H,5,FALSE),0)</f>
        <v>0.5</v>
      </c>
      <c r="W46" s="14">
        <f>IFERROR(VLOOKUP(C46,'סיכום 12-2022'!C:H,6,FALSE),0)</f>
        <v>0</v>
      </c>
      <c r="X46" s="23">
        <f t="shared" si="7"/>
        <v>1</v>
      </c>
      <c r="Y46" s="23">
        <f t="shared" si="8"/>
        <v>0</v>
      </c>
    </row>
    <row r="47" spans="1:25" x14ac:dyDescent="0.2">
      <c r="A47" s="13">
        <v>2</v>
      </c>
      <c r="B47" s="13" t="s">
        <v>36</v>
      </c>
      <c r="C47" s="13">
        <v>328</v>
      </c>
      <c r="D47" s="13" t="s">
        <v>57</v>
      </c>
      <c r="E47" s="14">
        <f>IFERROR(VLOOKUP(C47,'סיכום 10-2010'!C:H,3,FALSE),0)</f>
        <v>0.5</v>
      </c>
      <c r="F47" s="14">
        <f>IFERROR(VLOOKUP(C47,'סיכום 10-2010'!C:H,4,FALSE),0)</f>
        <v>0.5</v>
      </c>
      <c r="G47" s="23">
        <f t="shared" si="0"/>
        <v>1</v>
      </c>
      <c r="H47" s="14">
        <f>IFERROR(VLOOKUP(C47,'סיכום 10-2010'!C:H,5,FALSE),0)</f>
        <v>0</v>
      </c>
      <c r="I47" s="14">
        <f>IFERROR(VLOOKUP(C47,'סיכום 10-2010'!C:H,6,FALSE),0)</f>
        <v>0.5</v>
      </c>
      <c r="J47" s="23">
        <f t="shared" si="1"/>
        <v>0</v>
      </c>
      <c r="K47" s="23">
        <f t="shared" si="2"/>
        <v>1</v>
      </c>
      <c r="L47" s="14">
        <f>IFERROR(VLOOKUP(C47,'סיכום 10-2020'!C:H,3,FALSE),0)</f>
        <v>2</v>
      </c>
      <c r="M47" s="14">
        <f>IFERROR(VLOOKUP(C47,'סיכום 10-2020'!C:H,4,FALSE),0)</f>
        <v>2</v>
      </c>
      <c r="N47" s="23">
        <f t="shared" si="3"/>
        <v>1</v>
      </c>
      <c r="O47" s="14">
        <f>IFERROR(VLOOKUP(C47,'סיכום 10-2020'!C:H,5,FALSE),0)</f>
        <v>0</v>
      </c>
      <c r="P47" s="14">
        <f>IFERROR(VLOOKUP(C47,'סיכום 10-2020'!C:H,6,FALSE),0)</f>
        <v>2</v>
      </c>
      <c r="Q47" s="23">
        <f t="shared" si="4"/>
        <v>0</v>
      </c>
      <c r="R47" s="23">
        <f t="shared" si="5"/>
        <v>1</v>
      </c>
      <c r="S47" s="14">
        <f>IFERROR(VLOOKUP(C47,'סיכום 12-2022'!C:H,3,FALSE),0)</f>
        <v>2.5</v>
      </c>
      <c r="T47" s="14">
        <f>IFERROR(VLOOKUP(C47,'סיכום 12-2022'!C:H,4,FALSE),0)</f>
        <v>1.75</v>
      </c>
      <c r="U47" s="23">
        <f t="shared" si="6"/>
        <v>0.7</v>
      </c>
      <c r="V47" s="14">
        <f>IFERROR(VLOOKUP(C47,'סיכום 12-2022'!C:H,5,FALSE),0)</f>
        <v>0</v>
      </c>
      <c r="W47" s="14">
        <f>IFERROR(VLOOKUP(C47,'סיכום 12-2022'!C:H,6,FALSE),0)</f>
        <v>1.75</v>
      </c>
      <c r="X47" s="23">
        <f t="shared" si="7"/>
        <v>0</v>
      </c>
      <c r="Y47" s="23">
        <f t="shared" si="8"/>
        <v>1</v>
      </c>
    </row>
    <row r="48" spans="1:25" x14ac:dyDescent="0.2">
      <c r="A48" s="13">
        <v>2</v>
      </c>
      <c r="B48" s="13" t="s">
        <v>36</v>
      </c>
      <c r="C48" s="13">
        <v>329</v>
      </c>
      <c r="D48" s="13" t="s">
        <v>58</v>
      </c>
      <c r="E48" s="14">
        <f>IFERROR(VLOOKUP(C48,'סיכום 10-2010'!C:H,3,FALSE),0)</f>
        <v>0</v>
      </c>
      <c r="F48" s="14">
        <f>IFERROR(VLOOKUP(C48,'סיכום 10-2010'!C:H,4,FALSE),0)</f>
        <v>0</v>
      </c>
      <c r="G48" s="23">
        <f t="shared" si="0"/>
        <v>0</v>
      </c>
      <c r="H48" s="14">
        <f>IFERROR(VLOOKUP(C48,'סיכום 10-2010'!C:H,5,FALSE),0)</f>
        <v>0</v>
      </c>
      <c r="I48" s="14">
        <f>IFERROR(VLOOKUP(C48,'סיכום 10-2010'!C:H,6,FALSE),0)</f>
        <v>0</v>
      </c>
      <c r="J48" s="23">
        <f t="shared" si="1"/>
        <v>0</v>
      </c>
      <c r="K48" s="23">
        <f t="shared" si="2"/>
        <v>0</v>
      </c>
      <c r="L48" s="14">
        <f>IFERROR(VLOOKUP(C48,'סיכום 10-2020'!C:H,3,FALSE),0)</f>
        <v>0.75</v>
      </c>
      <c r="M48" s="14">
        <f>IFERROR(VLOOKUP(C48,'סיכום 10-2020'!C:H,4,FALSE),0)</f>
        <v>0.75</v>
      </c>
      <c r="N48" s="23">
        <f t="shared" si="3"/>
        <v>1</v>
      </c>
      <c r="O48" s="14">
        <f>IFERROR(VLOOKUP(C48,'סיכום 10-2020'!C:H,5,FALSE),0)</f>
        <v>0</v>
      </c>
      <c r="P48" s="14">
        <f>IFERROR(VLOOKUP(C48,'סיכום 10-2020'!C:H,6,FALSE),0)</f>
        <v>0.75</v>
      </c>
      <c r="Q48" s="23">
        <f t="shared" si="4"/>
        <v>0</v>
      </c>
      <c r="R48" s="23">
        <f t="shared" si="5"/>
        <v>1</v>
      </c>
      <c r="S48" s="14">
        <f>IFERROR(VLOOKUP(C48,'סיכום 12-2022'!C:H,3,FALSE),0)</f>
        <v>0.75</v>
      </c>
      <c r="T48" s="14">
        <f>IFERROR(VLOOKUP(C48,'סיכום 12-2022'!C:H,4,FALSE),0)</f>
        <v>0.75</v>
      </c>
      <c r="U48" s="23">
        <f t="shared" si="6"/>
        <v>1</v>
      </c>
      <c r="V48" s="14">
        <f>IFERROR(VLOOKUP(C48,'סיכום 12-2022'!C:H,5,FALSE),0)</f>
        <v>0</v>
      </c>
      <c r="W48" s="14">
        <f>IFERROR(VLOOKUP(C48,'סיכום 12-2022'!C:H,6,FALSE),0)</f>
        <v>0.75</v>
      </c>
      <c r="X48" s="23">
        <f t="shared" si="7"/>
        <v>0</v>
      </c>
      <c r="Y48" s="23">
        <f t="shared" si="8"/>
        <v>1</v>
      </c>
    </row>
    <row r="49" spans="1:25" x14ac:dyDescent="0.2">
      <c r="A49" s="13">
        <v>2</v>
      </c>
      <c r="B49" s="13" t="s">
        <v>36</v>
      </c>
      <c r="C49" s="13">
        <v>330</v>
      </c>
      <c r="D49" s="13" t="s">
        <v>59</v>
      </c>
      <c r="E49" s="14">
        <f>IFERROR(VLOOKUP(C49,'סיכום 10-2010'!C:H,3,FALSE),0)</f>
        <v>0</v>
      </c>
      <c r="F49" s="14">
        <f>IFERROR(VLOOKUP(C49,'סיכום 10-2010'!C:H,4,FALSE),0)</f>
        <v>0</v>
      </c>
      <c r="G49" s="23">
        <f t="shared" si="0"/>
        <v>0</v>
      </c>
      <c r="H49" s="14">
        <f>IFERROR(VLOOKUP(C49,'סיכום 10-2010'!C:H,5,FALSE),0)</f>
        <v>0</v>
      </c>
      <c r="I49" s="14">
        <f>IFERROR(VLOOKUP(C49,'סיכום 10-2010'!C:H,6,FALSE),0)</f>
        <v>0</v>
      </c>
      <c r="J49" s="23">
        <f t="shared" si="1"/>
        <v>0</v>
      </c>
      <c r="K49" s="23">
        <f t="shared" si="2"/>
        <v>0</v>
      </c>
      <c r="L49" s="14">
        <f>IFERROR(VLOOKUP(C49,'סיכום 10-2020'!C:H,3,FALSE),0)</f>
        <v>0.33</v>
      </c>
      <c r="M49" s="14">
        <f>IFERROR(VLOOKUP(C49,'סיכום 10-2020'!C:H,4,FALSE),0)</f>
        <v>0.33</v>
      </c>
      <c r="N49" s="23">
        <f t="shared" si="3"/>
        <v>1</v>
      </c>
      <c r="O49" s="14">
        <f>IFERROR(VLOOKUP(C49,'סיכום 10-2020'!C:H,5,FALSE),0)</f>
        <v>0</v>
      </c>
      <c r="P49" s="14">
        <f>IFERROR(VLOOKUP(C49,'סיכום 10-2020'!C:H,6,FALSE),0)</f>
        <v>0.33</v>
      </c>
      <c r="Q49" s="23">
        <f t="shared" si="4"/>
        <v>0</v>
      </c>
      <c r="R49" s="23">
        <f t="shared" si="5"/>
        <v>1</v>
      </c>
      <c r="S49" s="14">
        <f>IFERROR(VLOOKUP(C49,'סיכום 12-2022'!C:H,3,FALSE),0)</f>
        <v>0.33</v>
      </c>
      <c r="T49" s="14">
        <f>IFERROR(VLOOKUP(C49,'סיכום 12-2022'!C:H,4,FALSE),0)</f>
        <v>0.33</v>
      </c>
      <c r="U49" s="23">
        <f t="shared" si="6"/>
        <v>1</v>
      </c>
      <c r="V49" s="14">
        <f>IFERROR(VLOOKUP(C49,'סיכום 12-2022'!C:H,5,FALSE),0)</f>
        <v>0</v>
      </c>
      <c r="W49" s="14">
        <f>IFERROR(VLOOKUP(C49,'סיכום 12-2022'!C:H,6,FALSE),0)</f>
        <v>0.33</v>
      </c>
      <c r="X49" s="23">
        <f t="shared" si="7"/>
        <v>0</v>
      </c>
      <c r="Y49" s="23">
        <f t="shared" si="8"/>
        <v>1</v>
      </c>
    </row>
    <row r="50" spans="1:25" x14ac:dyDescent="0.2">
      <c r="A50" s="13">
        <v>2</v>
      </c>
      <c r="B50" s="13" t="s">
        <v>36</v>
      </c>
      <c r="C50" s="13">
        <v>331</v>
      </c>
      <c r="D50" s="13" t="s">
        <v>60</v>
      </c>
      <c r="E50" s="14">
        <f>IFERROR(VLOOKUP(C50,'סיכום 10-2010'!C:H,3,FALSE),0)</f>
        <v>0</v>
      </c>
      <c r="F50" s="14">
        <f>IFERROR(VLOOKUP(C50,'סיכום 10-2010'!C:H,4,FALSE),0)</f>
        <v>0</v>
      </c>
      <c r="G50" s="23">
        <f t="shared" si="0"/>
        <v>0</v>
      </c>
      <c r="H50" s="14">
        <f>IFERROR(VLOOKUP(C50,'סיכום 10-2010'!C:H,5,FALSE),0)</f>
        <v>0</v>
      </c>
      <c r="I50" s="14">
        <f>IFERROR(VLOOKUP(C50,'סיכום 10-2010'!C:H,6,FALSE),0)</f>
        <v>0</v>
      </c>
      <c r="J50" s="23">
        <f t="shared" si="1"/>
        <v>0</v>
      </c>
      <c r="K50" s="23">
        <f t="shared" si="2"/>
        <v>0</v>
      </c>
      <c r="L50" s="14">
        <f>IFERROR(VLOOKUP(C50,'סיכום 10-2020'!C:H,3,FALSE),0)</f>
        <v>0.5</v>
      </c>
      <c r="M50" s="14">
        <f>IFERROR(VLOOKUP(C50,'סיכום 10-2020'!C:H,4,FALSE),0)</f>
        <v>0.5</v>
      </c>
      <c r="N50" s="23">
        <f t="shared" si="3"/>
        <v>1</v>
      </c>
      <c r="O50" s="14">
        <f>IFERROR(VLOOKUP(C50,'סיכום 10-2020'!C:H,5,FALSE),0)</f>
        <v>0</v>
      </c>
      <c r="P50" s="14">
        <f>IFERROR(VLOOKUP(C50,'סיכום 10-2020'!C:H,6,FALSE),0)</f>
        <v>0.5</v>
      </c>
      <c r="Q50" s="23">
        <f t="shared" si="4"/>
        <v>0</v>
      </c>
      <c r="R50" s="23">
        <f t="shared" si="5"/>
        <v>1</v>
      </c>
      <c r="S50" s="14">
        <f>IFERROR(VLOOKUP(C50,'סיכום 12-2022'!C:H,3,FALSE),0)</f>
        <v>0.5</v>
      </c>
      <c r="T50" s="14">
        <f>IFERROR(VLOOKUP(C50,'סיכום 12-2022'!C:H,4,FALSE),0)</f>
        <v>0.5</v>
      </c>
      <c r="U50" s="23">
        <f t="shared" si="6"/>
        <v>1</v>
      </c>
      <c r="V50" s="14">
        <f>IFERROR(VLOOKUP(C50,'סיכום 12-2022'!C:H,5,FALSE),0)</f>
        <v>0</v>
      </c>
      <c r="W50" s="14">
        <f>IFERROR(VLOOKUP(C50,'סיכום 12-2022'!C:H,6,FALSE),0)</f>
        <v>0.5</v>
      </c>
      <c r="X50" s="23">
        <f t="shared" si="7"/>
        <v>0</v>
      </c>
      <c r="Y50" s="23">
        <f t="shared" si="8"/>
        <v>1</v>
      </c>
    </row>
    <row r="51" spans="1:25" x14ac:dyDescent="0.2">
      <c r="A51" s="13">
        <v>2</v>
      </c>
      <c r="B51" s="13" t="s">
        <v>36</v>
      </c>
      <c r="C51" s="13">
        <v>332</v>
      </c>
      <c r="D51" s="13" t="s">
        <v>61</v>
      </c>
      <c r="E51" s="14">
        <f>IFERROR(VLOOKUP(C51,'סיכום 10-2010'!C:H,3,FALSE),0)</f>
        <v>0</v>
      </c>
      <c r="F51" s="14">
        <f>IFERROR(VLOOKUP(C51,'סיכום 10-2010'!C:H,4,FALSE),0)</f>
        <v>0</v>
      </c>
      <c r="G51" s="23">
        <f t="shared" si="0"/>
        <v>0</v>
      </c>
      <c r="H51" s="14">
        <f>IFERROR(VLOOKUP(C51,'סיכום 10-2010'!C:H,5,FALSE),0)</f>
        <v>0</v>
      </c>
      <c r="I51" s="14">
        <f>IFERROR(VLOOKUP(C51,'סיכום 10-2010'!C:H,6,FALSE),0)</f>
        <v>0</v>
      </c>
      <c r="J51" s="23">
        <f t="shared" si="1"/>
        <v>0</v>
      </c>
      <c r="K51" s="23">
        <f t="shared" si="2"/>
        <v>0</v>
      </c>
      <c r="L51" s="14">
        <f>IFERROR(VLOOKUP(C51,'סיכום 10-2020'!C:H,3,FALSE),0)</f>
        <v>0.75</v>
      </c>
      <c r="M51" s="14">
        <f>IFERROR(VLOOKUP(C51,'סיכום 10-2020'!C:H,4,FALSE),0)</f>
        <v>0</v>
      </c>
      <c r="N51" s="23">
        <f t="shared" si="3"/>
        <v>0</v>
      </c>
      <c r="O51" s="14">
        <f>IFERROR(VLOOKUP(C51,'סיכום 10-2020'!C:H,5,FALSE),0)</f>
        <v>0</v>
      </c>
      <c r="P51" s="14">
        <f>IFERROR(VLOOKUP(C51,'סיכום 10-2020'!C:H,6,FALSE),0)</f>
        <v>0</v>
      </c>
      <c r="Q51" s="23">
        <f t="shared" si="4"/>
        <v>0</v>
      </c>
      <c r="R51" s="23">
        <f t="shared" si="5"/>
        <v>0</v>
      </c>
      <c r="S51" s="14">
        <f>IFERROR(VLOOKUP(C51,'סיכום 12-2022'!C:H,3,FALSE),0)</f>
        <v>0.75</v>
      </c>
      <c r="T51" s="14">
        <f>IFERROR(VLOOKUP(C51,'סיכום 12-2022'!C:H,4,FALSE),0)</f>
        <v>0.75</v>
      </c>
      <c r="U51" s="23">
        <f t="shared" si="6"/>
        <v>1</v>
      </c>
      <c r="V51" s="14">
        <f>IFERROR(VLOOKUP(C51,'סיכום 12-2022'!C:H,5,FALSE),0)</f>
        <v>0.75</v>
      </c>
      <c r="W51" s="14">
        <f>IFERROR(VLOOKUP(C51,'סיכום 12-2022'!C:H,6,FALSE),0)</f>
        <v>0</v>
      </c>
      <c r="X51" s="23">
        <f t="shared" si="7"/>
        <v>1</v>
      </c>
      <c r="Y51" s="23">
        <f t="shared" si="8"/>
        <v>0</v>
      </c>
    </row>
    <row r="52" spans="1:25" x14ac:dyDescent="0.2">
      <c r="A52" s="13">
        <v>2</v>
      </c>
      <c r="B52" s="13" t="s">
        <v>36</v>
      </c>
      <c r="C52" s="13">
        <v>334</v>
      </c>
      <c r="D52" s="13" t="s">
        <v>1250</v>
      </c>
      <c r="E52" s="14">
        <f>IFERROR(VLOOKUP(C52,'סיכום 10-2010'!C:H,3,FALSE),0)</f>
        <v>0</v>
      </c>
      <c r="F52" s="14">
        <f>IFERROR(VLOOKUP(C52,'סיכום 10-2010'!C:H,4,FALSE),0)</f>
        <v>0</v>
      </c>
      <c r="G52" s="23">
        <f t="shared" si="0"/>
        <v>0</v>
      </c>
      <c r="H52" s="14">
        <f>IFERROR(VLOOKUP(C52,'סיכום 10-2010'!C:H,5,FALSE),0)</f>
        <v>0</v>
      </c>
      <c r="I52" s="14">
        <f>IFERROR(VLOOKUP(C52,'סיכום 10-2010'!C:H,6,FALSE),0)</f>
        <v>0</v>
      </c>
      <c r="J52" s="23">
        <f t="shared" si="1"/>
        <v>0</v>
      </c>
      <c r="K52" s="23">
        <f t="shared" si="2"/>
        <v>0</v>
      </c>
      <c r="L52" s="14">
        <f>IFERROR(VLOOKUP(C52,'סיכום 10-2020'!C:H,3,FALSE),0)</f>
        <v>0.33</v>
      </c>
      <c r="M52" s="14">
        <f>IFERROR(VLOOKUP(C52,'סיכום 10-2020'!C:H,4,FALSE),0)</f>
        <v>0.33</v>
      </c>
      <c r="N52" s="23">
        <f t="shared" si="3"/>
        <v>1</v>
      </c>
      <c r="O52" s="14">
        <f>IFERROR(VLOOKUP(C52,'סיכום 10-2020'!C:H,5,FALSE),0)</f>
        <v>0</v>
      </c>
      <c r="P52" s="14">
        <f>IFERROR(VLOOKUP(C52,'סיכום 10-2020'!C:H,6,FALSE),0)</f>
        <v>0.33</v>
      </c>
      <c r="Q52" s="23">
        <f t="shared" si="4"/>
        <v>0</v>
      </c>
      <c r="R52" s="23">
        <f t="shared" si="5"/>
        <v>1</v>
      </c>
      <c r="S52" s="14">
        <f>IFERROR(VLOOKUP(C52,'סיכום 12-2022'!C:H,3,FALSE),0)</f>
        <v>0</v>
      </c>
      <c r="T52" s="14">
        <f>IFERROR(VLOOKUP(C52,'סיכום 12-2022'!C:H,4,FALSE),0)</f>
        <v>0</v>
      </c>
      <c r="U52" s="23">
        <f t="shared" si="6"/>
        <v>0</v>
      </c>
      <c r="V52" s="14">
        <f>IFERROR(VLOOKUP(C52,'סיכום 12-2022'!C:H,5,FALSE),0)</f>
        <v>0</v>
      </c>
      <c r="W52" s="14">
        <f>IFERROR(VLOOKUP(C52,'סיכום 12-2022'!C:H,6,FALSE),0)</f>
        <v>0</v>
      </c>
      <c r="X52" s="23">
        <f t="shared" si="7"/>
        <v>0</v>
      </c>
      <c r="Y52" s="23">
        <f t="shared" si="8"/>
        <v>0</v>
      </c>
    </row>
    <row r="53" spans="1:25" x14ac:dyDescent="0.2">
      <c r="A53" s="13">
        <v>2</v>
      </c>
      <c r="B53" s="13" t="s">
        <v>36</v>
      </c>
      <c r="C53" s="13">
        <v>337</v>
      </c>
      <c r="D53" s="13" t="s">
        <v>62</v>
      </c>
      <c r="E53" s="14">
        <f>IFERROR(VLOOKUP(C53,'סיכום 10-2010'!C:H,3,FALSE),0)</f>
        <v>0.5</v>
      </c>
      <c r="F53" s="14">
        <f>IFERROR(VLOOKUP(C53,'סיכום 10-2010'!C:H,4,FALSE),0)</f>
        <v>0.5</v>
      </c>
      <c r="G53" s="23">
        <f t="shared" si="0"/>
        <v>1</v>
      </c>
      <c r="H53" s="14">
        <f>IFERROR(VLOOKUP(C53,'סיכום 10-2010'!C:H,5,FALSE),0)</f>
        <v>0</v>
      </c>
      <c r="I53" s="14">
        <f>IFERROR(VLOOKUP(C53,'סיכום 10-2010'!C:H,6,FALSE),0)</f>
        <v>0.5</v>
      </c>
      <c r="J53" s="23">
        <f t="shared" si="1"/>
        <v>0</v>
      </c>
      <c r="K53" s="23">
        <f t="shared" si="2"/>
        <v>1</v>
      </c>
      <c r="L53" s="14">
        <f>IFERROR(VLOOKUP(C53,'סיכום 10-2020'!C:H,3,FALSE),0)</f>
        <v>1.5</v>
      </c>
      <c r="M53" s="14">
        <f>IFERROR(VLOOKUP(C53,'סיכום 10-2020'!C:H,4,FALSE),0)</f>
        <v>0.7</v>
      </c>
      <c r="N53" s="23">
        <f t="shared" si="3"/>
        <v>0.46666666666666662</v>
      </c>
      <c r="O53" s="14">
        <f>IFERROR(VLOOKUP(C53,'סיכום 10-2020'!C:H,5,FALSE),0)</f>
        <v>0</v>
      </c>
      <c r="P53" s="14">
        <f>IFERROR(VLOOKUP(C53,'סיכום 10-2020'!C:H,6,FALSE),0)</f>
        <v>0.7</v>
      </c>
      <c r="Q53" s="23">
        <f t="shared" si="4"/>
        <v>0</v>
      </c>
      <c r="R53" s="23">
        <f t="shared" si="5"/>
        <v>1</v>
      </c>
      <c r="S53" s="14">
        <f>IFERROR(VLOOKUP(C53,'סיכום 12-2022'!C:H,3,FALSE),0)</f>
        <v>1.5</v>
      </c>
      <c r="T53" s="14">
        <f>IFERROR(VLOOKUP(C53,'סיכום 12-2022'!C:H,4,FALSE),0)</f>
        <v>1.5</v>
      </c>
      <c r="U53" s="23">
        <f t="shared" si="6"/>
        <v>1</v>
      </c>
      <c r="V53" s="14">
        <f>IFERROR(VLOOKUP(C53,'סיכום 12-2022'!C:H,5,FALSE),0)</f>
        <v>0</v>
      </c>
      <c r="W53" s="14">
        <f>IFERROR(VLOOKUP(C53,'סיכום 12-2022'!C:H,6,FALSE),0)</f>
        <v>1.5</v>
      </c>
      <c r="X53" s="23">
        <f t="shared" si="7"/>
        <v>0</v>
      </c>
      <c r="Y53" s="23">
        <f t="shared" si="8"/>
        <v>1</v>
      </c>
    </row>
    <row r="54" spans="1:25" x14ac:dyDescent="0.2">
      <c r="A54" s="13">
        <v>2</v>
      </c>
      <c r="B54" s="13" t="s">
        <v>36</v>
      </c>
      <c r="C54" s="13">
        <v>338</v>
      </c>
      <c r="D54" s="13" t="s">
        <v>63</v>
      </c>
      <c r="E54" s="14">
        <f>IFERROR(VLOOKUP(C54,'סיכום 10-2010'!C:H,3,FALSE),0)</f>
        <v>0</v>
      </c>
      <c r="F54" s="14">
        <f>IFERROR(VLOOKUP(C54,'סיכום 10-2010'!C:H,4,FALSE),0)</f>
        <v>0</v>
      </c>
      <c r="G54" s="23">
        <f t="shared" si="0"/>
        <v>0</v>
      </c>
      <c r="H54" s="14">
        <f>IFERROR(VLOOKUP(C54,'סיכום 10-2010'!C:H,5,FALSE),0)</f>
        <v>0</v>
      </c>
      <c r="I54" s="14">
        <f>IFERROR(VLOOKUP(C54,'סיכום 10-2010'!C:H,6,FALSE),0)</f>
        <v>0</v>
      </c>
      <c r="J54" s="23">
        <f t="shared" si="1"/>
        <v>0</v>
      </c>
      <c r="K54" s="23">
        <f t="shared" si="2"/>
        <v>0</v>
      </c>
      <c r="L54" s="14">
        <f>IFERROR(VLOOKUP(C54,'סיכום 10-2020'!C:H,3,FALSE),0)</f>
        <v>0.33</v>
      </c>
      <c r="M54" s="14">
        <f>IFERROR(VLOOKUP(C54,'סיכום 10-2020'!C:H,4,FALSE),0)</f>
        <v>0.33</v>
      </c>
      <c r="N54" s="23">
        <f t="shared" si="3"/>
        <v>1</v>
      </c>
      <c r="O54" s="14">
        <f>IFERROR(VLOOKUP(C54,'סיכום 10-2020'!C:H,5,FALSE),0)</f>
        <v>0</v>
      </c>
      <c r="P54" s="14">
        <f>IFERROR(VLOOKUP(C54,'סיכום 10-2020'!C:H,6,FALSE),0)</f>
        <v>0.33</v>
      </c>
      <c r="Q54" s="23">
        <f t="shared" si="4"/>
        <v>0</v>
      </c>
      <c r="R54" s="23">
        <f t="shared" si="5"/>
        <v>1</v>
      </c>
      <c r="S54" s="14">
        <f>IFERROR(VLOOKUP(C54,'סיכום 12-2022'!C:H,3,FALSE),0)</f>
        <v>0.33</v>
      </c>
      <c r="T54" s="14">
        <f>IFERROR(VLOOKUP(C54,'סיכום 12-2022'!C:H,4,FALSE),0)</f>
        <v>0.33</v>
      </c>
      <c r="U54" s="23">
        <f t="shared" si="6"/>
        <v>1</v>
      </c>
      <c r="V54" s="14">
        <f>IFERROR(VLOOKUP(C54,'סיכום 12-2022'!C:H,5,FALSE),0)</f>
        <v>0</v>
      </c>
      <c r="W54" s="14">
        <f>IFERROR(VLOOKUP(C54,'סיכום 12-2022'!C:H,6,FALSE),0)</f>
        <v>0.33</v>
      </c>
      <c r="X54" s="23">
        <f t="shared" si="7"/>
        <v>0</v>
      </c>
      <c r="Y54" s="23">
        <f t="shared" si="8"/>
        <v>1</v>
      </c>
    </row>
    <row r="55" spans="1:25" x14ac:dyDescent="0.2">
      <c r="A55" s="13">
        <v>2</v>
      </c>
      <c r="B55" s="13" t="s">
        <v>36</v>
      </c>
      <c r="C55" s="13">
        <v>339</v>
      </c>
      <c r="D55" s="13" t="s">
        <v>64</v>
      </c>
      <c r="E55" s="14">
        <f>IFERROR(VLOOKUP(C55,'סיכום 10-2010'!C:H,3,FALSE),0)</f>
        <v>0.5</v>
      </c>
      <c r="F55" s="14">
        <f>IFERROR(VLOOKUP(C55,'סיכום 10-2010'!C:H,4,FALSE),0)</f>
        <v>0.5</v>
      </c>
      <c r="G55" s="23">
        <f t="shared" si="0"/>
        <v>1</v>
      </c>
      <c r="H55" s="14">
        <f>IFERROR(VLOOKUP(C55,'סיכום 10-2010'!C:H,5,FALSE),0)</f>
        <v>0</v>
      </c>
      <c r="I55" s="14">
        <f>IFERROR(VLOOKUP(C55,'סיכום 10-2010'!C:H,6,FALSE),0)</f>
        <v>0.5</v>
      </c>
      <c r="J55" s="23">
        <f t="shared" si="1"/>
        <v>0</v>
      </c>
      <c r="K55" s="23">
        <f t="shared" si="2"/>
        <v>1</v>
      </c>
      <c r="L55" s="14">
        <f>IFERROR(VLOOKUP(C55,'סיכום 10-2020'!C:H,3,FALSE),0)</f>
        <v>0.83</v>
      </c>
      <c r="M55" s="14">
        <f>IFERROR(VLOOKUP(C55,'סיכום 10-2020'!C:H,4,FALSE),0)</f>
        <v>0.83</v>
      </c>
      <c r="N55" s="23">
        <f t="shared" si="3"/>
        <v>1</v>
      </c>
      <c r="O55" s="14">
        <f>IFERROR(VLOOKUP(C55,'סיכום 10-2020'!C:H,5,FALSE),0)</f>
        <v>0</v>
      </c>
      <c r="P55" s="14">
        <f>IFERROR(VLOOKUP(C55,'סיכום 10-2020'!C:H,6,FALSE),0)</f>
        <v>0.83000000000000007</v>
      </c>
      <c r="Q55" s="23">
        <f t="shared" si="4"/>
        <v>0</v>
      </c>
      <c r="R55" s="23">
        <f t="shared" si="5"/>
        <v>1.0000000000000002</v>
      </c>
      <c r="S55" s="14">
        <f>IFERROR(VLOOKUP(C55,'סיכום 12-2022'!C:H,3,FALSE),0)</f>
        <v>0.83</v>
      </c>
      <c r="T55" s="14">
        <f>IFERROR(VLOOKUP(C55,'סיכום 12-2022'!C:H,4,FALSE),0)</f>
        <v>0.83</v>
      </c>
      <c r="U55" s="23">
        <f t="shared" si="6"/>
        <v>1</v>
      </c>
      <c r="V55" s="14">
        <f>IFERROR(VLOOKUP(C55,'סיכום 12-2022'!C:H,5,FALSE),0)</f>
        <v>0</v>
      </c>
      <c r="W55" s="14">
        <f>IFERROR(VLOOKUP(C55,'סיכום 12-2022'!C:H,6,FALSE),0)</f>
        <v>0.83000000000000007</v>
      </c>
      <c r="X55" s="23">
        <f t="shared" si="7"/>
        <v>0</v>
      </c>
      <c r="Y55" s="23">
        <f t="shared" si="8"/>
        <v>1.0000000000000002</v>
      </c>
    </row>
    <row r="56" spans="1:25" x14ac:dyDescent="0.2">
      <c r="A56" s="13">
        <v>2</v>
      </c>
      <c r="B56" s="13" t="s">
        <v>36</v>
      </c>
      <c r="C56" s="13">
        <v>340</v>
      </c>
      <c r="D56" s="13" t="s">
        <v>65</v>
      </c>
      <c r="E56" s="14">
        <f>IFERROR(VLOOKUP(C56,'סיכום 10-2010'!C:H,3,FALSE),0)</f>
        <v>0</v>
      </c>
      <c r="F56" s="14">
        <f>IFERROR(VLOOKUP(C56,'סיכום 10-2010'!C:H,4,FALSE),0)</f>
        <v>0</v>
      </c>
      <c r="G56" s="23">
        <f t="shared" si="0"/>
        <v>0</v>
      </c>
      <c r="H56" s="14">
        <f>IFERROR(VLOOKUP(C56,'סיכום 10-2010'!C:H,5,FALSE),0)</f>
        <v>0</v>
      </c>
      <c r="I56" s="14">
        <f>IFERROR(VLOOKUP(C56,'סיכום 10-2010'!C:H,6,FALSE),0)</f>
        <v>0</v>
      </c>
      <c r="J56" s="23">
        <f t="shared" si="1"/>
        <v>0</v>
      </c>
      <c r="K56" s="23">
        <f t="shared" si="2"/>
        <v>0</v>
      </c>
      <c r="L56" s="14">
        <f>IFERROR(VLOOKUP(C56,'סיכום 10-2020'!C:H,3,FALSE),0)</f>
        <v>0.75</v>
      </c>
      <c r="M56" s="14">
        <f>IFERROR(VLOOKUP(C56,'סיכום 10-2020'!C:H,4,FALSE),0)</f>
        <v>0.75</v>
      </c>
      <c r="N56" s="23">
        <f t="shared" si="3"/>
        <v>1</v>
      </c>
      <c r="O56" s="14">
        <f>IFERROR(VLOOKUP(C56,'סיכום 10-2020'!C:H,5,FALSE),0)</f>
        <v>0.75</v>
      </c>
      <c r="P56" s="14">
        <f>IFERROR(VLOOKUP(C56,'סיכום 10-2020'!C:H,6,FALSE),0)</f>
        <v>0</v>
      </c>
      <c r="Q56" s="23">
        <f t="shared" si="4"/>
        <v>1</v>
      </c>
      <c r="R56" s="23">
        <f t="shared" si="5"/>
        <v>0</v>
      </c>
      <c r="S56" s="14">
        <f>IFERROR(VLOOKUP(C56,'סיכום 12-2022'!C:H,3,FALSE),0)</f>
        <v>0.75</v>
      </c>
      <c r="T56" s="14">
        <f>IFERROR(VLOOKUP(C56,'סיכום 12-2022'!C:H,4,FALSE),0)</f>
        <v>0.75</v>
      </c>
      <c r="U56" s="23">
        <f t="shared" si="6"/>
        <v>1</v>
      </c>
      <c r="V56" s="14">
        <f>IFERROR(VLOOKUP(C56,'סיכום 12-2022'!C:H,5,FALSE),0)</f>
        <v>0.75</v>
      </c>
      <c r="W56" s="14">
        <f>IFERROR(VLOOKUP(C56,'סיכום 12-2022'!C:H,6,FALSE),0)</f>
        <v>0</v>
      </c>
      <c r="X56" s="23">
        <f t="shared" si="7"/>
        <v>1</v>
      </c>
      <c r="Y56" s="23">
        <f t="shared" si="8"/>
        <v>0</v>
      </c>
    </row>
    <row r="57" spans="1:25" x14ac:dyDescent="0.2">
      <c r="A57" s="13">
        <v>2</v>
      </c>
      <c r="B57" s="13" t="s">
        <v>36</v>
      </c>
      <c r="C57" s="13">
        <v>341</v>
      </c>
      <c r="D57" s="13" t="s">
        <v>66</v>
      </c>
      <c r="E57" s="14">
        <f>IFERROR(VLOOKUP(C57,'סיכום 10-2010'!C:H,3,FALSE),0)</f>
        <v>0.5</v>
      </c>
      <c r="F57" s="14">
        <f>IFERROR(VLOOKUP(C57,'סיכום 10-2010'!C:H,4,FALSE),0)</f>
        <v>0.5</v>
      </c>
      <c r="G57" s="23">
        <f t="shared" si="0"/>
        <v>1</v>
      </c>
      <c r="H57" s="14">
        <f>IFERROR(VLOOKUP(C57,'סיכום 10-2010'!C:H,5,FALSE),0)</f>
        <v>0</v>
      </c>
      <c r="I57" s="14">
        <f>IFERROR(VLOOKUP(C57,'סיכום 10-2010'!C:H,6,FALSE),0)</f>
        <v>0.5</v>
      </c>
      <c r="J57" s="23">
        <f t="shared" si="1"/>
        <v>0</v>
      </c>
      <c r="K57" s="23">
        <f t="shared" si="2"/>
        <v>1</v>
      </c>
      <c r="L57" s="14">
        <f>IFERROR(VLOOKUP(C57,'סיכום 10-2020'!C:H,3,FALSE),0)</f>
        <v>1</v>
      </c>
      <c r="M57" s="14">
        <f>IFERROR(VLOOKUP(C57,'סיכום 10-2020'!C:H,4,FALSE),0)</f>
        <v>1</v>
      </c>
      <c r="N57" s="23">
        <f t="shared" si="3"/>
        <v>1</v>
      </c>
      <c r="O57" s="14">
        <f>IFERROR(VLOOKUP(C57,'סיכום 10-2020'!C:H,5,FALSE),0)</f>
        <v>0</v>
      </c>
      <c r="P57" s="14">
        <f>IFERROR(VLOOKUP(C57,'סיכום 10-2020'!C:H,6,FALSE),0)</f>
        <v>1</v>
      </c>
      <c r="Q57" s="23">
        <f t="shared" si="4"/>
        <v>0</v>
      </c>
      <c r="R57" s="23">
        <f t="shared" si="5"/>
        <v>1</v>
      </c>
      <c r="S57" s="14">
        <f>IFERROR(VLOOKUP(C57,'סיכום 12-2022'!C:H,3,FALSE),0)</f>
        <v>1</v>
      </c>
      <c r="T57" s="14">
        <f>IFERROR(VLOOKUP(C57,'סיכום 12-2022'!C:H,4,FALSE),0)</f>
        <v>1</v>
      </c>
      <c r="U57" s="23">
        <f t="shared" si="6"/>
        <v>1</v>
      </c>
      <c r="V57" s="14">
        <f>IFERROR(VLOOKUP(C57,'סיכום 12-2022'!C:H,5,FALSE),0)</f>
        <v>0</v>
      </c>
      <c r="W57" s="14">
        <f>IFERROR(VLOOKUP(C57,'סיכום 12-2022'!C:H,6,FALSE),0)</f>
        <v>1</v>
      </c>
      <c r="X57" s="23">
        <f t="shared" si="7"/>
        <v>0</v>
      </c>
      <c r="Y57" s="23">
        <f t="shared" si="8"/>
        <v>1</v>
      </c>
    </row>
    <row r="58" spans="1:25" x14ac:dyDescent="0.2">
      <c r="A58" s="13">
        <v>2</v>
      </c>
      <c r="B58" s="13" t="s">
        <v>36</v>
      </c>
      <c r="C58" s="13">
        <v>342</v>
      </c>
      <c r="D58" s="13" t="s">
        <v>67</v>
      </c>
      <c r="E58" s="14">
        <f>IFERROR(VLOOKUP(C58,'סיכום 10-2010'!C:H,3,FALSE),0)</f>
        <v>0.5</v>
      </c>
      <c r="F58" s="14">
        <f>IFERROR(VLOOKUP(C58,'סיכום 10-2010'!C:H,4,FALSE),0)</f>
        <v>0.5</v>
      </c>
      <c r="G58" s="23">
        <f t="shared" si="0"/>
        <v>1</v>
      </c>
      <c r="H58" s="14">
        <f>IFERROR(VLOOKUP(C58,'סיכום 10-2010'!C:H,5,FALSE),0)</f>
        <v>0</v>
      </c>
      <c r="I58" s="14">
        <f>IFERROR(VLOOKUP(C58,'סיכום 10-2010'!C:H,6,FALSE),0)</f>
        <v>0.5</v>
      </c>
      <c r="J58" s="23">
        <f t="shared" si="1"/>
        <v>0</v>
      </c>
      <c r="K58" s="23">
        <f t="shared" si="2"/>
        <v>1</v>
      </c>
      <c r="L58" s="14">
        <f>IFERROR(VLOOKUP(C58,'סיכום 10-2020'!C:H,3,FALSE),0)</f>
        <v>2.5</v>
      </c>
      <c r="M58" s="14">
        <f>IFERROR(VLOOKUP(C58,'סיכום 10-2020'!C:H,4,FALSE),0)</f>
        <v>2.5</v>
      </c>
      <c r="N58" s="23">
        <f t="shared" si="3"/>
        <v>1</v>
      </c>
      <c r="O58" s="14">
        <f>IFERROR(VLOOKUP(C58,'סיכום 10-2020'!C:H,5,FALSE),0)</f>
        <v>0</v>
      </c>
      <c r="P58" s="14">
        <f>IFERROR(VLOOKUP(C58,'סיכום 10-2020'!C:H,6,FALSE),0)</f>
        <v>2.5</v>
      </c>
      <c r="Q58" s="23">
        <f t="shared" si="4"/>
        <v>0</v>
      </c>
      <c r="R58" s="23">
        <f t="shared" si="5"/>
        <v>1</v>
      </c>
      <c r="S58" s="14">
        <f>IFERROR(VLOOKUP(C58,'סיכום 12-2022'!C:H,3,FALSE),0)</f>
        <v>2</v>
      </c>
      <c r="T58" s="14">
        <f>IFERROR(VLOOKUP(C58,'סיכום 12-2022'!C:H,4,FALSE),0)</f>
        <v>2</v>
      </c>
      <c r="U58" s="23">
        <f t="shared" si="6"/>
        <v>1</v>
      </c>
      <c r="V58" s="14">
        <f>IFERROR(VLOOKUP(C58,'סיכום 12-2022'!C:H,5,FALSE),0)</f>
        <v>0</v>
      </c>
      <c r="W58" s="14">
        <f>IFERROR(VLOOKUP(C58,'סיכום 12-2022'!C:H,6,FALSE),0)</f>
        <v>2</v>
      </c>
      <c r="X58" s="23">
        <f t="shared" si="7"/>
        <v>0</v>
      </c>
      <c r="Y58" s="23">
        <f t="shared" si="8"/>
        <v>1</v>
      </c>
    </row>
    <row r="59" spans="1:25" x14ac:dyDescent="0.2">
      <c r="A59" s="13">
        <v>2</v>
      </c>
      <c r="B59" s="13" t="s">
        <v>36</v>
      </c>
      <c r="C59" s="13">
        <v>343</v>
      </c>
      <c r="D59" s="13" t="s">
        <v>68</v>
      </c>
      <c r="E59" s="14">
        <f>IFERROR(VLOOKUP(C59,'סיכום 10-2010'!C:H,3,FALSE),0)</f>
        <v>1</v>
      </c>
      <c r="F59" s="14">
        <f>IFERROR(VLOOKUP(C59,'סיכום 10-2010'!C:H,4,FALSE),0)</f>
        <v>1</v>
      </c>
      <c r="G59" s="23">
        <f t="shared" si="0"/>
        <v>1</v>
      </c>
      <c r="H59" s="14">
        <f>IFERROR(VLOOKUP(C59,'סיכום 10-2010'!C:H,5,FALSE),0)</f>
        <v>0</v>
      </c>
      <c r="I59" s="14">
        <f>IFERROR(VLOOKUP(C59,'סיכום 10-2010'!C:H,6,FALSE),0)</f>
        <v>1</v>
      </c>
      <c r="J59" s="23">
        <f t="shared" si="1"/>
        <v>0</v>
      </c>
      <c r="K59" s="23">
        <f t="shared" si="2"/>
        <v>1</v>
      </c>
      <c r="L59" s="14">
        <f>IFERROR(VLOOKUP(C59,'סיכום 10-2020'!C:H,3,FALSE),0)</f>
        <v>2.5</v>
      </c>
      <c r="M59" s="14">
        <f>IFERROR(VLOOKUP(C59,'סיכום 10-2020'!C:H,4,FALSE),0)</f>
        <v>2.5</v>
      </c>
      <c r="N59" s="23">
        <f t="shared" si="3"/>
        <v>1</v>
      </c>
      <c r="O59" s="14">
        <f>IFERROR(VLOOKUP(C59,'סיכום 10-2020'!C:H,5,FALSE),0)</f>
        <v>0</v>
      </c>
      <c r="P59" s="14">
        <f>IFERROR(VLOOKUP(C59,'סיכום 10-2020'!C:H,6,FALSE),0)</f>
        <v>2.5</v>
      </c>
      <c r="Q59" s="23">
        <f t="shared" si="4"/>
        <v>0</v>
      </c>
      <c r="R59" s="23">
        <f t="shared" si="5"/>
        <v>1</v>
      </c>
      <c r="S59" s="14">
        <f>IFERROR(VLOOKUP(C59,'סיכום 12-2022'!C:H,3,FALSE),0)</f>
        <v>2.5</v>
      </c>
      <c r="T59" s="14">
        <f>IFERROR(VLOOKUP(C59,'סיכום 12-2022'!C:H,4,FALSE),0)</f>
        <v>2.5</v>
      </c>
      <c r="U59" s="23">
        <f t="shared" si="6"/>
        <v>1</v>
      </c>
      <c r="V59" s="14">
        <f>IFERROR(VLOOKUP(C59,'סיכום 12-2022'!C:H,5,FALSE),0)</f>
        <v>0</v>
      </c>
      <c r="W59" s="14">
        <f>IFERROR(VLOOKUP(C59,'סיכום 12-2022'!C:H,6,FALSE),0)</f>
        <v>2.5</v>
      </c>
      <c r="X59" s="23">
        <f t="shared" si="7"/>
        <v>0</v>
      </c>
      <c r="Y59" s="23">
        <f t="shared" si="8"/>
        <v>1</v>
      </c>
    </row>
    <row r="60" spans="1:25" x14ac:dyDescent="0.2">
      <c r="A60" s="13">
        <v>2</v>
      </c>
      <c r="B60" s="13" t="s">
        <v>36</v>
      </c>
      <c r="C60" s="13">
        <v>344</v>
      </c>
      <c r="D60" s="13" t="s">
        <v>69</v>
      </c>
      <c r="E60" s="14">
        <f>IFERROR(VLOOKUP(C60,'סיכום 10-2010'!C:H,3,FALSE),0)</f>
        <v>0</v>
      </c>
      <c r="F60" s="14">
        <f>IFERROR(VLOOKUP(C60,'סיכום 10-2010'!C:H,4,FALSE),0)</f>
        <v>0</v>
      </c>
      <c r="G60" s="23">
        <f t="shared" si="0"/>
        <v>0</v>
      </c>
      <c r="H60" s="14">
        <f>IFERROR(VLOOKUP(C60,'סיכום 10-2010'!C:H,5,FALSE),0)</f>
        <v>0</v>
      </c>
      <c r="I60" s="14">
        <f>IFERROR(VLOOKUP(C60,'סיכום 10-2010'!C:H,6,FALSE),0)</f>
        <v>0</v>
      </c>
      <c r="J60" s="23">
        <f t="shared" si="1"/>
        <v>0</v>
      </c>
      <c r="K60" s="23">
        <f t="shared" si="2"/>
        <v>0</v>
      </c>
      <c r="L60" s="14">
        <f>IFERROR(VLOOKUP(C60,'סיכום 10-2020'!C:H,3,FALSE),0)</f>
        <v>0.33</v>
      </c>
      <c r="M60" s="14">
        <f>IFERROR(VLOOKUP(C60,'סיכום 10-2020'!C:H,4,FALSE),0)</f>
        <v>0.33</v>
      </c>
      <c r="N60" s="23">
        <f t="shared" si="3"/>
        <v>1</v>
      </c>
      <c r="O60" s="14">
        <f>IFERROR(VLOOKUP(C60,'סיכום 10-2020'!C:H,5,FALSE),0)</f>
        <v>0</v>
      </c>
      <c r="P60" s="14">
        <f>IFERROR(VLOOKUP(C60,'סיכום 10-2020'!C:H,6,FALSE),0)</f>
        <v>0.33</v>
      </c>
      <c r="Q60" s="23">
        <f t="shared" si="4"/>
        <v>0</v>
      </c>
      <c r="R60" s="23">
        <f t="shared" si="5"/>
        <v>1</v>
      </c>
      <c r="S60" s="14">
        <f>IFERROR(VLOOKUP(C60,'סיכום 12-2022'!C:H,3,FALSE),0)</f>
        <v>0.33</v>
      </c>
      <c r="T60" s="14">
        <f>IFERROR(VLOOKUP(C60,'סיכום 12-2022'!C:H,4,FALSE),0)</f>
        <v>0.33</v>
      </c>
      <c r="U60" s="23">
        <f t="shared" si="6"/>
        <v>1</v>
      </c>
      <c r="V60" s="14">
        <f>IFERROR(VLOOKUP(C60,'סיכום 12-2022'!C:H,5,FALSE),0)</f>
        <v>0</v>
      </c>
      <c r="W60" s="14">
        <f>IFERROR(VLOOKUP(C60,'סיכום 12-2022'!C:H,6,FALSE),0)</f>
        <v>0.33</v>
      </c>
      <c r="X60" s="23">
        <f t="shared" si="7"/>
        <v>0</v>
      </c>
      <c r="Y60" s="23">
        <f t="shared" si="8"/>
        <v>1</v>
      </c>
    </row>
    <row r="61" spans="1:25" x14ac:dyDescent="0.2">
      <c r="A61" s="13">
        <v>2</v>
      </c>
      <c r="B61" s="13" t="s">
        <v>36</v>
      </c>
      <c r="C61" s="13">
        <v>345</v>
      </c>
      <c r="D61" s="13" t="s">
        <v>70</v>
      </c>
      <c r="E61" s="14">
        <f>IFERROR(VLOOKUP(C61,'סיכום 10-2010'!C:H,3,FALSE),0)</f>
        <v>0</v>
      </c>
      <c r="F61" s="14">
        <f>IFERROR(VLOOKUP(C61,'סיכום 10-2010'!C:H,4,FALSE),0)</f>
        <v>0</v>
      </c>
      <c r="G61" s="23">
        <f t="shared" si="0"/>
        <v>0</v>
      </c>
      <c r="H61" s="14">
        <f>IFERROR(VLOOKUP(C61,'סיכום 10-2010'!C:H,5,FALSE),0)</f>
        <v>0</v>
      </c>
      <c r="I61" s="14">
        <f>IFERROR(VLOOKUP(C61,'סיכום 10-2010'!C:H,6,FALSE),0)</f>
        <v>0</v>
      </c>
      <c r="J61" s="23">
        <f t="shared" si="1"/>
        <v>0</v>
      </c>
      <c r="K61" s="23">
        <f t="shared" si="2"/>
        <v>0</v>
      </c>
      <c r="L61" s="14">
        <f>IFERROR(VLOOKUP(C61,'סיכום 10-2020'!C:H,3,FALSE),0)</f>
        <v>0.33</v>
      </c>
      <c r="M61" s="14">
        <f>IFERROR(VLOOKUP(C61,'סיכום 10-2020'!C:H,4,FALSE),0)</f>
        <v>0.33</v>
      </c>
      <c r="N61" s="23">
        <f t="shared" si="3"/>
        <v>1</v>
      </c>
      <c r="O61" s="14">
        <f>IFERROR(VLOOKUP(C61,'סיכום 10-2020'!C:H,5,FALSE),0)</f>
        <v>0</v>
      </c>
      <c r="P61" s="14">
        <f>IFERROR(VLOOKUP(C61,'סיכום 10-2020'!C:H,6,FALSE),0)</f>
        <v>0.33</v>
      </c>
      <c r="Q61" s="23">
        <f t="shared" si="4"/>
        <v>0</v>
      </c>
      <c r="R61" s="23">
        <f t="shared" si="5"/>
        <v>1</v>
      </c>
      <c r="S61" s="14">
        <f>IFERROR(VLOOKUP(C61,'סיכום 12-2022'!C:H,3,FALSE),0)</f>
        <v>0.33</v>
      </c>
      <c r="T61" s="14">
        <f>IFERROR(VLOOKUP(C61,'סיכום 12-2022'!C:H,4,FALSE),0)</f>
        <v>0.33</v>
      </c>
      <c r="U61" s="23">
        <f t="shared" si="6"/>
        <v>1</v>
      </c>
      <c r="V61" s="14">
        <f>IFERROR(VLOOKUP(C61,'סיכום 12-2022'!C:H,5,FALSE),0)</f>
        <v>0</v>
      </c>
      <c r="W61" s="14">
        <f>IFERROR(VLOOKUP(C61,'סיכום 12-2022'!C:H,6,FALSE),0)</f>
        <v>0.33</v>
      </c>
      <c r="X61" s="23">
        <f t="shared" si="7"/>
        <v>0</v>
      </c>
      <c r="Y61" s="23">
        <f t="shared" si="8"/>
        <v>1</v>
      </c>
    </row>
    <row r="62" spans="1:25" x14ac:dyDescent="0.2">
      <c r="A62" s="13">
        <v>2</v>
      </c>
      <c r="B62" s="13" t="s">
        <v>36</v>
      </c>
      <c r="C62" s="13">
        <v>346</v>
      </c>
      <c r="D62" s="13" t="s">
        <v>71</v>
      </c>
      <c r="E62" s="14">
        <f>IFERROR(VLOOKUP(C62,'סיכום 10-2010'!C:H,3,FALSE),0)</f>
        <v>0</v>
      </c>
      <c r="F62" s="14">
        <f>IFERROR(VLOOKUP(C62,'סיכום 10-2010'!C:H,4,FALSE),0)</f>
        <v>0</v>
      </c>
      <c r="G62" s="23">
        <f t="shared" si="0"/>
        <v>0</v>
      </c>
      <c r="H62" s="14">
        <f>IFERROR(VLOOKUP(C62,'סיכום 10-2010'!C:H,5,FALSE),0)</f>
        <v>0</v>
      </c>
      <c r="I62" s="14">
        <f>IFERROR(VLOOKUP(C62,'סיכום 10-2010'!C:H,6,FALSE),0)</f>
        <v>0</v>
      </c>
      <c r="J62" s="23">
        <f t="shared" si="1"/>
        <v>0</v>
      </c>
      <c r="K62" s="23">
        <f t="shared" si="2"/>
        <v>0</v>
      </c>
      <c r="L62" s="14">
        <f>IFERROR(VLOOKUP(C62,'סיכום 10-2020'!C:H,3,FALSE),0)</f>
        <v>0.5</v>
      </c>
      <c r="M62" s="14">
        <f>IFERROR(VLOOKUP(C62,'סיכום 10-2020'!C:H,4,FALSE),0)</f>
        <v>0.5</v>
      </c>
      <c r="N62" s="23">
        <f t="shared" si="3"/>
        <v>1</v>
      </c>
      <c r="O62" s="14">
        <f>IFERROR(VLOOKUP(C62,'סיכום 10-2020'!C:H,5,FALSE),0)</f>
        <v>0</v>
      </c>
      <c r="P62" s="14">
        <f>IFERROR(VLOOKUP(C62,'סיכום 10-2020'!C:H,6,FALSE),0)</f>
        <v>0.5</v>
      </c>
      <c r="Q62" s="23">
        <f t="shared" si="4"/>
        <v>0</v>
      </c>
      <c r="R62" s="23">
        <f t="shared" si="5"/>
        <v>1</v>
      </c>
      <c r="S62" s="14">
        <f>IFERROR(VLOOKUP(C62,'סיכום 12-2022'!C:H,3,FALSE),0)</f>
        <v>0.5</v>
      </c>
      <c r="T62" s="14">
        <f>IFERROR(VLOOKUP(C62,'סיכום 12-2022'!C:H,4,FALSE),0)</f>
        <v>0.2</v>
      </c>
      <c r="U62" s="23">
        <f t="shared" si="6"/>
        <v>0.4</v>
      </c>
      <c r="V62" s="14">
        <f>IFERROR(VLOOKUP(C62,'סיכום 12-2022'!C:H,5,FALSE),0)</f>
        <v>0</v>
      </c>
      <c r="W62" s="14">
        <f>IFERROR(VLOOKUP(C62,'סיכום 12-2022'!C:H,6,FALSE),0)</f>
        <v>0.2</v>
      </c>
      <c r="X62" s="23">
        <f t="shared" si="7"/>
        <v>0</v>
      </c>
      <c r="Y62" s="23">
        <f t="shared" si="8"/>
        <v>1</v>
      </c>
    </row>
    <row r="63" spans="1:25" x14ac:dyDescent="0.2">
      <c r="A63" s="13">
        <v>2</v>
      </c>
      <c r="B63" s="13" t="s">
        <v>36</v>
      </c>
      <c r="C63" s="13">
        <v>347</v>
      </c>
      <c r="D63" s="13" t="s">
        <v>72</v>
      </c>
      <c r="E63" s="14">
        <f>IFERROR(VLOOKUP(C63,'סיכום 10-2010'!C:H,3,FALSE),0)</f>
        <v>1.5</v>
      </c>
      <c r="F63" s="14">
        <f>IFERROR(VLOOKUP(C63,'סיכום 10-2010'!C:H,4,FALSE),0)</f>
        <v>1.5</v>
      </c>
      <c r="G63" s="23">
        <f t="shared" si="0"/>
        <v>1</v>
      </c>
      <c r="H63" s="14">
        <f>IFERROR(VLOOKUP(C63,'סיכום 10-2010'!C:H,5,FALSE),0)</f>
        <v>0</v>
      </c>
      <c r="I63" s="14">
        <f>IFERROR(VLOOKUP(C63,'סיכום 10-2010'!C:H,6,FALSE),0)</f>
        <v>1.5</v>
      </c>
      <c r="J63" s="23">
        <f t="shared" si="1"/>
        <v>0</v>
      </c>
      <c r="K63" s="23">
        <f t="shared" si="2"/>
        <v>1</v>
      </c>
      <c r="L63" s="14">
        <f>IFERROR(VLOOKUP(C63,'סיכום 10-2020'!C:H,3,FALSE),0)</f>
        <v>2</v>
      </c>
      <c r="M63" s="14">
        <f>IFERROR(VLOOKUP(C63,'סיכום 10-2020'!C:H,4,FALSE),0)</f>
        <v>1.7</v>
      </c>
      <c r="N63" s="23">
        <f t="shared" si="3"/>
        <v>0.85</v>
      </c>
      <c r="O63" s="14">
        <f>IFERROR(VLOOKUP(C63,'סיכום 10-2020'!C:H,5,FALSE),0)</f>
        <v>0.15</v>
      </c>
      <c r="P63" s="14">
        <f>IFERROR(VLOOKUP(C63,'סיכום 10-2020'!C:H,6,FALSE),0)</f>
        <v>1.5499999999999998</v>
      </c>
      <c r="Q63" s="23">
        <f t="shared" si="4"/>
        <v>8.8235294117647065E-2</v>
      </c>
      <c r="R63" s="23">
        <f t="shared" si="5"/>
        <v>0.91176470588235281</v>
      </c>
      <c r="S63" s="14">
        <f>IFERROR(VLOOKUP(C63,'סיכום 12-2022'!C:H,3,FALSE),0)</f>
        <v>1.5</v>
      </c>
      <c r="T63" s="14">
        <f>IFERROR(VLOOKUP(C63,'סיכום 12-2022'!C:H,4,FALSE),0)</f>
        <v>1.01</v>
      </c>
      <c r="U63" s="23">
        <f t="shared" si="6"/>
        <v>0.67333333333333334</v>
      </c>
      <c r="V63" s="14">
        <f>IFERROR(VLOOKUP(C63,'סיכום 12-2022'!C:H,5,FALSE),0)</f>
        <v>0.15</v>
      </c>
      <c r="W63" s="14">
        <f>IFERROR(VLOOKUP(C63,'סיכום 12-2022'!C:H,6,FALSE),0)</f>
        <v>0.86</v>
      </c>
      <c r="X63" s="23">
        <f t="shared" si="7"/>
        <v>0.14851485148514851</v>
      </c>
      <c r="Y63" s="23">
        <f t="shared" si="8"/>
        <v>0.85148514851485146</v>
      </c>
    </row>
    <row r="64" spans="1:25" x14ac:dyDescent="0.2">
      <c r="A64" s="13">
        <v>2</v>
      </c>
      <c r="B64" s="13" t="s">
        <v>36</v>
      </c>
      <c r="C64" s="13">
        <v>350</v>
      </c>
      <c r="D64" s="13" t="s">
        <v>73</v>
      </c>
      <c r="E64" s="14">
        <f>IFERROR(VLOOKUP(C64,'סיכום 10-2010'!C:H,3,FALSE),0)</f>
        <v>0</v>
      </c>
      <c r="F64" s="14">
        <f>IFERROR(VLOOKUP(C64,'סיכום 10-2010'!C:H,4,FALSE),0)</f>
        <v>0</v>
      </c>
      <c r="G64" s="23">
        <f t="shared" si="0"/>
        <v>0</v>
      </c>
      <c r="H64" s="14">
        <f>IFERROR(VLOOKUP(C64,'סיכום 10-2010'!C:H,5,FALSE),0)</f>
        <v>0</v>
      </c>
      <c r="I64" s="14">
        <f>IFERROR(VLOOKUP(C64,'סיכום 10-2010'!C:H,6,FALSE),0)</f>
        <v>0</v>
      </c>
      <c r="J64" s="23">
        <f t="shared" si="1"/>
        <v>0</v>
      </c>
      <c r="K64" s="23">
        <f t="shared" si="2"/>
        <v>0</v>
      </c>
      <c r="L64" s="14">
        <f>IFERROR(VLOOKUP(C64,'סיכום 10-2020'!C:H,3,FALSE),0)</f>
        <v>0.33</v>
      </c>
      <c r="M64" s="14">
        <f>IFERROR(VLOOKUP(C64,'סיכום 10-2020'!C:H,4,FALSE),0)</f>
        <v>0.33</v>
      </c>
      <c r="N64" s="23">
        <f t="shared" si="3"/>
        <v>1</v>
      </c>
      <c r="O64" s="14">
        <f>IFERROR(VLOOKUP(C64,'סיכום 10-2020'!C:H,5,FALSE),0)</f>
        <v>0</v>
      </c>
      <c r="P64" s="14">
        <f>IFERROR(VLOOKUP(C64,'סיכום 10-2020'!C:H,6,FALSE),0)</f>
        <v>0.33</v>
      </c>
      <c r="Q64" s="23">
        <f t="shared" si="4"/>
        <v>0</v>
      </c>
      <c r="R64" s="23">
        <f t="shared" si="5"/>
        <v>1</v>
      </c>
      <c r="S64" s="14">
        <f>IFERROR(VLOOKUP(C64,'סיכום 12-2022'!C:H,3,FALSE),0)</f>
        <v>0.33</v>
      </c>
      <c r="T64" s="14">
        <f>IFERROR(VLOOKUP(C64,'סיכום 12-2022'!C:H,4,FALSE),0)</f>
        <v>0.33</v>
      </c>
      <c r="U64" s="23">
        <f t="shared" si="6"/>
        <v>1</v>
      </c>
      <c r="V64" s="14">
        <f>IFERROR(VLOOKUP(C64,'סיכום 12-2022'!C:H,5,FALSE),0)</f>
        <v>0</v>
      </c>
      <c r="W64" s="14">
        <f>IFERROR(VLOOKUP(C64,'סיכום 12-2022'!C:H,6,FALSE),0)</f>
        <v>0.33</v>
      </c>
      <c r="X64" s="23">
        <f t="shared" si="7"/>
        <v>0</v>
      </c>
      <c r="Y64" s="23">
        <f t="shared" si="8"/>
        <v>1</v>
      </c>
    </row>
    <row r="65" spans="1:25" x14ac:dyDescent="0.2">
      <c r="A65" s="13">
        <v>2</v>
      </c>
      <c r="B65" s="13" t="s">
        <v>36</v>
      </c>
      <c r="C65" s="13">
        <v>352</v>
      </c>
      <c r="D65" s="13" t="s">
        <v>74</v>
      </c>
      <c r="E65" s="14">
        <f>IFERROR(VLOOKUP(C65,'סיכום 10-2010'!C:H,3,FALSE),0)</f>
        <v>0</v>
      </c>
      <c r="F65" s="14">
        <f>IFERROR(VLOOKUP(C65,'סיכום 10-2010'!C:H,4,FALSE),0)</f>
        <v>0</v>
      </c>
      <c r="G65" s="23">
        <f t="shared" si="0"/>
        <v>0</v>
      </c>
      <c r="H65" s="14">
        <f>IFERROR(VLOOKUP(C65,'סיכום 10-2010'!C:H,5,FALSE),0)</f>
        <v>0</v>
      </c>
      <c r="I65" s="14">
        <f>IFERROR(VLOOKUP(C65,'סיכום 10-2010'!C:H,6,FALSE),0)</f>
        <v>0</v>
      </c>
      <c r="J65" s="23">
        <f t="shared" si="1"/>
        <v>0</v>
      </c>
      <c r="K65" s="23">
        <f t="shared" si="2"/>
        <v>0</v>
      </c>
      <c r="L65" s="14">
        <f>IFERROR(VLOOKUP(C65,'סיכום 10-2020'!C:H,3,FALSE),0)</f>
        <v>0.33</v>
      </c>
      <c r="M65" s="14">
        <f>IFERROR(VLOOKUP(C65,'סיכום 10-2020'!C:H,4,FALSE),0)</f>
        <v>0.33</v>
      </c>
      <c r="N65" s="23">
        <f t="shared" si="3"/>
        <v>1</v>
      </c>
      <c r="O65" s="14">
        <f>IFERROR(VLOOKUP(C65,'סיכום 10-2020'!C:H,5,FALSE),0)</f>
        <v>0</v>
      </c>
      <c r="P65" s="14">
        <f>IFERROR(VLOOKUP(C65,'סיכום 10-2020'!C:H,6,FALSE),0)</f>
        <v>0.33</v>
      </c>
      <c r="Q65" s="23">
        <f t="shared" si="4"/>
        <v>0</v>
      </c>
      <c r="R65" s="23">
        <f t="shared" si="5"/>
        <v>1</v>
      </c>
      <c r="S65" s="14">
        <f>IFERROR(VLOOKUP(C65,'סיכום 12-2022'!C:H,3,FALSE),0)</f>
        <v>0.33</v>
      </c>
      <c r="T65" s="14">
        <f>IFERROR(VLOOKUP(C65,'סיכום 12-2022'!C:H,4,FALSE),0)</f>
        <v>0.33</v>
      </c>
      <c r="U65" s="23">
        <f t="shared" si="6"/>
        <v>1</v>
      </c>
      <c r="V65" s="14">
        <f>IFERROR(VLOOKUP(C65,'סיכום 12-2022'!C:H,5,FALSE),0)</f>
        <v>0</v>
      </c>
      <c r="W65" s="14">
        <f>IFERROR(VLOOKUP(C65,'סיכום 12-2022'!C:H,6,FALSE),0)</f>
        <v>0.33</v>
      </c>
      <c r="X65" s="23">
        <f t="shared" si="7"/>
        <v>0</v>
      </c>
      <c r="Y65" s="23">
        <f t="shared" si="8"/>
        <v>1</v>
      </c>
    </row>
    <row r="66" spans="1:25" x14ac:dyDescent="0.2">
      <c r="A66" s="13">
        <v>2</v>
      </c>
      <c r="B66" s="13" t="s">
        <v>36</v>
      </c>
      <c r="C66" s="13">
        <v>353</v>
      </c>
      <c r="D66" s="13" t="s">
        <v>1251</v>
      </c>
      <c r="E66" s="14">
        <f>IFERROR(VLOOKUP(C66,'סיכום 10-2010'!C:H,3,FALSE),0)</f>
        <v>0</v>
      </c>
      <c r="F66" s="14">
        <f>IFERROR(VLOOKUP(C66,'סיכום 10-2010'!C:H,4,FALSE),0)</f>
        <v>0</v>
      </c>
      <c r="G66" s="23">
        <f t="shared" si="0"/>
        <v>0</v>
      </c>
      <c r="H66" s="14">
        <f>IFERROR(VLOOKUP(C66,'סיכום 10-2010'!C:H,5,FALSE),0)</f>
        <v>0</v>
      </c>
      <c r="I66" s="14">
        <f>IFERROR(VLOOKUP(C66,'סיכום 10-2010'!C:H,6,FALSE),0)</f>
        <v>0</v>
      </c>
      <c r="J66" s="23">
        <f t="shared" si="1"/>
        <v>0</v>
      </c>
      <c r="K66" s="23">
        <f t="shared" si="2"/>
        <v>0</v>
      </c>
      <c r="L66" s="14">
        <f>IFERROR(VLOOKUP(C66,'סיכום 10-2020'!C:H,3,FALSE),0)</f>
        <v>0.33</v>
      </c>
      <c r="M66" s="14">
        <f>IFERROR(VLOOKUP(C66,'סיכום 10-2020'!C:H,4,FALSE),0)</f>
        <v>0.33</v>
      </c>
      <c r="N66" s="23">
        <f t="shared" si="3"/>
        <v>1</v>
      </c>
      <c r="O66" s="14">
        <f>IFERROR(VLOOKUP(C66,'סיכום 10-2020'!C:H,5,FALSE),0)</f>
        <v>0</v>
      </c>
      <c r="P66" s="14">
        <f>IFERROR(VLOOKUP(C66,'סיכום 10-2020'!C:H,6,FALSE),0)</f>
        <v>0.33</v>
      </c>
      <c r="Q66" s="23">
        <f t="shared" si="4"/>
        <v>0</v>
      </c>
      <c r="R66" s="23">
        <f t="shared" si="5"/>
        <v>1</v>
      </c>
      <c r="S66" s="14">
        <f>IFERROR(VLOOKUP(C66,'סיכום 12-2022'!C:H,3,FALSE),0)</f>
        <v>0</v>
      </c>
      <c r="T66" s="14">
        <f>IFERROR(VLOOKUP(C66,'סיכום 12-2022'!C:H,4,FALSE),0)</f>
        <v>0</v>
      </c>
      <c r="U66" s="23">
        <f t="shared" si="6"/>
        <v>0</v>
      </c>
      <c r="V66" s="14">
        <f>IFERROR(VLOOKUP(C66,'סיכום 12-2022'!C:H,5,FALSE),0)</f>
        <v>0</v>
      </c>
      <c r="W66" s="14">
        <f>IFERROR(VLOOKUP(C66,'סיכום 12-2022'!C:H,6,FALSE),0)</f>
        <v>0</v>
      </c>
      <c r="X66" s="23">
        <f t="shared" si="7"/>
        <v>0</v>
      </c>
      <c r="Y66" s="23">
        <f t="shared" si="8"/>
        <v>0</v>
      </c>
    </row>
    <row r="67" spans="1:25" x14ac:dyDescent="0.2">
      <c r="A67" s="13">
        <v>2</v>
      </c>
      <c r="B67" s="13" t="s">
        <v>36</v>
      </c>
      <c r="C67" s="13">
        <v>355</v>
      </c>
      <c r="D67" s="13" t="s">
        <v>75</v>
      </c>
      <c r="E67" s="14">
        <f>IFERROR(VLOOKUP(C67,'סיכום 10-2010'!C:H,3,FALSE),0)</f>
        <v>0</v>
      </c>
      <c r="F67" s="14">
        <f>IFERROR(VLOOKUP(C67,'סיכום 10-2010'!C:H,4,FALSE),0)</f>
        <v>0</v>
      </c>
      <c r="G67" s="23">
        <f t="shared" ref="G67:G130" si="9">IF(F67=0,0,F67/E67)</f>
        <v>0</v>
      </c>
      <c r="H67" s="14">
        <f>IFERROR(VLOOKUP(C67,'סיכום 10-2010'!C:H,5,FALSE),0)</f>
        <v>0</v>
      </c>
      <c r="I67" s="14">
        <f>IFERROR(VLOOKUP(C67,'סיכום 10-2010'!C:H,6,FALSE),0)</f>
        <v>0</v>
      </c>
      <c r="J67" s="23">
        <f t="shared" ref="J67:J130" si="10">IF(H67=0,0,H67/F67)</f>
        <v>0</v>
      </c>
      <c r="K67" s="23">
        <f t="shared" ref="K67:K130" si="11">IF(I67=0,0,I67/F67)</f>
        <v>0</v>
      </c>
      <c r="L67" s="14">
        <f>IFERROR(VLOOKUP(C67,'סיכום 10-2020'!C:H,3,FALSE),0)</f>
        <v>0.33</v>
      </c>
      <c r="M67" s="14">
        <f>IFERROR(VLOOKUP(C67,'סיכום 10-2020'!C:H,4,FALSE),0)</f>
        <v>0.33</v>
      </c>
      <c r="N67" s="23">
        <f t="shared" ref="N67:N130" si="12">IF(M67=0,0,M67/L67)</f>
        <v>1</v>
      </c>
      <c r="O67" s="14">
        <f>IFERROR(VLOOKUP(C67,'סיכום 10-2020'!C:H,5,FALSE),0)</f>
        <v>0</v>
      </c>
      <c r="P67" s="14">
        <f>IFERROR(VLOOKUP(C67,'סיכום 10-2020'!C:H,6,FALSE),0)</f>
        <v>0.33</v>
      </c>
      <c r="Q67" s="23">
        <f t="shared" ref="Q67:Q130" si="13">IF(O67=0,0,O67/M67)</f>
        <v>0</v>
      </c>
      <c r="R67" s="23">
        <f t="shared" ref="R67:R130" si="14">IF(P67=0,0,P67/M67)</f>
        <v>1</v>
      </c>
      <c r="S67" s="14">
        <f>IFERROR(VLOOKUP(C67,'סיכום 12-2022'!C:H,3,FALSE),0)</f>
        <v>0.33</v>
      </c>
      <c r="T67" s="14">
        <f>IFERROR(VLOOKUP(C67,'סיכום 12-2022'!C:H,4,FALSE),0)</f>
        <v>0.33</v>
      </c>
      <c r="U67" s="23">
        <f t="shared" ref="U67:U130" si="15">IF(T67=0,0,T67/S67)</f>
        <v>1</v>
      </c>
      <c r="V67" s="14">
        <f>IFERROR(VLOOKUP(C67,'סיכום 12-2022'!C:H,5,FALSE),0)</f>
        <v>0</v>
      </c>
      <c r="W67" s="14">
        <f>IFERROR(VLOOKUP(C67,'סיכום 12-2022'!C:H,6,FALSE),0)</f>
        <v>0.33</v>
      </c>
      <c r="X67" s="23">
        <f t="shared" ref="X67:X130" si="16">IF(V67=0,0,V67/T67)</f>
        <v>0</v>
      </c>
      <c r="Y67" s="23">
        <f t="shared" ref="Y67:Y130" si="17">IF(W67=0,0,W67/T67)</f>
        <v>1</v>
      </c>
    </row>
    <row r="68" spans="1:25" x14ac:dyDescent="0.2">
      <c r="A68" s="13">
        <v>2</v>
      </c>
      <c r="B68" s="13" t="s">
        <v>36</v>
      </c>
      <c r="C68" s="13">
        <v>359</v>
      </c>
      <c r="D68" s="13" t="s">
        <v>76</v>
      </c>
      <c r="E68" s="14">
        <f>IFERROR(VLOOKUP(C68,'סיכום 10-2010'!C:H,3,FALSE),0)</f>
        <v>1.25</v>
      </c>
      <c r="F68" s="14">
        <f>IFERROR(VLOOKUP(C68,'סיכום 10-2010'!C:H,4,FALSE),0)</f>
        <v>1.25</v>
      </c>
      <c r="G68" s="23">
        <f t="shared" si="9"/>
        <v>1</v>
      </c>
      <c r="H68" s="14">
        <f>IFERROR(VLOOKUP(C68,'סיכום 10-2010'!C:H,5,FALSE),0)</f>
        <v>0</v>
      </c>
      <c r="I68" s="14">
        <f>IFERROR(VLOOKUP(C68,'סיכום 10-2010'!C:H,6,FALSE),0)</f>
        <v>1.25</v>
      </c>
      <c r="J68" s="23">
        <f t="shared" si="10"/>
        <v>0</v>
      </c>
      <c r="K68" s="23">
        <f t="shared" si="11"/>
        <v>1</v>
      </c>
      <c r="L68" s="14">
        <f>IFERROR(VLOOKUP(C68,'סיכום 10-2020'!C:H,3,FALSE),0)</f>
        <v>2</v>
      </c>
      <c r="M68" s="14">
        <f>IFERROR(VLOOKUP(C68,'סיכום 10-2020'!C:H,4,FALSE),0)</f>
        <v>2</v>
      </c>
      <c r="N68" s="23">
        <f t="shared" si="12"/>
        <v>1</v>
      </c>
      <c r="O68" s="14">
        <f>IFERROR(VLOOKUP(C68,'סיכום 10-2020'!C:H,5,FALSE),0)</f>
        <v>0</v>
      </c>
      <c r="P68" s="14">
        <f>IFERROR(VLOOKUP(C68,'סיכום 10-2020'!C:H,6,FALSE),0)</f>
        <v>2</v>
      </c>
      <c r="Q68" s="23">
        <f t="shared" si="13"/>
        <v>0</v>
      </c>
      <c r="R68" s="23">
        <f t="shared" si="14"/>
        <v>1</v>
      </c>
      <c r="S68" s="14">
        <f>IFERROR(VLOOKUP(C68,'סיכום 12-2022'!C:H,3,FALSE),0)</f>
        <v>2</v>
      </c>
      <c r="T68" s="14">
        <f>IFERROR(VLOOKUP(C68,'סיכום 12-2022'!C:H,4,FALSE),0)</f>
        <v>2</v>
      </c>
      <c r="U68" s="23">
        <f t="shared" si="15"/>
        <v>1</v>
      </c>
      <c r="V68" s="14">
        <f>IFERROR(VLOOKUP(C68,'סיכום 12-2022'!C:H,5,FALSE),0)</f>
        <v>0</v>
      </c>
      <c r="W68" s="14">
        <f>IFERROR(VLOOKUP(C68,'סיכום 12-2022'!C:H,6,FALSE),0)</f>
        <v>2</v>
      </c>
      <c r="X68" s="23">
        <f t="shared" si="16"/>
        <v>0</v>
      </c>
      <c r="Y68" s="23">
        <f t="shared" si="17"/>
        <v>1</v>
      </c>
    </row>
    <row r="69" spans="1:25" x14ac:dyDescent="0.2">
      <c r="A69" s="13">
        <v>2</v>
      </c>
      <c r="B69" s="13" t="s">
        <v>36</v>
      </c>
      <c r="C69" s="13">
        <v>361</v>
      </c>
      <c r="D69" s="13" t="s">
        <v>77</v>
      </c>
      <c r="E69" s="14">
        <f>IFERROR(VLOOKUP(C69,'סיכום 10-2010'!C:H,3,FALSE),0)</f>
        <v>0</v>
      </c>
      <c r="F69" s="14">
        <f>IFERROR(VLOOKUP(C69,'סיכום 10-2010'!C:H,4,FALSE),0)</f>
        <v>0</v>
      </c>
      <c r="G69" s="23">
        <f t="shared" si="9"/>
        <v>0</v>
      </c>
      <c r="H69" s="14">
        <f>IFERROR(VLOOKUP(C69,'סיכום 10-2010'!C:H,5,FALSE),0)</f>
        <v>0</v>
      </c>
      <c r="I69" s="14">
        <f>IFERROR(VLOOKUP(C69,'סיכום 10-2010'!C:H,6,FALSE),0)</f>
        <v>0</v>
      </c>
      <c r="J69" s="23">
        <f t="shared" si="10"/>
        <v>0</v>
      </c>
      <c r="K69" s="23">
        <f t="shared" si="11"/>
        <v>0</v>
      </c>
      <c r="L69" s="14">
        <f>IFERROR(VLOOKUP(C69,'סיכום 10-2020'!C:H,3,FALSE),0)</f>
        <v>0.33</v>
      </c>
      <c r="M69" s="14">
        <f>IFERROR(VLOOKUP(C69,'סיכום 10-2020'!C:H,4,FALSE),0)</f>
        <v>0.33</v>
      </c>
      <c r="N69" s="23">
        <f t="shared" si="12"/>
        <v>1</v>
      </c>
      <c r="O69" s="14">
        <f>IFERROR(VLOOKUP(C69,'סיכום 10-2020'!C:H,5,FALSE),0)</f>
        <v>0</v>
      </c>
      <c r="P69" s="14">
        <f>IFERROR(VLOOKUP(C69,'סיכום 10-2020'!C:H,6,FALSE),0)</f>
        <v>0.33</v>
      </c>
      <c r="Q69" s="23">
        <f t="shared" si="13"/>
        <v>0</v>
      </c>
      <c r="R69" s="23">
        <f t="shared" si="14"/>
        <v>1</v>
      </c>
      <c r="S69" s="14">
        <f>IFERROR(VLOOKUP(C69,'סיכום 12-2022'!C:H,3,FALSE),0)</f>
        <v>0.33</v>
      </c>
      <c r="T69" s="14">
        <f>IFERROR(VLOOKUP(C69,'סיכום 12-2022'!C:H,4,FALSE),0)</f>
        <v>0</v>
      </c>
      <c r="U69" s="23">
        <f t="shared" si="15"/>
        <v>0</v>
      </c>
      <c r="V69" s="14">
        <f>IFERROR(VLOOKUP(C69,'סיכום 12-2022'!C:H,5,FALSE),0)</f>
        <v>0</v>
      </c>
      <c r="W69" s="14">
        <f>IFERROR(VLOOKUP(C69,'סיכום 12-2022'!C:H,6,FALSE),0)</f>
        <v>0</v>
      </c>
      <c r="X69" s="23">
        <f t="shared" si="16"/>
        <v>0</v>
      </c>
      <c r="Y69" s="23">
        <f t="shared" si="17"/>
        <v>0</v>
      </c>
    </row>
    <row r="70" spans="1:25" x14ac:dyDescent="0.2">
      <c r="A70" s="13">
        <v>2</v>
      </c>
      <c r="B70" s="13" t="s">
        <v>36</v>
      </c>
      <c r="C70" s="13">
        <v>362</v>
      </c>
      <c r="D70" s="13" t="s">
        <v>78</v>
      </c>
      <c r="E70" s="14">
        <f>IFERROR(VLOOKUP(C70,'סיכום 10-2010'!C:H,3,FALSE),0)</f>
        <v>0</v>
      </c>
      <c r="F70" s="14">
        <f>IFERROR(VLOOKUP(C70,'סיכום 10-2010'!C:H,4,FALSE),0)</f>
        <v>0</v>
      </c>
      <c r="G70" s="23">
        <f t="shared" si="9"/>
        <v>0</v>
      </c>
      <c r="H70" s="14">
        <f>IFERROR(VLOOKUP(C70,'סיכום 10-2010'!C:H,5,FALSE),0)</f>
        <v>0</v>
      </c>
      <c r="I70" s="14">
        <f>IFERROR(VLOOKUP(C70,'סיכום 10-2010'!C:H,6,FALSE),0)</f>
        <v>0</v>
      </c>
      <c r="J70" s="23">
        <f t="shared" si="10"/>
        <v>0</v>
      </c>
      <c r="K70" s="23">
        <f t="shared" si="11"/>
        <v>0</v>
      </c>
      <c r="L70" s="14">
        <f>IFERROR(VLOOKUP(C70,'סיכום 10-2020'!C:H,3,FALSE),0)</f>
        <v>0.33</v>
      </c>
      <c r="M70" s="14">
        <f>IFERROR(VLOOKUP(C70,'סיכום 10-2020'!C:H,4,FALSE),0)</f>
        <v>0.33</v>
      </c>
      <c r="N70" s="23">
        <f t="shared" si="12"/>
        <v>1</v>
      </c>
      <c r="O70" s="14">
        <f>IFERROR(VLOOKUP(C70,'סיכום 10-2020'!C:H,5,FALSE),0)</f>
        <v>0</v>
      </c>
      <c r="P70" s="14">
        <f>IFERROR(VLOOKUP(C70,'סיכום 10-2020'!C:H,6,FALSE),0)</f>
        <v>0.33</v>
      </c>
      <c r="Q70" s="23">
        <f t="shared" si="13"/>
        <v>0</v>
      </c>
      <c r="R70" s="23">
        <f t="shared" si="14"/>
        <v>1</v>
      </c>
      <c r="S70" s="14">
        <f>IFERROR(VLOOKUP(C70,'סיכום 12-2022'!C:H,3,FALSE),0)</f>
        <v>0.33</v>
      </c>
      <c r="T70" s="14">
        <f>IFERROR(VLOOKUP(C70,'סיכום 12-2022'!C:H,4,FALSE),0)</f>
        <v>0.33</v>
      </c>
      <c r="U70" s="23">
        <f t="shared" si="15"/>
        <v>1</v>
      </c>
      <c r="V70" s="14">
        <f>IFERROR(VLOOKUP(C70,'סיכום 12-2022'!C:H,5,FALSE),0)</f>
        <v>0</v>
      </c>
      <c r="W70" s="14">
        <f>IFERROR(VLOOKUP(C70,'סיכום 12-2022'!C:H,6,FALSE),0)</f>
        <v>0.33</v>
      </c>
      <c r="X70" s="23">
        <f t="shared" si="16"/>
        <v>0</v>
      </c>
      <c r="Y70" s="23">
        <f t="shared" si="17"/>
        <v>1</v>
      </c>
    </row>
    <row r="71" spans="1:25" x14ac:dyDescent="0.2">
      <c r="A71" s="13">
        <v>2</v>
      </c>
      <c r="B71" s="13" t="s">
        <v>36</v>
      </c>
      <c r="C71" s="13">
        <v>363</v>
      </c>
      <c r="D71" s="13" t="s">
        <v>79</v>
      </c>
      <c r="E71" s="14">
        <f>IFERROR(VLOOKUP(C71,'סיכום 10-2010'!C:H,3,FALSE),0)</f>
        <v>0</v>
      </c>
      <c r="F71" s="14">
        <f>IFERROR(VLOOKUP(C71,'סיכום 10-2010'!C:H,4,FALSE),0)</f>
        <v>0</v>
      </c>
      <c r="G71" s="23">
        <f t="shared" si="9"/>
        <v>0</v>
      </c>
      <c r="H71" s="14">
        <f>IFERROR(VLOOKUP(C71,'סיכום 10-2010'!C:H,5,FALSE),0)</f>
        <v>0</v>
      </c>
      <c r="I71" s="14">
        <f>IFERROR(VLOOKUP(C71,'סיכום 10-2010'!C:H,6,FALSE),0)</f>
        <v>0</v>
      </c>
      <c r="J71" s="23">
        <f t="shared" si="10"/>
        <v>0</v>
      </c>
      <c r="K71" s="23">
        <f t="shared" si="11"/>
        <v>0</v>
      </c>
      <c r="L71" s="14">
        <f>IFERROR(VLOOKUP(C71,'סיכום 10-2020'!C:H,3,FALSE),0)</f>
        <v>0.5</v>
      </c>
      <c r="M71" s="14">
        <f>IFERROR(VLOOKUP(C71,'סיכום 10-2020'!C:H,4,FALSE),0)</f>
        <v>0.5</v>
      </c>
      <c r="N71" s="23">
        <f t="shared" si="12"/>
        <v>1</v>
      </c>
      <c r="O71" s="14">
        <f>IFERROR(VLOOKUP(C71,'סיכום 10-2020'!C:H,5,FALSE),0)</f>
        <v>0</v>
      </c>
      <c r="P71" s="14">
        <f>IFERROR(VLOOKUP(C71,'סיכום 10-2020'!C:H,6,FALSE),0)</f>
        <v>0.5</v>
      </c>
      <c r="Q71" s="23">
        <f t="shared" si="13"/>
        <v>0</v>
      </c>
      <c r="R71" s="23">
        <f t="shared" si="14"/>
        <v>1</v>
      </c>
      <c r="S71" s="14">
        <f>IFERROR(VLOOKUP(C71,'סיכום 12-2022'!C:H,3,FALSE),0)</f>
        <v>0.5</v>
      </c>
      <c r="T71" s="14">
        <f>IFERROR(VLOOKUP(C71,'סיכום 12-2022'!C:H,4,FALSE),0)</f>
        <v>0.5</v>
      </c>
      <c r="U71" s="23">
        <f t="shared" si="15"/>
        <v>1</v>
      </c>
      <c r="V71" s="14">
        <f>IFERROR(VLOOKUP(C71,'סיכום 12-2022'!C:H,5,FALSE),0)</f>
        <v>0</v>
      </c>
      <c r="W71" s="14">
        <f>IFERROR(VLOOKUP(C71,'סיכום 12-2022'!C:H,6,FALSE),0)</f>
        <v>0.5</v>
      </c>
      <c r="X71" s="23">
        <f t="shared" si="16"/>
        <v>0</v>
      </c>
      <c r="Y71" s="23">
        <f t="shared" si="17"/>
        <v>1</v>
      </c>
    </row>
    <row r="72" spans="1:25" x14ac:dyDescent="0.2">
      <c r="A72" s="13">
        <v>2</v>
      </c>
      <c r="B72" s="13" t="s">
        <v>36</v>
      </c>
      <c r="C72" s="13">
        <v>365</v>
      </c>
      <c r="D72" s="13" t="s">
        <v>80</v>
      </c>
      <c r="E72" s="14">
        <f>IFERROR(VLOOKUP(C72,'סיכום 10-2010'!C:H,3,FALSE),0)</f>
        <v>0</v>
      </c>
      <c r="F72" s="14">
        <f>IFERROR(VLOOKUP(C72,'סיכום 10-2010'!C:H,4,FALSE),0)</f>
        <v>0</v>
      </c>
      <c r="G72" s="23">
        <f t="shared" si="9"/>
        <v>0</v>
      </c>
      <c r="H72" s="14">
        <f>IFERROR(VLOOKUP(C72,'סיכום 10-2010'!C:H,5,FALSE),0)</f>
        <v>0</v>
      </c>
      <c r="I72" s="14">
        <f>IFERROR(VLOOKUP(C72,'סיכום 10-2010'!C:H,6,FALSE),0)</f>
        <v>0</v>
      </c>
      <c r="J72" s="23">
        <f t="shared" si="10"/>
        <v>0</v>
      </c>
      <c r="K72" s="23">
        <f t="shared" si="11"/>
        <v>0</v>
      </c>
      <c r="L72" s="14">
        <f>IFERROR(VLOOKUP(C72,'סיכום 10-2020'!C:H,3,FALSE),0)</f>
        <v>0.33</v>
      </c>
      <c r="M72" s="14">
        <f>IFERROR(VLOOKUP(C72,'סיכום 10-2020'!C:H,4,FALSE),0)</f>
        <v>0.33</v>
      </c>
      <c r="N72" s="23">
        <f t="shared" si="12"/>
        <v>1</v>
      </c>
      <c r="O72" s="14">
        <f>IFERROR(VLOOKUP(C72,'סיכום 10-2020'!C:H,5,FALSE),0)</f>
        <v>0</v>
      </c>
      <c r="P72" s="14">
        <f>IFERROR(VLOOKUP(C72,'סיכום 10-2020'!C:H,6,FALSE),0)</f>
        <v>0.33</v>
      </c>
      <c r="Q72" s="23">
        <f t="shared" si="13"/>
        <v>0</v>
      </c>
      <c r="R72" s="23">
        <f t="shared" si="14"/>
        <v>1</v>
      </c>
      <c r="S72" s="14">
        <f>IFERROR(VLOOKUP(C72,'סיכום 12-2022'!C:H,3,FALSE),0)</f>
        <v>0.33</v>
      </c>
      <c r="T72" s="14">
        <f>IFERROR(VLOOKUP(C72,'סיכום 12-2022'!C:H,4,FALSE),0)</f>
        <v>0.33</v>
      </c>
      <c r="U72" s="23">
        <f t="shared" si="15"/>
        <v>1</v>
      </c>
      <c r="V72" s="14">
        <f>IFERROR(VLOOKUP(C72,'סיכום 12-2022'!C:H,5,FALSE),0)</f>
        <v>0</v>
      </c>
      <c r="W72" s="14">
        <f>IFERROR(VLOOKUP(C72,'סיכום 12-2022'!C:H,6,FALSE),0)</f>
        <v>0.33</v>
      </c>
      <c r="X72" s="23">
        <f t="shared" si="16"/>
        <v>0</v>
      </c>
      <c r="Y72" s="23">
        <f t="shared" si="17"/>
        <v>1</v>
      </c>
    </row>
    <row r="73" spans="1:25" x14ac:dyDescent="0.2">
      <c r="A73" s="13">
        <v>2</v>
      </c>
      <c r="B73" s="13" t="s">
        <v>36</v>
      </c>
      <c r="C73" s="13">
        <v>366</v>
      </c>
      <c r="D73" s="13" t="s">
        <v>81</v>
      </c>
      <c r="E73" s="14">
        <f>IFERROR(VLOOKUP(C73,'סיכום 10-2010'!C:H,3,FALSE),0)</f>
        <v>0</v>
      </c>
      <c r="F73" s="14">
        <f>IFERROR(VLOOKUP(C73,'סיכום 10-2010'!C:H,4,FALSE),0)</f>
        <v>0</v>
      </c>
      <c r="G73" s="23">
        <f t="shared" si="9"/>
        <v>0</v>
      </c>
      <c r="H73" s="14">
        <f>IFERROR(VLOOKUP(C73,'סיכום 10-2010'!C:H,5,FALSE),0)</f>
        <v>0</v>
      </c>
      <c r="I73" s="14">
        <f>IFERROR(VLOOKUP(C73,'סיכום 10-2010'!C:H,6,FALSE),0)</f>
        <v>0</v>
      </c>
      <c r="J73" s="23">
        <f t="shared" si="10"/>
        <v>0</v>
      </c>
      <c r="K73" s="23">
        <f t="shared" si="11"/>
        <v>0</v>
      </c>
      <c r="L73" s="14">
        <f>IFERROR(VLOOKUP(C73,'סיכום 10-2020'!C:H,3,FALSE),0)</f>
        <v>1</v>
      </c>
      <c r="M73" s="14">
        <f>IFERROR(VLOOKUP(C73,'סיכום 10-2020'!C:H,4,FALSE),0)</f>
        <v>1</v>
      </c>
      <c r="N73" s="23">
        <f t="shared" si="12"/>
        <v>1</v>
      </c>
      <c r="O73" s="14">
        <f>IFERROR(VLOOKUP(C73,'סיכום 10-2020'!C:H,5,FALSE),0)</f>
        <v>0.5</v>
      </c>
      <c r="P73" s="14">
        <f>IFERROR(VLOOKUP(C73,'סיכום 10-2020'!C:H,6,FALSE),0)</f>
        <v>0.5</v>
      </c>
      <c r="Q73" s="23">
        <f t="shared" si="13"/>
        <v>0.5</v>
      </c>
      <c r="R73" s="23">
        <f t="shared" si="14"/>
        <v>0.5</v>
      </c>
      <c r="S73" s="14">
        <f>IFERROR(VLOOKUP(C73,'סיכום 12-2022'!C:H,3,FALSE),0)</f>
        <v>1</v>
      </c>
      <c r="T73" s="14">
        <f>IFERROR(VLOOKUP(C73,'סיכום 12-2022'!C:H,4,FALSE),0)</f>
        <v>1</v>
      </c>
      <c r="U73" s="23">
        <f t="shared" si="15"/>
        <v>1</v>
      </c>
      <c r="V73" s="14">
        <f>IFERROR(VLOOKUP(C73,'סיכום 12-2022'!C:H,5,FALSE),0)</f>
        <v>0</v>
      </c>
      <c r="W73" s="14">
        <f>IFERROR(VLOOKUP(C73,'סיכום 12-2022'!C:H,6,FALSE),0)</f>
        <v>1</v>
      </c>
      <c r="X73" s="23">
        <f t="shared" si="16"/>
        <v>0</v>
      </c>
      <c r="Y73" s="23">
        <f t="shared" si="17"/>
        <v>1</v>
      </c>
    </row>
    <row r="74" spans="1:25" x14ac:dyDescent="0.2">
      <c r="A74" s="13">
        <v>2</v>
      </c>
      <c r="B74" s="13" t="s">
        <v>36</v>
      </c>
      <c r="C74" s="13">
        <v>368</v>
      </c>
      <c r="D74" s="13" t="s">
        <v>82</v>
      </c>
      <c r="E74" s="14">
        <f>IFERROR(VLOOKUP(C74,'סיכום 10-2010'!C:H,3,FALSE),0)</f>
        <v>0</v>
      </c>
      <c r="F74" s="14">
        <f>IFERROR(VLOOKUP(C74,'סיכום 10-2010'!C:H,4,FALSE),0)</f>
        <v>0</v>
      </c>
      <c r="G74" s="23">
        <f t="shared" si="9"/>
        <v>0</v>
      </c>
      <c r="H74" s="14">
        <f>IFERROR(VLOOKUP(C74,'סיכום 10-2010'!C:H,5,FALSE),0)</f>
        <v>0</v>
      </c>
      <c r="I74" s="14">
        <f>IFERROR(VLOOKUP(C74,'סיכום 10-2010'!C:H,6,FALSE),0)</f>
        <v>0</v>
      </c>
      <c r="J74" s="23">
        <f t="shared" si="10"/>
        <v>0</v>
      </c>
      <c r="K74" s="23">
        <f t="shared" si="11"/>
        <v>0</v>
      </c>
      <c r="L74" s="14">
        <f>IFERROR(VLOOKUP(C74,'סיכום 10-2020'!C:H,3,FALSE),0)</f>
        <v>0.5</v>
      </c>
      <c r="M74" s="14">
        <f>IFERROR(VLOOKUP(C74,'סיכום 10-2020'!C:H,4,FALSE),0)</f>
        <v>0.5</v>
      </c>
      <c r="N74" s="23">
        <f t="shared" si="12"/>
        <v>1</v>
      </c>
      <c r="O74" s="14">
        <f>IFERROR(VLOOKUP(C74,'סיכום 10-2020'!C:H,5,FALSE),0)</f>
        <v>0</v>
      </c>
      <c r="P74" s="14">
        <f>IFERROR(VLOOKUP(C74,'סיכום 10-2020'!C:H,6,FALSE),0)</f>
        <v>0.5</v>
      </c>
      <c r="Q74" s="23">
        <f t="shared" si="13"/>
        <v>0</v>
      </c>
      <c r="R74" s="23">
        <f t="shared" si="14"/>
        <v>1</v>
      </c>
      <c r="S74" s="14">
        <f>IFERROR(VLOOKUP(C74,'סיכום 12-2022'!C:H,3,FALSE),0)</f>
        <v>0.5</v>
      </c>
      <c r="T74" s="14">
        <f>IFERROR(VLOOKUP(C74,'סיכום 12-2022'!C:H,4,FALSE),0)</f>
        <v>0.5</v>
      </c>
      <c r="U74" s="23">
        <f t="shared" si="15"/>
        <v>1</v>
      </c>
      <c r="V74" s="14">
        <f>IFERROR(VLOOKUP(C74,'סיכום 12-2022'!C:H,5,FALSE),0)</f>
        <v>0</v>
      </c>
      <c r="W74" s="14">
        <f>IFERROR(VLOOKUP(C74,'סיכום 12-2022'!C:H,6,FALSE),0)</f>
        <v>0.5</v>
      </c>
      <c r="X74" s="23">
        <f t="shared" si="16"/>
        <v>0</v>
      </c>
      <c r="Y74" s="23">
        <f t="shared" si="17"/>
        <v>1</v>
      </c>
    </row>
    <row r="75" spans="1:25" x14ac:dyDescent="0.2">
      <c r="A75" s="13">
        <v>2</v>
      </c>
      <c r="B75" s="13" t="s">
        <v>36</v>
      </c>
      <c r="C75" s="13">
        <v>370</v>
      </c>
      <c r="D75" s="13" t="s">
        <v>83</v>
      </c>
      <c r="E75" s="14">
        <f>IFERROR(VLOOKUP(C75,'סיכום 10-2010'!C:H,3,FALSE),0)</f>
        <v>0</v>
      </c>
      <c r="F75" s="14">
        <f>IFERROR(VLOOKUP(C75,'סיכום 10-2010'!C:H,4,FALSE),0)</f>
        <v>0</v>
      </c>
      <c r="G75" s="23">
        <f t="shared" si="9"/>
        <v>0</v>
      </c>
      <c r="H75" s="14">
        <f>IFERROR(VLOOKUP(C75,'סיכום 10-2010'!C:H,5,FALSE),0)</f>
        <v>0</v>
      </c>
      <c r="I75" s="14">
        <f>IFERROR(VLOOKUP(C75,'סיכום 10-2010'!C:H,6,FALSE),0)</f>
        <v>0</v>
      </c>
      <c r="J75" s="23">
        <f t="shared" si="10"/>
        <v>0</v>
      </c>
      <c r="K75" s="23">
        <f t="shared" si="11"/>
        <v>0</v>
      </c>
      <c r="L75" s="14">
        <f>IFERROR(VLOOKUP(C75,'סיכום 10-2020'!C:H,3,FALSE),0)</f>
        <v>0.33</v>
      </c>
      <c r="M75" s="14">
        <f>IFERROR(VLOOKUP(C75,'סיכום 10-2020'!C:H,4,FALSE),0)</f>
        <v>0.33</v>
      </c>
      <c r="N75" s="23">
        <f t="shared" si="12"/>
        <v>1</v>
      </c>
      <c r="O75" s="14">
        <f>IFERROR(VLOOKUP(C75,'סיכום 10-2020'!C:H,5,FALSE),0)</f>
        <v>0</v>
      </c>
      <c r="P75" s="14">
        <f>IFERROR(VLOOKUP(C75,'סיכום 10-2020'!C:H,6,FALSE),0)</f>
        <v>0.33</v>
      </c>
      <c r="Q75" s="23">
        <f t="shared" si="13"/>
        <v>0</v>
      </c>
      <c r="R75" s="23">
        <f t="shared" si="14"/>
        <v>1</v>
      </c>
      <c r="S75" s="14">
        <f>IFERROR(VLOOKUP(C75,'סיכום 12-2022'!C:H,3,FALSE),0)</f>
        <v>0.33</v>
      </c>
      <c r="T75" s="14">
        <f>IFERROR(VLOOKUP(C75,'סיכום 12-2022'!C:H,4,FALSE),0)</f>
        <v>0.33</v>
      </c>
      <c r="U75" s="23">
        <f t="shared" si="15"/>
        <v>1</v>
      </c>
      <c r="V75" s="14">
        <f>IFERROR(VLOOKUP(C75,'סיכום 12-2022'!C:H,5,FALSE),0)</f>
        <v>0</v>
      </c>
      <c r="W75" s="14">
        <f>IFERROR(VLOOKUP(C75,'סיכום 12-2022'!C:H,6,FALSE),0)</f>
        <v>0.33</v>
      </c>
      <c r="X75" s="23">
        <f t="shared" si="16"/>
        <v>0</v>
      </c>
      <c r="Y75" s="23">
        <f t="shared" si="17"/>
        <v>1</v>
      </c>
    </row>
    <row r="76" spans="1:25" x14ac:dyDescent="0.2">
      <c r="A76" s="13">
        <v>2</v>
      </c>
      <c r="B76" s="13" t="s">
        <v>36</v>
      </c>
      <c r="C76" s="13">
        <v>371</v>
      </c>
      <c r="D76" s="13" t="s">
        <v>84</v>
      </c>
      <c r="E76" s="14">
        <f>IFERROR(VLOOKUP(C76,'סיכום 10-2010'!C:H,3,FALSE),0)</f>
        <v>0</v>
      </c>
      <c r="F76" s="14">
        <f>IFERROR(VLOOKUP(C76,'סיכום 10-2010'!C:H,4,FALSE),0)</f>
        <v>0</v>
      </c>
      <c r="G76" s="23">
        <f t="shared" si="9"/>
        <v>0</v>
      </c>
      <c r="H76" s="14">
        <f>IFERROR(VLOOKUP(C76,'סיכום 10-2010'!C:H,5,FALSE),0)</f>
        <v>0</v>
      </c>
      <c r="I76" s="14">
        <f>IFERROR(VLOOKUP(C76,'סיכום 10-2010'!C:H,6,FALSE),0)</f>
        <v>0</v>
      </c>
      <c r="J76" s="23">
        <f t="shared" si="10"/>
        <v>0</v>
      </c>
      <c r="K76" s="23">
        <f t="shared" si="11"/>
        <v>0</v>
      </c>
      <c r="L76" s="14">
        <f>IFERROR(VLOOKUP(C76,'סיכום 10-2020'!C:H,3,FALSE),0)</f>
        <v>0.33</v>
      </c>
      <c r="M76" s="14">
        <f>IFERROR(VLOOKUP(C76,'סיכום 10-2020'!C:H,4,FALSE),0)</f>
        <v>0.33</v>
      </c>
      <c r="N76" s="23">
        <f t="shared" si="12"/>
        <v>1</v>
      </c>
      <c r="O76" s="14">
        <f>IFERROR(VLOOKUP(C76,'סיכום 10-2020'!C:H,5,FALSE),0)</f>
        <v>0</v>
      </c>
      <c r="P76" s="14">
        <f>IFERROR(VLOOKUP(C76,'סיכום 10-2020'!C:H,6,FALSE),0)</f>
        <v>0.33</v>
      </c>
      <c r="Q76" s="23">
        <f t="shared" si="13"/>
        <v>0</v>
      </c>
      <c r="R76" s="23">
        <f t="shared" si="14"/>
        <v>1</v>
      </c>
      <c r="S76" s="14">
        <f>IFERROR(VLOOKUP(C76,'סיכום 12-2022'!C:H,3,FALSE),0)</f>
        <v>0.33</v>
      </c>
      <c r="T76" s="14">
        <f>IFERROR(VLOOKUP(C76,'סיכום 12-2022'!C:H,4,FALSE),0)</f>
        <v>0.33</v>
      </c>
      <c r="U76" s="23">
        <f t="shared" si="15"/>
        <v>1</v>
      </c>
      <c r="V76" s="14">
        <f>IFERROR(VLOOKUP(C76,'סיכום 12-2022'!C:H,5,FALSE),0)</f>
        <v>0</v>
      </c>
      <c r="W76" s="14">
        <f>IFERROR(VLOOKUP(C76,'סיכום 12-2022'!C:H,6,FALSE),0)</f>
        <v>0.33</v>
      </c>
      <c r="X76" s="23">
        <f t="shared" si="16"/>
        <v>0</v>
      </c>
      <c r="Y76" s="23">
        <f t="shared" si="17"/>
        <v>1</v>
      </c>
    </row>
    <row r="77" spans="1:25" x14ac:dyDescent="0.2">
      <c r="A77" s="13">
        <v>2</v>
      </c>
      <c r="B77" s="13" t="s">
        <v>36</v>
      </c>
      <c r="C77" s="13">
        <v>374</v>
      </c>
      <c r="D77" s="13" t="s">
        <v>85</v>
      </c>
      <c r="E77" s="14">
        <f>IFERROR(VLOOKUP(C77,'סיכום 10-2010'!C:H,3,FALSE),0)</f>
        <v>0.5</v>
      </c>
      <c r="F77" s="14">
        <f>IFERROR(VLOOKUP(C77,'סיכום 10-2010'!C:H,4,FALSE),0)</f>
        <v>0.5</v>
      </c>
      <c r="G77" s="23">
        <f t="shared" si="9"/>
        <v>1</v>
      </c>
      <c r="H77" s="14">
        <f>IFERROR(VLOOKUP(C77,'סיכום 10-2010'!C:H,5,FALSE),0)</f>
        <v>0.5</v>
      </c>
      <c r="I77" s="14">
        <f>IFERROR(VLOOKUP(C77,'סיכום 10-2010'!C:H,6,FALSE),0)</f>
        <v>0</v>
      </c>
      <c r="J77" s="23">
        <f t="shared" si="10"/>
        <v>1</v>
      </c>
      <c r="K77" s="23">
        <f t="shared" si="11"/>
        <v>0</v>
      </c>
      <c r="L77" s="14">
        <f>IFERROR(VLOOKUP(C77,'סיכום 10-2020'!C:H,3,FALSE),0)</f>
        <v>0.33</v>
      </c>
      <c r="M77" s="14">
        <f>IFERROR(VLOOKUP(C77,'סיכום 10-2020'!C:H,4,FALSE),0)</f>
        <v>0.33</v>
      </c>
      <c r="N77" s="23">
        <f t="shared" si="12"/>
        <v>1</v>
      </c>
      <c r="O77" s="14">
        <f>IFERROR(VLOOKUP(C77,'סיכום 10-2020'!C:H,5,FALSE),0)</f>
        <v>0</v>
      </c>
      <c r="P77" s="14">
        <f>IFERROR(VLOOKUP(C77,'סיכום 10-2020'!C:H,6,FALSE),0)</f>
        <v>0.33</v>
      </c>
      <c r="Q77" s="23">
        <f t="shared" si="13"/>
        <v>0</v>
      </c>
      <c r="R77" s="23">
        <f t="shared" si="14"/>
        <v>1</v>
      </c>
      <c r="S77" s="14">
        <f>IFERROR(VLOOKUP(C77,'סיכום 12-2022'!C:H,3,FALSE),0)</f>
        <v>0.33</v>
      </c>
      <c r="T77" s="14">
        <f>IFERROR(VLOOKUP(C77,'סיכום 12-2022'!C:H,4,FALSE),0)</f>
        <v>0.33</v>
      </c>
      <c r="U77" s="23">
        <f t="shared" si="15"/>
        <v>1</v>
      </c>
      <c r="V77" s="14">
        <f>IFERROR(VLOOKUP(C77,'סיכום 12-2022'!C:H,5,FALSE),0)</f>
        <v>0.08</v>
      </c>
      <c r="W77" s="14">
        <f>IFERROR(VLOOKUP(C77,'סיכום 12-2022'!C:H,6,FALSE),0)</f>
        <v>0.25</v>
      </c>
      <c r="X77" s="23">
        <f t="shared" si="16"/>
        <v>0.24242424242424243</v>
      </c>
      <c r="Y77" s="23">
        <f t="shared" si="17"/>
        <v>0.75757575757575757</v>
      </c>
    </row>
    <row r="78" spans="1:25" x14ac:dyDescent="0.2">
      <c r="A78" s="13">
        <v>2</v>
      </c>
      <c r="B78" s="13" t="s">
        <v>36</v>
      </c>
      <c r="C78" s="13">
        <v>375</v>
      </c>
      <c r="D78" s="13" t="s">
        <v>86</v>
      </c>
      <c r="E78" s="14">
        <f>IFERROR(VLOOKUP(C78,'סיכום 10-2010'!C:H,3,FALSE),0)</f>
        <v>0</v>
      </c>
      <c r="F78" s="14">
        <f>IFERROR(VLOOKUP(C78,'סיכום 10-2010'!C:H,4,FALSE),0)</f>
        <v>0</v>
      </c>
      <c r="G78" s="23">
        <f t="shared" si="9"/>
        <v>0</v>
      </c>
      <c r="H78" s="14">
        <f>IFERROR(VLOOKUP(C78,'סיכום 10-2010'!C:H,5,FALSE),0)</f>
        <v>0</v>
      </c>
      <c r="I78" s="14">
        <f>IFERROR(VLOOKUP(C78,'סיכום 10-2010'!C:H,6,FALSE),0)</f>
        <v>0</v>
      </c>
      <c r="J78" s="23">
        <f t="shared" si="10"/>
        <v>0</v>
      </c>
      <c r="K78" s="23">
        <f t="shared" si="11"/>
        <v>0</v>
      </c>
      <c r="L78" s="14">
        <f>IFERROR(VLOOKUP(C78,'סיכום 10-2020'!C:H,3,FALSE),0)</f>
        <v>0.33</v>
      </c>
      <c r="M78" s="14">
        <f>IFERROR(VLOOKUP(C78,'סיכום 10-2020'!C:H,4,FALSE),0)</f>
        <v>0.33</v>
      </c>
      <c r="N78" s="23">
        <f t="shared" si="12"/>
        <v>1</v>
      </c>
      <c r="O78" s="14">
        <f>IFERROR(VLOOKUP(C78,'סיכום 10-2020'!C:H,5,FALSE),0)</f>
        <v>0</v>
      </c>
      <c r="P78" s="14">
        <f>IFERROR(VLOOKUP(C78,'סיכום 10-2020'!C:H,6,FALSE),0)</f>
        <v>0.33</v>
      </c>
      <c r="Q78" s="23">
        <f t="shared" si="13"/>
        <v>0</v>
      </c>
      <c r="R78" s="23">
        <f t="shared" si="14"/>
        <v>1</v>
      </c>
      <c r="S78" s="14">
        <f>IFERROR(VLOOKUP(C78,'סיכום 12-2022'!C:H,3,FALSE),0)</f>
        <v>0.33</v>
      </c>
      <c r="T78" s="14">
        <f>IFERROR(VLOOKUP(C78,'סיכום 12-2022'!C:H,4,FALSE),0)</f>
        <v>0.33</v>
      </c>
      <c r="U78" s="23">
        <f t="shared" si="15"/>
        <v>1</v>
      </c>
      <c r="V78" s="14">
        <f>IFERROR(VLOOKUP(C78,'סיכום 12-2022'!C:H,5,FALSE),0)</f>
        <v>0</v>
      </c>
      <c r="W78" s="14">
        <f>IFERROR(VLOOKUP(C78,'סיכום 12-2022'!C:H,6,FALSE),0)</f>
        <v>0.33</v>
      </c>
      <c r="X78" s="23">
        <f t="shared" si="16"/>
        <v>0</v>
      </c>
      <c r="Y78" s="23">
        <f t="shared" si="17"/>
        <v>1</v>
      </c>
    </row>
    <row r="79" spans="1:25" x14ac:dyDescent="0.2">
      <c r="A79" s="13">
        <v>2</v>
      </c>
      <c r="B79" s="13" t="s">
        <v>36</v>
      </c>
      <c r="C79" s="13">
        <v>377</v>
      </c>
      <c r="D79" s="13" t="s">
        <v>87</v>
      </c>
      <c r="E79" s="14">
        <f>IFERROR(VLOOKUP(C79,'סיכום 10-2010'!C:H,3,FALSE),0)</f>
        <v>0</v>
      </c>
      <c r="F79" s="14">
        <f>IFERROR(VLOOKUP(C79,'סיכום 10-2010'!C:H,4,FALSE),0)</f>
        <v>0</v>
      </c>
      <c r="G79" s="23">
        <f t="shared" si="9"/>
        <v>0</v>
      </c>
      <c r="H79" s="14">
        <f>IFERROR(VLOOKUP(C79,'סיכום 10-2010'!C:H,5,FALSE),0)</f>
        <v>0</v>
      </c>
      <c r="I79" s="14">
        <f>IFERROR(VLOOKUP(C79,'סיכום 10-2010'!C:H,6,FALSE),0)</f>
        <v>0</v>
      </c>
      <c r="J79" s="23">
        <f t="shared" si="10"/>
        <v>0</v>
      </c>
      <c r="K79" s="23">
        <f t="shared" si="11"/>
        <v>0</v>
      </c>
      <c r="L79" s="14">
        <f>IFERROR(VLOOKUP(C79,'סיכום 10-2020'!C:H,3,FALSE),0)</f>
        <v>0.5</v>
      </c>
      <c r="M79" s="14">
        <f>IFERROR(VLOOKUP(C79,'סיכום 10-2020'!C:H,4,FALSE),0)</f>
        <v>0.5</v>
      </c>
      <c r="N79" s="23">
        <f t="shared" si="12"/>
        <v>1</v>
      </c>
      <c r="O79" s="14">
        <f>IFERROR(VLOOKUP(C79,'סיכום 10-2020'!C:H,5,FALSE),0)</f>
        <v>0</v>
      </c>
      <c r="P79" s="14">
        <f>IFERROR(VLOOKUP(C79,'סיכום 10-2020'!C:H,6,FALSE),0)</f>
        <v>0.5</v>
      </c>
      <c r="Q79" s="23">
        <f t="shared" si="13"/>
        <v>0</v>
      </c>
      <c r="R79" s="23">
        <f t="shared" si="14"/>
        <v>1</v>
      </c>
      <c r="S79" s="14">
        <f>IFERROR(VLOOKUP(C79,'סיכום 12-2022'!C:H,3,FALSE),0)</f>
        <v>0.5</v>
      </c>
      <c r="T79" s="14">
        <f>IFERROR(VLOOKUP(C79,'סיכום 12-2022'!C:H,4,FALSE),0)</f>
        <v>0.5</v>
      </c>
      <c r="U79" s="23">
        <f t="shared" si="15"/>
        <v>1</v>
      </c>
      <c r="V79" s="14">
        <f>IFERROR(VLOOKUP(C79,'סיכום 12-2022'!C:H,5,FALSE),0)</f>
        <v>0</v>
      </c>
      <c r="W79" s="14">
        <f>IFERROR(VLOOKUP(C79,'סיכום 12-2022'!C:H,6,FALSE),0)</f>
        <v>0.5</v>
      </c>
      <c r="X79" s="23">
        <f t="shared" si="16"/>
        <v>0</v>
      </c>
      <c r="Y79" s="23">
        <f t="shared" si="17"/>
        <v>1</v>
      </c>
    </row>
    <row r="80" spans="1:25" x14ac:dyDescent="0.2">
      <c r="A80" s="13">
        <v>2</v>
      </c>
      <c r="B80" s="13" t="s">
        <v>36</v>
      </c>
      <c r="C80" s="13">
        <v>378</v>
      </c>
      <c r="D80" s="13" t="s">
        <v>88</v>
      </c>
      <c r="E80" s="14">
        <f>IFERROR(VLOOKUP(C80,'סיכום 10-2010'!C:H,3,FALSE),0)</f>
        <v>0</v>
      </c>
      <c r="F80" s="14">
        <f>IFERROR(VLOOKUP(C80,'סיכום 10-2010'!C:H,4,FALSE),0)</f>
        <v>0</v>
      </c>
      <c r="G80" s="23">
        <f t="shared" si="9"/>
        <v>0</v>
      </c>
      <c r="H80" s="14">
        <f>IFERROR(VLOOKUP(C80,'סיכום 10-2010'!C:H,5,FALSE),0)</f>
        <v>0</v>
      </c>
      <c r="I80" s="14">
        <f>IFERROR(VLOOKUP(C80,'סיכום 10-2010'!C:H,6,FALSE),0)</f>
        <v>0</v>
      </c>
      <c r="J80" s="23">
        <f t="shared" si="10"/>
        <v>0</v>
      </c>
      <c r="K80" s="23">
        <f t="shared" si="11"/>
        <v>0</v>
      </c>
      <c r="L80" s="14">
        <f>IFERROR(VLOOKUP(C80,'סיכום 10-2020'!C:H,3,FALSE),0)</f>
        <v>0.33</v>
      </c>
      <c r="M80" s="14">
        <f>IFERROR(VLOOKUP(C80,'סיכום 10-2020'!C:H,4,FALSE),0)</f>
        <v>0.33</v>
      </c>
      <c r="N80" s="23">
        <f t="shared" si="12"/>
        <v>1</v>
      </c>
      <c r="O80" s="14">
        <f>IFERROR(VLOOKUP(C80,'סיכום 10-2020'!C:H,5,FALSE),0)</f>
        <v>0</v>
      </c>
      <c r="P80" s="14">
        <f>IFERROR(VLOOKUP(C80,'סיכום 10-2020'!C:H,6,FALSE),0)</f>
        <v>0.33</v>
      </c>
      <c r="Q80" s="23">
        <f t="shared" si="13"/>
        <v>0</v>
      </c>
      <c r="R80" s="23">
        <f t="shared" si="14"/>
        <v>1</v>
      </c>
      <c r="S80" s="14">
        <f>IFERROR(VLOOKUP(C80,'סיכום 12-2022'!C:H,3,FALSE),0)</f>
        <v>0.33</v>
      </c>
      <c r="T80" s="14">
        <f>IFERROR(VLOOKUP(C80,'סיכום 12-2022'!C:H,4,FALSE),0)</f>
        <v>0.33</v>
      </c>
      <c r="U80" s="23">
        <f t="shared" si="15"/>
        <v>1</v>
      </c>
      <c r="V80" s="14">
        <f>IFERROR(VLOOKUP(C80,'סיכום 12-2022'!C:H,5,FALSE),0)</f>
        <v>0</v>
      </c>
      <c r="W80" s="14">
        <f>IFERROR(VLOOKUP(C80,'סיכום 12-2022'!C:H,6,FALSE),0)</f>
        <v>0.33</v>
      </c>
      <c r="X80" s="23">
        <f t="shared" si="16"/>
        <v>0</v>
      </c>
      <c r="Y80" s="23">
        <f t="shared" si="17"/>
        <v>1</v>
      </c>
    </row>
    <row r="81" spans="1:25" x14ac:dyDescent="0.2">
      <c r="A81" s="13">
        <v>2</v>
      </c>
      <c r="B81" s="13" t="s">
        <v>36</v>
      </c>
      <c r="C81" s="13">
        <v>379</v>
      </c>
      <c r="D81" s="13" t="s">
        <v>89</v>
      </c>
      <c r="E81" s="14">
        <f>IFERROR(VLOOKUP(C81,'סיכום 10-2010'!C:H,3,FALSE),0)</f>
        <v>0</v>
      </c>
      <c r="F81" s="14">
        <f>IFERROR(VLOOKUP(C81,'סיכום 10-2010'!C:H,4,FALSE),0)</f>
        <v>0</v>
      </c>
      <c r="G81" s="23">
        <f t="shared" si="9"/>
        <v>0</v>
      </c>
      <c r="H81" s="14">
        <f>IFERROR(VLOOKUP(C81,'סיכום 10-2010'!C:H,5,FALSE),0)</f>
        <v>0</v>
      </c>
      <c r="I81" s="14">
        <f>IFERROR(VLOOKUP(C81,'סיכום 10-2010'!C:H,6,FALSE),0)</f>
        <v>0</v>
      </c>
      <c r="J81" s="23">
        <f t="shared" si="10"/>
        <v>0</v>
      </c>
      <c r="K81" s="23">
        <f t="shared" si="11"/>
        <v>0</v>
      </c>
      <c r="L81" s="14">
        <f>IFERROR(VLOOKUP(C81,'סיכום 10-2020'!C:H,3,FALSE),0)</f>
        <v>0.5</v>
      </c>
      <c r="M81" s="14">
        <f>IFERROR(VLOOKUP(C81,'סיכום 10-2020'!C:H,4,FALSE),0)</f>
        <v>0.5</v>
      </c>
      <c r="N81" s="23">
        <f t="shared" si="12"/>
        <v>1</v>
      </c>
      <c r="O81" s="14">
        <f>IFERROR(VLOOKUP(C81,'סיכום 10-2020'!C:H,5,FALSE),0)</f>
        <v>0</v>
      </c>
      <c r="P81" s="14">
        <f>IFERROR(VLOOKUP(C81,'סיכום 10-2020'!C:H,6,FALSE),0)</f>
        <v>0.5</v>
      </c>
      <c r="Q81" s="23">
        <f t="shared" si="13"/>
        <v>0</v>
      </c>
      <c r="R81" s="23">
        <f t="shared" si="14"/>
        <v>1</v>
      </c>
      <c r="S81" s="14">
        <f>IFERROR(VLOOKUP(C81,'סיכום 12-2022'!C:H,3,FALSE),0)</f>
        <v>0.5</v>
      </c>
      <c r="T81" s="14">
        <f>IFERROR(VLOOKUP(C81,'סיכום 12-2022'!C:H,4,FALSE),0)</f>
        <v>0.5</v>
      </c>
      <c r="U81" s="23">
        <f t="shared" si="15"/>
        <v>1</v>
      </c>
      <c r="V81" s="14">
        <f>IFERROR(VLOOKUP(C81,'סיכום 12-2022'!C:H,5,FALSE),0)</f>
        <v>0</v>
      </c>
      <c r="W81" s="14">
        <f>IFERROR(VLOOKUP(C81,'סיכום 12-2022'!C:H,6,FALSE),0)</f>
        <v>0.5</v>
      </c>
      <c r="X81" s="23">
        <f t="shared" si="16"/>
        <v>0</v>
      </c>
      <c r="Y81" s="23">
        <f t="shared" si="17"/>
        <v>1</v>
      </c>
    </row>
    <row r="82" spans="1:25" x14ac:dyDescent="0.2">
      <c r="A82" s="13">
        <v>2</v>
      </c>
      <c r="B82" s="13" t="s">
        <v>36</v>
      </c>
      <c r="C82" s="13">
        <v>421</v>
      </c>
      <c r="D82" s="13" t="s">
        <v>90</v>
      </c>
      <c r="E82" s="14">
        <f>IFERROR(VLOOKUP(C82,'סיכום 10-2010'!C:H,3,FALSE),0)</f>
        <v>0</v>
      </c>
      <c r="F82" s="14">
        <f>IFERROR(VLOOKUP(C82,'סיכום 10-2010'!C:H,4,FALSE),0)</f>
        <v>0</v>
      </c>
      <c r="G82" s="23">
        <f t="shared" si="9"/>
        <v>0</v>
      </c>
      <c r="H82" s="14">
        <f>IFERROR(VLOOKUP(C82,'סיכום 10-2010'!C:H,5,FALSE),0)</f>
        <v>0</v>
      </c>
      <c r="I82" s="14">
        <f>IFERROR(VLOOKUP(C82,'סיכום 10-2010'!C:H,6,FALSE),0)</f>
        <v>0</v>
      </c>
      <c r="J82" s="23">
        <f t="shared" si="10"/>
        <v>0</v>
      </c>
      <c r="K82" s="23">
        <f t="shared" si="11"/>
        <v>0</v>
      </c>
      <c r="L82" s="14">
        <f>IFERROR(VLOOKUP(C82,'סיכום 10-2020'!C:H,3,FALSE),0)</f>
        <v>0.33</v>
      </c>
      <c r="M82" s="14">
        <f>IFERROR(VLOOKUP(C82,'סיכום 10-2020'!C:H,4,FALSE),0)</f>
        <v>0.33</v>
      </c>
      <c r="N82" s="23">
        <f t="shared" si="12"/>
        <v>1</v>
      </c>
      <c r="O82" s="14">
        <f>IFERROR(VLOOKUP(C82,'סיכום 10-2020'!C:H,5,FALSE),0)</f>
        <v>0</v>
      </c>
      <c r="P82" s="14">
        <f>IFERROR(VLOOKUP(C82,'סיכום 10-2020'!C:H,6,FALSE),0)</f>
        <v>0.33</v>
      </c>
      <c r="Q82" s="23">
        <f t="shared" si="13"/>
        <v>0</v>
      </c>
      <c r="R82" s="23">
        <f t="shared" si="14"/>
        <v>1</v>
      </c>
      <c r="S82" s="14">
        <f>IFERROR(VLOOKUP(C82,'סיכום 12-2022'!C:H,3,FALSE),0)</f>
        <v>0.33</v>
      </c>
      <c r="T82" s="14">
        <f>IFERROR(VLOOKUP(C82,'סיכום 12-2022'!C:H,4,FALSE),0)</f>
        <v>0</v>
      </c>
      <c r="U82" s="23">
        <f t="shared" si="15"/>
        <v>0</v>
      </c>
      <c r="V82" s="14">
        <f>IFERROR(VLOOKUP(C82,'סיכום 12-2022'!C:H,5,FALSE),0)</f>
        <v>0</v>
      </c>
      <c r="W82" s="14">
        <f>IFERROR(VLOOKUP(C82,'סיכום 12-2022'!C:H,6,FALSE),0)</f>
        <v>0</v>
      </c>
      <c r="X82" s="23">
        <f t="shared" si="16"/>
        <v>0</v>
      </c>
      <c r="Y82" s="23">
        <f t="shared" si="17"/>
        <v>0</v>
      </c>
    </row>
    <row r="83" spans="1:25" x14ac:dyDescent="0.2">
      <c r="A83" s="13">
        <v>2</v>
      </c>
      <c r="B83" s="13" t="s">
        <v>36</v>
      </c>
      <c r="C83" s="13">
        <v>422</v>
      </c>
      <c r="D83" s="13" t="s">
        <v>91</v>
      </c>
      <c r="E83" s="14">
        <f>IFERROR(VLOOKUP(C83,'סיכום 10-2010'!C:H,3,FALSE),0)</f>
        <v>0</v>
      </c>
      <c r="F83" s="14">
        <f>IFERROR(VLOOKUP(C83,'סיכום 10-2010'!C:H,4,FALSE),0)</f>
        <v>0</v>
      </c>
      <c r="G83" s="23">
        <f t="shared" si="9"/>
        <v>0</v>
      </c>
      <c r="H83" s="14">
        <f>IFERROR(VLOOKUP(C83,'סיכום 10-2010'!C:H,5,FALSE),0)</f>
        <v>0</v>
      </c>
      <c r="I83" s="14">
        <f>IFERROR(VLOOKUP(C83,'סיכום 10-2010'!C:H,6,FALSE),0)</f>
        <v>0</v>
      </c>
      <c r="J83" s="23">
        <f t="shared" si="10"/>
        <v>0</v>
      </c>
      <c r="K83" s="23">
        <f t="shared" si="11"/>
        <v>0</v>
      </c>
      <c r="L83" s="14">
        <f>IFERROR(VLOOKUP(C83,'סיכום 10-2020'!C:H,3,FALSE),0)</f>
        <v>0.33</v>
      </c>
      <c r="M83" s="14">
        <f>IFERROR(VLOOKUP(C83,'סיכום 10-2020'!C:H,4,FALSE),0)</f>
        <v>0</v>
      </c>
      <c r="N83" s="23">
        <f t="shared" si="12"/>
        <v>0</v>
      </c>
      <c r="O83" s="14">
        <f>IFERROR(VLOOKUP(C83,'סיכום 10-2020'!C:H,5,FALSE),0)</f>
        <v>0</v>
      </c>
      <c r="P83" s="14">
        <f>IFERROR(VLOOKUP(C83,'סיכום 10-2020'!C:H,6,FALSE),0)</f>
        <v>0</v>
      </c>
      <c r="Q83" s="23">
        <f t="shared" si="13"/>
        <v>0</v>
      </c>
      <c r="R83" s="23">
        <f t="shared" si="14"/>
        <v>0</v>
      </c>
      <c r="S83" s="14">
        <f>IFERROR(VLOOKUP(C83,'סיכום 12-2022'!C:H,3,FALSE),0)</f>
        <v>0.33</v>
      </c>
      <c r="T83" s="14">
        <f>IFERROR(VLOOKUP(C83,'סיכום 12-2022'!C:H,4,FALSE),0)</f>
        <v>0.33</v>
      </c>
      <c r="U83" s="23">
        <f t="shared" si="15"/>
        <v>1</v>
      </c>
      <c r="V83" s="14">
        <f>IFERROR(VLOOKUP(C83,'סיכום 12-2022'!C:H,5,FALSE),0)</f>
        <v>0</v>
      </c>
      <c r="W83" s="14">
        <f>IFERROR(VLOOKUP(C83,'סיכום 12-2022'!C:H,6,FALSE),0)</f>
        <v>0.33</v>
      </c>
      <c r="X83" s="23">
        <f t="shared" si="16"/>
        <v>0</v>
      </c>
      <c r="Y83" s="23">
        <f t="shared" si="17"/>
        <v>1</v>
      </c>
    </row>
    <row r="84" spans="1:25" x14ac:dyDescent="0.2">
      <c r="A84" s="13">
        <v>2</v>
      </c>
      <c r="B84" s="13" t="s">
        <v>36</v>
      </c>
      <c r="C84" s="13">
        <v>424</v>
      </c>
      <c r="D84" s="13" t="s">
        <v>92</v>
      </c>
      <c r="E84" s="14">
        <f>IFERROR(VLOOKUP(C84,'סיכום 10-2010'!C:H,3,FALSE),0)</f>
        <v>0</v>
      </c>
      <c r="F84" s="14">
        <f>IFERROR(VLOOKUP(C84,'סיכום 10-2010'!C:H,4,FALSE),0)</f>
        <v>0</v>
      </c>
      <c r="G84" s="23">
        <f t="shared" si="9"/>
        <v>0</v>
      </c>
      <c r="H84" s="14">
        <f>IFERROR(VLOOKUP(C84,'סיכום 10-2010'!C:H,5,FALSE),0)</f>
        <v>0</v>
      </c>
      <c r="I84" s="14">
        <f>IFERROR(VLOOKUP(C84,'סיכום 10-2010'!C:H,6,FALSE),0)</f>
        <v>0</v>
      </c>
      <c r="J84" s="23">
        <f t="shared" si="10"/>
        <v>0</v>
      </c>
      <c r="K84" s="23">
        <f t="shared" si="11"/>
        <v>0</v>
      </c>
      <c r="L84" s="14">
        <f>IFERROR(VLOOKUP(C84,'סיכום 10-2020'!C:H,3,FALSE),0)</f>
        <v>0.33</v>
      </c>
      <c r="M84" s="14">
        <f>IFERROR(VLOOKUP(C84,'סיכום 10-2020'!C:H,4,FALSE),0)</f>
        <v>0.33</v>
      </c>
      <c r="N84" s="23">
        <f t="shared" si="12"/>
        <v>1</v>
      </c>
      <c r="O84" s="14">
        <f>IFERROR(VLOOKUP(C84,'סיכום 10-2020'!C:H,5,FALSE),0)</f>
        <v>0</v>
      </c>
      <c r="P84" s="14">
        <f>IFERROR(VLOOKUP(C84,'סיכום 10-2020'!C:H,6,FALSE),0)</f>
        <v>0.33</v>
      </c>
      <c r="Q84" s="23">
        <f t="shared" si="13"/>
        <v>0</v>
      </c>
      <c r="R84" s="23">
        <f t="shared" si="14"/>
        <v>1</v>
      </c>
      <c r="S84" s="14">
        <f>IFERROR(VLOOKUP(C84,'סיכום 12-2022'!C:H,3,FALSE),0)</f>
        <v>0.83</v>
      </c>
      <c r="T84" s="14">
        <f>IFERROR(VLOOKUP(C84,'סיכום 12-2022'!C:H,4,FALSE),0)</f>
        <v>0.83</v>
      </c>
      <c r="U84" s="23">
        <f t="shared" si="15"/>
        <v>1</v>
      </c>
      <c r="V84" s="14">
        <f>IFERROR(VLOOKUP(C84,'סיכום 12-2022'!C:H,5,FALSE),0)</f>
        <v>0</v>
      </c>
      <c r="W84" s="14">
        <f>IFERROR(VLOOKUP(C84,'סיכום 12-2022'!C:H,6,FALSE),0)</f>
        <v>0.83000000000000007</v>
      </c>
      <c r="X84" s="23">
        <f t="shared" si="16"/>
        <v>0</v>
      </c>
      <c r="Y84" s="23">
        <f t="shared" si="17"/>
        <v>1.0000000000000002</v>
      </c>
    </row>
    <row r="85" spans="1:25" x14ac:dyDescent="0.2">
      <c r="A85" s="13">
        <v>2</v>
      </c>
      <c r="B85" s="13" t="s">
        <v>36</v>
      </c>
      <c r="C85" s="13">
        <v>425</v>
      </c>
      <c r="D85" s="13" t="s">
        <v>93</v>
      </c>
      <c r="E85" s="14">
        <f>IFERROR(VLOOKUP(C85,'סיכום 10-2010'!C:H,3,FALSE),0)</f>
        <v>0</v>
      </c>
      <c r="F85" s="14">
        <f>IFERROR(VLOOKUP(C85,'סיכום 10-2010'!C:H,4,FALSE),0)</f>
        <v>0</v>
      </c>
      <c r="G85" s="23">
        <f t="shared" si="9"/>
        <v>0</v>
      </c>
      <c r="H85" s="14">
        <f>IFERROR(VLOOKUP(C85,'סיכום 10-2010'!C:H,5,FALSE),0)</f>
        <v>0</v>
      </c>
      <c r="I85" s="14">
        <f>IFERROR(VLOOKUP(C85,'סיכום 10-2010'!C:H,6,FALSE),0)</f>
        <v>0</v>
      </c>
      <c r="J85" s="23">
        <f t="shared" si="10"/>
        <v>0</v>
      </c>
      <c r="K85" s="23">
        <f t="shared" si="11"/>
        <v>0</v>
      </c>
      <c r="L85" s="14">
        <f>IFERROR(VLOOKUP(C85,'סיכום 10-2020'!C:H,3,FALSE),0)</f>
        <v>0.33</v>
      </c>
      <c r="M85" s="14">
        <f>IFERROR(VLOOKUP(C85,'סיכום 10-2020'!C:H,4,FALSE),0)</f>
        <v>0.33</v>
      </c>
      <c r="N85" s="23">
        <f t="shared" si="12"/>
        <v>1</v>
      </c>
      <c r="O85" s="14">
        <f>IFERROR(VLOOKUP(C85,'סיכום 10-2020'!C:H,5,FALSE),0)</f>
        <v>0</v>
      </c>
      <c r="P85" s="14">
        <f>IFERROR(VLOOKUP(C85,'סיכום 10-2020'!C:H,6,FALSE),0)</f>
        <v>0.33</v>
      </c>
      <c r="Q85" s="23">
        <f t="shared" si="13"/>
        <v>0</v>
      </c>
      <c r="R85" s="23">
        <f t="shared" si="14"/>
        <v>1</v>
      </c>
      <c r="S85" s="14">
        <f>IFERROR(VLOOKUP(C85,'סיכום 12-2022'!C:H,3,FALSE),0)</f>
        <v>0.33</v>
      </c>
      <c r="T85" s="14">
        <f>IFERROR(VLOOKUP(C85,'סיכום 12-2022'!C:H,4,FALSE),0)</f>
        <v>0.17</v>
      </c>
      <c r="U85" s="23">
        <f t="shared" si="15"/>
        <v>0.51515151515151514</v>
      </c>
      <c r="V85" s="14">
        <f>IFERROR(VLOOKUP(C85,'סיכום 12-2022'!C:H,5,FALSE),0)</f>
        <v>0</v>
      </c>
      <c r="W85" s="14">
        <f>IFERROR(VLOOKUP(C85,'סיכום 12-2022'!C:H,6,FALSE),0)</f>
        <v>0.17</v>
      </c>
      <c r="X85" s="23">
        <f t="shared" si="16"/>
        <v>0</v>
      </c>
      <c r="Y85" s="23">
        <f t="shared" si="17"/>
        <v>1</v>
      </c>
    </row>
    <row r="86" spans="1:25" x14ac:dyDescent="0.2">
      <c r="A86" s="13">
        <v>2</v>
      </c>
      <c r="B86" s="13" t="s">
        <v>36</v>
      </c>
      <c r="C86" s="13">
        <v>426</v>
      </c>
      <c r="D86" s="13" t="s">
        <v>94</v>
      </c>
      <c r="E86" s="14">
        <f>IFERROR(VLOOKUP(C86,'סיכום 10-2010'!C:H,3,FALSE),0)</f>
        <v>0.4</v>
      </c>
      <c r="F86" s="14">
        <f>IFERROR(VLOOKUP(C86,'סיכום 10-2010'!C:H,4,FALSE),0)</f>
        <v>0.4</v>
      </c>
      <c r="G86" s="23">
        <f t="shared" si="9"/>
        <v>1</v>
      </c>
      <c r="H86" s="14">
        <f>IFERROR(VLOOKUP(C86,'סיכום 10-2010'!C:H,5,FALSE),0)</f>
        <v>0</v>
      </c>
      <c r="I86" s="14">
        <f>IFERROR(VLOOKUP(C86,'סיכום 10-2010'!C:H,6,FALSE),0)</f>
        <v>0.4</v>
      </c>
      <c r="J86" s="23">
        <f t="shared" si="10"/>
        <v>0</v>
      </c>
      <c r="K86" s="23">
        <f t="shared" si="11"/>
        <v>1</v>
      </c>
      <c r="L86" s="14">
        <f>IFERROR(VLOOKUP(C86,'סיכום 10-2020'!C:H,3,FALSE),0)</f>
        <v>0.4</v>
      </c>
      <c r="M86" s="14">
        <f>IFERROR(VLOOKUP(C86,'סיכום 10-2020'!C:H,4,FALSE),0)</f>
        <v>0.25</v>
      </c>
      <c r="N86" s="23">
        <f t="shared" si="12"/>
        <v>0.625</v>
      </c>
      <c r="O86" s="14">
        <f>IFERROR(VLOOKUP(C86,'סיכום 10-2020'!C:H,5,FALSE),0)</f>
        <v>0</v>
      </c>
      <c r="P86" s="14">
        <f>IFERROR(VLOOKUP(C86,'סיכום 10-2020'!C:H,6,FALSE),0)</f>
        <v>0.25</v>
      </c>
      <c r="Q86" s="23">
        <f t="shared" si="13"/>
        <v>0</v>
      </c>
      <c r="R86" s="23">
        <f t="shared" si="14"/>
        <v>1</v>
      </c>
      <c r="S86" s="14">
        <f>IFERROR(VLOOKUP(C86,'סיכום 12-2022'!C:H,3,FALSE),0)</f>
        <v>0.4</v>
      </c>
      <c r="T86" s="14">
        <f>IFERROR(VLOOKUP(C86,'סיכום 12-2022'!C:H,4,FALSE),0)</f>
        <v>0.4</v>
      </c>
      <c r="U86" s="23">
        <f t="shared" si="15"/>
        <v>1</v>
      </c>
      <c r="V86" s="14">
        <f>IFERROR(VLOOKUP(C86,'סיכום 12-2022'!C:H,5,FALSE),0)</f>
        <v>0</v>
      </c>
      <c r="W86" s="14">
        <f>IFERROR(VLOOKUP(C86,'סיכום 12-2022'!C:H,6,FALSE),0)</f>
        <v>0.4</v>
      </c>
      <c r="X86" s="23">
        <f t="shared" si="16"/>
        <v>0</v>
      </c>
      <c r="Y86" s="23">
        <f t="shared" si="17"/>
        <v>1</v>
      </c>
    </row>
    <row r="87" spans="1:25" x14ac:dyDescent="0.2">
      <c r="A87" s="13">
        <v>3</v>
      </c>
      <c r="B87" s="13" t="s">
        <v>95</v>
      </c>
      <c r="C87" s="13">
        <v>500</v>
      </c>
      <c r="D87" s="13" t="s">
        <v>96</v>
      </c>
      <c r="E87" s="14">
        <f>IFERROR(VLOOKUP(C87,'סיכום 10-2010'!C:H,3,FALSE),0)</f>
        <v>1.25</v>
      </c>
      <c r="F87" s="14">
        <f>IFERROR(VLOOKUP(C87,'סיכום 10-2010'!C:H,4,FALSE),0)</f>
        <v>1.25</v>
      </c>
      <c r="G87" s="23">
        <f t="shared" si="9"/>
        <v>1</v>
      </c>
      <c r="H87" s="14">
        <f>IFERROR(VLOOKUP(C87,'סיכום 10-2010'!C:H,5,FALSE),0)</f>
        <v>0</v>
      </c>
      <c r="I87" s="14">
        <f>IFERROR(VLOOKUP(C87,'סיכום 10-2010'!C:H,6,FALSE),0)</f>
        <v>1.25</v>
      </c>
      <c r="J87" s="23">
        <f t="shared" si="10"/>
        <v>0</v>
      </c>
      <c r="K87" s="23">
        <f t="shared" si="11"/>
        <v>1</v>
      </c>
      <c r="L87" s="14">
        <f>IFERROR(VLOOKUP(C87,'סיכום 10-2020'!C:H,3,FALSE),0)</f>
        <v>2</v>
      </c>
      <c r="M87" s="14">
        <f>IFERROR(VLOOKUP(C87,'סיכום 10-2020'!C:H,4,FALSE),0)</f>
        <v>2</v>
      </c>
      <c r="N87" s="23">
        <f t="shared" si="12"/>
        <v>1</v>
      </c>
      <c r="O87" s="14">
        <f>IFERROR(VLOOKUP(C87,'סיכום 10-2020'!C:H,5,FALSE),0)</f>
        <v>0</v>
      </c>
      <c r="P87" s="14">
        <f>IFERROR(VLOOKUP(C87,'סיכום 10-2020'!C:H,6,FALSE),0)</f>
        <v>2</v>
      </c>
      <c r="Q87" s="23">
        <f t="shared" si="13"/>
        <v>0</v>
      </c>
      <c r="R87" s="23">
        <f t="shared" si="14"/>
        <v>1</v>
      </c>
      <c r="S87" s="14">
        <f>IFERROR(VLOOKUP(C87,'סיכום 12-2022'!C:H,3,FALSE),0)</f>
        <v>2.75</v>
      </c>
      <c r="T87" s="14">
        <f>IFERROR(VLOOKUP(C87,'סיכום 12-2022'!C:H,4,FALSE),0)</f>
        <v>2.75</v>
      </c>
      <c r="U87" s="23">
        <f t="shared" si="15"/>
        <v>1</v>
      </c>
      <c r="V87" s="14">
        <f>IFERROR(VLOOKUP(C87,'סיכום 12-2022'!C:H,5,FALSE),0)</f>
        <v>1.75</v>
      </c>
      <c r="W87" s="14">
        <f>IFERROR(VLOOKUP(C87,'סיכום 12-2022'!C:H,6,FALSE),0)</f>
        <v>1</v>
      </c>
      <c r="X87" s="23">
        <f t="shared" si="16"/>
        <v>0.63636363636363635</v>
      </c>
      <c r="Y87" s="23">
        <f t="shared" si="17"/>
        <v>0.36363636363636365</v>
      </c>
    </row>
    <row r="88" spans="1:25" x14ac:dyDescent="0.2">
      <c r="A88" s="13">
        <v>3</v>
      </c>
      <c r="B88" s="13" t="s">
        <v>95</v>
      </c>
      <c r="C88" s="13">
        <v>501</v>
      </c>
      <c r="D88" s="13" t="s">
        <v>97</v>
      </c>
      <c r="E88" s="14">
        <f>IFERROR(VLOOKUP(C88,'סיכום 10-2010'!C:H,3,FALSE),0)</f>
        <v>4.5</v>
      </c>
      <c r="F88" s="14">
        <f>IFERROR(VLOOKUP(C88,'סיכום 10-2010'!C:H,4,FALSE),0)</f>
        <v>4.5</v>
      </c>
      <c r="G88" s="23">
        <f t="shared" si="9"/>
        <v>1</v>
      </c>
      <c r="H88" s="14">
        <f>IFERROR(VLOOKUP(C88,'סיכום 10-2010'!C:H,5,FALSE),0)</f>
        <v>1</v>
      </c>
      <c r="I88" s="14">
        <f>IFERROR(VLOOKUP(C88,'סיכום 10-2010'!C:H,6,FALSE),0)</f>
        <v>3.5</v>
      </c>
      <c r="J88" s="23">
        <f t="shared" si="10"/>
        <v>0.22222222222222221</v>
      </c>
      <c r="K88" s="23">
        <f t="shared" si="11"/>
        <v>0.77777777777777779</v>
      </c>
      <c r="L88" s="14">
        <f>IFERROR(VLOOKUP(C88,'סיכום 10-2020'!C:H,3,FALSE),0)</f>
        <v>7.25</v>
      </c>
      <c r="M88" s="14">
        <f>IFERROR(VLOOKUP(C88,'סיכום 10-2020'!C:H,4,FALSE),0)</f>
        <v>7.25</v>
      </c>
      <c r="N88" s="23">
        <f t="shared" si="12"/>
        <v>1</v>
      </c>
      <c r="O88" s="14">
        <f>IFERROR(VLOOKUP(C88,'סיכום 10-2020'!C:H,5,FALSE),0)</f>
        <v>0</v>
      </c>
      <c r="P88" s="14">
        <f>IFERROR(VLOOKUP(C88,'סיכום 10-2020'!C:H,6,FALSE),0)</f>
        <v>7.2499999999999991</v>
      </c>
      <c r="Q88" s="23">
        <f t="shared" si="13"/>
        <v>0</v>
      </c>
      <c r="R88" s="23">
        <f t="shared" si="14"/>
        <v>0.99999999999999989</v>
      </c>
      <c r="S88" s="14">
        <f>IFERROR(VLOOKUP(C88,'סיכום 12-2022'!C:H,3,FALSE),0)</f>
        <v>7.25</v>
      </c>
      <c r="T88" s="14">
        <f>IFERROR(VLOOKUP(C88,'סיכום 12-2022'!C:H,4,FALSE),0)</f>
        <v>7</v>
      </c>
      <c r="U88" s="23">
        <f t="shared" si="15"/>
        <v>0.96551724137931039</v>
      </c>
      <c r="V88" s="14">
        <f>IFERROR(VLOOKUP(C88,'סיכום 12-2022'!C:H,5,FALSE),0)</f>
        <v>1</v>
      </c>
      <c r="W88" s="14">
        <f>IFERROR(VLOOKUP(C88,'סיכום 12-2022'!C:H,6,FALSE),0)</f>
        <v>6</v>
      </c>
      <c r="X88" s="23">
        <f t="shared" si="16"/>
        <v>0.14285714285714285</v>
      </c>
      <c r="Y88" s="23">
        <f t="shared" si="17"/>
        <v>0.8571428571428571</v>
      </c>
    </row>
    <row r="89" spans="1:25" x14ac:dyDescent="0.2">
      <c r="A89" s="13">
        <v>3</v>
      </c>
      <c r="B89" s="13" t="s">
        <v>95</v>
      </c>
      <c r="C89" s="13">
        <v>502</v>
      </c>
      <c r="D89" s="13" t="s">
        <v>98</v>
      </c>
      <c r="E89" s="14">
        <f>IFERROR(VLOOKUP(C89,'סיכום 10-2010'!C:H,3,FALSE),0)</f>
        <v>0.5</v>
      </c>
      <c r="F89" s="14">
        <f>IFERROR(VLOOKUP(C89,'סיכום 10-2010'!C:H,4,FALSE),0)</f>
        <v>0</v>
      </c>
      <c r="G89" s="23">
        <f t="shared" si="9"/>
        <v>0</v>
      </c>
      <c r="H89" s="14">
        <f>IFERROR(VLOOKUP(C89,'סיכום 10-2010'!C:H,5,FALSE),0)</f>
        <v>0</v>
      </c>
      <c r="I89" s="14">
        <f>IFERROR(VLOOKUP(C89,'סיכום 10-2010'!C:H,6,FALSE),0)</f>
        <v>0</v>
      </c>
      <c r="J89" s="23">
        <f t="shared" si="10"/>
        <v>0</v>
      </c>
      <c r="K89" s="23">
        <f t="shared" si="11"/>
        <v>0</v>
      </c>
      <c r="L89" s="14">
        <f>IFERROR(VLOOKUP(C89,'סיכום 10-2020'!C:H,3,FALSE),0)</f>
        <v>1.49</v>
      </c>
      <c r="M89" s="14">
        <f>IFERROR(VLOOKUP(C89,'סיכום 10-2020'!C:H,4,FALSE),0)</f>
        <v>1.49</v>
      </c>
      <c r="N89" s="23">
        <f t="shared" si="12"/>
        <v>1</v>
      </c>
      <c r="O89" s="14">
        <f>IFERROR(VLOOKUP(C89,'סיכום 10-2020'!C:H,5,FALSE),0)</f>
        <v>0</v>
      </c>
      <c r="P89" s="14">
        <f>IFERROR(VLOOKUP(C89,'סיכום 10-2020'!C:H,6,FALSE),0)</f>
        <v>1.49</v>
      </c>
      <c r="Q89" s="23">
        <f t="shared" si="13"/>
        <v>0</v>
      </c>
      <c r="R89" s="23">
        <f t="shared" si="14"/>
        <v>1</v>
      </c>
      <c r="S89" s="14">
        <f>IFERROR(VLOOKUP(C89,'סיכום 12-2022'!C:H,3,FALSE),0)</f>
        <v>0.5</v>
      </c>
      <c r="T89" s="14">
        <f>IFERROR(VLOOKUP(C89,'סיכום 12-2022'!C:H,4,FALSE),0)</f>
        <v>0.5</v>
      </c>
      <c r="U89" s="23">
        <f t="shared" si="15"/>
        <v>1</v>
      </c>
      <c r="V89" s="14">
        <f>IFERROR(VLOOKUP(C89,'סיכום 12-2022'!C:H,5,FALSE),0)</f>
        <v>0</v>
      </c>
      <c r="W89" s="14">
        <f>IFERROR(VLOOKUP(C89,'סיכום 12-2022'!C:H,6,FALSE),0)</f>
        <v>0.5</v>
      </c>
      <c r="X89" s="23">
        <f t="shared" si="16"/>
        <v>0</v>
      </c>
      <c r="Y89" s="23">
        <f t="shared" si="17"/>
        <v>1</v>
      </c>
    </row>
    <row r="90" spans="1:25" x14ac:dyDescent="0.2">
      <c r="A90" s="13">
        <v>3</v>
      </c>
      <c r="B90" s="13" t="s">
        <v>95</v>
      </c>
      <c r="C90" s="13">
        <v>503</v>
      </c>
      <c r="D90" s="13" t="s">
        <v>99</v>
      </c>
      <c r="E90" s="14">
        <f>IFERROR(VLOOKUP(C90,'סיכום 10-2010'!C:H,3,FALSE),0)</f>
        <v>0</v>
      </c>
      <c r="F90" s="14">
        <f>IFERROR(VLOOKUP(C90,'סיכום 10-2010'!C:H,4,FALSE),0)</f>
        <v>0</v>
      </c>
      <c r="G90" s="23">
        <f t="shared" si="9"/>
        <v>0</v>
      </c>
      <c r="H90" s="14">
        <f>IFERROR(VLOOKUP(C90,'סיכום 10-2010'!C:H,5,FALSE),0)</f>
        <v>0</v>
      </c>
      <c r="I90" s="14">
        <f>IFERROR(VLOOKUP(C90,'סיכום 10-2010'!C:H,6,FALSE),0)</f>
        <v>0</v>
      </c>
      <c r="J90" s="23">
        <f t="shared" si="10"/>
        <v>0</v>
      </c>
      <c r="K90" s="23">
        <f t="shared" si="11"/>
        <v>0</v>
      </c>
      <c r="L90" s="14">
        <f>IFERROR(VLOOKUP(C90,'סיכום 10-2020'!C:H,3,FALSE),0)</f>
        <v>1.75</v>
      </c>
      <c r="M90" s="14">
        <f>IFERROR(VLOOKUP(C90,'סיכום 10-2020'!C:H,4,FALSE),0)</f>
        <v>1.75</v>
      </c>
      <c r="N90" s="23">
        <f t="shared" si="12"/>
        <v>1</v>
      </c>
      <c r="O90" s="14">
        <f>IFERROR(VLOOKUP(C90,'סיכום 10-2020'!C:H,5,FALSE),0)</f>
        <v>0</v>
      </c>
      <c r="P90" s="14">
        <f>IFERROR(VLOOKUP(C90,'סיכום 10-2020'!C:H,6,FALSE),0)</f>
        <v>1.75</v>
      </c>
      <c r="Q90" s="23">
        <f t="shared" si="13"/>
        <v>0</v>
      </c>
      <c r="R90" s="23">
        <f t="shared" si="14"/>
        <v>1</v>
      </c>
      <c r="S90" s="14">
        <f>IFERROR(VLOOKUP(C90,'סיכום 12-2022'!C:H,3,FALSE),0)</f>
        <v>1.75</v>
      </c>
      <c r="T90" s="14">
        <f>IFERROR(VLOOKUP(C90,'סיכום 12-2022'!C:H,4,FALSE),0)</f>
        <v>1.75</v>
      </c>
      <c r="U90" s="23">
        <f t="shared" si="15"/>
        <v>1</v>
      </c>
      <c r="V90" s="14">
        <f>IFERROR(VLOOKUP(C90,'סיכום 12-2022'!C:H,5,FALSE),0)</f>
        <v>0</v>
      </c>
      <c r="W90" s="14">
        <f>IFERROR(VLOOKUP(C90,'סיכום 12-2022'!C:H,6,FALSE),0)</f>
        <v>1.75</v>
      </c>
      <c r="X90" s="23">
        <f t="shared" si="16"/>
        <v>0</v>
      </c>
      <c r="Y90" s="23">
        <f t="shared" si="17"/>
        <v>1</v>
      </c>
    </row>
    <row r="91" spans="1:25" x14ac:dyDescent="0.2">
      <c r="A91" s="13">
        <v>3</v>
      </c>
      <c r="B91" s="13" t="s">
        <v>95</v>
      </c>
      <c r="C91" s="13">
        <v>504</v>
      </c>
      <c r="D91" s="13" t="s">
        <v>100</v>
      </c>
      <c r="E91" s="14">
        <f>IFERROR(VLOOKUP(C91,'סיכום 10-2010'!C:H,3,FALSE),0)</f>
        <v>1.5</v>
      </c>
      <c r="F91" s="14">
        <f>IFERROR(VLOOKUP(C91,'סיכום 10-2010'!C:H,4,FALSE),0)</f>
        <v>1.5</v>
      </c>
      <c r="G91" s="23">
        <f t="shared" si="9"/>
        <v>1</v>
      </c>
      <c r="H91" s="14">
        <f>IFERROR(VLOOKUP(C91,'סיכום 10-2010'!C:H,5,FALSE),0)</f>
        <v>0</v>
      </c>
      <c r="I91" s="14">
        <f>IFERROR(VLOOKUP(C91,'סיכום 10-2010'!C:H,6,FALSE),0)</f>
        <v>1.5</v>
      </c>
      <c r="J91" s="23">
        <f t="shared" si="10"/>
        <v>0</v>
      </c>
      <c r="K91" s="23">
        <f t="shared" si="11"/>
        <v>1</v>
      </c>
      <c r="L91" s="14">
        <f>IFERROR(VLOOKUP(C91,'סיכום 10-2020'!C:H,3,FALSE),0)</f>
        <v>1.75</v>
      </c>
      <c r="M91" s="14">
        <f>IFERROR(VLOOKUP(C91,'סיכום 10-2020'!C:H,4,FALSE),0)</f>
        <v>1.63</v>
      </c>
      <c r="N91" s="23">
        <f t="shared" si="12"/>
        <v>0.93142857142857138</v>
      </c>
      <c r="O91" s="14">
        <f>IFERROR(VLOOKUP(C91,'סיכום 10-2020'!C:H,5,FALSE),0)</f>
        <v>0</v>
      </c>
      <c r="P91" s="14">
        <f>IFERROR(VLOOKUP(C91,'סיכום 10-2020'!C:H,6,FALSE),0)</f>
        <v>1.6300000000000001</v>
      </c>
      <c r="Q91" s="23">
        <f t="shared" si="13"/>
        <v>0</v>
      </c>
      <c r="R91" s="23">
        <f t="shared" si="14"/>
        <v>1.0000000000000002</v>
      </c>
      <c r="S91" s="14">
        <f>IFERROR(VLOOKUP(C91,'סיכום 12-2022'!C:H,3,FALSE),0)</f>
        <v>1.75</v>
      </c>
      <c r="T91" s="14">
        <f>IFERROR(VLOOKUP(C91,'סיכום 12-2022'!C:H,4,FALSE),0)</f>
        <v>1.75</v>
      </c>
      <c r="U91" s="23">
        <f t="shared" si="15"/>
        <v>1</v>
      </c>
      <c r="V91" s="14">
        <f>IFERROR(VLOOKUP(C91,'סיכום 12-2022'!C:H,5,FALSE),0)</f>
        <v>0</v>
      </c>
      <c r="W91" s="14">
        <f>IFERROR(VLOOKUP(C91,'סיכום 12-2022'!C:H,6,FALSE),0)</f>
        <v>1.75</v>
      </c>
      <c r="X91" s="23">
        <f t="shared" si="16"/>
        <v>0</v>
      </c>
      <c r="Y91" s="23">
        <f t="shared" si="17"/>
        <v>1</v>
      </c>
    </row>
    <row r="92" spans="1:25" x14ac:dyDescent="0.2">
      <c r="A92" s="13">
        <v>3</v>
      </c>
      <c r="B92" s="13" t="s">
        <v>95</v>
      </c>
      <c r="C92" s="13">
        <v>505</v>
      </c>
      <c r="D92" s="13" t="s">
        <v>101</v>
      </c>
      <c r="E92" s="14">
        <f>IFERROR(VLOOKUP(C92,'סיכום 10-2010'!C:H,3,FALSE),0)</f>
        <v>0</v>
      </c>
      <c r="F92" s="14">
        <f>IFERROR(VLOOKUP(C92,'סיכום 10-2010'!C:H,4,FALSE),0)</f>
        <v>0</v>
      </c>
      <c r="G92" s="23">
        <f t="shared" si="9"/>
        <v>0</v>
      </c>
      <c r="H92" s="14">
        <f>IFERROR(VLOOKUP(C92,'סיכום 10-2010'!C:H,5,FALSE),0)</f>
        <v>0</v>
      </c>
      <c r="I92" s="14">
        <f>IFERROR(VLOOKUP(C92,'סיכום 10-2010'!C:H,6,FALSE),0)</f>
        <v>0</v>
      </c>
      <c r="J92" s="23">
        <f t="shared" si="10"/>
        <v>0</v>
      </c>
      <c r="K92" s="23">
        <f t="shared" si="11"/>
        <v>0</v>
      </c>
      <c r="L92" s="14">
        <f>IFERROR(VLOOKUP(C92,'סיכום 10-2020'!C:H,3,FALSE),0)</f>
        <v>0.33</v>
      </c>
      <c r="M92" s="14">
        <f>IFERROR(VLOOKUP(C92,'סיכום 10-2020'!C:H,4,FALSE),0)</f>
        <v>0.25</v>
      </c>
      <c r="N92" s="23">
        <f t="shared" si="12"/>
        <v>0.75757575757575757</v>
      </c>
      <c r="O92" s="14">
        <f>IFERROR(VLOOKUP(C92,'סיכום 10-2020'!C:H,5,FALSE),0)</f>
        <v>0</v>
      </c>
      <c r="P92" s="14">
        <f>IFERROR(VLOOKUP(C92,'סיכום 10-2020'!C:H,6,FALSE),0)</f>
        <v>0.25</v>
      </c>
      <c r="Q92" s="23">
        <f t="shared" si="13"/>
        <v>0</v>
      </c>
      <c r="R92" s="23">
        <f t="shared" si="14"/>
        <v>1</v>
      </c>
      <c r="S92" s="14">
        <f>IFERROR(VLOOKUP(C92,'סיכום 12-2022'!C:H,3,FALSE),0)</f>
        <v>0.33</v>
      </c>
      <c r="T92" s="14">
        <f>IFERROR(VLOOKUP(C92,'סיכום 12-2022'!C:H,4,FALSE),0)</f>
        <v>0.25</v>
      </c>
      <c r="U92" s="23">
        <f t="shared" si="15"/>
        <v>0.75757575757575757</v>
      </c>
      <c r="V92" s="14">
        <f>IFERROR(VLOOKUP(C92,'סיכום 12-2022'!C:H,5,FALSE),0)</f>
        <v>0</v>
      </c>
      <c r="W92" s="14">
        <f>IFERROR(VLOOKUP(C92,'סיכום 12-2022'!C:H,6,FALSE),0)</f>
        <v>0.25</v>
      </c>
      <c r="X92" s="23">
        <f t="shared" si="16"/>
        <v>0</v>
      </c>
      <c r="Y92" s="23">
        <f t="shared" si="17"/>
        <v>1</v>
      </c>
    </row>
    <row r="93" spans="1:25" x14ac:dyDescent="0.2">
      <c r="A93" s="13">
        <v>3</v>
      </c>
      <c r="B93" s="13" t="s">
        <v>95</v>
      </c>
      <c r="C93" s="13">
        <v>506</v>
      </c>
      <c r="D93" s="13" t="s">
        <v>102</v>
      </c>
      <c r="E93" s="14">
        <f>IFERROR(VLOOKUP(C93,'סיכום 10-2010'!C:H,3,FALSE),0)</f>
        <v>0.5</v>
      </c>
      <c r="F93" s="14">
        <f>IFERROR(VLOOKUP(C93,'סיכום 10-2010'!C:H,4,FALSE),0)</f>
        <v>0.5</v>
      </c>
      <c r="G93" s="23">
        <f t="shared" si="9"/>
        <v>1</v>
      </c>
      <c r="H93" s="14">
        <f>IFERROR(VLOOKUP(C93,'סיכום 10-2010'!C:H,5,FALSE),0)</f>
        <v>0</v>
      </c>
      <c r="I93" s="14">
        <f>IFERROR(VLOOKUP(C93,'סיכום 10-2010'!C:H,6,FALSE),0)</f>
        <v>0.5</v>
      </c>
      <c r="J93" s="23">
        <f t="shared" si="10"/>
        <v>0</v>
      </c>
      <c r="K93" s="23">
        <f t="shared" si="11"/>
        <v>1</v>
      </c>
      <c r="L93" s="14">
        <f>IFERROR(VLOOKUP(C93,'סיכום 10-2020'!C:H,3,FALSE),0)</f>
        <v>1</v>
      </c>
      <c r="M93" s="14">
        <f>IFERROR(VLOOKUP(C93,'סיכום 10-2020'!C:H,4,FALSE),0)</f>
        <v>1</v>
      </c>
      <c r="N93" s="23">
        <f t="shared" si="12"/>
        <v>1</v>
      </c>
      <c r="O93" s="14">
        <f>IFERROR(VLOOKUP(C93,'סיכום 10-2020'!C:H,5,FALSE),0)</f>
        <v>0</v>
      </c>
      <c r="P93" s="14">
        <f>IFERROR(VLOOKUP(C93,'סיכום 10-2020'!C:H,6,FALSE),0)</f>
        <v>1</v>
      </c>
      <c r="Q93" s="23">
        <f t="shared" si="13"/>
        <v>0</v>
      </c>
      <c r="R93" s="23">
        <f t="shared" si="14"/>
        <v>1</v>
      </c>
      <c r="S93" s="14">
        <f>IFERROR(VLOOKUP(C93,'סיכום 12-2022'!C:H,3,FALSE),0)</f>
        <v>1</v>
      </c>
      <c r="T93" s="14">
        <f>IFERROR(VLOOKUP(C93,'סיכום 12-2022'!C:H,4,FALSE),0)</f>
        <v>1</v>
      </c>
      <c r="U93" s="23">
        <f t="shared" si="15"/>
        <v>1</v>
      </c>
      <c r="V93" s="14">
        <f>IFERROR(VLOOKUP(C93,'סיכום 12-2022'!C:H,5,FALSE),0)</f>
        <v>0</v>
      </c>
      <c r="W93" s="14">
        <f>IFERROR(VLOOKUP(C93,'סיכום 12-2022'!C:H,6,FALSE),0)</f>
        <v>1</v>
      </c>
      <c r="X93" s="23">
        <f t="shared" si="16"/>
        <v>0</v>
      </c>
      <c r="Y93" s="23">
        <f t="shared" si="17"/>
        <v>1</v>
      </c>
    </row>
    <row r="94" spans="1:25" x14ac:dyDescent="0.2">
      <c r="A94" s="13">
        <v>3</v>
      </c>
      <c r="B94" s="13" t="s">
        <v>95</v>
      </c>
      <c r="C94" s="13">
        <v>507</v>
      </c>
      <c r="D94" s="13" t="s">
        <v>103</v>
      </c>
      <c r="E94" s="14">
        <f>IFERROR(VLOOKUP(C94,'סיכום 10-2010'!C:H,3,FALSE),0)</f>
        <v>0.5</v>
      </c>
      <c r="F94" s="14">
        <f>IFERROR(VLOOKUP(C94,'סיכום 10-2010'!C:H,4,FALSE),0)</f>
        <v>0.5</v>
      </c>
      <c r="G94" s="23">
        <f t="shared" si="9"/>
        <v>1</v>
      </c>
      <c r="H94" s="14">
        <f>IFERROR(VLOOKUP(C94,'סיכום 10-2010'!C:H,5,FALSE),0)</f>
        <v>0</v>
      </c>
      <c r="I94" s="14">
        <f>IFERROR(VLOOKUP(C94,'סיכום 10-2010'!C:H,6,FALSE),0)</f>
        <v>0.5</v>
      </c>
      <c r="J94" s="23">
        <f t="shared" si="10"/>
        <v>0</v>
      </c>
      <c r="K94" s="23">
        <f t="shared" si="11"/>
        <v>1</v>
      </c>
      <c r="L94" s="14">
        <f>IFERROR(VLOOKUP(C94,'סיכום 10-2020'!C:H,3,FALSE),0)</f>
        <v>1.33</v>
      </c>
      <c r="M94" s="14">
        <f>IFERROR(VLOOKUP(C94,'סיכום 10-2020'!C:H,4,FALSE),0)</f>
        <v>1</v>
      </c>
      <c r="N94" s="23">
        <f t="shared" si="12"/>
        <v>0.75187969924812026</v>
      </c>
      <c r="O94" s="14">
        <f>IFERROR(VLOOKUP(C94,'סיכום 10-2020'!C:H,5,FALSE),0)</f>
        <v>0</v>
      </c>
      <c r="P94" s="14">
        <f>IFERROR(VLOOKUP(C94,'סיכום 10-2020'!C:H,6,FALSE),0)</f>
        <v>1</v>
      </c>
      <c r="Q94" s="23">
        <f t="shared" si="13"/>
        <v>0</v>
      </c>
      <c r="R94" s="23">
        <f t="shared" si="14"/>
        <v>1</v>
      </c>
      <c r="S94" s="14">
        <f>IFERROR(VLOOKUP(C94,'סיכום 12-2022'!C:H,3,FALSE),0)</f>
        <v>1.33</v>
      </c>
      <c r="T94" s="14">
        <f>IFERROR(VLOOKUP(C94,'סיכום 12-2022'!C:H,4,FALSE),0)</f>
        <v>1</v>
      </c>
      <c r="U94" s="23">
        <f t="shared" si="15"/>
        <v>0.75187969924812026</v>
      </c>
      <c r="V94" s="14">
        <f>IFERROR(VLOOKUP(C94,'סיכום 12-2022'!C:H,5,FALSE),0)</f>
        <v>0</v>
      </c>
      <c r="W94" s="14">
        <f>IFERROR(VLOOKUP(C94,'סיכום 12-2022'!C:H,6,FALSE),0)</f>
        <v>1</v>
      </c>
      <c r="X94" s="23">
        <f t="shared" si="16"/>
        <v>0</v>
      </c>
      <c r="Y94" s="23">
        <f t="shared" si="17"/>
        <v>1</v>
      </c>
    </row>
    <row r="95" spans="1:25" x14ac:dyDescent="0.2">
      <c r="A95" s="13">
        <v>3</v>
      </c>
      <c r="B95" s="13" t="s">
        <v>95</v>
      </c>
      <c r="C95" s="13">
        <v>520</v>
      </c>
      <c r="D95" s="13" t="s">
        <v>104</v>
      </c>
      <c r="E95" s="14">
        <f>IFERROR(VLOOKUP(C95,'סיכום 10-2010'!C:H,3,FALSE),0)</f>
        <v>0</v>
      </c>
      <c r="F95" s="14">
        <f>IFERROR(VLOOKUP(C95,'סיכום 10-2010'!C:H,4,FALSE),0)</f>
        <v>0</v>
      </c>
      <c r="G95" s="23">
        <f t="shared" si="9"/>
        <v>0</v>
      </c>
      <c r="H95" s="14">
        <f>IFERROR(VLOOKUP(C95,'סיכום 10-2010'!C:H,5,FALSE),0)</f>
        <v>0</v>
      </c>
      <c r="I95" s="14">
        <f>IFERROR(VLOOKUP(C95,'סיכום 10-2010'!C:H,6,FALSE),0)</f>
        <v>0</v>
      </c>
      <c r="J95" s="23">
        <f t="shared" si="10"/>
        <v>0</v>
      </c>
      <c r="K95" s="23">
        <f t="shared" si="11"/>
        <v>0</v>
      </c>
      <c r="L95" s="14">
        <f>IFERROR(VLOOKUP(C95,'סיכום 10-2020'!C:H,3,FALSE),0)</f>
        <v>0.33</v>
      </c>
      <c r="M95" s="14">
        <f>IFERROR(VLOOKUP(C95,'סיכום 10-2020'!C:H,4,FALSE),0)</f>
        <v>0.33</v>
      </c>
      <c r="N95" s="23">
        <f t="shared" si="12"/>
        <v>1</v>
      </c>
      <c r="O95" s="14">
        <f>IFERROR(VLOOKUP(C95,'סיכום 10-2020'!C:H,5,FALSE),0)</f>
        <v>0</v>
      </c>
      <c r="P95" s="14">
        <f>IFERROR(VLOOKUP(C95,'סיכום 10-2020'!C:H,6,FALSE),0)</f>
        <v>0.33</v>
      </c>
      <c r="Q95" s="23">
        <f t="shared" si="13"/>
        <v>0</v>
      </c>
      <c r="R95" s="23">
        <f t="shared" si="14"/>
        <v>1</v>
      </c>
      <c r="S95" s="14">
        <f>IFERROR(VLOOKUP(C95,'סיכום 12-2022'!C:H,3,FALSE),0)</f>
        <v>0.33</v>
      </c>
      <c r="T95" s="14">
        <f>IFERROR(VLOOKUP(C95,'סיכום 12-2022'!C:H,4,FALSE),0)</f>
        <v>0.33</v>
      </c>
      <c r="U95" s="23">
        <f t="shared" si="15"/>
        <v>1</v>
      </c>
      <c r="V95" s="14">
        <f>IFERROR(VLOOKUP(C95,'סיכום 12-2022'!C:H,5,FALSE),0)</f>
        <v>0</v>
      </c>
      <c r="W95" s="14">
        <f>IFERROR(VLOOKUP(C95,'סיכום 12-2022'!C:H,6,FALSE),0)</f>
        <v>0.33</v>
      </c>
      <c r="X95" s="23">
        <f t="shared" si="16"/>
        <v>0</v>
      </c>
      <c r="Y95" s="23">
        <f t="shared" si="17"/>
        <v>1</v>
      </c>
    </row>
    <row r="96" spans="1:25" x14ac:dyDescent="0.2">
      <c r="A96" s="13">
        <v>3</v>
      </c>
      <c r="B96" s="13" t="s">
        <v>95</v>
      </c>
      <c r="C96" s="13">
        <v>521</v>
      </c>
      <c r="D96" s="13" t="s">
        <v>105</v>
      </c>
      <c r="E96" s="14">
        <f>IFERROR(VLOOKUP(C96,'סיכום 10-2010'!C:H,3,FALSE),0)</f>
        <v>0</v>
      </c>
      <c r="F96" s="14">
        <f>IFERROR(VLOOKUP(C96,'סיכום 10-2010'!C:H,4,FALSE),0)</f>
        <v>0</v>
      </c>
      <c r="G96" s="23">
        <f t="shared" si="9"/>
        <v>0</v>
      </c>
      <c r="H96" s="14">
        <f>IFERROR(VLOOKUP(C96,'סיכום 10-2010'!C:H,5,FALSE),0)</f>
        <v>0</v>
      </c>
      <c r="I96" s="14">
        <f>IFERROR(VLOOKUP(C96,'סיכום 10-2010'!C:H,6,FALSE),0)</f>
        <v>0</v>
      </c>
      <c r="J96" s="23">
        <f t="shared" si="10"/>
        <v>0</v>
      </c>
      <c r="K96" s="23">
        <f t="shared" si="11"/>
        <v>0</v>
      </c>
      <c r="L96" s="14">
        <f>IFERROR(VLOOKUP(C96,'סיכום 10-2020'!C:H,3,FALSE),0)</f>
        <v>0.33</v>
      </c>
      <c r="M96" s="14">
        <f>IFERROR(VLOOKUP(C96,'סיכום 10-2020'!C:H,4,FALSE),0)</f>
        <v>0.33</v>
      </c>
      <c r="N96" s="23">
        <f t="shared" si="12"/>
        <v>1</v>
      </c>
      <c r="O96" s="14">
        <f>IFERROR(VLOOKUP(C96,'סיכום 10-2020'!C:H,5,FALSE),0)</f>
        <v>0</v>
      </c>
      <c r="P96" s="14">
        <f>IFERROR(VLOOKUP(C96,'סיכום 10-2020'!C:H,6,FALSE),0)</f>
        <v>0.33</v>
      </c>
      <c r="Q96" s="23">
        <f t="shared" si="13"/>
        <v>0</v>
      </c>
      <c r="R96" s="23">
        <f t="shared" si="14"/>
        <v>1</v>
      </c>
      <c r="S96" s="14">
        <f>IFERROR(VLOOKUP(C96,'סיכום 12-2022'!C:H,3,FALSE),0)</f>
        <v>1.33</v>
      </c>
      <c r="T96" s="14">
        <f>IFERROR(VLOOKUP(C96,'סיכום 12-2022'!C:H,4,FALSE),0)</f>
        <v>1.33</v>
      </c>
      <c r="U96" s="23">
        <f t="shared" si="15"/>
        <v>1</v>
      </c>
      <c r="V96" s="14">
        <f>IFERROR(VLOOKUP(C96,'סיכום 12-2022'!C:H,5,FALSE),0)</f>
        <v>0</v>
      </c>
      <c r="W96" s="14">
        <f>IFERROR(VLOOKUP(C96,'סיכום 12-2022'!C:H,6,FALSE),0)</f>
        <v>1.33</v>
      </c>
      <c r="X96" s="23">
        <f t="shared" si="16"/>
        <v>0</v>
      </c>
      <c r="Y96" s="23">
        <f t="shared" si="17"/>
        <v>1</v>
      </c>
    </row>
    <row r="97" spans="1:25" x14ac:dyDescent="0.2">
      <c r="A97" s="13">
        <v>3</v>
      </c>
      <c r="B97" s="13" t="s">
        <v>95</v>
      </c>
      <c r="C97" s="13">
        <v>522</v>
      </c>
      <c r="D97" s="13" t="s">
        <v>106</v>
      </c>
      <c r="E97" s="14">
        <f>IFERROR(VLOOKUP(C97,'סיכום 10-2010'!C:H,3,FALSE),0)</f>
        <v>0</v>
      </c>
      <c r="F97" s="14">
        <f>IFERROR(VLOOKUP(C97,'סיכום 10-2010'!C:H,4,FALSE),0)</f>
        <v>0</v>
      </c>
      <c r="G97" s="23">
        <f t="shared" si="9"/>
        <v>0</v>
      </c>
      <c r="H97" s="14">
        <f>IFERROR(VLOOKUP(C97,'סיכום 10-2010'!C:H,5,FALSE),0)</f>
        <v>0</v>
      </c>
      <c r="I97" s="14">
        <f>IFERROR(VLOOKUP(C97,'סיכום 10-2010'!C:H,6,FALSE),0)</f>
        <v>0</v>
      </c>
      <c r="J97" s="23">
        <f t="shared" si="10"/>
        <v>0</v>
      </c>
      <c r="K97" s="23">
        <f t="shared" si="11"/>
        <v>0</v>
      </c>
      <c r="L97" s="14">
        <f>IFERROR(VLOOKUP(C97,'סיכום 10-2020'!C:H,3,FALSE),0)</f>
        <v>0.33</v>
      </c>
      <c r="M97" s="14">
        <f>IFERROR(VLOOKUP(C97,'סיכום 10-2020'!C:H,4,FALSE),0)</f>
        <v>0.2</v>
      </c>
      <c r="N97" s="23">
        <f t="shared" si="12"/>
        <v>0.60606060606060608</v>
      </c>
      <c r="O97" s="14">
        <f>IFERROR(VLOOKUP(C97,'סיכום 10-2020'!C:H,5,FALSE),0)</f>
        <v>0</v>
      </c>
      <c r="P97" s="14">
        <f>IFERROR(VLOOKUP(C97,'סיכום 10-2020'!C:H,6,FALSE),0)</f>
        <v>0.2</v>
      </c>
      <c r="Q97" s="23">
        <f t="shared" si="13"/>
        <v>0</v>
      </c>
      <c r="R97" s="23">
        <f t="shared" si="14"/>
        <v>1</v>
      </c>
      <c r="S97" s="14">
        <f>IFERROR(VLOOKUP(C97,'סיכום 12-2022'!C:H,3,FALSE),0)</f>
        <v>0.33</v>
      </c>
      <c r="T97" s="14">
        <f>IFERROR(VLOOKUP(C97,'סיכום 12-2022'!C:H,4,FALSE),0)</f>
        <v>0.2</v>
      </c>
      <c r="U97" s="23">
        <f t="shared" si="15"/>
        <v>0.60606060606060608</v>
      </c>
      <c r="V97" s="14">
        <f>IFERROR(VLOOKUP(C97,'סיכום 12-2022'!C:H,5,FALSE),0)</f>
        <v>0</v>
      </c>
      <c r="W97" s="14">
        <f>IFERROR(VLOOKUP(C97,'סיכום 12-2022'!C:H,6,FALSE),0)</f>
        <v>0.2</v>
      </c>
      <c r="X97" s="23">
        <f t="shared" si="16"/>
        <v>0</v>
      </c>
      <c r="Y97" s="23">
        <f t="shared" si="17"/>
        <v>1</v>
      </c>
    </row>
    <row r="98" spans="1:25" x14ac:dyDescent="0.2">
      <c r="A98" s="13">
        <v>3</v>
      </c>
      <c r="B98" s="13" t="s">
        <v>95</v>
      </c>
      <c r="C98" s="13">
        <v>524</v>
      </c>
      <c r="D98" s="13" t="s">
        <v>107</v>
      </c>
      <c r="E98" s="14">
        <f>IFERROR(VLOOKUP(C98,'סיכום 10-2010'!C:H,3,FALSE),0)</f>
        <v>0</v>
      </c>
      <c r="F98" s="14">
        <f>IFERROR(VLOOKUP(C98,'סיכום 10-2010'!C:H,4,FALSE),0)</f>
        <v>0</v>
      </c>
      <c r="G98" s="23">
        <f t="shared" si="9"/>
        <v>0</v>
      </c>
      <c r="H98" s="14">
        <f>IFERROR(VLOOKUP(C98,'סיכום 10-2010'!C:H,5,FALSE),0)</f>
        <v>0</v>
      </c>
      <c r="I98" s="14">
        <f>IFERROR(VLOOKUP(C98,'סיכום 10-2010'!C:H,6,FALSE),0)</f>
        <v>0</v>
      </c>
      <c r="J98" s="23">
        <f t="shared" si="10"/>
        <v>0</v>
      </c>
      <c r="K98" s="23">
        <f t="shared" si="11"/>
        <v>0</v>
      </c>
      <c r="L98" s="14">
        <f>IFERROR(VLOOKUP(C98,'סיכום 10-2020'!C:H,3,FALSE),0)</f>
        <v>0.33</v>
      </c>
      <c r="M98" s="14">
        <f>IFERROR(VLOOKUP(C98,'סיכום 10-2020'!C:H,4,FALSE),0)</f>
        <v>0.33</v>
      </c>
      <c r="N98" s="23">
        <f t="shared" si="12"/>
        <v>1</v>
      </c>
      <c r="O98" s="14">
        <f>IFERROR(VLOOKUP(C98,'סיכום 10-2020'!C:H,5,FALSE),0)</f>
        <v>0</v>
      </c>
      <c r="P98" s="14">
        <f>IFERROR(VLOOKUP(C98,'סיכום 10-2020'!C:H,6,FALSE),0)</f>
        <v>0.33</v>
      </c>
      <c r="Q98" s="23">
        <f t="shared" si="13"/>
        <v>0</v>
      </c>
      <c r="R98" s="23">
        <f t="shared" si="14"/>
        <v>1</v>
      </c>
      <c r="S98" s="14">
        <f>IFERROR(VLOOKUP(C98,'סיכום 12-2022'!C:H,3,FALSE),0)</f>
        <v>0.33</v>
      </c>
      <c r="T98" s="14">
        <f>IFERROR(VLOOKUP(C98,'סיכום 12-2022'!C:H,4,FALSE),0)</f>
        <v>0.33</v>
      </c>
      <c r="U98" s="23">
        <f t="shared" si="15"/>
        <v>1</v>
      </c>
      <c r="V98" s="14">
        <f>IFERROR(VLOOKUP(C98,'סיכום 12-2022'!C:H,5,FALSE),0)</f>
        <v>0</v>
      </c>
      <c r="W98" s="14">
        <f>IFERROR(VLOOKUP(C98,'סיכום 12-2022'!C:H,6,FALSE),0)</f>
        <v>0.33</v>
      </c>
      <c r="X98" s="23">
        <f t="shared" si="16"/>
        <v>0</v>
      </c>
      <c r="Y98" s="23">
        <f t="shared" si="17"/>
        <v>1</v>
      </c>
    </row>
    <row r="99" spans="1:25" x14ac:dyDescent="0.2">
      <c r="A99" s="13">
        <v>3</v>
      </c>
      <c r="B99" s="13" t="s">
        <v>95</v>
      </c>
      <c r="C99" s="13">
        <v>526</v>
      </c>
      <c r="D99" s="13" t="s">
        <v>108</v>
      </c>
      <c r="E99" s="14">
        <f>IFERROR(VLOOKUP(C99,'סיכום 10-2010'!C:H,3,FALSE),0)</f>
        <v>0</v>
      </c>
      <c r="F99" s="14">
        <f>IFERROR(VLOOKUP(C99,'סיכום 10-2010'!C:H,4,FALSE),0)</f>
        <v>0</v>
      </c>
      <c r="G99" s="23">
        <f t="shared" si="9"/>
        <v>0</v>
      </c>
      <c r="H99" s="14">
        <f>IFERROR(VLOOKUP(C99,'סיכום 10-2010'!C:H,5,FALSE),0)</f>
        <v>0</v>
      </c>
      <c r="I99" s="14">
        <f>IFERROR(VLOOKUP(C99,'סיכום 10-2010'!C:H,6,FALSE),0)</f>
        <v>0</v>
      </c>
      <c r="J99" s="23">
        <f t="shared" si="10"/>
        <v>0</v>
      </c>
      <c r="K99" s="23">
        <f t="shared" si="11"/>
        <v>0</v>
      </c>
      <c r="L99" s="14">
        <f>IFERROR(VLOOKUP(C99,'סיכום 10-2020'!C:H,3,FALSE),0)</f>
        <v>0.33</v>
      </c>
      <c r="M99" s="14">
        <f>IFERROR(VLOOKUP(C99,'סיכום 10-2020'!C:H,4,FALSE),0)</f>
        <v>0.33</v>
      </c>
      <c r="N99" s="23">
        <f t="shared" si="12"/>
        <v>1</v>
      </c>
      <c r="O99" s="14">
        <f>IFERROR(VLOOKUP(C99,'סיכום 10-2020'!C:H,5,FALSE),0)</f>
        <v>0</v>
      </c>
      <c r="P99" s="14">
        <f>IFERROR(VLOOKUP(C99,'סיכום 10-2020'!C:H,6,FALSE),0)</f>
        <v>0.33</v>
      </c>
      <c r="Q99" s="23">
        <f t="shared" si="13"/>
        <v>0</v>
      </c>
      <c r="R99" s="23">
        <f t="shared" si="14"/>
        <v>1</v>
      </c>
      <c r="S99" s="14">
        <f>IFERROR(VLOOKUP(C99,'סיכום 12-2022'!C:H,3,FALSE),0)</f>
        <v>0.33</v>
      </c>
      <c r="T99" s="14">
        <f>IFERROR(VLOOKUP(C99,'סיכום 12-2022'!C:H,4,FALSE),0)</f>
        <v>0.33</v>
      </c>
      <c r="U99" s="23">
        <f t="shared" si="15"/>
        <v>1</v>
      </c>
      <c r="V99" s="14">
        <f>IFERROR(VLOOKUP(C99,'סיכום 12-2022'!C:H,5,FALSE),0)</f>
        <v>0</v>
      </c>
      <c r="W99" s="14">
        <f>IFERROR(VLOOKUP(C99,'סיכום 12-2022'!C:H,6,FALSE),0)</f>
        <v>0.33</v>
      </c>
      <c r="X99" s="23">
        <f t="shared" si="16"/>
        <v>0</v>
      </c>
      <c r="Y99" s="23">
        <f t="shared" si="17"/>
        <v>1</v>
      </c>
    </row>
    <row r="100" spans="1:25" x14ac:dyDescent="0.2">
      <c r="A100" s="13">
        <v>3</v>
      </c>
      <c r="B100" s="13" t="s">
        <v>95</v>
      </c>
      <c r="C100" s="13">
        <v>529</v>
      </c>
      <c r="D100" s="13" t="s">
        <v>109</v>
      </c>
      <c r="E100" s="14">
        <f>IFERROR(VLOOKUP(C100,'סיכום 10-2010'!C:H,3,FALSE),0)</f>
        <v>0.5</v>
      </c>
      <c r="F100" s="14">
        <f>IFERROR(VLOOKUP(C100,'סיכום 10-2010'!C:H,4,FALSE),0)</f>
        <v>0.5</v>
      </c>
      <c r="G100" s="23">
        <f t="shared" si="9"/>
        <v>1</v>
      </c>
      <c r="H100" s="14">
        <f>IFERROR(VLOOKUP(C100,'סיכום 10-2010'!C:H,5,FALSE),0)</f>
        <v>0</v>
      </c>
      <c r="I100" s="14">
        <f>IFERROR(VLOOKUP(C100,'סיכום 10-2010'!C:H,6,FALSE),0)</f>
        <v>0.5</v>
      </c>
      <c r="J100" s="23">
        <f t="shared" si="10"/>
        <v>0</v>
      </c>
      <c r="K100" s="23">
        <f t="shared" si="11"/>
        <v>1</v>
      </c>
      <c r="L100" s="14">
        <f>IFERROR(VLOOKUP(C100,'סיכום 10-2020'!C:H,3,FALSE),0)</f>
        <v>0.83</v>
      </c>
      <c r="M100" s="14">
        <f>IFERROR(VLOOKUP(C100,'סיכום 10-2020'!C:H,4,FALSE),0)</f>
        <v>0.83</v>
      </c>
      <c r="N100" s="23">
        <f t="shared" si="12"/>
        <v>1</v>
      </c>
      <c r="O100" s="14">
        <f>IFERROR(VLOOKUP(C100,'סיכום 10-2020'!C:H,5,FALSE),0)</f>
        <v>0</v>
      </c>
      <c r="P100" s="14">
        <f>IFERROR(VLOOKUP(C100,'סיכום 10-2020'!C:H,6,FALSE),0)</f>
        <v>0.83000000000000007</v>
      </c>
      <c r="Q100" s="23">
        <f t="shared" si="13"/>
        <v>0</v>
      </c>
      <c r="R100" s="23">
        <f t="shared" si="14"/>
        <v>1.0000000000000002</v>
      </c>
      <c r="S100" s="14">
        <f>IFERROR(VLOOKUP(C100,'סיכום 12-2022'!C:H,3,FALSE),0)</f>
        <v>0.83</v>
      </c>
      <c r="T100" s="14">
        <f>IFERROR(VLOOKUP(C100,'סיכום 12-2022'!C:H,4,FALSE),0)</f>
        <v>0.83</v>
      </c>
      <c r="U100" s="23">
        <f t="shared" si="15"/>
        <v>1</v>
      </c>
      <c r="V100" s="14">
        <f>IFERROR(VLOOKUP(C100,'סיכום 12-2022'!C:H,5,FALSE),0)</f>
        <v>0</v>
      </c>
      <c r="W100" s="14">
        <f>IFERROR(VLOOKUP(C100,'סיכום 12-2022'!C:H,6,FALSE),0)</f>
        <v>0.83000000000000007</v>
      </c>
      <c r="X100" s="23">
        <f t="shared" si="16"/>
        <v>0</v>
      </c>
      <c r="Y100" s="23">
        <f t="shared" si="17"/>
        <v>1.0000000000000002</v>
      </c>
    </row>
    <row r="101" spans="1:25" x14ac:dyDescent="0.2">
      <c r="A101" s="13">
        <v>3</v>
      </c>
      <c r="B101" s="13" t="s">
        <v>95</v>
      </c>
      <c r="C101" s="13">
        <v>533</v>
      </c>
      <c r="D101" s="13" t="s">
        <v>110</v>
      </c>
      <c r="E101" s="14">
        <f>IFERROR(VLOOKUP(C101,'סיכום 10-2010'!C:H,3,FALSE),0)</f>
        <v>0</v>
      </c>
      <c r="F101" s="14">
        <f>IFERROR(VLOOKUP(C101,'סיכום 10-2010'!C:H,4,FALSE),0)</f>
        <v>0</v>
      </c>
      <c r="G101" s="23">
        <f t="shared" si="9"/>
        <v>0</v>
      </c>
      <c r="H101" s="14">
        <f>IFERROR(VLOOKUP(C101,'סיכום 10-2010'!C:H,5,FALSE),0)</f>
        <v>0</v>
      </c>
      <c r="I101" s="14">
        <f>IFERROR(VLOOKUP(C101,'סיכום 10-2010'!C:H,6,FALSE),0)</f>
        <v>0</v>
      </c>
      <c r="J101" s="23">
        <f t="shared" si="10"/>
        <v>0</v>
      </c>
      <c r="K101" s="23">
        <f t="shared" si="11"/>
        <v>0</v>
      </c>
      <c r="L101" s="14">
        <f>IFERROR(VLOOKUP(C101,'סיכום 10-2020'!C:H,3,FALSE),0)</f>
        <v>0.33</v>
      </c>
      <c r="M101" s="14">
        <f>IFERROR(VLOOKUP(C101,'סיכום 10-2020'!C:H,4,FALSE),0)</f>
        <v>0.33</v>
      </c>
      <c r="N101" s="23">
        <f t="shared" si="12"/>
        <v>1</v>
      </c>
      <c r="O101" s="14">
        <f>IFERROR(VLOOKUP(C101,'סיכום 10-2020'!C:H,5,FALSE),0)</f>
        <v>0</v>
      </c>
      <c r="P101" s="14">
        <f>IFERROR(VLOOKUP(C101,'סיכום 10-2020'!C:H,6,FALSE),0)</f>
        <v>0.33</v>
      </c>
      <c r="Q101" s="23">
        <f t="shared" si="13"/>
        <v>0</v>
      </c>
      <c r="R101" s="23">
        <f t="shared" si="14"/>
        <v>1</v>
      </c>
      <c r="S101" s="14">
        <f>IFERROR(VLOOKUP(C101,'סיכום 12-2022'!C:H,3,FALSE),0)</f>
        <v>1.33</v>
      </c>
      <c r="T101" s="14">
        <f>IFERROR(VLOOKUP(C101,'סיכום 12-2022'!C:H,4,FALSE),0)</f>
        <v>1.33</v>
      </c>
      <c r="U101" s="23">
        <f t="shared" si="15"/>
        <v>1</v>
      </c>
      <c r="V101" s="14">
        <f>IFERROR(VLOOKUP(C101,'סיכום 12-2022'!C:H,5,FALSE),0)</f>
        <v>0</v>
      </c>
      <c r="W101" s="14">
        <f>IFERROR(VLOOKUP(C101,'סיכום 12-2022'!C:H,6,FALSE),0)</f>
        <v>1.33</v>
      </c>
      <c r="X101" s="23">
        <f t="shared" si="16"/>
        <v>0</v>
      </c>
      <c r="Y101" s="23">
        <f t="shared" si="17"/>
        <v>1</v>
      </c>
    </row>
    <row r="102" spans="1:25" x14ac:dyDescent="0.2">
      <c r="A102" s="13">
        <v>3</v>
      </c>
      <c r="B102" s="13" t="s">
        <v>95</v>
      </c>
      <c r="C102" s="13">
        <v>535</v>
      </c>
      <c r="D102" s="13" t="s">
        <v>111</v>
      </c>
      <c r="E102" s="14">
        <f>IFERROR(VLOOKUP(C102,'סיכום 10-2010'!C:H,3,FALSE),0)</f>
        <v>0</v>
      </c>
      <c r="F102" s="14">
        <f>IFERROR(VLOOKUP(C102,'סיכום 10-2010'!C:H,4,FALSE),0)</f>
        <v>0</v>
      </c>
      <c r="G102" s="23">
        <f t="shared" si="9"/>
        <v>0</v>
      </c>
      <c r="H102" s="14">
        <f>IFERROR(VLOOKUP(C102,'סיכום 10-2010'!C:H,5,FALSE),0)</f>
        <v>0</v>
      </c>
      <c r="I102" s="14">
        <f>IFERROR(VLOOKUP(C102,'סיכום 10-2010'!C:H,6,FALSE),0)</f>
        <v>0</v>
      </c>
      <c r="J102" s="23">
        <f t="shared" si="10"/>
        <v>0</v>
      </c>
      <c r="K102" s="23">
        <f t="shared" si="11"/>
        <v>0</v>
      </c>
      <c r="L102" s="14">
        <f>IFERROR(VLOOKUP(C102,'סיכום 10-2020'!C:H,3,FALSE),0)</f>
        <v>0.33</v>
      </c>
      <c r="M102" s="14">
        <f>IFERROR(VLOOKUP(C102,'סיכום 10-2020'!C:H,4,FALSE),0)</f>
        <v>0.33</v>
      </c>
      <c r="N102" s="23">
        <f t="shared" si="12"/>
        <v>1</v>
      </c>
      <c r="O102" s="14">
        <f>IFERROR(VLOOKUP(C102,'סיכום 10-2020'!C:H,5,FALSE),0)</f>
        <v>0</v>
      </c>
      <c r="P102" s="14">
        <f>IFERROR(VLOOKUP(C102,'סיכום 10-2020'!C:H,6,FALSE),0)</f>
        <v>0.33</v>
      </c>
      <c r="Q102" s="23">
        <f t="shared" si="13"/>
        <v>0</v>
      </c>
      <c r="R102" s="23">
        <f t="shared" si="14"/>
        <v>1</v>
      </c>
      <c r="S102" s="14">
        <f>IFERROR(VLOOKUP(C102,'סיכום 12-2022'!C:H,3,FALSE),0)</f>
        <v>3.53</v>
      </c>
      <c r="T102" s="14">
        <f>IFERROR(VLOOKUP(C102,'סיכום 12-2022'!C:H,4,FALSE),0)</f>
        <v>2</v>
      </c>
      <c r="U102" s="23">
        <f t="shared" si="15"/>
        <v>0.56657223796033995</v>
      </c>
      <c r="V102" s="14">
        <f>IFERROR(VLOOKUP(C102,'סיכום 12-2022'!C:H,5,FALSE),0)</f>
        <v>0</v>
      </c>
      <c r="W102" s="14">
        <f>IFERROR(VLOOKUP(C102,'סיכום 12-2022'!C:H,6,FALSE),0)</f>
        <v>2</v>
      </c>
      <c r="X102" s="23">
        <f t="shared" si="16"/>
        <v>0</v>
      </c>
      <c r="Y102" s="23">
        <f t="shared" si="17"/>
        <v>1</v>
      </c>
    </row>
    <row r="103" spans="1:25" x14ac:dyDescent="0.2">
      <c r="A103" s="13">
        <v>3</v>
      </c>
      <c r="B103" s="13" t="s">
        <v>95</v>
      </c>
      <c r="C103" s="13">
        <v>536</v>
      </c>
      <c r="D103" s="13" t="s">
        <v>112</v>
      </c>
      <c r="E103" s="14">
        <f>IFERROR(VLOOKUP(C103,'סיכום 10-2010'!C:H,3,FALSE),0)</f>
        <v>0</v>
      </c>
      <c r="F103" s="14">
        <f>IFERROR(VLOOKUP(C103,'סיכום 10-2010'!C:H,4,FALSE),0)</f>
        <v>0</v>
      </c>
      <c r="G103" s="23">
        <f t="shared" si="9"/>
        <v>0</v>
      </c>
      <c r="H103" s="14">
        <f>IFERROR(VLOOKUP(C103,'סיכום 10-2010'!C:H,5,FALSE),0)</f>
        <v>0</v>
      </c>
      <c r="I103" s="14">
        <f>IFERROR(VLOOKUP(C103,'סיכום 10-2010'!C:H,6,FALSE),0)</f>
        <v>0</v>
      </c>
      <c r="J103" s="23">
        <f t="shared" si="10"/>
        <v>0</v>
      </c>
      <c r="K103" s="23">
        <f t="shared" si="11"/>
        <v>0</v>
      </c>
      <c r="L103" s="14">
        <f>IFERROR(VLOOKUP(C103,'סיכום 10-2020'!C:H,3,FALSE),0)</f>
        <v>0.33</v>
      </c>
      <c r="M103" s="14">
        <f>IFERROR(VLOOKUP(C103,'סיכום 10-2020'!C:H,4,FALSE),0)</f>
        <v>0.33</v>
      </c>
      <c r="N103" s="23">
        <f t="shared" si="12"/>
        <v>1</v>
      </c>
      <c r="O103" s="14">
        <f>IFERROR(VLOOKUP(C103,'סיכום 10-2020'!C:H,5,FALSE),0)</f>
        <v>0.33</v>
      </c>
      <c r="P103" s="14">
        <f>IFERROR(VLOOKUP(C103,'סיכום 10-2020'!C:H,6,FALSE),0)</f>
        <v>0</v>
      </c>
      <c r="Q103" s="23">
        <f t="shared" si="13"/>
        <v>1</v>
      </c>
      <c r="R103" s="23">
        <f t="shared" si="14"/>
        <v>0</v>
      </c>
      <c r="S103" s="14">
        <f>IFERROR(VLOOKUP(C103,'סיכום 12-2022'!C:H,3,FALSE),0)</f>
        <v>0.56000000000000005</v>
      </c>
      <c r="T103" s="14">
        <f>IFERROR(VLOOKUP(C103,'סיכום 12-2022'!C:H,4,FALSE),0)</f>
        <v>0</v>
      </c>
      <c r="U103" s="23">
        <f t="shared" si="15"/>
        <v>0</v>
      </c>
      <c r="V103" s="14">
        <f>IFERROR(VLOOKUP(C103,'סיכום 12-2022'!C:H,5,FALSE),0)</f>
        <v>0</v>
      </c>
      <c r="W103" s="14">
        <f>IFERROR(VLOOKUP(C103,'סיכום 12-2022'!C:H,6,FALSE),0)</f>
        <v>0</v>
      </c>
      <c r="X103" s="23">
        <f t="shared" si="16"/>
        <v>0</v>
      </c>
      <c r="Y103" s="23">
        <f t="shared" si="17"/>
        <v>0</v>
      </c>
    </row>
    <row r="104" spans="1:25" x14ac:dyDescent="0.2">
      <c r="A104" s="13">
        <v>3</v>
      </c>
      <c r="B104" s="13" t="s">
        <v>95</v>
      </c>
      <c r="C104" s="13">
        <v>539</v>
      </c>
      <c r="D104" s="13" t="s">
        <v>113</v>
      </c>
      <c r="E104" s="14">
        <f>IFERROR(VLOOKUP(C104,'סיכום 10-2010'!C:H,3,FALSE),0)</f>
        <v>0</v>
      </c>
      <c r="F104" s="14">
        <f>IFERROR(VLOOKUP(C104,'סיכום 10-2010'!C:H,4,FALSE),0)</f>
        <v>0</v>
      </c>
      <c r="G104" s="23">
        <f t="shared" si="9"/>
        <v>0</v>
      </c>
      <c r="H104" s="14">
        <f>IFERROR(VLOOKUP(C104,'סיכום 10-2010'!C:H,5,FALSE),0)</f>
        <v>0</v>
      </c>
      <c r="I104" s="14">
        <f>IFERROR(VLOOKUP(C104,'סיכום 10-2010'!C:H,6,FALSE),0)</f>
        <v>0</v>
      </c>
      <c r="J104" s="23">
        <f t="shared" si="10"/>
        <v>0</v>
      </c>
      <c r="K104" s="23">
        <f t="shared" si="11"/>
        <v>0</v>
      </c>
      <c r="L104" s="14">
        <f>IFERROR(VLOOKUP(C104,'סיכום 10-2020'!C:H,3,FALSE),0)</f>
        <v>0.5</v>
      </c>
      <c r="M104" s="14">
        <f>IFERROR(VLOOKUP(C104,'סיכום 10-2020'!C:H,4,FALSE),0)</f>
        <v>0.5</v>
      </c>
      <c r="N104" s="23">
        <f t="shared" si="12"/>
        <v>1</v>
      </c>
      <c r="O104" s="14">
        <f>IFERROR(VLOOKUP(C104,'סיכום 10-2020'!C:H,5,FALSE),0)</f>
        <v>0</v>
      </c>
      <c r="P104" s="14">
        <f>IFERROR(VLOOKUP(C104,'סיכום 10-2020'!C:H,6,FALSE),0)</f>
        <v>0.5</v>
      </c>
      <c r="Q104" s="23">
        <f t="shared" si="13"/>
        <v>0</v>
      </c>
      <c r="R104" s="23">
        <f t="shared" si="14"/>
        <v>1</v>
      </c>
      <c r="S104" s="14">
        <f>IFERROR(VLOOKUP(C104,'סיכום 12-2022'!C:H,3,FALSE),0)</f>
        <v>1.75</v>
      </c>
      <c r="T104" s="14">
        <f>IFERROR(VLOOKUP(C104,'סיכום 12-2022'!C:H,4,FALSE),0)</f>
        <v>1.75</v>
      </c>
      <c r="U104" s="23">
        <f t="shared" si="15"/>
        <v>1</v>
      </c>
      <c r="V104" s="14">
        <f>IFERROR(VLOOKUP(C104,'סיכום 12-2022'!C:H,5,FALSE),0)</f>
        <v>0</v>
      </c>
      <c r="W104" s="14">
        <f>IFERROR(VLOOKUP(C104,'סיכום 12-2022'!C:H,6,FALSE),0)</f>
        <v>1.75</v>
      </c>
      <c r="X104" s="23">
        <f t="shared" si="16"/>
        <v>0</v>
      </c>
      <c r="Y104" s="23">
        <f t="shared" si="17"/>
        <v>1</v>
      </c>
    </row>
    <row r="105" spans="1:25" x14ac:dyDescent="0.2">
      <c r="A105" s="13">
        <v>3</v>
      </c>
      <c r="B105" s="13" t="s">
        <v>95</v>
      </c>
      <c r="C105" s="13">
        <v>540</v>
      </c>
      <c r="D105" s="13" t="s">
        <v>114</v>
      </c>
      <c r="E105" s="14">
        <f>IFERROR(VLOOKUP(C105,'סיכום 10-2010'!C:H,3,FALSE),0)</f>
        <v>0</v>
      </c>
      <c r="F105" s="14">
        <f>IFERROR(VLOOKUP(C105,'סיכום 10-2010'!C:H,4,FALSE),0)</f>
        <v>0</v>
      </c>
      <c r="G105" s="23">
        <f t="shared" si="9"/>
        <v>0</v>
      </c>
      <c r="H105" s="14">
        <f>IFERROR(VLOOKUP(C105,'סיכום 10-2010'!C:H,5,FALSE),0)</f>
        <v>0</v>
      </c>
      <c r="I105" s="14">
        <f>IFERROR(VLOOKUP(C105,'סיכום 10-2010'!C:H,6,FALSE),0)</f>
        <v>0</v>
      </c>
      <c r="J105" s="23">
        <f t="shared" si="10"/>
        <v>0</v>
      </c>
      <c r="K105" s="23">
        <f t="shared" si="11"/>
        <v>0</v>
      </c>
      <c r="L105" s="14">
        <f>IFERROR(VLOOKUP(C105,'סיכום 10-2020'!C:H,3,FALSE),0)</f>
        <v>1.25</v>
      </c>
      <c r="M105" s="14">
        <f>IFERROR(VLOOKUP(C105,'סיכום 10-2020'!C:H,4,FALSE),0)</f>
        <v>1.25</v>
      </c>
      <c r="N105" s="23">
        <f t="shared" si="12"/>
        <v>1</v>
      </c>
      <c r="O105" s="14">
        <f>IFERROR(VLOOKUP(C105,'סיכום 10-2020'!C:H,5,FALSE),0)</f>
        <v>0</v>
      </c>
      <c r="P105" s="14">
        <f>IFERROR(VLOOKUP(C105,'סיכום 10-2020'!C:H,6,FALSE),0)</f>
        <v>1.25</v>
      </c>
      <c r="Q105" s="23">
        <f t="shared" si="13"/>
        <v>0</v>
      </c>
      <c r="R105" s="23">
        <f t="shared" si="14"/>
        <v>1</v>
      </c>
      <c r="S105" s="14">
        <f>IFERROR(VLOOKUP(C105,'סיכום 12-2022'!C:H,3,FALSE),0)</f>
        <v>0.5</v>
      </c>
      <c r="T105" s="14">
        <f>IFERROR(VLOOKUP(C105,'סיכום 12-2022'!C:H,4,FALSE),0)</f>
        <v>0.5</v>
      </c>
      <c r="U105" s="23">
        <f t="shared" si="15"/>
        <v>1</v>
      </c>
      <c r="V105" s="14">
        <f>IFERROR(VLOOKUP(C105,'סיכום 12-2022'!C:H,5,FALSE),0)</f>
        <v>0</v>
      </c>
      <c r="W105" s="14">
        <f>IFERROR(VLOOKUP(C105,'סיכום 12-2022'!C:H,6,FALSE),0)</f>
        <v>0.5</v>
      </c>
      <c r="X105" s="23">
        <f t="shared" si="16"/>
        <v>0</v>
      </c>
      <c r="Y105" s="23">
        <f t="shared" si="17"/>
        <v>1</v>
      </c>
    </row>
    <row r="106" spans="1:25" x14ac:dyDescent="0.2">
      <c r="A106" s="13">
        <v>3</v>
      </c>
      <c r="B106" s="13" t="s">
        <v>95</v>
      </c>
      <c r="C106" s="13">
        <v>542</v>
      </c>
      <c r="D106" s="13" t="s">
        <v>1252</v>
      </c>
      <c r="E106" s="14">
        <f>IFERROR(VLOOKUP(C106,'סיכום 10-2010'!C:H,3,FALSE),0)</f>
        <v>0</v>
      </c>
      <c r="F106" s="14">
        <f>IFERROR(VLOOKUP(C106,'סיכום 10-2010'!C:H,4,FALSE),0)</f>
        <v>0</v>
      </c>
      <c r="G106" s="23">
        <f t="shared" si="9"/>
        <v>0</v>
      </c>
      <c r="H106" s="14">
        <f>IFERROR(VLOOKUP(C106,'סיכום 10-2010'!C:H,5,FALSE),0)</f>
        <v>0</v>
      </c>
      <c r="I106" s="14">
        <f>IFERROR(VLOOKUP(C106,'סיכום 10-2010'!C:H,6,FALSE),0)</f>
        <v>0</v>
      </c>
      <c r="J106" s="23">
        <f t="shared" si="10"/>
        <v>0</v>
      </c>
      <c r="K106" s="23">
        <f t="shared" si="11"/>
        <v>0</v>
      </c>
      <c r="L106" s="14">
        <f>IFERROR(VLOOKUP(C106,'סיכום 10-2020'!C:H,3,FALSE),0)</f>
        <v>0.33</v>
      </c>
      <c r="M106" s="14">
        <f>IFERROR(VLOOKUP(C106,'סיכום 10-2020'!C:H,4,FALSE),0)</f>
        <v>0.33</v>
      </c>
      <c r="N106" s="23">
        <f t="shared" si="12"/>
        <v>1</v>
      </c>
      <c r="O106" s="14">
        <f>IFERROR(VLOOKUP(C106,'סיכום 10-2020'!C:H,5,FALSE),0)</f>
        <v>0</v>
      </c>
      <c r="P106" s="14">
        <f>IFERROR(VLOOKUP(C106,'סיכום 10-2020'!C:H,6,FALSE),0)</f>
        <v>0.33</v>
      </c>
      <c r="Q106" s="23">
        <f t="shared" si="13"/>
        <v>0</v>
      </c>
      <c r="R106" s="23">
        <f t="shared" si="14"/>
        <v>1</v>
      </c>
      <c r="S106" s="14">
        <f>IFERROR(VLOOKUP(C106,'סיכום 12-2022'!C:H,3,FALSE),0)</f>
        <v>0</v>
      </c>
      <c r="T106" s="14">
        <f>IFERROR(VLOOKUP(C106,'סיכום 12-2022'!C:H,4,FALSE),0)</f>
        <v>0</v>
      </c>
      <c r="U106" s="23">
        <f t="shared" si="15"/>
        <v>0</v>
      </c>
      <c r="V106" s="14">
        <f>IFERROR(VLOOKUP(C106,'סיכום 12-2022'!C:H,5,FALSE),0)</f>
        <v>0</v>
      </c>
      <c r="W106" s="14">
        <f>IFERROR(VLOOKUP(C106,'סיכום 12-2022'!C:H,6,FALSE),0)</f>
        <v>0</v>
      </c>
      <c r="X106" s="23">
        <f t="shared" si="16"/>
        <v>0</v>
      </c>
      <c r="Y106" s="23">
        <f t="shared" si="17"/>
        <v>0</v>
      </c>
    </row>
    <row r="107" spans="1:25" x14ac:dyDescent="0.2">
      <c r="A107" s="13">
        <v>3</v>
      </c>
      <c r="B107" s="13" t="s">
        <v>95</v>
      </c>
      <c r="C107" s="13">
        <v>543</v>
      </c>
      <c r="D107" s="13" t="s">
        <v>115</v>
      </c>
      <c r="E107" s="14">
        <f>IFERROR(VLOOKUP(C107,'סיכום 10-2010'!C:H,3,FALSE),0)</f>
        <v>1</v>
      </c>
      <c r="F107" s="14">
        <f>IFERROR(VLOOKUP(C107,'סיכום 10-2010'!C:H,4,FALSE),0)</f>
        <v>1</v>
      </c>
      <c r="G107" s="23">
        <f t="shared" si="9"/>
        <v>1</v>
      </c>
      <c r="H107" s="14">
        <f>IFERROR(VLOOKUP(C107,'סיכום 10-2010'!C:H,5,FALSE),0)</f>
        <v>0</v>
      </c>
      <c r="I107" s="14">
        <f>IFERROR(VLOOKUP(C107,'סיכום 10-2010'!C:H,6,FALSE),0)</f>
        <v>1</v>
      </c>
      <c r="J107" s="23">
        <f t="shared" si="10"/>
        <v>0</v>
      </c>
      <c r="K107" s="23">
        <f t="shared" si="11"/>
        <v>1</v>
      </c>
      <c r="L107" s="14">
        <f>IFERROR(VLOOKUP(C107,'סיכום 10-2020'!C:H,3,FALSE),0)</f>
        <v>1.5</v>
      </c>
      <c r="M107" s="14">
        <f>IFERROR(VLOOKUP(C107,'סיכום 10-2020'!C:H,4,FALSE),0)</f>
        <v>1.5</v>
      </c>
      <c r="N107" s="23">
        <f t="shared" si="12"/>
        <v>1</v>
      </c>
      <c r="O107" s="14">
        <f>IFERROR(VLOOKUP(C107,'סיכום 10-2020'!C:H,5,FALSE),0)</f>
        <v>0</v>
      </c>
      <c r="P107" s="14">
        <f>IFERROR(VLOOKUP(C107,'סיכום 10-2020'!C:H,6,FALSE),0)</f>
        <v>1.5</v>
      </c>
      <c r="Q107" s="23">
        <f t="shared" si="13"/>
        <v>0</v>
      </c>
      <c r="R107" s="23">
        <f t="shared" si="14"/>
        <v>1</v>
      </c>
      <c r="S107" s="14">
        <f>IFERROR(VLOOKUP(C107,'סיכום 12-2022'!C:H,3,FALSE),0)</f>
        <v>1.5</v>
      </c>
      <c r="T107" s="14">
        <f>IFERROR(VLOOKUP(C107,'סיכום 12-2022'!C:H,4,FALSE),0)</f>
        <v>1.5</v>
      </c>
      <c r="U107" s="23">
        <f t="shared" si="15"/>
        <v>1</v>
      </c>
      <c r="V107" s="14">
        <f>IFERROR(VLOOKUP(C107,'סיכום 12-2022'!C:H,5,FALSE),0)</f>
        <v>0</v>
      </c>
      <c r="W107" s="14">
        <f>IFERROR(VLOOKUP(C107,'סיכום 12-2022'!C:H,6,FALSE),0)</f>
        <v>1.5</v>
      </c>
      <c r="X107" s="23">
        <f t="shared" si="16"/>
        <v>0</v>
      </c>
      <c r="Y107" s="23">
        <f t="shared" si="17"/>
        <v>1</v>
      </c>
    </row>
    <row r="108" spans="1:25" x14ac:dyDescent="0.2">
      <c r="A108" s="13">
        <v>3</v>
      </c>
      <c r="B108" s="13" t="s">
        <v>95</v>
      </c>
      <c r="C108" s="13">
        <v>544</v>
      </c>
      <c r="D108" s="13" t="s">
        <v>116</v>
      </c>
      <c r="E108" s="14">
        <f>IFERROR(VLOOKUP(C108,'סיכום 10-2010'!C:H,3,FALSE),0)</f>
        <v>0.75</v>
      </c>
      <c r="F108" s="14">
        <f>IFERROR(VLOOKUP(C108,'סיכום 10-2010'!C:H,4,FALSE),0)</f>
        <v>0.75</v>
      </c>
      <c r="G108" s="23">
        <f t="shared" si="9"/>
        <v>1</v>
      </c>
      <c r="H108" s="14">
        <f>IFERROR(VLOOKUP(C108,'סיכום 10-2010'!C:H,5,FALSE),0)</f>
        <v>0</v>
      </c>
      <c r="I108" s="14">
        <f>IFERROR(VLOOKUP(C108,'סיכום 10-2010'!C:H,6,FALSE),0)</f>
        <v>0.75</v>
      </c>
      <c r="J108" s="23">
        <f t="shared" si="10"/>
        <v>0</v>
      </c>
      <c r="K108" s="23">
        <f t="shared" si="11"/>
        <v>1</v>
      </c>
      <c r="L108" s="14">
        <f>IFERROR(VLOOKUP(C108,'סיכום 10-2020'!C:H,3,FALSE),0)</f>
        <v>2.15</v>
      </c>
      <c r="M108" s="14">
        <f>IFERROR(VLOOKUP(C108,'סיכום 10-2020'!C:H,4,FALSE),0)</f>
        <v>1.9</v>
      </c>
      <c r="N108" s="23">
        <f t="shared" si="12"/>
        <v>0.88372093023255816</v>
      </c>
      <c r="O108" s="14">
        <f>IFERROR(VLOOKUP(C108,'סיכום 10-2020'!C:H,5,FALSE),0)</f>
        <v>0</v>
      </c>
      <c r="P108" s="14">
        <f>IFERROR(VLOOKUP(C108,'סיכום 10-2020'!C:H,6,FALSE),0)</f>
        <v>1.9</v>
      </c>
      <c r="Q108" s="23">
        <f t="shared" si="13"/>
        <v>0</v>
      </c>
      <c r="R108" s="23">
        <f t="shared" si="14"/>
        <v>1</v>
      </c>
      <c r="S108" s="14">
        <f>IFERROR(VLOOKUP(C108,'סיכום 12-2022'!C:H,3,FALSE),0)</f>
        <v>2.15</v>
      </c>
      <c r="T108" s="14">
        <f>IFERROR(VLOOKUP(C108,'סיכום 12-2022'!C:H,4,FALSE),0)</f>
        <v>2.15</v>
      </c>
      <c r="U108" s="23">
        <f t="shared" si="15"/>
        <v>1</v>
      </c>
      <c r="V108" s="14">
        <f>IFERROR(VLOOKUP(C108,'סיכום 12-2022'!C:H,5,FALSE),0)</f>
        <v>0</v>
      </c>
      <c r="W108" s="14">
        <f>IFERROR(VLOOKUP(C108,'סיכום 12-2022'!C:H,6,FALSE),0)</f>
        <v>2.15</v>
      </c>
      <c r="X108" s="23">
        <f t="shared" si="16"/>
        <v>0</v>
      </c>
      <c r="Y108" s="23">
        <f t="shared" si="17"/>
        <v>1</v>
      </c>
    </row>
    <row r="109" spans="1:25" x14ac:dyDescent="0.2">
      <c r="A109" s="13">
        <v>3</v>
      </c>
      <c r="B109" s="13" t="s">
        <v>95</v>
      </c>
      <c r="C109" s="13">
        <v>545</v>
      </c>
      <c r="D109" s="13" t="s">
        <v>117</v>
      </c>
      <c r="E109" s="14">
        <f>IFERROR(VLOOKUP(C109,'סיכום 10-2010'!C:H,3,FALSE),0)</f>
        <v>1</v>
      </c>
      <c r="F109" s="14">
        <f>IFERROR(VLOOKUP(C109,'סיכום 10-2010'!C:H,4,FALSE),0)</f>
        <v>1</v>
      </c>
      <c r="G109" s="23">
        <f t="shared" si="9"/>
        <v>1</v>
      </c>
      <c r="H109" s="14">
        <f>IFERROR(VLOOKUP(C109,'סיכום 10-2010'!C:H,5,FALSE),0)</f>
        <v>0</v>
      </c>
      <c r="I109" s="14">
        <f>IFERROR(VLOOKUP(C109,'סיכום 10-2010'!C:H,6,FALSE),0)</f>
        <v>1</v>
      </c>
      <c r="J109" s="23">
        <f t="shared" si="10"/>
        <v>0</v>
      </c>
      <c r="K109" s="23">
        <f t="shared" si="11"/>
        <v>1</v>
      </c>
      <c r="L109" s="14">
        <f>IFERROR(VLOOKUP(C109,'סיכום 10-2020'!C:H,3,FALSE),0)</f>
        <v>1.25</v>
      </c>
      <c r="M109" s="14">
        <f>IFERROR(VLOOKUP(C109,'סיכום 10-2020'!C:H,4,FALSE),0)</f>
        <v>1.25</v>
      </c>
      <c r="N109" s="23">
        <f t="shared" si="12"/>
        <v>1</v>
      </c>
      <c r="O109" s="14">
        <f>IFERROR(VLOOKUP(C109,'סיכום 10-2020'!C:H,5,FALSE),0)</f>
        <v>0</v>
      </c>
      <c r="P109" s="14">
        <f>IFERROR(VLOOKUP(C109,'סיכום 10-2020'!C:H,6,FALSE),0)</f>
        <v>1.25</v>
      </c>
      <c r="Q109" s="23">
        <f t="shared" si="13"/>
        <v>0</v>
      </c>
      <c r="R109" s="23">
        <f t="shared" si="14"/>
        <v>1</v>
      </c>
      <c r="S109" s="14">
        <f>IFERROR(VLOOKUP(C109,'סיכום 12-2022'!C:H,3,FALSE),0)</f>
        <v>1.25</v>
      </c>
      <c r="T109" s="14">
        <f>IFERROR(VLOOKUP(C109,'סיכום 12-2022'!C:H,4,FALSE),0)</f>
        <v>1.25</v>
      </c>
      <c r="U109" s="23">
        <f t="shared" si="15"/>
        <v>1</v>
      </c>
      <c r="V109" s="14">
        <f>IFERROR(VLOOKUP(C109,'סיכום 12-2022'!C:H,5,FALSE),0)</f>
        <v>0</v>
      </c>
      <c r="W109" s="14">
        <f>IFERROR(VLOOKUP(C109,'סיכום 12-2022'!C:H,6,FALSE),0)</f>
        <v>1.25</v>
      </c>
      <c r="X109" s="23">
        <f t="shared" si="16"/>
        <v>0</v>
      </c>
      <c r="Y109" s="23">
        <f t="shared" si="17"/>
        <v>1</v>
      </c>
    </row>
    <row r="110" spans="1:25" x14ac:dyDescent="0.2">
      <c r="A110" s="13">
        <v>3</v>
      </c>
      <c r="B110" s="13" t="s">
        <v>95</v>
      </c>
      <c r="C110" s="13">
        <v>550</v>
      </c>
      <c r="D110" s="13" t="s">
        <v>118</v>
      </c>
      <c r="E110" s="14">
        <f>IFERROR(VLOOKUP(C110,'סיכום 10-2010'!C:H,3,FALSE),0)</f>
        <v>0</v>
      </c>
      <c r="F110" s="14">
        <f>IFERROR(VLOOKUP(C110,'סיכום 10-2010'!C:H,4,FALSE),0)</f>
        <v>0</v>
      </c>
      <c r="G110" s="23">
        <f t="shared" si="9"/>
        <v>0</v>
      </c>
      <c r="H110" s="14">
        <f>IFERROR(VLOOKUP(C110,'סיכום 10-2010'!C:H,5,FALSE),0)</f>
        <v>0</v>
      </c>
      <c r="I110" s="14">
        <f>IFERROR(VLOOKUP(C110,'סיכום 10-2010'!C:H,6,FALSE),0)</f>
        <v>0</v>
      </c>
      <c r="J110" s="23">
        <f t="shared" si="10"/>
        <v>0</v>
      </c>
      <c r="K110" s="23">
        <f t="shared" si="11"/>
        <v>0</v>
      </c>
      <c r="L110" s="14">
        <f>IFERROR(VLOOKUP(C110,'סיכום 10-2020'!C:H,3,FALSE),0)</f>
        <v>0.33</v>
      </c>
      <c r="M110" s="14">
        <f>IFERROR(VLOOKUP(C110,'סיכום 10-2020'!C:H,4,FALSE),0)</f>
        <v>0.33</v>
      </c>
      <c r="N110" s="23">
        <f t="shared" si="12"/>
        <v>1</v>
      </c>
      <c r="O110" s="14">
        <f>IFERROR(VLOOKUP(C110,'סיכום 10-2020'!C:H,5,FALSE),0)</f>
        <v>0</v>
      </c>
      <c r="P110" s="14">
        <f>IFERROR(VLOOKUP(C110,'סיכום 10-2020'!C:H,6,FALSE),0)</f>
        <v>0.32999999999999996</v>
      </c>
      <c r="Q110" s="23">
        <f t="shared" si="13"/>
        <v>0</v>
      </c>
      <c r="R110" s="23">
        <f t="shared" si="14"/>
        <v>0.99999999999999978</v>
      </c>
      <c r="S110" s="14">
        <f>IFERROR(VLOOKUP(C110,'סיכום 12-2022'!C:H,3,FALSE),0)</f>
        <v>0.33</v>
      </c>
      <c r="T110" s="14">
        <f>IFERROR(VLOOKUP(C110,'סיכום 12-2022'!C:H,4,FALSE),0)</f>
        <v>0.33</v>
      </c>
      <c r="U110" s="23">
        <f t="shared" si="15"/>
        <v>1</v>
      </c>
      <c r="V110" s="14">
        <f>IFERROR(VLOOKUP(C110,'סיכום 12-2022'!C:H,5,FALSE),0)</f>
        <v>0</v>
      </c>
      <c r="W110" s="14">
        <f>IFERROR(VLOOKUP(C110,'סיכום 12-2022'!C:H,6,FALSE),0)</f>
        <v>0.32999999999999996</v>
      </c>
      <c r="X110" s="23">
        <f t="shared" si="16"/>
        <v>0</v>
      </c>
      <c r="Y110" s="23">
        <f t="shared" si="17"/>
        <v>0.99999999999999978</v>
      </c>
    </row>
    <row r="111" spans="1:25" x14ac:dyDescent="0.2">
      <c r="A111" s="13">
        <v>3</v>
      </c>
      <c r="B111" s="13" t="s">
        <v>95</v>
      </c>
      <c r="C111" s="13">
        <v>552</v>
      </c>
      <c r="D111" s="13" t="s">
        <v>119</v>
      </c>
      <c r="E111" s="14">
        <f>IFERROR(VLOOKUP(C111,'סיכום 10-2010'!C:H,3,FALSE),0)</f>
        <v>0.6</v>
      </c>
      <c r="F111" s="14">
        <f>IFERROR(VLOOKUP(C111,'סיכום 10-2010'!C:H,4,FALSE),0)</f>
        <v>0.6</v>
      </c>
      <c r="G111" s="23">
        <f t="shared" si="9"/>
        <v>1</v>
      </c>
      <c r="H111" s="14">
        <f>IFERROR(VLOOKUP(C111,'סיכום 10-2010'!C:H,5,FALSE),0)</f>
        <v>0</v>
      </c>
      <c r="I111" s="14">
        <f>IFERROR(VLOOKUP(C111,'סיכום 10-2010'!C:H,6,FALSE),0)</f>
        <v>0.6</v>
      </c>
      <c r="J111" s="23">
        <f t="shared" si="10"/>
        <v>0</v>
      </c>
      <c r="K111" s="23">
        <f t="shared" si="11"/>
        <v>1</v>
      </c>
      <c r="L111" s="14">
        <f>IFERROR(VLOOKUP(C111,'סיכום 10-2020'!C:H,3,FALSE),0)</f>
        <v>1.35</v>
      </c>
      <c r="M111" s="14">
        <f>IFERROR(VLOOKUP(C111,'סיכום 10-2020'!C:H,4,FALSE),0)</f>
        <v>1.35</v>
      </c>
      <c r="N111" s="23">
        <f t="shared" si="12"/>
        <v>1</v>
      </c>
      <c r="O111" s="14">
        <f>IFERROR(VLOOKUP(C111,'סיכום 10-2020'!C:H,5,FALSE),0)</f>
        <v>0</v>
      </c>
      <c r="P111" s="14">
        <f>IFERROR(VLOOKUP(C111,'סיכום 10-2020'!C:H,6,FALSE),0)</f>
        <v>1.35</v>
      </c>
      <c r="Q111" s="23">
        <f t="shared" si="13"/>
        <v>0</v>
      </c>
      <c r="R111" s="23">
        <f t="shared" si="14"/>
        <v>1</v>
      </c>
      <c r="S111" s="14">
        <f>IFERROR(VLOOKUP(C111,'סיכום 12-2022'!C:H,3,FALSE),0)</f>
        <v>2.35</v>
      </c>
      <c r="T111" s="14">
        <f>IFERROR(VLOOKUP(C111,'סיכום 12-2022'!C:H,4,FALSE),0)</f>
        <v>1.6</v>
      </c>
      <c r="U111" s="23">
        <f t="shared" si="15"/>
        <v>0.68085106382978722</v>
      </c>
      <c r="V111" s="14">
        <f>IFERROR(VLOOKUP(C111,'סיכום 12-2022'!C:H,5,FALSE),0)</f>
        <v>0</v>
      </c>
      <c r="W111" s="14">
        <f>IFERROR(VLOOKUP(C111,'סיכום 12-2022'!C:H,6,FALSE),0)</f>
        <v>1.6</v>
      </c>
      <c r="X111" s="23">
        <f t="shared" si="16"/>
        <v>0</v>
      </c>
      <c r="Y111" s="23">
        <f t="shared" si="17"/>
        <v>1</v>
      </c>
    </row>
    <row r="112" spans="1:25" x14ac:dyDescent="0.2">
      <c r="A112" s="13">
        <v>3</v>
      </c>
      <c r="B112" s="13" t="s">
        <v>95</v>
      </c>
      <c r="C112" s="13">
        <v>555</v>
      </c>
      <c r="D112" s="13" t="s">
        <v>120</v>
      </c>
      <c r="E112" s="14">
        <f>IFERROR(VLOOKUP(C112,'סיכום 10-2010'!C:H,3,FALSE),0)</f>
        <v>0</v>
      </c>
      <c r="F112" s="14">
        <f>IFERROR(VLOOKUP(C112,'סיכום 10-2010'!C:H,4,FALSE),0)</f>
        <v>0</v>
      </c>
      <c r="G112" s="23">
        <f t="shared" si="9"/>
        <v>0</v>
      </c>
      <c r="H112" s="14">
        <f>IFERROR(VLOOKUP(C112,'סיכום 10-2010'!C:H,5,FALSE),0)</f>
        <v>0</v>
      </c>
      <c r="I112" s="14">
        <f>IFERROR(VLOOKUP(C112,'סיכום 10-2010'!C:H,6,FALSE),0)</f>
        <v>0</v>
      </c>
      <c r="J112" s="23">
        <f t="shared" si="10"/>
        <v>0</v>
      </c>
      <c r="K112" s="23">
        <f t="shared" si="11"/>
        <v>0</v>
      </c>
      <c r="L112" s="14">
        <f>IFERROR(VLOOKUP(C112,'סיכום 10-2020'!C:H,3,FALSE),0)</f>
        <v>0</v>
      </c>
      <c r="M112" s="14">
        <f>IFERROR(VLOOKUP(C112,'סיכום 10-2020'!C:H,4,FALSE),0)</f>
        <v>0</v>
      </c>
      <c r="N112" s="23">
        <f t="shared" si="12"/>
        <v>0</v>
      </c>
      <c r="O112" s="14">
        <f>IFERROR(VLOOKUP(C112,'סיכום 10-2020'!C:H,5,FALSE),0)</f>
        <v>0</v>
      </c>
      <c r="P112" s="14">
        <f>IFERROR(VLOOKUP(C112,'סיכום 10-2020'!C:H,6,FALSE),0)</f>
        <v>0</v>
      </c>
      <c r="Q112" s="23">
        <f t="shared" si="13"/>
        <v>0</v>
      </c>
      <c r="R112" s="23">
        <f t="shared" si="14"/>
        <v>0</v>
      </c>
      <c r="S112" s="14">
        <f>IFERROR(VLOOKUP(C112,'סיכום 12-2022'!C:H,3,FALSE),0)</f>
        <v>0.6</v>
      </c>
      <c r="T112" s="14">
        <f>IFERROR(VLOOKUP(C112,'סיכום 12-2022'!C:H,4,FALSE),0)</f>
        <v>0.6</v>
      </c>
      <c r="U112" s="23">
        <f t="shared" si="15"/>
        <v>1</v>
      </c>
      <c r="V112" s="14">
        <f>IFERROR(VLOOKUP(C112,'סיכום 12-2022'!C:H,5,FALSE),0)</f>
        <v>0.6</v>
      </c>
      <c r="W112" s="14">
        <f>IFERROR(VLOOKUP(C112,'סיכום 12-2022'!C:H,6,FALSE),0)</f>
        <v>0</v>
      </c>
      <c r="X112" s="23">
        <f t="shared" si="16"/>
        <v>1</v>
      </c>
      <c r="Y112" s="23">
        <f t="shared" si="17"/>
        <v>0</v>
      </c>
    </row>
    <row r="113" spans="1:25" x14ac:dyDescent="0.2">
      <c r="A113" s="13">
        <v>3</v>
      </c>
      <c r="B113" s="13" t="s">
        <v>95</v>
      </c>
      <c r="C113" s="13">
        <v>556</v>
      </c>
      <c r="D113" s="13" t="s">
        <v>121</v>
      </c>
      <c r="E113" s="14">
        <f>IFERROR(VLOOKUP(C113,'סיכום 10-2010'!C:H,3,FALSE),0)</f>
        <v>0</v>
      </c>
      <c r="F113" s="14">
        <f>IFERROR(VLOOKUP(C113,'סיכום 10-2010'!C:H,4,FALSE),0)</f>
        <v>0</v>
      </c>
      <c r="G113" s="23">
        <f t="shared" si="9"/>
        <v>0</v>
      </c>
      <c r="H113" s="14">
        <f>IFERROR(VLOOKUP(C113,'סיכום 10-2010'!C:H,5,FALSE),0)</f>
        <v>0</v>
      </c>
      <c r="I113" s="14">
        <f>IFERROR(VLOOKUP(C113,'סיכום 10-2010'!C:H,6,FALSE),0)</f>
        <v>0</v>
      </c>
      <c r="J113" s="23">
        <f t="shared" si="10"/>
        <v>0</v>
      </c>
      <c r="K113" s="23">
        <f t="shared" si="11"/>
        <v>0</v>
      </c>
      <c r="L113" s="14">
        <f>IFERROR(VLOOKUP(C113,'סיכום 10-2020'!C:H,3,FALSE),0)</f>
        <v>0.33</v>
      </c>
      <c r="M113" s="14">
        <f>IFERROR(VLOOKUP(C113,'סיכום 10-2020'!C:H,4,FALSE),0)</f>
        <v>0.33</v>
      </c>
      <c r="N113" s="23">
        <f t="shared" si="12"/>
        <v>1</v>
      </c>
      <c r="O113" s="14">
        <f>IFERROR(VLOOKUP(C113,'סיכום 10-2020'!C:H,5,FALSE),0)</f>
        <v>0</v>
      </c>
      <c r="P113" s="14">
        <f>IFERROR(VLOOKUP(C113,'סיכום 10-2020'!C:H,6,FALSE),0)</f>
        <v>0.33</v>
      </c>
      <c r="Q113" s="23">
        <f t="shared" si="13"/>
        <v>0</v>
      </c>
      <c r="R113" s="23">
        <f t="shared" si="14"/>
        <v>1</v>
      </c>
      <c r="S113" s="14">
        <f>IFERROR(VLOOKUP(C113,'סיכום 12-2022'!C:H,3,FALSE),0)</f>
        <v>0.33</v>
      </c>
      <c r="T113" s="14">
        <f>IFERROR(VLOOKUP(C113,'סיכום 12-2022'!C:H,4,FALSE),0)</f>
        <v>0.33</v>
      </c>
      <c r="U113" s="23">
        <f t="shared" si="15"/>
        <v>1</v>
      </c>
      <c r="V113" s="14">
        <f>IFERROR(VLOOKUP(C113,'סיכום 12-2022'!C:H,5,FALSE),0)</f>
        <v>0</v>
      </c>
      <c r="W113" s="14">
        <f>IFERROR(VLOOKUP(C113,'סיכום 12-2022'!C:H,6,FALSE),0)</f>
        <v>0.33</v>
      </c>
      <c r="X113" s="23">
        <f t="shared" si="16"/>
        <v>0</v>
      </c>
      <c r="Y113" s="23">
        <f t="shared" si="17"/>
        <v>1</v>
      </c>
    </row>
    <row r="114" spans="1:25" x14ac:dyDescent="0.2">
      <c r="A114" s="13">
        <v>3</v>
      </c>
      <c r="B114" s="13" t="s">
        <v>95</v>
      </c>
      <c r="C114" s="13">
        <v>561</v>
      </c>
      <c r="D114" s="13" t="s">
        <v>122</v>
      </c>
      <c r="E114" s="14">
        <f>IFERROR(VLOOKUP(C114,'סיכום 10-2010'!C:H,3,FALSE),0)</f>
        <v>0</v>
      </c>
      <c r="F114" s="14">
        <f>IFERROR(VLOOKUP(C114,'סיכום 10-2010'!C:H,4,FALSE),0)</f>
        <v>0</v>
      </c>
      <c r="G114" s="23">
        <f t="shared" si="9"/>
        <v>0</v>
      </c>
      <c r="H114" s="14">
        <f>IFERROR(VLOOKUP(C114,'סיכום 10-2010'!C:H,5,FALSE),0)</f>
        <v>0</v>
      </c>
      <c r="I114" s="14">
        <f>IFERROR(VLOOKUP(C114,'סיכום 10-2010'!C:H,6,FALSE),0)</f>
        <v>0</v>
      </c>
      <c r="J114" s="23">
        <f t="shared" si="10"/>
        <v>0</v>
      </c>
      <c r="K114" s="23">
        <f t="shared" si="11"/>
        <v>0</v>
      </c>
      <c r="L114" s="14">
        <f>IFERROR(VLOOKUP(C114,'סיכום 10-2020'!C:H,3,FALSE),0)</f>
        <v>0.33</v>
      </c>
      <c r="M114" s="14">
        <f>IFERROR(VLOOKUP(C114,'סיכום 10-2020'!C:H,4,FALSE),0)</f>
        <v>0.33</v>
      </c>
      <c r="N114" s="23">
        <f t="shared" si="12"/>
        <v>1</v>
      </c>
      <c r="O114" s="14">
        <f>IFERROR(VLOOKUP(C114,'סיכום 10-2020'!C:H,5,FALSE),0)</f>
        <v>0</v>
      </c>
      <c r="P114" s="14">
        <f>IFERROR(VLOOKUP(C114,'סיכום 10-2020'!C:H,6,FALSE),0)</f>
        <v>0.33</v>
      </c>
      <c r="Q114" s="23">
        <f t="shared" si="13"/>
        <v>0</v>
      </c>
      <c r="R114" s="23">
        <f t="shared" si="14"/>
        <v>1</v>
      </c>
      <c r="S114" s="14">
        <f>IFERROR(VLOOKUP(C114,'סיכום 12-2022'!C:H,3,FALSE),0)</f>
        <v>0.33</v>
      </c>
      <c r="T114" s="14">
        <f>IFERROR(VLOOKUP(C114,'סיכום 12-2022'!C:H,4,FALSE),0)</f>
        <v>0.33</v>
      </c>
      <c r="U114" s="23">
        <f t="shared" si="15"/>
        <v>1</v>
      </c>
      <c r="V114" s="14">
        <f>IFERROR(VLOOKUP(C114,'סיכום 12-2022'!C:H,5,FALSE),0)</f>
        <v>0</v>
      </c>
      <c r="W114" s="14">
        <f>IFERROR(VLOOKUP(C114,'סיכום 12-2022'!C:H,6,FALSE),0)</f>
        <v>0.33</v>
      </c>
      <c r="X114" s="23">
        <f t="shared" si="16"/>
        <v>0</v>
      </c>
      <c r="Y114" s="23">
        <f t="shared" si="17"/>
        <v>1</v>
      </c>
    </row>
    <row r="115" spans="1:25" x14ac:dyDescent="0.2">
      <c r="A115" s="13">
        <v>3</v>
      </c>
      <c r="B115" s="13" t="s">
        <v>95</v>
      </c>
      <c r="C115" s="13">
        <v>562</v>
      </c>
      <c r="D115" s="13" t="s">
        <v>123</v>
      </c>
      <c r="E115" s="14">
        <f>IFERROR(VLOOKUP(C115,'סיכום 10-2010'!C:H,3,FALSE),0)</f>
        <v>0.5</v>
      </c>
      <c r="F115" s="14">
        <f>IFERROR(VLOOKUP(C115,'סיכום 10-2010'!C:H,4,FALSE),0)</f>
        <v>0.5</v>
      </c>
      <c r="G115" s="23">
        <f t="shared" si="9"/>
        <v>1</v>
      </c>
      <c r="H115" s="14">
        <f>IFERROR(VLOOKUP(C115,'סיכום 10-2010'!C:H,5,FALSE),0)</f>
        <v>0</v>
      </c>
      <c r="I115" s="14">
        <f>IFERROR(VLOOKUP(C115,'סיכום 10-2010'!C:H,6,FALSE),0)</f>
        <v>0.5</v>
      </c>
      <c r="J115" s="23">
        <f t="shared" si="10"/>
        <v>0</v>
      </c>
      <c r="K115" s="23">
        <f t="shared" si="11"/>
        <v>1</v>
      </c>
      <c r="L115" s="14">
        <f>IFERROR(VLOOKUP(C115,'סיכום 10-2020'!C:H,3,FALSE),0)</f>
        <v>0.83</v>
      </c>
      <c r="M115" s="14">
        <f>IFERROR(VLOOKUP(C115,'סיכום 10-2020'!C:H,4,FALSE),0)</f>
        <v>0.83</v>
      </c>
      <c r="N115" s="23">
        <f t="shared" si="12"/>
        <v>1</v>
      </c>
      <c r="O115" s="14">
        <f>IFERROR(VLOOKUP(C115,'סיכום 10-2020'!C:H,5,FALSE),0)</f>
        <v>0</v>
      </c>
      <c r="P115" s="14">
        <f>IFERROR(VLOOKUP(C115,'סיכום 10-2020'!C:H,6,FALSE),0)</f>
        <v>0.83000000000000007</v>
      </c>
      <c r="Q115" s="23">
        <f t="shared" si="13"/>
        <v>0</v>
      </c>
      <c r="R115" s="23">
        <f t="shared" si="14"/>
        <v>1.0000000000000002</v>
      </c>
      <c r="S115" s="14">
        <f>IFERROR(VLOOKUP(C115,'סיכום 12-2022'!C:H,3,FALSE),0)</f>
        <v>1.25</v>
      </c>
      <c r="T115" s="14">
        <f>IFERROR(VLOOKUP(C115,'סיכום 12-2022'!C:H,4,FALSE),0)</f>
        <v>0.75</v>
      </c>
      <c r="U115" s="23">
        <f t="shared" si="15"/>
        <v>0.6</v>
      </c>
      <c r="V115" s="14">
        <f>IFERROR(VLOOKUP(C115,'סיכום 12-2022'!C:H,5,FALSE),0)</f>
        <v>0</v>
      </c>
      <c r="W115" s="14">
        <f>IFERROR(VLOOKUP(C115,'סיכום 12-2022'!C:H,6,FALSE),0)</f>
        <v>0.75</v>
      </c>
      <c r="X115" s="23">
        <f t="shared" si="16"/>
        <v>0</v>
      </c>
      <c r="Y115" s="23">
        <f t="shared" si="17"/>
        <v>1</v>
      </c>
    </row>
    <row r="116" spans="1:25" x14ac:dyDescent="0.2">
      <c r="A116" s="13">
        <v>3</v>
      </c>
      <c r="B116" s="13" t="s">
        <v>95</v>
      </c>
      <c r="C116" s="13">
        <v>563</v>
      </c>
      <c r="D116" s="13" t="s">
        <v>124</v>
      </c>
      <c r="E116" s="14">
        <f>IFERROR(VLOOKUP(C116,'סיכום 10-2010'!C:H,3,FALSE),0)</f>
        <v>0</v>
      </c>
      <c r="F116" s="14">
        <f>IFERROR(VLOOKUP(C116,'סיכום 10-2010'!C:H,4,FALSE),0)</f>
        <v>0</v>
      </c>
      <c r="G116" s="23">
        <f t="shared" si="9"/>
        <v>0</v>
      </c>
      <c r="H116" s="14">
        <f>IFERROR(VLOOKUP(C116,'סיכום 10-2010'!C:H,5,FALSE),0)</f>
        <v>0</v>
      </c>
      <c r="I116" s="14">
        <f>IFERROR(VLOOKUP(C116,'סיכום 10-2010'!C:H,6,FALSE),0)</f>
        <v>0</v>
      </c>
      <c r="J116" s="23">
        <f t="shared" si="10"/>
        <v>0</v>
      </c>
      <c r="K116" s="23">
        <f t="shared" si="11"/>
        <v>0</v>
      </c>
      <c r="L116" s="14">
        <f>IFERROR(VLOOKUP(C116,'סיכום 10-2020'!C:H,3,FALSE),0)</f>
        <v>0.33</v>
      </c>
      <c r="M116" s="14">
        <f>IFERROR(VLOOKUP(C116,'סיכום 10-2020'!C:H,4,FALSE),0)</f>
        <v>0.33</v>
      </c>
      <c r="N116" s="23">
        <f t="shared" si="12"/>
        <v>1</v>
      </c>
      <c r="O116" s="14">
        <f>IFERROR(VLOOKUP(C116,'סיכום 10-2020'!C:H,5,FALSE),0)</f>
        <v>0</v>
      </c>
      <c r="P116" s="14">
        <f>IFERROR(VLOOKUP(C116,'סיכום 10-2020'!C:H,6,FALSE),0)</f>
        <v>0.33</v>
      </c>
      <c r="Q116" s="23">
        <f t="shared" si="13"/>
        <v>0</v>
      </c>
      <c r="R116" s="23">
        <f t="shared" si="14"/>
        <v>1</v>
      </c>
      <c r="S116" s="14">
        <f>IFERROR(VLOOKUP(C116,'סיכום 12-2022'!C:H,3,FALSE),0)</f>
        <v>0.33</v>
      </c>
      <c r="T116" s="14">
        <f>IFERROR(VLOOKUP(C116,'סיכום 12-2022'!C:H,4,FALSE),0)</f>
        <v>0.33</v>
      </c>
      <c r="U116" s="23">
        <f t="shared" si="15"/>
        <v>1</v>
      </c>
      <c r="V116" s="14">
        <f>IFERROR(VLOOKUP(C116,'סיכום 12-2022'!C:H,5,FALSE),0)</f>
        <v>0</v>
      </c>
      <c r="W116" s="14">
        <f>IFERROR(VLOOKUP(C116,'סיכום 12-2022'!C:H,6,FALSE),0)</f>
        <v>0.33</v>
      </c>
      <c r="X116" s="23">
        <f t="shared" si="16"/>
        <v>0</v>
      </c>
      <c r="Y116" s="23">
        <f t="shared" si="17"/>
        <v>1</v>
      </c>
    </row>
    <row r="117" spans="1:25" x14ac:dyDescent="0.2">
      <c r="A117" s="13">
        <v>3</v>
      </c>
      <c r="B117" s="13" t="s">
        <v>95</v>
      </c>
      <c r="C117" s="13">
        <v>564</v>
      </c>
      <c r="D117" s="13" t="s">
        <v>125</v>
      </c>
      <c r="E117" s="14">
        <f>IFERROR(VLOOKUP(C117,'סיכום 10-2010'!C:H,3,FALSE),0)</f>
        <v>0.5</v>
      </c>
      <c r="F117" s="14">
        <f>IFERROR(VLOOKUP(C117,'סיכום 10-2010'!C:H,4,FALSE),0)</f>
        <v>0.5</v>
      </c>
      <c r="G117" s="23">
        <f t="shared" si="9"/>
        <v>1</v>
      </c>
      <c r="H117" s="14">
        <f>IFERROR(VLOOKUP(C117,'סיכום 10-2010'!C:H,5,FALSE),0)</f>
        <v>0</v>
      </c>
      <c r="I117" s="14">
        <f>IFERROR(VLOOKUP(C117,'סיכום 10-2010'!C:H,6,FALSE),0)</f>
        <v>0.5</v>
      </c>
      <c r="J117" s="23">
        <f t="shared" si="10"/>
        <v>0</v>
      </c>
      <c r="K117" s="23">
        <f t="shared" si="11"/>
        <v>1</v>
      </c>
      <c r="L117" s="14">
        <f>IFERROR(VLOOKUP(C117,'סיכום 10-2020'!C:H,3,FALSE),0)</f>
        <v>0.83</v>
      </c>
      <c r="M117" s="14">
        <f>IFERROR(VLOOKUP(C117,'סיכום 10-2020'!C:H,4,FALSE),0)</f>
        <v>0.83</v>
      </c>
      <c r="N117" s="23">
        <f t="shared" si="12"/>
        <v>1</v>
      </c>
      <c r="O117" s="14">
        <f>IFERROR(VLOOKUP(C117,'סיכום 10-2020'!C:H,5,FALSE),0)</f>
        <v>0</v>
      </c>
      <c r="P117" s="14">
        <f>IFERROR(VLOOKUP(C117,'סיכום 10-2020'!C:H,6,FALSE),0)</f>
        <v>0.83000000000000007</v>
      </c>
      <c r="Q117" s="23">
        <f t="shared" si="13"/>
        <v>0</v>
      </c>
      <c r="R117" s="23">
        <f t="shared" si="14"/>
        <v>1.0000000000000002</v>
      </c>
      <c r="S117" s="14">
        <f>IFERROR(VLOOKUP(C117,'סיכום 12-2022'!C:H,3,FALSE),0)</f>
        <v>0.83</v>
      </c>
      <c r="T117" s="14">
        <f>IFERROR(VLOOKUP(C117,'סיכום 12-2022'!C:H,4,FALSE),0)</f>
        <v>0.83</v>
      </c>
      <c r="U117" s="23">
        <f t="shared" si="15"/>
        <v>1</v>
      </c>
      <c r="V117" s="14">
        <f>IFERROR(VLOOKUP(C117,'סיכום 12-2022'!C:H,5,FALSE),0)</f>
        <v>0</v>
      </c>
      <c r="W117" s="14">
        <f>IFERROR(VLOOKUP(C117,'סיכום 12-2022'!C:H,6,FALSE),0)</f>
        <v>0.83</v>
      </c>
      <c r="X117" s="23">
        <f t="shared" si="16"/>
        <v>0</v>
      </c>
      <c r="Y117" s="23">
        <f t="shared" si="17"/>
        <v>1</v>
      </c>
    </row>
    <row r="118" spans="1:25" x14ac:dyDescent="0.2">
      <c r="A118" s="13">
        <v>3</v>
      </c>
      <c r="B118" s="13" t="s">
        <v>95</v>
      </c>
      <c r="C118" s="13">
        <v>565</v>
      </c>
      <c r="D118" s="13" t="s">
        <v>1253</v>
      </c>
      <c r="E118" s="14">
        <f>IFERROR(VLOOKUP(C118,'סיכום 10-2010'!C:H,3,FALSE),0)</f>
        <v>0</v>
      </c>
      <c r="F118" s="14">
        <f>IFERROR(VLOOKUP(C118,'סיכום 10-2010'!C:H,4,FALSE),0)</f>
        <v>0</v>
      </c>
      <c r="G118" s="23">
        <f t="shared" si="9"/>
        <v>0</v>
      </c>
      <c r="H118" s="14">
        <f>IFERROR(VLOOKUP(C118,'סיכום 10-2010'!C:H,5,FALSE),0)</f>
        <v>0</v>
      </c>
      <c r="I118" s="14">
        <f>IFERROR(VLOOKUP(C118,'סיכום 10-2010'!C:H,6,FALSE),0)</f>
        <v>0</v>
      </c>
      <c r="J118" s="23">
        <f t="shared" si="10"/>
        <v>0</v>
      </c>
      <c r="K118" s="23">
        <f t="shared" si="11"/>
        <v>0</v>
      </c>
      <c r="L118" s="14">
        <f>IFERROR(VLOOKUP(C118,'סיכום 10-2020'!C:H,3,FALSE),0)</f>
        <v>0.33</v>
      </c>
      <c r="M118" s="14">
        <f>IFERROR(VLOOKUP(C118,'סיכום 10-2020'!C:H,4,FALSE),0)</f>
        <v>0.33</v>
      </c>
      <c r="N118" s="23">
        <f t="shared" si="12"/>
        <v>1</v>
      </c>
      <c r="O118" s="14">
        <f>IFERROR(VLOOKUP(C118,'סיכום 10-2020'!C:H,5,FALSE),0)</f>
        <v>0</v>
      </c>
      <c r="P118" s="14">
        <f>IFERROR(VLOOKUP(C118,'סיכום 10-2020'!C:H,6,FALSE),0)</f>
        <v>0.33</v>
      </c>
      <c r="Q118" s="23">
        <f t="shared" si="13"/>
        <v>0</v>
      </c>
      <c r="R118" s="23">
        <f t="shared" si="14"/>
        <v>1</v>
      </c>
      <c r="S118" s="14">
        <f>IFERROR(VLOOKUP(C118,'סיכום 12-2022'!C:H,3,FALSE),0)</f>
        <v>0</v>
      </c>
      <c r="T118" s="14">
        <f>IFERROR(VLOOKUP(C118,'סיכום 12-2022'!C:H,4,FALSE),0)</f>
        <v>0</v>
      </c>
      <c r="U118" s="23">
        <f t="shared" si="15"/>
        <v>0</v>
      </c>
      <c r="V118" s="14">
        <f>IFERROR(VLOOKUP(C118,'סיכום 12-2022'!C:H,5,FALSE),0)</f>
        <v>0</v>
      </c>
      <c r="W118" s="14">
        <f>IFERROR(VLOOKUP(C118,'סיכום 12-2022'!C:H,6,FALSE),0)</f>
        <v>0</v>
      </c>
      <c r="X118" s="23">
        <f t="shared" si="16"/>
        <v>0</v>
      </c>
      <c r="Y118" s="23">
        <f t="shared" si="17"/>
        <v>0</v>
      </c>
    </row>
    <row r="119" spans="1:25" x14ac:dyDescent="0.2">
      <c r="A119" s="13">
        <v>3</v>
      </c>
      <c r="B119" s="13" t="s">
        <v>95</v>
      </c>
      <c r="C119" s="13">
        <v>566</v>
      </c>
      <c r="D119" s="13" t="s">
        <v>1254</v>
      </c>
      <c r="E119" s="14">
        <f>IFERROR(VLOOKUP(C119,'סיכום 10-2010'!C:H,3,FALSE),0)</f>
        <v>0</v>
      </c>
      <c r="F119" s="14">
        <f>IFERROR(VLOOKUP(C119,'סיכום 10-2010'!C:H,4,FALSE),0)</f>
        <v>0</v>
      </c>
      <c r="G119" s="23">
        <f t="shared" si="9"/>
        <v>0</v>
      </c>
      <c r="H119" s="14">
        <f>IFERROR(VLOOKUP(C119,'סיכום 10-2010'!C:H,5,FALSE),0)</f>
        <v>0</v>
      </c>
      <c r="I119" s="14">
        <f>IFERROR(VLOOKUP(C119,'סיכום 10-2010'!C:H,6,FALSE),0)</f>
        <v>0</v>
      </c>
      <c r="J119" s="23">
        <f t="shared" si="10"/>
        <v>0</v>
      </c>
      <c r="K119" s="23">
        <f t="shared" si="11"/>
        <v>0</v>
      </c>
      <c r="L119" s="14">
        <f>IFERROR(VLOOKUP(C119,'סיכום 10-2020'!C:H,3,FALSE),0)</f>
        <v>0.33</v>
      </c>
      <c r="M119" s="14">
        <f>IFERROR(VLOOKUP(C119,'סיכום 10-2020'!C:H,4,FALSE),0)</f>
        <v>0.33</v>
      </c>
      <c r="N119" s="23">
        <f t="shared" si="12"/>
        <v>1</v>
      </c>
      <c r="O119" s="14">
        <f>IFERROR(VLOOKUP(C119,'סיכום 10-2020'!C:H,5,FALSE),0)</f>
        <v>0</v>
      </c>
      <c r="P119" s="14">
        <f>IFERROR(VLOOKUP(C119,'סיכום 10-2020'!C:H,6,FALSE),0)</f>
        <v>0.33</v>
      </c>
      <c r="Q119" s="23">
        <f t="shared" si="13"/>
        <v>0</v>
      </c>
      <c r="R119" s="23">
        <f t="shared" si="14"/>
        <v>1</v>
      </c>
      <c r="S119" s="14">
        <f>IFERROR(VLOOKUP(C119,'סיכום 12-2022'!C:H,3,FALSE),0)</f>
        <v>0</v>
      </c>
      <c r="T119" s="14">
        <f>IFERROR(VLOOKUP(C119,'סיכום 12-2022'!C:H,4,FALSE),0)</f>
        <v>0</v>
      </c>
      <c r="U119" s="23">
        <f t="shared" si="15"/>
        <v>0</v>
      </c>
      <c r="V119" s="14">
        <f>IFERROR(VLOOKUP(C119,'סיכום 12-2022'!C:H,5,FALSE),0)</f>
        <v>0</v>
      </c>
      <c r="W119" s="14">
        <f>IFERROR(VLOOKUP(C119,'סיכום 12-2022'!C:H,6,FALSE),0)</f>
        <v>0</v>
      </c>
      <c r="X119" s="23">
        <f t="shared" si="16"/>
        <v>0</v>
      </c>
      <c r="Y119" s="23">
        <f t="shared" si="17"/>
        <v>0</v>
      </c>
    </row>
    <row r="120" spans="1:25" x14ac:dyDescent="0.2">
      <c r="A120" s="13">
        <v>3</v>
      </c>
      <c r="B120" s="13" t="s">
        <v>95</v>
      </c>
      <c r="C120" s="13">
        <v>567</v>
      </c>
      <c r="D120" s="13" t="s">
        <v>126</v>
      </c>
      <c r="E120" s="14">
        <f>IFERROR(VLOOKUP(C120,'סיכום 10-2010'!C:H,3,FALSE),0)</f>
        <v>0</v>
      </c>
      <c r="F120" s="14">
        <f>IFERROR(VLOOKUP(C120,'סיכום 10-2010'!C:H,4,FALSE),0)</f>
        <v>0</v>
      </c>
      <c r="G120" s="23">
        <f t="shared" si="9"/>
        <v>0</v>
      </c>
      <c r="H120" s="14">
        <f>IFERROR(VLOOKUP(C120,'סיכום 10-2010'!C:H,5,FALSE),0)</f>
        <v>0</v>
      </c>
      <c r="I120" s="14">
        <f>IFERROR(VLOOKUP(C120,'סיכום 10-2010'!C:H,6,FALSE),0)</f>
        <v>0</v>
      </c>
      <c r="J120" s="23">
        <f t="shared" si="10"/>
        <v>0</v>
      </c>
      <c r="K120" s="23">
        <f t="shared" si="11"/>
        <v>0</v>
      </c>
      <c r="L120" s="14">
        <f>IFERROR(VLOOKUP(C120,'סיכום 10-2020'!C:H,3,FALSE),0)</f>
        <v>0.33</v>
      </c>
      <c r="M120" s="14">
        <f>IFERROR(VLOOKUP(C120,'סיכום 10-2020'!C:H,4,FALSE),0)</f>
        <v>0.33</v>
      </c>
      <c r="N120" s="23">
        <f t="shared" si="12"/>
        <v>1</v>
      </c>
      <c r="O120" s="14">
        <f>IFERROR(VLOOKUP(C120,'סיכום 10-2020'!C:H,5,FALSE),0)</f>
        <v>0</v>
      </c>
      <c r="P120" s="14">
        <f>IFERROR(VLOOKUP(C120,'סיכום 10-2020'!C:H,6,FALSE),0)</f>
        <v>0.33</v>
      </c>
      <c r="Q120" s="23">
        <f t="shared" si="13"/>
        <v>0</v>
      </c>
      <c r="R120" s="23">
        <f t="shared" si="14"/>
        <v>1</v>
      </c>
      <c r="S120" s="14">
        <f>IFERROR(VLOOKUP(C120,'סיכום 12-2022'!C:H,3,FALSE),0)</f>
        <v>0.33</v>
      </c>
      <c r="T120" s="14">
        <f>IFERROR(VLOOKUP(C120,'סיכום 12-2022'!C:H,4,FALSE),0)</f>
        <v>0.33</v>
      </c>
      <c r="U120" s="23">
        <f t="shared" si="15"/>
        <v>1</v>
      </c>
      <c r="V120" s="14">
        <f>IFERROR(VLOOKUP(C120,'סיכום 12-2022'!C:H,5,FALSE),0)</f>
        <v>0</v>
      </c>
      <c r="W120" s="14">
        <f>IFERROR(VLOOKUP(C120,'סיכום 12-2022'!C:H,6,FALSE),0)</f>
        <v>0.33</v>
      </c>
      <c r="X120" s="23">
        <f t="shared" si="16"/>
        <v>0</v>
      </c>
      <c r="Y120" s="23">
        <f t="shared" si="17"/>
        <v>1</v>
      </c>
    </row>
    <row r="121" spans="1:25" x14ac:dyDescent="0.2">
      <c r="A121" s="13">
        <v>3</v>
      </c>
      <c r="B121" s="13" t="s">
        <v>95</v>
      </c>
      <c r="C121" s="13">
        <v>568</v>
      </c>
      <c r="D121" s="13" t="s">
        <v>127</v>
      </c>
      <c r="E121" s="14">
        <f>IFERROR(VLOOKUP(C121,'סיכום 10-2010'!C:H,3,FALSE),0)</f>
        <v>0</v>
      </c>
      <c r="F121" s="14">
        <f>IFERROR(VLOOKUP(C121,'סיכום 10-2010'!C:H,4,FALSE),0)</f>
        <v>0</v>
      </c>
      <c r="G121" s="23">
        <f t="shared" si="9"/>
        <v>0</v>
      </c>
      <c r="H121" s="14">
        <f>IFERROR(VLOOKUP(C121,'סיכום 10-2010'!C:H,5,FALSE),0)</f>
        <v>0</v>
      </c>
      <c r="I121" s="14">
        <f>IFERROR(VLOOKUP(C121,'סיכום 10-2010'!C:H,6,FALSE),0)</f>
        <v>0</v>
      </c>
      <c r="J121" s="23">
        <f t="shared" si="10"/>
        <v>0</v>
      </c>
      <c r="K121" s="23">
        <f t="shared" si="11"/>
        <v>0</v>
      </c>
      <c r="L121" s="14">
        <f>IFERROR(VLOOKUP(C121,'סיכום 10-2020'!C:H,3,FALSE),0)</f>
        <v>0.75</v>
      </c>
      <c r="M121" s="14">
        <f>IFERROR(VLOOKUP(C121,'סיכום 10-2020'!C:H,4,FALSE),0)</f>
        <v>0.75</v>
      </c>
      <c r="N121" s="23">
        <f t="shared" si="12"/>
        <v>1</v>
      </c>
      <c r="O121" s="14">
        <f>IFERROR(VLOOKUP(C121,'סיכום 10-2020'!C:H,5,FALSE),0)</f>
        <v>0</v>
      </c>
      <c r="P121" s="14">
        <f>IFERROR(VLOOKUP(C121,'סיכום 10-2020'!C:H,6,FALSE),0)</f>
        <v>0.75</v>
      </c>
      <c r="Q121" s="23">
        <f t="shared" si="13"/>
        <v>0</v>
      </c>
      <c r="R121" s="23">
        <f t="shared" si="14"/>
        <v>1</v>
      </c>
      <c r="S121" s="14">
        <f>IFERROR(VLOOKUP(C121,'סיכום 12-2022'!C:H,3,FALSE),0)</f>
        <v>0.75</v>
      </c>
      <c r="T121" s="14">
        <f>IFERROR(VLOOKUP(C121,'סיכום 12-2022'!C:H,4,FALSE),0)</f>
        <v>0.75</v>
      </c>
      <c r="U121" s="23">
        <f t="shared" si="15"/>
        <v>1</v>
      </c>
      <c r="V121" s="14">
        <f>IFERROR(VLOOKUP(C121,'סיכום 12-2022'!C:H,5,FALSE),0)</f>
        <v>0</v>
      </c>
      <c r="W121" s="14">
        <f>IFERROR(VLOOKUP(C121,'סיכום 12-2022'!C:H,6,FALSE),0)</f>
        <v>0.75</v>
      </c>
      <c r="X121" s="23">
        <f t="shared" si="16"/>
        <v>0</v>
      </c>
      <c r="Y121" s="23">
        <f t="shared" si="17"/>
        <v>1</v>
      </c>
    </row>
    <row r="122" spans="1:25" x14ac:dyDescent="0.2">
      <c r="A122" s="13">
        <v>3</v>
      </c>
      <c r="B122" s="13" t="s">
        <v>95</v>
      </c>
      <c r="C122" s="13">
        <v>569</v>
      </c>
      <c r="D122" s="13" t="s">
        <v>128</v>
      </c>
      <c r="E122" s="14">
        <f>IFERROR(VLOOKUP(C122,'סיכום 10-2010'!C:H,3,FALSE),0)</f>
        <v>0</v>
      </c>
      <c r="F122" s="14">
        <f>IFERROR(VLOOKUP(C122,'סיכום 10-2010'!C:H,4,FALSE),0)</f>
        <v>0</v>
      </c>
      <c r="G122" s="23">
        <f t="shared" si="9"/>
        <v>0</v>
      </c>
      <c r="H122" s="14">
        <f>IFERROR(VLOOKUP(C122,'סיכום 10-2010'!C:H,5,FALSE),0)</f>
        <v>0</v>
      </c>
      <c r="I122" s="14">
        <f>IFERROR(VLOOKUP(C122,'סיכום 10-2010'!C:H,6,FALSE),0)</f>
        <v>0</v>
      </c>
      <c r="J122" s="23">
        <f t="shared" si="10"/>
        <v>0</v>
      </c>
      <c r="K122" s="23">
        <f t="shared" si="11"/>
        <v>0</v>
      </c>
      <c r="L122" s="14">
        <f>IFERROR(VLOOKUP(C122,'סיכום 10-2020'!C:H,3,FALSE),0)</f>
        <v>0.33</v>
      </c>
      <c r="M122" s="14">
        <f>IFERROR(VLOOKUP(C122,'סיכום 10-2020'!C:H,4,FALSE),0)</f>
        <v>0.33</v>
      </c>
      <c r="N122" s="23">
        <f t="shared" si="12"/>
        <v>1</v>
      </c>
      <c r="O122" s="14">
        <f>IFERROR(VLOOKUP(C122,'סיכום 10-2020'!C:H,5,FALSE),0)</f>
        <v>0</v>
      </c>
      <c r="P122" s="14">
        <f>IFERROR(VLOOKUP(C122,'סיכום 10-2020'!C:H,6,FALSE),0)</f>
        <v>0.33</v>
      </c>
      <c r="Q122" s="23">
        <f t="shared" si="13"/>
        <v>0</v>
      </c>
      <c r="R122" s="23">
        <f t="shared" si="14"/>
        <v>1</v>
      </c>
      <c r="S122" s="14">
        <f>IFERROR(VLOOKUP(C122,'סיכום 12-2022'!C:H,3,FALSE),0)</f>
        <v>0.5</v>
      </c>
      <c r="T122" s="14">
        <f>IFERROR(VLOOKUP(C122,'סיכום 12-2022'!C:H,4,FALSE),0)</f>
        <v>0.5</v>
      </c>
      <c r="U122" s="23">
        <f t="shared" si="15"/>
        <v>1</v>
      </c>
      <c r="V122" s="14">
        <f>IFERROR(VLOOKUP(C122,'סיכום 12-2022'!C:H,5,FALSE),0)</f>
        <v>0</v>
      </c>
      <c r="W122" s="14">
        <f>IFERROR(VLOOKUP(C122,'סיכום 12-2022'!C:H,6,FALSE),0)</f>
        <v>0.5</v>
      </c>
      <c r="X122" s="23">
        <f t="shared" si="16"/>
        <v>0</v>
      </c>
      <c r="Y122" s="23">
        <f t="shared" si="17"/>
        <v>1</v>
      </c>
    </row>
    <row r="123" spans="1:25" x14ac:dyDescent="0.2">
      <c r="A123" s="13">
        <v>3</v>
      </c>
      <c r="B123" s="13" t="s">
        <v>95</v>
      </c>
      <c r="C123" s="13">
        <v>570</v>
      </c>
      <c r="D123" s="13" t="s">
        <v>129</v>
      </c>
      <c r="E123" s="14">
        <f>IFERROR(VLOOKUP(C123,'סיכום 10-2010'!C:H,3,FALSE),0)</f>
        <v>0</v>
      </c>
      <c r="F123" s="14">
        <f>IFERROR(VLOOKUP(C123,'סיכום 10-2010'!C:H,4,FALSE),0)</f>
        <v>0</v>
      </c>
      <c r="G123" s="23">
        <f t="shared" si="9"/>
        <v>0</v>
      </c>
      <c r="H123" s="14">
        <f>IFERROR(VLOOKUP(C123,'סיכום 10-2010'!C:H,5,FALSE),0)</f>
        <v>0</v>
      </c>
      <c r="I123" s="14">
        <f>IFERROR(VLOOKUP(C123,'סיכום 10-2010'!C:H,6,FALSE),0)</f>
        <v>0</v>
      </c>
      <c r="J123" s="23">
        <f t="shared" si="10"/>
        <v>0</v>
      </c>
      <c r="K123" s="23">
        <f t="shared" si="11"/>
        <v>0</v>
      </c>
      <c r="L123" s="14">
        <f>IFERROR(VLOOKUP(C123,'סיכום 10-2020'!C:H,3,FALSE),0)</f>
        <v>0.33</v>
      </c>
      <c r="M123" s="14">
        <f>IFERROR(VLOOKUP(C123,'סיכום 10-2020'!C:H,4,FALSE),0)</f>
        <v>0.33</v>
      </c>
      <c r="N123" s="23">
        <f t="shared" si="12"/>
        <v>1</v>
      </c>
      <c r="O123" s="14">
        <f>IFERROR(VLOOKUP(C123,'סיכום 10-2020'!C:H,5,FALSE),0)</f>
        <v>0</v>
      </c>
      <c r="P123" s="14">
        <f>IFERROR(VLOOKUP(C123,'סיכום 10-2020'!C:H,6,FALSE),0)</f>
        <v>0.33</v>
      </c>
      <c r="Q123" s="23">
        <f t="shared" si="13"/>
        <v>0</v>
      </c>
      <c r="R123" s="23">
        <f t="shared" si="14"/>
        <v>1</v>
      </c>
      <c r="S123" s="14">
        <f>IFERROR(VLOOKUP(C123,'סיכום 12-2022'!C:H,3,FALSE),0)</f>
        <v>0.33</v>
      </c>
      <c r="T123" s="14">
        <f>IFERROR(VLOOKUP(C123,'סיכום 12-2022'!C:H,4,FALSE),0)</f>
        <v>0.33</v>
      </c>
      <c r="U123" s="23">
        <f t="shared" si="15"/>
        <v>1</v>
      </c>
      <c r="V123" s="14">
        <f>IFERROR(VLOOKUP(C123,'סיכום 12-2022'!C:H,5,FALSE),0)</f>
        <v>0</v>
      </c>
      <c r="W123" s="14">
        <f>IFERROR(VLOOKUP(C123,'סיכום 12-2022'!C:H,6,FALSE),0)</f>
        <v>0.33</v>
      </c>
      <c r="X123" s="23">
        <f t="shared" si="16"/>
        <v>0</v>
      </c>
      <c r="Y123" s="23">
        <f t="shared" si="17"/>
        <v>1</v>
      </c>
    </row>
    <row r="124" spans="1:25" x14ac:dyDescent="0.2">
      <c r="A124" s="13">
        <v>3</v>
      </c>
      <c r="B124" s="13" t="s">
        <v>95</v>
      </c>
      <c r="C124" s="13">
        <v>571</v>
      </c>
      <c r="D124" s="13" t="s">
        <v>130</v>
      </c>
      <c r="E124" s="14">
        <f>IFERROR(VLOOKUP(C124,'סיכום 10-2010'!C:H,3,FALSE),0)</f>
        <v>0</v>
      </c>
      <c r="F124" s="14">
        <f>IFERROR(VLOOKUP(C124,'סיכום 10-2010'!C:H,4,FALSE),0)</f>
        <v>0</v>
      </c>
      <c r="G124" s="23">
        <f t="shared" si="9"/>
        <v>0</v>
      </c>
      <c r="H124" s="14">
        <f>IFERROR(VLOOKUP(C124,'סיכום 10-2010'!C:H,5,FALSE),0)</f>
        <v>0</v>
      </c>
      <c r="I124" s="14">
        <f>IFERROR(VLOOKUP(C124,'סיכום 10-2010'!C:H,6,FALSE),0)</f>
        <v>0</v>
      </c>
      <c r="J124" s="23">
        <f t="shared" si="10"/>
        <v>0</v>
      </c>
      <c r="K124" s="23">
        <f t="shared" si="11"/>
        <v>0</v>
      </c>
      <c r="L124" s="14">
        <f>IFERROR(VLOOKUP(C124,'סיכום 10-2020'!C:H,3,FALSE),0)</f>
        <v>0.33</v>
      </c>
      <c r="M124" s="14">
        <f>IFERROR(VLOOKUP(C124,'סיכום 10-2020'!C:H,4,FALSE),0)</f>
        <v>0.33</v>
      </c>
      <c r="N124" s="23">
        <f t="shared" si="12"/>
        <v>1</v>
      </c>
      <c r="O124" s="14">
        <f>IFERROR(VLOOKUP(C124,'סיכום 10-2020'!C:H,5,FALSE),0)</f>
        <v>0</v>
      </c>
      <c r="P124" s="14">
        <f>IFERROR(VLOOKUP(C124,'סיכום 10-2020'!C:H,6,FALSE),0)</f>
        <v>0.33</v>
      </c>
      <c r="Q124" s="23">
        <f t="shared" si="13"/>
        <v>0</v>
      </c>
      <c r="R124" s="23">
        <f t="shared" si="14"/>
        <v>1</v>
      </c>
      <c r="S124" s="14">
        <f>IFERROR(VLOOKUP(C124,'סיכום 12-2022'!C:H,3,FALSE),0)</f>
        <v>0.33</v>
      </c>
      <c r="T124" s="14">
        <f>IFERROR(VLOOKUP(C124,'סיכום 12-2022'!C:H,4,FALSE),0)</f>
        <v>0.33</v>
      </c>
      <c r="U124" s="23">
        <f t="shared" si="15"/>
        <v>1</v>
      </c>
      <c r="V124" s="14">
        <f>IFERROR(VLOOKUP(C124,'סיכום 12-2022'!C:H,5,FALSE),0)</f>
        <v>0</v>
      </c>
      <c r="W124" s="14">
        <f>IFERROR(VLOOKUP(C124,'סיכום 12-2022'!C:H,6,FALSE),0)</f>
        <v>0.33</v>
      </c>
      <c r="X124" s="23">
        <f t="shared" si="16"/>
        <v>0</v>
      </c>
      <c r="Y124" s="23">
        <f t="shared" si="17"/>
        <v>1</v>
      </c>
    </row>
    <row r="125" spans="1:25" x14ac:dyDescent="0.2">
      <c r="A125" s="13">
        <v>3</v>
      </c>
      <c r="B125" s="13" t="s">
        <v>95</v>
      </c>
      <c r="C125" s="13">
        <v>575</v>
      </c>
      <c r="D125" s="13" t="s">
        <v>131</v>
      </c>
      <c r="E125" s="14">
        <f>IFERROR(VLOOKUP(C125,'סיכום 10-2010'!C:H,3,FALSE),0)</f>
        <v>0</v>
      </c>
      <c r="F125" s="14">
        <f>IFERROR(VLOOKUP(C125,'סיכום 10-2010'!C:H,4,FALSE),0)</f>
        <v>0</v>
      </c>
      <c r="G125" s="23">
        <f t="shared" si="9"/>
        <v>0</v>
      </c>
      <c r="H125" s="14">
        <f>IFERROR(VLOOKUP(C125,'סיכום 10-2010'!C:H,5,FALSE),0)</f>
        <v>0</v>
      </c>
      <c r="I125" s="14">
        <f>IFERROR(VLOOKUP(C125,'סיכום 10-2010'!C:H,6,FALSE),0)</f>
        <v>0</v>
      </c>
      <c r="J125" s="23">
        <f t="shared" si="10"/>
        <v>0</v>
      </c>
      <c r="K125" s="23">
        <f t="shared" si="11"/>
        <v>0</v>
      </c>
      <c r="L125" s="14">
        <f>IFERROR(VLOOKUP(C125,'סיכום 10-2020'!C:H,3,FALSE),0)</f>
        <v>0.33</v>
      </c>
      <c r="M125" s="14">
        <f>IFERROR(VLOOKUP(C125,'סיכום 10-2020'!C:H,4,FALSE),0)</f>
        <v>0.33</v>
      </c>
      <c r="N125" s="23">
        <f t="shared" si="12"/>
        <v>1</v>
      </c>
      <c r="O125" s="14">
        <f>IFERROR(VLOOKUP(C125,'סיכום 10-2020'!C:H,5,FALSE),0)</f>
        <v>0</v>
      </c>
      <c r="P125" s="14">
        <f>IFERROR(VLOOKUP(C125,'סיכום 10-2020'!C:H,6,FALSE),0)</f>
        <v>0.33</v>
      </c>
      <c r="Q125" s="23">
        <f t="shared" si="13"/>
        <v>0</v>
      </c>
      <c r="R125" s="23">
        <f t="shared" si="14"/>
        <v>1</v>
      </c>
      <c r="S125" s="14">
        <f>IFERROR(VLOOKUP(C125,'סיכום 12-2022'!C:H,3,FALSE),0)</f>
        <v>0.33</v>
      </c>
      <c r="T125" s="14">
        <f>IFERROR(VLOOKUP(C125,'סיכום 12-2022'!C:H,4,FALSE),0)</f>
        <v>0.33</v>
      </c>
      <c r="U125" s="23">
        <f t="shared" si="15"/>
        <v>1</v>
      </c>
      <c r="V125" s="14">
        <f>IFERROR(VLOOKUP(C125,'סיכום 12-2022'!C:H,5,FALSE),0)</f>
        <v>0</v>
      </c>
      <c r="W125" s="14">
        <f>IFERROR(VLOOKUP(C125,'סיכום 12-2022'!C:H,6,FALSE),0)</f>
        <v>0.33</v>
      </c>
      <c r="X125" s="23">
        <f t="shared" si="16"/>
        <v>0</v>
      </c>
      <c r="Y125" s="23">
        <f t="shared" si="17"/>
        <v>1</v>
      </c>
    </row>
    <row r="126" spans="1:25" x14ac:dyDescent="0.2">
      <c r="A126" s="13">
        <v>3</v>
      </c>
      <c r="B126" s="13" t="s">
        <v>95</v>
      </c>
      <c r="C126" s="13">
        <v>578</v>
      </c>
      <c r="D126" s="13" t="s">
        <v>132</v>
      </c>
      <c r="E126" s="14">
        <f>IFERROR(VLOOKUP(C126,'סיכום 10-2010'!C:H,3,FALSE),0)</f>
        <v>0</v>
      </c>
      <c r="F126" s="14">
        <f>IFERROR(VLOOKUP(C126,'סיכום 10-2010'!C:H,4,FALSE),0)</f>
        <v>0</v>
      </c>
      <c r="G126" s="23">
        <f t="shared" si="9"/>
        <v>0</v>
      </c>
      <c r="H126" s="14">
        <f>IFERROR(VLOOKUP(C126,'סיכום 10-2010'!C:H,5,FALSE),0)</f>
        <v>0</v>
      </c>
      <c r="I126" s="14">
        <f>IFERROR(VLOOKUP(C126,'סיכום 10-2010'!C:H,6,FALSE),0)</f>
        <v>0</v>
      </c>
      <c r="J126" s="23">
        <f t="shared" si="10"/>
        <v>0</v>
      </c>
      <c r="K126" s="23">
        <f t="shared" si="11"/>
        <v>0</v>
      </c>
      <c r="L126" s="14">
        <f>IFERROR(VLOOKUP(C126,'סיכום 10-2020'!C:H,3,FALSE),0)</f>
        <v>0.33</v>
      </c>
      <c r="M126" s="14">
        <f>IFERROR(VLOOKUP(C126,'סיכום 10-2020'!C:H,4,FALSE),0)</f>
        <v>0.33</v>
      </c>
      <c r="N126" s="23">
        <f t="shared" si="12"/>
        <v>1</v>
      </c>
      <c r="O126" s="14">
        <f>IFERROR(VLOOKUP(C126,'סיכום 10-2020'!C:H,5,FALSE),0)</f>
        <v>0</v>
      </c>
      <c r="P126" s="14">
        <f>IFERROR(VLOOKUP(C126,'סיכום 10-2020'!C:H,6,FALSE),0)</f>
        <v>0.33</v>
      </c>
      <c r="Q126" s="23">
        <f t="shared" si="13"/>
        <v>0</v>
      </c>
      <c r="R126" s="23">
        <f t="shared" si="14"/>
        <v>1</v>
      </c>
      <c r="S126" s="14">
        <f>IFERROR(VLOOKUP(C126,'סיכום 12-2022'!C:H,3,FALSE),0)</f>
        <v>0.33</v>
      </c>
      <c r="T126" s="14">
        <f>IFERROR(VLOOKUP(C126,'סיכום 12-2022'!C:H,4,FALSE),0)</f>
        <v>0.33</v>
      </c>
      <c r="U126" s="23">
        <f t="shared" si="15"/>
        <v>1</v>
      </c>
      <c r="V126" s="14">
        <f>IFERROR(VLOOKUP(C126,'סיכום 12-2022'!C:H,5,FALSE),0)</f>
        <v>0</v>
      </c>
      <c r="W126" s="14">
        <f>IFERROR(VLOOKUP(C126,'סיכום 12-2022'!C:H,6,FALSE),0)</f>
        <v>0.33</v>
      </c>
      <c r="X126" s="23">
        <f t="shared" si="16"/>
        <v>0</v>
      </c>
      <c r="Y126" s="23">
        <f t="shared" si="17"/>
        <v>1</v>
      </c>
    </row>
    <row r="127" spans="1:25" x14ac:dyDescent="0.2">
      <c r="A127" s="13">
        <v>3</v>
      </c>
      <c r="B127" s="13" t="s">
        <v>95</v>
      </c>
      <c r="C127" s="13">
        <v>579</v>
      </c>
      <c r="D127" s="13" t="s">
        <v>133</v>
      </c>
      <c r="E127" s="14">
        <f>IFERROR(VLOOKUP(C127,'סיכום 10-2010'!C:H,3,FALSE),0)</f>
        <v>0</v>
      </c>
      <c r="F127" s="14">
        <f>IFERROR(VLOOKUP(C127,'סיכום 10-2010'!C:H,4,FALSE),0)</f>
        <v>0</v>
      </c>
      <c r="G127" s="23">
        <f t="shared" si="9"/>
        <v>0</v>
      </c>
      <c r="H127" s="14">
        <f>IFERROR(VLOOKUP(C127,'סיכום 10-2010'!C:H,5,FALSE),0)</f>
        <v>0</v>
      </c>
      <c r="I127" s="14">
        <f>IFERROR(VLOOKUP(C127,'סיכום 10-2010'!C:H,6,FALSE),0)</f>
        <v>0</v>
      </c>
      <c r="J127" s="23">
        <f t="shared" si="10"/>
        <v>0</v>
      </c>
      <c r="K127" s="23">
        <f t="shared" si="11"/>
        <v>0</v>
      </c>
      <c r="L127" s="14">
        <f>IFERROR(VLOOKUP(C127,'סיכום 10-2020'!C:H,3,FALSE),0)</f>
        <v>0.33</v>
      </c>
      <c r="M127" s="14">
        <f>IFERROR(VLOOKUP(C127,'סיכום 10-2020'!C:H,4,FALSE),0)</f>
        <v>0.33</v>
      </c>
      <c r="N127" s="23">
        <f t="shared" si="12"/>
        <v>1</v>
      </c>
      <c r="O127" s="14">
        <f>IFERROR(VLOOKUP(C127,'סיכום 10-2020'!C:H,5,FALSE),0)</f>
        <v>0</v>
      </c>
      <c r="P127" s="14">
        <f>IFERROR(VLOOKUP(C127,'סיכום 10-2020'!C:H,6,FALSE),0)</f>
        <v>0.33</v>
      </c>
      <c r="Q127" s="23">
        <f t="shared" si="13"/>
        <v>0</v>
      </c>
      <c r="R127" s="23">
        <f t="shared" si="14"/>
        <v>1</v>
      </c>
      <c r="S127" s="14">
        <f>IFERROR(VLOOKUP(C127,'סיכום 12-2022'!C:H,3,FALSE),0)</f>
        <v>0.33</v>
      </c>
      <c r="T127" s="14">
        <f>IFERROR(VLOOKUP(C127,'סיכום 12-2022'!C:H,4,FALSE),0)</f>
        <v>0.33</v>
      </c>
      <c r="U127" s="23">
        <f t="shared" si="15"/>
        <v>1</v>
      </c>
      <c r="V127" s="14">
        <f>IFERROR(VLOOKUP(C127,'סיכום 12-2022'!C:H,5,FALSE),0)</f>
        <v>0</v>
      </c>
      <c r="W127" s="14">
        <f>IFERROR(VLOOKUP(C127,'סיכום 12-2022'!C:H,6,FALSE),0)</f>
        <v>0.33</v>
      </c>
      <c r="X127" s="23">
        <f t="shared" si="16"/>
        <v>0</v>
      </c>
      <c r="Y127" s="23">
        <f t="shared" si="17"/>
        <v>1</v>
      </c>
    </row>
    <row r="128" spans="1:25" x14ac:dyDescent="0.2">
      <c r="A128" s="13">
        <v>3</v>
      </c>
      <c r="B128" s="13" t="s">
        <v>95</v>
      </c>
      <c r="C128" s="13">
        <v>600</v>
      </c>
      <c r="D128" s="13" t="s">
        <v>134</v>
      </c>
      <c r="E128" s="14">
        <f>IFERROR(VLOOKUP(C128,'סיכום 10-2010'!C:H,3,FALSE),0)</f>
        <v>1.4</v>
      </c>
      <c r="F128" s="14">
        <f>IFERROR(VLOOKUP(C128,'סיכום 10-2010'!C:H,4,FALSE),0)</f>
        <v>1.4</v>
      </c>
      <c r="G128" s="23">
        <f t="shared" si="9"/>
        <v>1</v>
      </c>
      <c r="H128" s="14">
        <f>IFERROR(VLOOKUP(C128,'סיכום 10-2010'!C:H,5,FALSE),0)</f>
        <v>0</v>
      </c>
      <c r="I128" s="14">
        <f>IFERROR(VLOOKUP(C128,'סיכום 10-2010'!C:H,6,FALSE),0)</f>
        <v>1.4</v>
      </c>
      <c r="J128" s="23">
        <f t="shared" si="10"/>
        <v>0</v>
      </c>
      <c r="K128" s="23">
        <f t="shared" si="11"/>
        <v>1</v>
      </c>
      <c r="L128" s="14">
        <f>IFERROR(VLOOKUP(C128,'סיכום 10-2020'!C:H,3,FALSE),0)</f>
        <v>1.73</v>
      </c>
      <c r="M128" s="14">
        <f>IFERROR(VLOOKUP(C128,'סיכום 10-2020'!C:H,4,FALSE),0)</f>
        <v>1.23</v>
      </c>
      <c r="N128" s="23">
        <f t="shared" si="12"/>
        <v>0.71098265895953761</v>
      </c>
      <c r="O128" s="14">
        <f>IFERROR(VLOOKUP(C128,'סיכום 10-2020'!C:H,5,FALSE),0)</f>
        <v>0</v>
      </c>
      <c r="P128" s="14">
        <f>IFERROR(VLOOKUP(C128,'סיכום 10-2020'!C:H,6,FALSE),0)</f>
        <v>1.23</v>
      </c>
      <c r="Q128" s="23">
        <f t="shared" si="13"/>
        <v>0</v>
      </c>
      <c r="R128" s="23">
        <f t="shared" si="14"/>
        <v>1</v>
      </c>
      <c r="S128" s="14">
        <f>IFERROR(VLOOKUP(C128,'סיכום 12-2022'!C:H,3,FALSE),0)</f>
        <v>1.73</v>
      </c>
      <c r="T128" s="14">
        <f>IFERROR(VLOOKUP(C128,'סיכום 12-2022'!C:H,4,FALSE),0)</f>
        <v>1.73</v>
      </c>
      <c r="U128" s="23">
        <f t="shared" si="15"/>
        <v>1</v>
      </c>
      <c r="V128" s="14">
        <f>IFERROR(VLOOKUP(C128,'סיכום 12-2022'!C:H,5,FALSE),0)</f>
        <v>0</v>
      </c>
      <c r="W128" s="14">
        <f>IFERROR(VLOOKUP(C128,'סיכום 12-2022'!C:H,6,FALSE),0)</f>
        <v>1.73</v>
      </c>
      <c r="X128" s="23">
        <f t="shared" si="16"/>
        <v>0</v>
      </c>
      <c r="Y128" s="23">
        <f t="shared" si="17"/>
        <v>1</v>
      </c>
    </row>
    <row r="129" spans="1:25" x14ac:dyDescent="0.2">
      <c r="A129" s="13">
        <v>3</v>
      </c>
      <c r="B129" s="13" t="s">
        <v>95</v>
      </c>
      <c r="C129" s="13">
        <v>601</v>
      </c>
      <c r="D129" s="13" t="s">
        <v>135</v>
      </c>
      <c r="E129" s="14">
        <f>IFERROR(VLOOKUP(C129,'סיכום 10-2010'!C:H,3,FALSE),0)</f>
        <v>0.5</v>
      </c>
      <c r="F129" s="14">
        <f>IFERROR(VLOOKUP(C129,'סיכום 10-2010'!C:H,4,FALSE),0)</f>
        <v>0.5</v>
      </c>
      <c r="G129" s="23">
        <f t="shared" si="9"/>
        <v>1</v>
      </c>
      <c r="H129" s="14">
        <f>IFERROR(VLOOKUP(C129,'סיכום 10-2010'!C:H,5,FALSE),0)</f>
        <v>0</v>
      </c>
      <c r="I129" s="14">
        <f>IFERROR(VLOOKUP(C129,'סיכום 10-2010'!C:H,6,FALSE),0)</f>
        <v>0.5</v>
      </c>
      <c r="J129" s="23">
        <f t="shared" si="10"/>
        <v>0</v>
      </c>
      <c r="K129" s="23">
        <f t="shared" si="11"/>
        <v>1</v>
      </c>
      <c r="L129" s="14">
        <f>IFERROR(VLOOKUP(C129,'סיכום 10-2020'!C:H,3,FALSE),0)</f>
        <v>0.83</v>
      </c>
      <c r="M129" s="14">
        <f>IFERROR(VLOOKUP(C129,'סיכום 10-2020'!C:H,4,FALSE),0)</f>
        <v>0.83</v>
      </c>
      <c r="N129" s="23">
        <f t="shared" si="12"/>
        <v>1</v>
      </c>
      <c r="O129" s="14">
        <f>IFERROR(VLOOKUP(C129,'סיכום 10-2020'!C:H,5,FALSE),0)</f>
        <v>0</v>
      </c>
      <c r="P129" s="14">
        <f>IFERROR(VLOOKUP(C129,'סיכום 10-2020'!C:H,6,FALSE),0)</f>
        <v>0.83000000000000007</v>
      </c>
      <c r="Q129" s="23">
        <f t="shared" si="13"/>
        <v>0</v>
      </c>
      <c r="R129" s="23">
        <f t="shared" si="14"/>
        <v>1.0000000000000002</v>
      </c>
      <c r="S129" s="14">
        <f>IFERROR(VLOOKUP(C129,'סיכום 12-2022'!C:H,3,FALSE),0)</f>
        <v>0.83</v>
      </c>
      <c r="T129" s="14">
        <f>IFERROR(VLOOKUP(C129,'סיכום 12-2022'!C:H,4,FALSE),0)</f>
        <v>0.83</v>
      </c>
      <c r="U129" s="23">
        <f t="shared" si="15"/>
        <v>1</v>
      </c>
      <c r="V129" s="14">
        <f>IFERROR(VLOOKUP(C129,'סיכום 12-2022'!C:H,5,FALSE),0)</f>
        <v>0</v>
      </c>
      <c r="W129" s="14">
        <f>IFERROR(VLOOKUP(C129,'סיכום 12-2022'!C:H,6,FALSE),0)</f>
        <v>0.83000000000000007</v>
      </c>
      <c r="X129" s="23">
        <f t="shared" si="16"/>
        <v>0</v>
      </c>
      <c r="Y129" s="23">
        <f t="shared" si="17"/>
        <v>1.0000000000000002</v>
      </c>
    </row>
    <row r="130" spans="1:25" x14ac:dyDescent="0.2">
      <c r="A130" s="13">
        <v>3</v>
      </c>
      <c r="B130" s="13" t="s">
        <v>95</v>
      </c>
      <c r="C130" s="13">
        <v>620</v>
      </c>
      <c r="D130" s="13" t="s">
        <v>136</v>
      </c>
      <c r="E130" s="14">
        <f>IFERROR(VLOOKUP(C130,'סיכום 10-2010'!C:H,3,FALSE),0)</f>
        <v>1.77</v>
      </c>
      <c r="F130" s="14">
        <f>IFERROR(VLOOKUP(C130,'סיכום 10-2010'!C:H,4,FALSE),0)</f>
        <v>1</v>
      </c>
      <c r="G130" s="23">
        <f t="shared" si="9"/>
        <v>0.56497175141242939</v>
      </c>
      <c r="H130" s="14">
        <f>IFERROR(VLOOKUP(C130,'סיכום 10-2010'!C:H,5,FALSE),0)</f>
        <v>1</v>
      </c>
      <c r="I130" s="14">
        <f>IFERROR(VLOOKUP(C130,'סיכום 10-2010'!C:H,6,FALSE),0)</f>
        <v>0</v>
      </c>
      <c r="J130" s="23">
        <f t="shared" si="10"/>
        <v>1</v>
      </c>
      <c r="K130" s="23">
        <f t="shared" si="11"/>
        <v>0</v>
      </c>
      <c r="L130" s="14">
        <f>IFERROR(VLOOKUP(C130,'סיכום 10-2020'!C:H,3,FALSE),0)</f>
        <v>2.33</v>
      </c>
      <c r="M130" s="14">
        <f>IFERROR(VLOOKUP(C130,'סיכום 10-2020'!C:H,4,FALSE),0)</f>
        <v>2</v>
      </c>
      <c r="N130" s="23">
        <f t="shared" si="12"/>
        <v>0.85836909871244638</v>
      </c>
      <c r="O130" s="14">
        <f>IFERROR(VLOOKUP(C130,'סיכום 10-2020'!C:H,5,FALSE),0)</f>
        <v>1</v>
      </c>
      <c r="P130" s="14">
        <f>IFERROR(VLOOKUP(C130,'סיכום 10-2020'!C:H,6,FALSE),0)</f>
        <v>1</v>
      </c>
      <c r="Q130" s="23">
        <f t="shared" si="13"/>
        <v>0.5</v>
      </c>
      <c r="R130" s="23">
        <f t="shared" si="14"/>
        <v>0.5</v>
      </c>
      <c r="S130" s="14">
        <f>IFERROR(VLOOKUP(C130,'סיכום 12-2022'!C:H,3,FALSE),0)</f>
        <v>1.33</v>
      </c>
      <c r="T130" s="14">
        <f>IFERROR(VLOOKUP(C130,'סיכום 12-2022'!C:H,4,FALSE),0)</f>
        <v>1.33</v>
      </c>
      <c r="U130" s="23">
        <f t="shared" si="15"/>
        <v>1</v>
      </c>
      <c r="V130" s="14">
        <f>IFERROR(VLOOKUP(C130,'סיכום 12-2022'!C:H,5,FALSE),0)</f>
        <v>1</v>
      </c>
      <c r="W130" s="14">
        <f>IFERROR(VLOOKUP(C130,'סיכום 12-2022'!C:H,6,FALSE),0)</f>
        <v>0.33</v>
      </c>
      <c r="X130" s="23">
        <f t="shared" si="16"/>
        <v>0.75187969924812026</v>
      </c>
      <c r="Y130" s="23">
        <f t="shared" si="17"/>
        <v>0.24812030075187969</v>
      </c>
    </row>
    <row r="131" spans="1:25" x14ac:dyDescent="0.2">
      <c r="A131" s="13">
        <v>3</v>
      </c>
      <c r="B131" s="13" t="s">
        <v>95</v>
      </c>
      <c r="C131" s="13">
        <v>621</v>
      </c>
      <c r="D131" s="13" t="s">
        <v>137</v>
      </c>
      <c r="E131" s="14">
        <f>IFERROR(VLOOKUP(C131,'סיכום 10-2010'!C:H,3,FALSE),0)</f>
        <v>0</v>
      </c>
      <c r="F131" s="14">
        <f>IFERROR(VLOOKUP(C131,'סיכום 10-2010'!C:H,4,FALSE),0)</f>
        <v>0</v>
      </c>
      <c r="G131" s="23">
        <f t="shared" ref="G131:G168" si="18">IF(F131=0,0,F131/E131)</f>
        <v>0</v>
      </c>
      <c r="H131" s="14">
        <f>IFERROR(VLOOKUP(C131,'סיכום 10-2010'!C:H,5,FALSE),0)</f>
        <v>0</v>
      </c>
      <c r="I131" s="14">
        <f>IFERROR(VLOOKUP(C131,'סיכום 10-2010'!C:H,6,FALSE),0)</f>
        <v>0</v>
      </c>
      <c r="J131" s="23">
        <f t="shared" ref="J131:J168" si="19">IF(H131=0,0,H131/F131)</f>
        <v>0</v>
      </c>
      <c r="K131" s="23">
        <f t="shared" ref="K131:K168" si="20">IF(I131=0,0,I131/F131)</f>
        <v>0</v>
      </c>
      <c r="L131" s="14">
        <f>IFERROR(VLOOKUP(C131,'סיכום 10-2020'!C:H,3,FALSE),0)</f>
        <v>0.5</v>
      </c>
      <c r="M131" s="14">
        <f>IFERROR(VLOOKUP(C131,'סיכום 10-2020'!C:H,4,FALSE),0)</f>
        <v>0.5</v>
      </c>
      <c r="N131" s="23">
        <f t="shared" ref="N131:N168" si="21">IF(M131=0,0,M131/L131)</f>
        <v>1</v>
      </c>
      <c r="O131" s="14">
        <f>IFERROR(VLOOKUP(C131,'סיכום 10-2020'!C:H,5,FALSE),0)</f>
        <v>0</v>
      </c>
      <c r="P131" s="14">
        <f>IFERROR(VLOOKUP(C131,'סיכום 10-2020'!C:H,6,FALSE),0)</f>
        <v>0.5</v>
      </c>
      <c r="Q131" s="23">
        <f t="shared" ref="Q131:Q168" si="22">IF(O131=0,0,O131/M131)</f>
        <v>0</v>
      </c>
      <c r="R131" s="23">
        <f t="shared" ref="R131:R168" si="23">IF(P131=0,0,P131/M131)</f>
        <v>1</v>
      </c>
      <c r="S131" s="14">
        <f>IFERROR(VLOOKUP(C131,'סיכום 12-2022'!C:H,3,FALSE),0)</f>
        <v>0.5</v>
      </c>
      <c r="T131" s="14">
        <f>IFERROR(VLOOKUP(C131,'סיכום 12-2022'!C:H,4,FALSE),0)</f>
        <v>0.5</v>
      </c>
      <c r="U131" s="23">
        <f t="shared" ref="U131:U168" si="24">IF(T131=0,0,T131/S131)</f>
        <v>1</v>
      </c>
      <c r="V131" s="14">
        <f>IFERROR(VLOOKUP(C131,'סיכום 12-2022'!C:H,5,FALSE),0)</f>
        <v>0</v>
      </c>
      <c r="W131" s="14">
        <f>IFERROR(VLOOKUP(C131,'סיכום 12-2022'!C:H,6,FALSE),0)</f>
        <v>0.5</v>
      </c>
      <c r="X131" s="23">
        <f t="shared" ref="X131:X168" si="25">IF(V131=0,0,V131/T131)</f>
        <v>0</v>
      </c>
      <c r="Y131" s="23">
        <f t="shared" ref="Y131:Y168" si="26">IF(W131=0,0,W131/T131)</f>
        <v>1</v>
      </c>
    </row>
    <row r="132" spans="1:25" x14ac:dyDescent="0.2">
      <c r="A132" s="13">
        <v>3</v>
      </c>
      <c r="B132" s="13" t="s">
        <v>95</v>
      </c>
      <c r="C132" s="13">
        <v>622</v>
      </c>
      <c r="D132" s="13" t="s">
        <v>138</v>
      </c>
      <c r="E132" s="14">
        <f>IFERROR(VLOOKUP(C132,'סיכום 10-2010'!C:H,3,FALSE),0)</f>
        <v>0</v>
      </c>
      <c r="F132" s="14">
        <f>IFERROR(VLOOKUP(C132,'סיכום 10-2010'!C:H,4,FALSE),0)</f>
        <v>0</v>
      </c>
      <c r="G132" s="23">
        <f t="shared" si="18"/>
        <v>0</v>
      </c>
      <c r="H132" s="14">
        <f>IFERROR(VLOOKUP(C132,'סיכום 10-2010'!C:H,5,FALSE),0)</f>
        <v>0</v>
      </c>
      <c r="I132" s="14">
        <f>IFERROR(VLOOKUP(C132,'סיכום 10-2010'!C:H,6,FALSE),0)</f>
        <v>0</v>
      </c>
      <c r="J132" s="23">
        <f t="shared" si="19"/>
        <v>0</v>
      </c>
      <c r="K132" s="23">
        <f t="shared" si="20"/>
        <v>0</v>
      </c>
      <c r="L132" s="14">
        <f>IFERROR(VLOOKUP(C132,'סיכום 10-2020'!C:H,3,FALSE),0)</f>
        <v>0.33</v>
      </c>
      <c r="M132" s="14">
        <f>IFERROR(VLOOKUP(C132,'סיכום 10-2020'!C:H,4,FALSE),0)</f>
        <v>0.33</v>
      </c>
      <c r="N132" s="23">
        <f t="shared" si="21"/>
        <v>1</v>
      </c>
      <c r="O132" s="14">
        <f>IFERROR(VLOOKUP(C132,'סיכום 10-2020'!C:H,5,FALSE),0)</f>
        <v>0</v>
      </c>
      <c r="P132" s="14">
        <f>IFERROR(VLOOKUP(C132,'סיכום 10-2020'!C:H,6,FALSE),0)</f>
        <v>0.33</v>
      </c>
      <c r="Q132" s="23">
        <f t="shared" si="22"/>
        <v>0</v>
      </c>
      <c r="R132" s="23">
        <f t="shared" si="23"/>
        <v>1</v>
      </c>
      <c r="S132" s="14">
        <f>IFERROR(VLOOKUP(C132,'סיכום 12-2022'!C:H,3,FALSE),0)</f>
        <v>0.33</v>
      </c>
      <c r="T132" s="14">
        <f>IFERROR(VLOOKUP(C132,'סיכום 12-2022'!C:H,4,FALSE),0)</f>
        <v>0.33</v>
      </c>
      <c r="U132" s="23">
        <f t="shared" si="24"/>
        <v>1</v>
      </c>
      <c r="V132" s="14">
        <f>IFERROR(VLOOKUP(C132,'סיכום 12-2022'!C:H,5,FALSE),0)</f>
        <v>0</v>
      </c>
      <c r="W132" s="14">
        <f>IFERROR(VLOOKUP(C132,'סיכום 12-2022'!C:H,6,FALSE),0)</f>
        <v>0.33</v>
      </c>
      <c r="X132" s="23">
        <f t="shared" si="25"/>
        <v>0</v>
      </c>
      <c r="Y132" s="23">
        <f t="shared" si="26"/>
        <v>1</v>
      </c>
    </row>
    <row r="133" spans="1:25" x14ac:dyDescent="0.2">
      <c r="A133" s="13">
        <v>3</v>
      </c>
      <c r="B133" s="13" t="s">
        <v>95</v>
      </c>
      <c r="C133" s="13">
        <v>623</v>
      </c>
      <c r="D133" s="13" t="s">
        <v>139</v>
      </c>
      <c r="E133" s="14">
        <f>IFERROR(VLOOKUP(C133,'סיכום 10-2010'!C:H,3,FALSE),0)</f>
        <v>0</v>
      </c>
      <c r="F133" s="14">
        <f>IFERROR(VLOOKUP(C133,'סיכום 10-2010'!C:H,4,FALSE),0)</f>
        <v>0</v>
      </c>
      <c r="G133" s="23">
        <f t="shared" si="18"/>
        <v>0</v>
      </c>
      <c r="H133" s="14">
        <f>IFERROR(VLOOKUP(C133,'סיכום 10-2010'!C:H,5,FALSE),0)</f>
        <v>0</v>
      </c>
      <c r="I133" s="14">
        <f>IFERROR(VLOOKUP(C133,'סיכום 10-2010'!C:H,6,FALSE),0)</f>
        <v>0</v>
      </c>
      <c r="J133" s="23">
        <f t="shared" si="19"/>
        <v>0</v>
      </c>
      <c r="K133" s="23">
        <f t="shared" si="20"/>
        <v>0</v>
      </c>
      <c r="L133" s="14">
        <f>IFERROR(VLOOKUP(C133,'סיכום 10-2020'!C:H,3,FALSE),0)</f>
        <v>0</v>
      </c>
      <c r="M133" s="14">
        <f>IFERROR(VLOOKUP(C133,'סיכום 10-2020'!C:H,4,FALSE),0)</f>
        <v>0</v>
      </c>
      <c r="N133" s="23">
        <f t="shared" si="21"/>
        <v>0</v>
      </c>
      <c r="O133" s="14">
        <f>IFERROR(VLOOKUP(C133,'סיכום 10-2020'!C:H,5,FALSE),0)</f>
        <v>0</v>
      </c>
      <c r="P133" s="14">
        <f>IFERROR(VLOOKUP(C133,'סיכום 10-2020'!C:H,6,FALSE),0)</f>
        <v>0</v>
      </c>
      <c r="Q133" s="23">
        <f t="shared" si="22"/>
        <v>0</v>
      </c>
      <c r="R133" s="23">
        <f t="shared" si="23"/>
        <v>0</v>
      </c>
      <c r="S133" s="14">
        <f>IFERROR(VLOOKUP(C133,'סיכום 12-2022'!C:H,3,FALSE),0)</f>
        <v>0.47</v>
      </c>
      <c r="T133" s="14">
        <f>IFERROR(VLOOKUP(C133,'סיכום 12-2022'!C:H,4,FALSE),0)</f>
        <v>0.47</v>
      </c>
      <c r="U133" s="23">
        <f t="shared" si="24"/>
        <v>1</v>
      </c>
      <c r="V133" s="14">
        <f>IFERROR(VLOOKUP(C133,'סיכום 12-2022'!C:H,5,FALSE),0)</f>
        <v>0</v>
      </c>
      <c r="W133" s="14">
        <f>IFERROR(VLOOKUP(C133,'סיכום 12-2022'!C:H,6,FALSE),0)</f>
        <v>0.47</v>
      </c>
      <c r="X133" s="23">
        <f t="shared" si="25"/>
        <v>0</v>
      </c>
      <c r="Y133" s="23">
        <f t="shared" si="26"/>
        <v>1</v>
      </c>
    </row>
    <row r="134" spans="1:25" x14ac:dyDescent="0.2">
      <c r="A134" s="13">
        <v>3</v>
      </c>
      <c r="B134" s="13" t="s">
        <v>95</v>
      </c>
      <c r="C134" s="13">
        <v>629</v>
      </c>
      <c r="D134" s="13" t="s">
        <v>140</v>
      </c>
      <c r="E134" s="14">
        <f>IFERROR(VLOOKUP(C134,'סיכום 10-2010'!C:H,3,FALSE),0)</f>
        <v>0.5</v>
      </c>
      <c r="F134" s="14">
        <f>IFERROR(VLOOKUP(C134,'סיכום 10-2010'!C:H,4,FALSE),0)</f>
        <v>0.5</v>
      </c>
      <c r="G134" s="23">
        <f t="shared" si="18"/>
        <v>1</v>
      </c>
      <c r="H134" s="14">
        <f>IFERROR(VLOOKUP(C134,'סיכום 10-2010'!C:H,5,FALSE),0)</f>
        <v>0</v>
      </c>
      <c r="I134" s="14">
        <f>IFERROR(VLOOKUP(C134,'סיכום 10-2010'!C:H,6,FALSE),0)</f>
        <v>0.5</v>
      </c>
      <c r="J134" s="23">
        <f t="shared" si="19"/>
        <v>0</v>
      </c>
      <c r="K134" s="23">
        <f t="shared" si="20"/>
        <v>1</v>
      </c>
      <c r="L134" s="14">
        <f>IFERROR(VLOOKUP(C134,'סיכום 10-2020'!C:H,3,FALSE),0)</f>
        <v>0.5</v>
      </c>
      <c r="M134" s="14">
        <f>IFERROR(VLOOKUP(C134,'סיכום 10-2020'!C:H,4,FALSE),0)</f>
        <v>0.5</v>
      </c>
      <c r="N134" s="23">
        <f t="shared" si="21"/>
        <v>1</v>
      </c>
      <c r="O134" s="14">
        <f>IFERROR(VLOOKUP(C134,'סיכום 10-2020'!C:H,5,FALSE),0)</f>
        <v>0</v>
      </c>
      <c r="P134" s="14">
        <f>IFERROR(VLOOKUP(C134,'סיכום 10-2020'!C:H,6,FALSE),0)</f>
        <v>0.5</v>
      </c>
      <c r="Q134" s="23">
        <f t="shared" si="22"/>
        <v>0</v>
      </c>
      <c r="R134" s="23">
        <f t="shared" si="23"/>
        <v>1</v>
      </c>
      <c r="S134" s="14">
        <f>IFERROR(VLOOKUP(C134,'סיכום 12-2022'!C:H,3,FALSE),0)</f>
        <v>0.5</v>
      </c>
      <c r="T134" s="14">
        <f>IFERROR(VLOOKUP(C134,'סיכום 12-2022'!C:H,4,FALSE),0)</f>
        <v>0.5</v>
      </c>
      <c r="U134" s="23">
        <f t="shared" si="24"/>
        <v>1</v>
      </c>
      <c r="V134" s="14">
        <f>IFERROR(VLOOKUP(C134,'סיכום 12-2022'!C:H,5,FALSE),0)</f>
        <v>0</v>
      </c>
      <c r="W134" s="14">
        <f>IFERROR(VLOOKUP(C134,'סיכום 12-2022'!C:H,6,FALSE),0)</f>
        <v>0.5</v>
      </c>
      <c r="X134" s="23">
        <f t="shared" si="25"/>
        <v>0</v>
      </c>
      <c r="Y134" s="23">
        <f t="shared" si="26"/>
        <v>1</v>
      </c>
    </row>
    <row r="135" spans="1:25" x14ac:dyDescent="0.2">
      <c r="A135" s="13">
        <v>3</v>
      </c>
      <c r="B135" s="13" t="s">
        <v>95</v>
      </c>
      <c r="C135" s="13">
        <v>632</v>
      </c>
      <c r="D135" s="13" t="s">
        <v>141</v>
      </c>
      <c r="E135" s="14">
        <f>IFERROR(VLOOKUP(C135,'סיכום 10-2010'!C:H,3,FALSE),0)</f>
        <v>0</v>
      </c>
      <c r="F135" s="14">
        <f>IFERROR(VLOOKUP(C135,'סיכום 10-2010'!C:H,4,FALSE),0)</f>
        <v>0</v>
      </c>
      <c r="G135" s="23">
        <f t="shared" si="18"/>
        <v>0</v>
      </c>
      <c r="H135" s="14">
        <f>IFERROR(VLOOKUP(C135,'סיכום 10-2010'!C:H,5,FALSE),0)</f>
        <v>0</v>
      </c>
      <c r="I135" s="14">
        <f>IFERROR(VLOOKUP(C135,'סיכום 10-2010'!C:H,6,FALSE),0)</f>
        <v>0</v>
      </c>
      <c r="J135" s="23">
        <f t="shared" si="19"/>
        <v>0</v>
      </c>
      <c r="K135" s="23">
        <f t="shared" si="20"/>
        <v>0</v>
      </c>
      <c r="L135" s="14">
        <f>IFERROR(VLOOKUP(C135,'סיכום 10-2020'!C:H,3,FALSE),0)</f>
        <v>0</v>
      </c>
      <c r="M135" s="14">
        <f>IFERROR(VLOOKUP(C135,'סיכום 10-2020'!C:H,4,FALSE),0)</f>
        <v>0</v>
      </c>
      <c r="N135" s="23">
        <f t="shared" si="21"/>
        <v>0</v>
      </c>
      <c r="O135" s="14">
        <f>IFERROR(VLOOKUP(C135,'סיכום 10-2020'!C:H,5,FALSE),0)</f>
        <v>0</v>
      </c>
      <c r="P135" s="14">
        <f>IFERROR(VLOOKUP(C135,'סיכום 10-2020'!C:H,6,FALSE),0)</f>
        <v>0</v>
      </c>
      <c r="Q135" s="23">
        <f t="shared" si="22"/>
        <v>0</v>
      </c>
      <c r="R135" s="23">
        <f t="shared" si="23"/>
        <v>0</v>
      </c>
      <c r="S135" s="14">
        <f>IFERROR(VLOOKUP(C135,'סיכום 12-2022'!C:H,3,FALSE),0)</f>
        <v>0.79</v>
      </c>
      <c r="T135" s="14">
        <f>IFERROR(VLOOKUP(C135,'סיכום 12-2022'!C:H,4,FALSE),0)</f>
        <v>0.79</v>
      </c>
      <c r="U135" s="23">
        <f t="shared" si="24"/>
        <v>1</v>
      </c>
      <c r="V135" s="14">
        <f>IFERROR(VLOOKUP(C135,'סיכום 12-2022'!C:H,5,FALSE),0)</f>
        <v>0.79</v>
      </c>
      <c r="W135" s="14">
        <f>IFERROR(VLOOKUP(C135,'סיכום 12-2022'!C:H,6,FALSE),0)</f>
        <v>0</v>
      </c>
      <c r="X135" s="23">
        <f t="shared" si="25"/>
        <v>1</v>
      </c>
      <c r="Y135" s="23">
        <f t="shared" si="26"/>
        <v>0</v>
      </c>
    </row>
    <row r="136" spans="1:25" x14ac:dyDescent="0.2">
      <c r="A136" s="13">
        <v>3</v>
      </c>
      <c r="B136" s="13" t="s">
        <v>95</v>
      </c>
      <c r="C136" s="13">
        <v>636</v>
      </c>
      <c r="D136" s="13" t="s">
        <v>142</v>
      </c>
      <c r="E136" s="14">
        <f>IFERROR(VLOOKUP(C136,'סיכום 10-2010'!C:H,3,FALSE),0)</f>
        <v>0</v>
      </c>
      <c r="F136" s="14">
        <f>IFERROR(VLOOKUP(C136,'סיכום 10-2010'!C:H,4,FALSE),0)</f>
        <v>0</v>
      </c>
      <c r="G136" s="23">
        <f t="shared" si="18"/>
        <v>0</v>
      </c>
      <c r="H136" s="14">
        <f>IFERROR(VLOOKUP(C136,'סיכום 10-2010'!C:H,5,FALSE),0)</f>
        <v>0</v>
      </c>
      <c r="I136" s="14">
        <f>IFERROR(VLOOKUP(C136,'סיכום 10-2010'!C:H,6,FALSE),0)</f>
        <v>0</v>
      </c>
      <c r="J136" s="23">
        <f t="shared" si="19"/>
        <v>0</v>
      </c>
      <c r="K136" s="23">
        <f t="shared" si="20"/>
        <v>0</v>
      </c>
      <c r="L136" s="14">
        <f>IFERROR(VLOOKUP(C136,'סיכום 10-2020'!C:H,3,FALSE),0)</f>
        <v>0.33</v>
      </c>
      <c r="M136" s="14">
        <f>IFERROR(VLOOKUP(C136,'סיכום 10-2020'!C:H,4,FALSE),0)</f>
        <v>0.33</v>
      </c>
      <c r="N136" s="23">
        <f t="shared" si="21"/>
        <v>1</v>
      </c>
      <c r="O136" s="14">
        <f>IFERROR(VLOOKUP(C136,'סיכום 10-2020'!C:H,5,FALSE),0)</f>
        <v>0</v>
      </c>
      <c r="P136" s="14">
        <f>IFERROR(VLOOKUP(C136,'סיכום 10-2020'!C:H,6,FALSE),0)</f>
        <v>0.33</v>
      </c>
      <c r="Q136" s="23">
        <f t="shared" si="22"/>
        <v>0</v>
      </c>
      <c r="R136" s="23">
        <f t="shared" si="23"/>
        <v>1</v>
      </c>
      <c r="S136" s="14">
        <f>IFERROR(VLOOKUP(C136,'סיכום 12-2022'!C:H,3,FALSE),0)</f>
        <v>0.33</v>
      </c>
      <c r="T136" s="14">
        <f>IFERROR(VLOOKUP(C136,'סיכום 12-2022'!C:H,4,FALSE),0)</f>
        <v>0.33</v>
      </c>
      <c r="U136" s="23">
        <f t="shared" si="24"/>
        <v>1</v>
      </c>
      <c r="V136" s="14">
        <f>IFERROR(VLOOKUP(C136,'סיכום 12-2022'!C:H,5,FALSE),0)</f>
        <v>0</v>
      </c>
      <c r="W136" s="14">
        <f>IFERROR(VLOOKUP(C136,'סיכום 12-2022'!C:H,6,FALSE),0)</f>
        <v>0.33</v>
      </c>
      <c r="X136" s="23">
        <f t="shared" si="25"/>
        <v>0</v>
      </c>
      <c r="Y136" s="23">
        <f t="shared" si="26"/>
        <v>1</v>
      </c>
    </row>
    <row r="137" spans="1:25" x14ac:dyDescent="0.2">
      <c r="A137" s="13">
        <v>3</v>
      </c>
      <c r="B137" s="13" t="s">
        <v>95</v>
      </c>
      <c r="C137" s="13">
        <v>641</v>
      </c>
      <c r="D137" s="13" t="s">
        <v>143</v>
      </c>
      <c r="E137" s="14">
        <f>IFERROR(VLOOKUP(C137,'סיכום 10-2010'!C:H,3,FALSE),0)</f>
        <v>0</v>
      </c>
      <c r="F137" s="14">
        <f>IFERROR(VLOOKUP(C137,'סיכום 10-2010'!C:H,4,FALSE),0)</f>
        <v>0</v>
      </c>
      <c r="G137" s="23">
        <f t="shared" si="18"/>
        <v>0</v>
      </c>
      <c r="H137" s="14">
        <f>IFERROR(VLOOKUP(C137,'סיכום 10-2010'!C:H,5,FALSE),0)</f>
        <v>0</v>
      </c>
      <c r="I137" s="14">
        <f>IFERROR(VLOOKUP(C137,'סיכום 10-2010'!C:H,6,FALSE),0)</f>
        <v>0</v>
      </c>
      <c r="J137" s="23">
        <f t="shared" si="19"/>
        <v>0</v>
      </c>
      <c r="K137" s="23">
        <f t="shared" si="20"/>
        <v>0</v>
      </c>
      <c r="L137" s="14">
        <f>IFERROR(VLOOKUP(C137,'סיכום 10-2020'!C:H,3,FALSE),0)</f>
        <v>0</v>
      </c>
      <c r="M137" s="14">
        <f>IFERROR(VLOOKUP(C137,'סיכום 10-2020'!C:H,4,FALSE),0)</f>
        <v>0</v>
      </c>
      <c r="N137" s="23">
        <f t="shared" si="21"/>
        <v>0</v>
      </c>
      <c r="O137" s="14">
        <f>IFERROR(VLOOKUP(C137,'סיכום 10-2020'!C:H,5,FALSE),0)</f>
        <v>0</v>
      </c>
      <c r="P137" s="14">
        <f>IFERROR(VLOOKUP(C137,'סיכום 10-2020'!C:H,6,FALSE),0)</f>
        <v>0</v>
      </c>
      <c r="Q137" s="23">
        <f t="shared" si="22"/>
        <v>0</v>
      </c>
      <c r="R137" s="23">
        <f t="shared" si="23"/>
        <v>0</v>
      </c>
      <c r="S137" s="14">
        <f>IFERROR(VLOOKUP(C137,'סיכום 12-2022'!C:H,3,FALSE),0)</f>
        <v>0.5</v>
      </c>
      <c r="T137" s="14">
        <f>IFERROR(VLOOKUP(C137,'סיכום 12-2022'!C:H,4,FALSE),0)</f>
        <v>0</v>
      </c>
      <c r="U137" s="23">
        <f t="shared" si="24"/>
        <v>0</v>
      </c>
      <c r="V137" s="14">
        <f>IFERROR(VLOOKUP(C137,'סיכום 12-2022'!C:H,5,FALSE),0)</f>
        <v>0</v>
      </c>
      <c r="W137" s="14">
        <f>IFERROR(VLOOKUP(C137,'סיכום 12-2022'!C:H,6,FALSE),0)</f>
        <v>0</v>
      </c>
      <c r="X137" s="23">
        <f t="shared" si="25"/>
        <v>0</v>
      </c>
      <c r="Y137" s="23">
        <f t="shared" si="26"/>
        <v>0</v>
      </c>
    </row>
    <row r="138" spans="1:25" x14ac:dyDescent="0.2">
      <c r="A138" s="13">
        <v>3</v>
      </c>
      <c r="B138" s="13" t="s">
        <v>95</v>
      </c>
      <c r="C138" s="13">
        <v>643</v>
      </c>
      <c r="D138" s="13" t="s">
        <v>1117</v>
      </c>
      <c r="E138" s="14">
        <f>IFERROR(VLOOKUP(C138,'סיכום 10-2010'!C:H,3,FALSE),0)</f>
        <v>0.5</v>
      </c>
      <c r="F138" s="14">
        <f>IFERROR(VLOOKUP(C138,'סיכום 10-2010'!C:H,4,FALSE),0)</f>
        <v>0.5</v>
      </c>
      <c r="G138" s="23">
        <f t="shared" si="18"/>
        <v>1</v>
      </c>
      <c r="H138" s="14">
        <f>IFERROR(VLOOKUP(C138,'סיכום 10-2010'!C:H,5,FALSE),0)</f>
        <v>0</v>
      </c>
      <c r="I138" s="14">
        <f>IFERROR(VLOOKUP(C138,'סיכום 10-2010'!C:H,6,FALSE),0)</f>
        <v>0.5</v>
      </c>
      <c r="J138" s="23">
        <f t="shared" si="19"/>
        <v>0</v>
      </c>
      <c r="K138" s="23">
        <f t="shared" si="20"/>
        <v>1</v>
      </c>
      <c r="L138" s="14">
        <f>IFERROR(VLOOKUP(C138,'סיכום 10-2020'!C:H,3,FALSE),0)</f>
        <v>0</v>
      </c>
      <c r="M138" s="14">
        <f>IFERROR(VLOOKUP(C138,'סיכום 10-2020'!C:H,4,FALSE),0)</f>
        <v>0</v>
      </c>
      <c r="N138" s="23">
        <f t="shared" si="21"/>
        <v>0</v>
      </c>
      <c r="O138" s="14">
        <f>IFERROR(VLOOKUP(C138,'סיכום 10-2020'!C:H,5,FALSE),0)</f>
        <v>0</v>
      </c>
      <c r="P138" s="14">
        <f>IFERROR(VLOOKUP(C138,'סיכום 10-2020'!C:H,6,FALSE),0)</f>
        <v>0</v>
      </c>
      <c r="Q138" s="23">
        <f t="shared" si="22"/>
        <v>0</v>
      </c>
      <c r="R138" s="23">
        <f t="shared" si="23"/>
        <v>0</v>
      </c>
      <c r="S138" s="14">
        <f>IFERROR(VLOOKUP(C138,'סיכום 12-2022'!C:H,3,FALSE),0)</f>
        <v>0</v>
      </c>
      <c r="T138" s="14">
        <f>IFERROR(VLOOKUP(C138,'סיכום 12-2022'!C:H,4,FALSE),0)</f>
        <v>0</v>
      </c>
      <c r="U138" s="23">
        <f t="shared" si="24"/>
        <v>0</v>
      </c>
      <c r="V138" s="14">
        <f>IFERROR(VLOOKUP(C138,'סיכום 12-2022'!C:H,5,FALSE),0)</f>
        <v>0</v>
      </c>
      <c r="W138" s="14">
        <f>IFERROR(VLOOKUP(C138,'סיכום 12-2022'!C:H,6,FALSE),0)</f>
        <v>0</v>
      </c>
      <c r="X138" s="23">
        <f t="shared" si="25"/>
        <v>0</v>
      </c>
      <c r="Y138" s="23">
        <f t="shared" si="26"/>
        <v>0</v>
      </c>
    </row>
    <row r="139" spans="1:25" x14ac:dyDescent="0.2">
      <c r="A139" s="13">
        <v>3</v>
      </c>
      <c r="B139" s="13" t="s">
        <v>95</v>
      </c>
      <c r="C139" s="13">
        <v>644</v>
      </c>
      <c r="D139" s="13" t="s">
        <v>144</v>
      </c>
      <c r="E139" s="14">
        <f>IFERROR(VLOOKUP(C139,'סיכום 10-2010'!C:H,3,FALSE),0)</f>
        <v>0</v>
      </c>
      <c r="F139" s="14">
        <f>IFERROR(VLOOKUP(C139,'סיכום 10-2010'!C:H,4,FALSE),0)</f>
        <v>0</v>
      </c>
      <c r="G139" s="23">
        <f t="shared" si="18"/>
        <v>0</v>
      </c>
      <c r="H139" s="14">
        <f>IFERROR(VLOOKUP(C139,'סיכום 10-2010'!C:H,5,FALSE),0)</f>
        <v>0</v>
      </c>
      <c r="I139" s="14">
        <f>IFERROR(VLOOKUP(C139,'סיכום 10-2010'!C:H,6,FALSE),0)</f>
        <v>0</v>
      </c>
      <c r="J139" s="23">
        <f t="shared" si="19"/>
        <v>0</v>
      </c>
      <c r="K139" s="23">
        <f t="shared" si="20"/>
        <v>0</v>
      </c>
      <c r="L139" s="14">
        <f>IFERROR(VLOOKUP(C139,'סיכום 10-2020'!C:H,3,FALSE),0)</f>
        <v>0.83</v>
      </c>
      <c r="M139" s="14">
        <f>IFERROR(VLOOKUP(C139,'סיכום 10-2020'!C:H,4,FALSE),0)</f>
        <v>0.83</v>
      </c>
      <c r="N139" s="23">
        <f t="shared" si="21"/>
        <v>1</v>
      </c>
      <c r="O139" s="14">
        <f>IFERROR(VLOOKUP(C139,'סיכום 10-2020'!C:H,5,FALSE),0)</f>
        <v>0</v>
      </c>
      <c r="P139" s="14">
        <f>IFERROR(VLOOKUP(C139,'סיכום 10-2020'!C:H,6,FALSE),0)</f>
        <v>0.83000000000000007</v>
      </c>
      <c r="Q139" s="23">
        <f t="shared" si="22"/>
        <v>0</v>
      </c>
      <c r="R139" s="23">
        <f t="shared" si="23"/>
        <v>1.0000000000000002</v>
      </c>
      <c r="S139" s="14">
        <f>IFERROR(VLOOKUP(C139,'סיכום 12-2022'!C:H,3,FALSE),0)</f>
        <v>0.83</v>
      </c>
      <c r="T139" s="14">
        <f>IFERROR(VLOOKUP(C139,'סיכום 12-2022'!C:H,4,FALSE),0)</f>
        <v>0.83</v>
      </c>
      <c r="U139" s="23">
        <f t="shared" si="24"/>
        <v>1</v>
      </c>
      <c r="V139" s="14">
        <f>IFERROR(VLOOKUP(C139,'סיכום 12-2022'!C:H,5,FALSE),0)</f>
        <v>0</v>
      </c>
      <c r="W139" s="14">
        <f>IFERROR(VLOOKUP(C139,'סיכום 12-2022'!C:H,6,FALSE),0)</f>
        <v>0.83000000000000007</v>
      </c>
      <c r="X139" s="23">
        <f t="shared" si="25"/>
        <v>0</v>
      </c>
      <c r="Y139" s="23">
        <f t="shared" si="26"/>
        <v>1.0000000000000002</v>
      </c>
    </row>
    <row r="140" spans="1:25" x14ac:dyDescent="0.2">
      <c r="A140" s="13">
        <v>3</v>
      </c>
      <c r="B140" s="13" t="s">
        <v>95</v>
      </c>
      <c r="C140" s="13">
        <v>649</v>
      </c>
      <c r="D140" s="13" t="s">
        <v>145</v>
      </c>
      <c r="E140" s="14">
        <f>IFERROR(VLOOKUP(C140,'סיכום 10-2010'!C:H,3,FALSE),0)</f>
        <v>0.5</v>
      </c>
      <c r="F140" s="14">
        <f>IFERROR(VLOOKUP(C140,'סיכום 10-2010'!C:H,4,FALSE),0)</f>
        <v>0.5</v>
      </c>
      <c r="G140" s="23">
        <f t="shared" si="18"/>
        <v>1</v>
      </c>
      <c r="H140" s="14">
        <f>IFERROR(VLOOKUP(C140,'סיכום 10-2010'!C:H,5,FALSE),0)</f>
        <v>0</v>
      </c>
      <c r="I140" s="14">
        <f>IFERROR(VLOOKUP(C140,'סיכום 10-2010'!C:H,6,FALSE),0)</f>
        <v>0.5</v>
      </c>
      <c r="J140" s="23">
        <f t="shared" si="19"/>
        <v>0</v>
      </c>
      <c r="K140" s="23">
        <f t="shared" si="20"/>
        <v>1</v>
      </c>
      <c r="L140" s="14">
        <f>IFERROR(VLOOKUP(C140,'סיכום 10-2020'!C:H,3,FALSE),0)</f>
        <v>0.5</v>
      </c>
      <c r="M140" s="14">
        <f>IFERROR(VLOOKUP(C140,'סיכום 10-2020'!C:H,4,FALSE),0)</f>
        <v>0.5</v>
      </c>
      <c r="N140" s="23">
        <f t="shared" si="21"/>
        <v>1</v>
      </c>
      <c r="O140" s="14">
        <f>IFERROR(VLOOKUP(C140,'סיכום 10-2020'!C:H,5,FALSE),0)</f>
        <v>0</v>
      </c>
      <c r="P140" s="14">
        <f>IFERROR(VLOOKUP(C140,'סיכום 10-2020'!C:H,6,FALSE),0)</f>
        <v>0.5</v>
      </c>
      <c r="Q140" s="23">
        <f t="shared" si="22"/>
        <v>0</v>
      </c>
      <c r="R140" s="23">
        <f t="shared" si="23"/>
        <v>1</v>
      </c>
      <c r="S140" s="14">
        <f>IFERROR(VLOOKUP(C140,'סיכום 12-2022'!C:H,3,FALSE),0)</f>
        <v>0.5</v>
      </c>
      <c r="T140" s="14">
        <f>IFERROR(VLOOKUP(C140,'סיכום 12-2022'!C:H,4,FALSE),0)</f>
        <v>0.5</v>
      </c>
      <c r="U140" s="23">
        <f t="shared" si="24"/>
        <v>1</v>
      </c>
      <c r="V140" s="14">
        <f>IFERROR(VLOOKUP(C140,'סיכום 12-2022'!C:H,5,FALSE),0)</f>
        <v>0</v>
      </c>
      <c r="W140" s="14">
        <f>IFERROR(VLOOKUP(C140,'סיכום 12-2022'!C:H,6,FALSE),0)</f>
        <v>0.5</v>
      </c>
      <c r="X140" s="23">
        <f t="shared" si="25"/>
        <v>0</v>
      </c>
      <c r="Y140" s="23">
        <f t="shared" si="26"/>
        <v>1</v>
      </c>
    </row>
    <row r="141" spans="1:25" x14ac:dyDescent="0.2">
      <c r="A141" s="13">
        <v>3</v>
      </c>
      <c r="B141" s="13" t="s">
        <v>95</v>
      </c>
      <c r="C141" s="13">
        <v>651</v>
      </c>
      <c r="D141" s="13" t="s">
        <v>146</v>
      </c>
      <c r="E141" s="14">
        <f>IFERROR(VLOOKUP(C141,'סיכום 10-2010'!C:H,3,FALSE),0)</f>
        <v>0</v>
      </c>
      <c r="F141" s="14">
        <f>IFERROR(VLOOKUP(C141,'סיכום 10-2010'!C:H,4,FALSE),0)</f>
        <v>0</v>
      </c>
      <c r="G141" s="23">
        <f t="shared" si="18"/>
        <v>0</v>
      </c>
      <c r="H141" s="14">
        <f>IFERROR(VLOOKUP(C141,'סיכום 10-2010'!C:H,5,FALSE),0)</f>
        <v>0</v>
      </c>
      <c r="I141" s="14">
        <f>IFERROR(VLOOKUP(C141,'סיכום 10-2010'!C:H,6,FALSE),0)</f>
        <v>0</v>
      </c>
      <c r="J141" s="23">
        <f t="shared" si="19"/>
        <v>0</v>
      </c>
      <c r="K141" s="23">
        <f t="shared" si="20"/>
        <v>0</v>
      </c>
      <c r="L141" s="14">
        <f>IFERROR(VLOOKUP(C141,'סיכום 10-2020'!C:H,3,FALSE),0)</f>
        <v>0.33</v>
      </c>
      <c r="M141" s="14">
        <f>IFERROR(VLOOKUP(C141,'סיכום 10-2020'!C:H,4,FALSE),0)</f>
        <v>0.33</v>
      </c>
      <c r="N141" s="23">
        <f t="shared" si="21"/>
        <v>1</v>
      </c>
      <c r="O141" s="14">
        <f>IFERROR(VLOOKUP(C141,'סיכום 10-2020'!C:H,5,FALSE),0)</f>
        <v>0</v>
      </c>
      <c r="P141" s="14">
        <f>IFERROR(VLOOKUP(C141,'סיכום 10-2020'!C:H,6,FALSE),0)</f>
        <v>0.33</v>
      </c>
      <c r="Q141" s="23">
        <f t="shared" si="22"/>
        <v>0</v>
      </c>
      <c r="R141" s="23">
        <f t="shared" si="23"/>
        <v>1</v>
      </c>
      <c r="S141" s="14">
        <f>IFERROR(VLOOKUP(C141,'סיכום 12-2022'!C:H,3,FALSE),0)</f>
        <v>0.33</v>
      </c>
      <c r="T141" s="14">
        <f>IFERROR(VLOOKUP(C141,'סיכום 12-2022'!C:H,4,FALSE),0)</f>
        <v>0.33</v>
      </c>
      <c r="U141" s="23">
        <f t="shared" si="24"/>
        <v>1</v>
      </c>
      <c r="V141" s="14">
        <f>IFERROR(VLOOKUP(C141,'סיכום 12-2022'!C:H,5,FALSE),0)</f>
        <v>0</v>
      </c>
      <c r="W141" s="14">
        <f>IFERROR(VLOOKUP(C141,'סיכום 12-2022'!C:H,6,FALSE),0)</f>
        <v>0.33</v>
      </c>
      <c r="X141" s="23">
        <f t="shared" si="25"/>
        <v>0</v>
      </c>
      <c r="Y141" s="23">
        <f t="shared" si="26"/>
        <v>1</v>
      </c>
    </row>
    <row r="142" spans="1:25" x14ac:dyDescent="0.2">
      <c r="A142" s="13">
        <v>3</v>
      </c>
      <c r="B142" s="13" t="s">
        <v>95</v>
      </c>
      <c r="C142" s="13">
        <v>662</v>
      </c>
      <c r="D142" s="13" t="s">
        <v>147</v>
      </c>
      <c r="E142" s="14">
        <f>IFERROR(VLOOKUP(C142,'סיכום 10-2010'!C:H,3,FALSE),0)</f>
        <v>0</v>
      </c>
      <c r="F142" s="14">
        <f>IFERROR(VLOOKUP(C142,'סיכום 10-2010'!C:H,4,FALSE),0)</f>
        <v>0</v>
      </c>
      <c r="G142" s="23">
        <f t="shared" si="18"/>
        <v>0</v>
      </c>
      <c r="H142" s="14">
        <f>IFERROR(VLOOKUP(C142,'סיכום 10-2010'!C:H,5,FALSE),0)</f>
        <v>0</v>
      </c>
      <c r="I142" s="14">
        <f>IFERROR(VLOOKUP(C142,'סיכום 10-2010'!C:H,6,FALSE),0)</f>
        <v>0</v>
      </c>
      <c r="J142" s="23">
        <f t="shared" si="19"/>
        <v>0</v>
      </c>
      <c r="K142" s="23">
        <f t="shared" si="20"/>
        <v>0</v>
      </c>
      <c r="L142" s="14">
        <f>IFERROR(VLOOKUP(C142,'סיכום 10-2020'!C:H,3,FALSE),0)</f>
        <v>0</v>
      </c>
      <c r="M142" s="14">
        <f>IFERROR(VLOOKUP(C142,'סיכום 10-2020'!C:H,4,FALSE),0)</f>
        <v>0</v>
      </c>
      <c r="N142" s="23">
        <f t="shared" si="21"/>
        <v>0</v>
      </c>
      <c r="O142" s="14">
        <f>IFERROR(VLOOKUP(C142,'סיכום 10-2020'!C:H,5,FALSE),0)</f>
        <v>0</v>
      </c>
      <c r="P142" s="14">
        <f>IFERROR(VLOOKUP(C142,'סיכום 10-2020'!C:H,6,FALSE),0)</f>
        <v>0</v>
      </c>
      <c r="Q142" s="23">
        <f t="shared" si="22"/>
        <v>0</v>
      </c>
      <c r="R142" s="23">
        <f t="shared" si="23"/>
        <v>0</v>
      </c>
      <c r="S142" s="14">
        <f>IFERROR(VLOOKUP(C142,'סיכום 12-2022'!C:H,3,FALSE),0)</f>
        <v>0.5</v>
      </c>
      <c r="T142" s="14">
        <f>IFERROR(VLOOKUP(C142,'סיכום 12-2022'!C:H,4,FALSE),0)</f>
        <v>0.5</v>
      </c>
      <c r="U142" s="23">
        <f t="shared" si="24"/>
        <v>1</v>
      </c>
      <c r="V142" s="14">
        <f>IFERROR(VLOOKUP(C142,'סיכום 12-2022'!C:H,5,FALSE),0)</f>
        <v>0</v>
      </c>
      <c r="W142" s="14">
        <f>IFERROR(VLOOKUP(C142,'סיכום 12-2022'!C:H,6,FALSE),0)</f>
        <v>0.5</v>
      </c>
      <c r="X142" s="23">
        <f t="shared" si="25"/>
        <v>0</v>
      </c>
      <c r="Y142" s="23">
        <f t="shared" si="26"/>
        <v>1</v>
      </c>
    </row>
    <row r="143" spans="1:25" x14ac:dyDescent="0.2">
      <c r="A143" s="13">
        <v>3</v>
      </c>
      <c r="B143" s="13" t="s">
        <v>95</v>
      </c>
      <c r="C143" s="13">
        <v>666</v>
      </c>
      <c r="D143" s="13" t="s">
        <v>148</v>
      </c>
      <c r="E143" s="14">
        <f>IFERROR(VLOOKUP(C143,'סיכום 10-2010'!C:H,3,FALSE),0)</f>
        <v>0</v>
      </c>
      <c r="F143" s="14">
        <f>IFERROR(VLOOKUP(C143,'סיכום 10-2010'!C:H,4,FALSE),0)</f>
        <v>0</v>
      </c>
      <c r="G143" s="23">
        <f t="shared" si="18"/>
        <v>0</v>
      </c>
      <c r="H143" s="14">
        <f>IFERROR(VLOOKUP(C143,'סיכום 10-2010'!C:H,5,FALSE),0)</f>
        <v>0</v>
      </c>
      <c r="I143" s="14">
        <f>IFERROR(VLOOKUP(C143,'סיכום 10-2010'!C:H,6,FALSE),0)</f>
        <v>0</v>
      </c>
      <c r="J143" s="23">
        <f t="shared" si="19"/>
        <v>0</v>
      </c>
      <c r="K143" s="23">
        <f t="shared" si="20"/>
        <v>0</v>
      </c>
      <c r="L143" s="14">
        <f>IFERROR(VLOOKUP(C143,'סיכום 10-2020'!C:H,3,FALSE),0)</f>
        <v>0.33</v>
      </c>
      <c r="M143" s="14">
        <f>IFERROR(VLOOKUP(C143,'סיכום 10-2020'!C:H,4,FALSE),0)</f>
        <v>0.33</v>
      </c>
      <c r="N143" s="23">
        <f t="shared" si="21"/>
        <v>1</v>
      </c>
      <c r="O143" s="14">
        <f>IFERROR(VLOOKUP(C143,'סיכום 10-2020'!C:H,5,FALSE),0)</f>
        <v>0</v>
      </c>
      <c r="P143" s="14">
        <f>IFERROR(VLOOKUP(C143,'סיכום 10-2020'!C:H,6,FALSE),0)</f>
        <v>0.33</v>
      </c>
      <c r="Q143" s="23">
        <f t="shared" si="22"/>
        <v>0</v>
      </c>
      <c r="R143" s="23">
        <f t="shared" si="23"/>
        <v>1</v>
      </c>
      <c r="S143" s="14">
        <f>IFERROR(VLOOKUP(C143,'סיכום 12-2022'!C:H,3,FALSE),0)</f>
        <v>0.33</v>
      </c>
      <c r="T143" s="14">
        <f>IFERROR(VLOOKUP(C143,'סיכום 12-2022'!C:H,4,FALSE),0)</f>
        <v>0.33</v>
      </c>
      <c r="U143" s="23">
        <f t="shared" si="24"/>
        <v>1</v>
      </c>
      <c r="V143" s="14">
        <f>IFERROR(VLOOKUP(C143,'סיכום 12-2022'!C:H,5,FALSE),0)</f>
        <v>0</v>
      </c>
      <c r="W143" s="14">
        <f>IFERROR(VLOOKUP(C143,'סיכום 12-2022'!C:H,6,FALSE),0)</f>
        <v>0.33</v>
      </c>
      <c r="X143" s="23">
        <f t="shared" si="25"/>
        <v>0</v>
      </c>
      <c r="Y143" s="23">
        <f t="shared" si="26"/>
        <v>1</v>
      </c>
    </row>
    <row r="144" spans="1:25" x14ac:dyDescent="0.2">
      <c r="A144" s="13">
        <v>3</v>
      </c>
      <c r="B144" s="13" t="s">
        <v>95</v>
      </c>
      <c r="C144" s="13">
        <v>675</v>
      </c>
      <c r="D144" s="13" t="s">
        <v>149</v>
      </c>
      <c r="E144" s="14">
        <f>IFERROR(VLOOKUP(C144,'סיכום 10-2010'!C:H,3,FALSE),0)</f>
        <v>0</v>
      </c>
      <c r="F144" s="14">
        <f>IFERROR(VLOOKUP(C144,'סיכום 10-2010'!C:H,4,FALSE),0)</f>
        <v>0</v>
      </c>
      <c r="G144" s="23">
        <f t="shared" si="18"/>
        <v>0</v>
      </c>
      <c r="H144" s="14">
        <f>IFERROR(VLOOKUP(C144,'סיכום 10-2010'!C:H,5,FALSE),0)</f>
        <v>0</v>
      </c>
      <c r="I144" s="14">
        <f>IFERROR(VLOOKUP(C144,'סיכום 10-2010'!C:H,6,FALSE),0)</f>
        <v>0</v>
      </c>
      <c r="J144" s="23">
        <f t="shared" si="19"/>
        <v>0</v>
      </c>
      <c r="K144" s="23">
        <f t="shared" si="20"/>
        <v>0</v>
      </c>
      <c r="L144" s="14">
        <f>IFERROR(VLOOKUP(C144,'סיכום 10-2020'!C:H,3,FALSE),0)</f>
        <v>0</v>
      </c>
      <c r="M144" s="14">
        <f>IFERROR(VLOOKUP(C144,'סיכום 10-2020'!C:H,4,FALSE),0)</f>
        <v>0</v>
      </c>
      <c r="N144" s="23">
        <f t="shared" si="21"/>
        <v>0</v>
      </c>
      <c r="O144" s="14">
        <f>IFERROR(VLOOKUP(C144,'סיכום 10-2020'!C:H,5,FALSE),0)</f>
        <v>0</v>
      </c>
      <c r="P144" s="14">
        <f>IFERROR(VLOOKUP(C144,'סיכום 10-2020'!C:H,6,FALSE),0)</f>
        <v>0</v>
      </c>
      <c r="Q144" s="23">
        <f t="shared" si="22"/>
        <v>0</v>
      </c>
      <c r="R144" s="23">
        <f t="shared" si="23"/>
        <v>0</v>
      </c>
      <c r="S144" s="14">
        <f>IFERROR(VLOOKUP(C144,'סיכום 12-2022'!C:H,3,FALSE),0)</f>
        <v>0.73</v>
      </c>
      <c r="T144" s="14">
        <f>IFERROR(VLOOKUP(C144,'סיכום 12-2022'!C:H,4,FALSE),0)</f>
        <v>0.73</v>
      </c>
      <c r="U144" s="23">
        <f t="shared" si="24"/>
        <v>1</v>
      </c>
      <c r="V144" s="14">
        <f>IFERROR(VLOOKUP(C144,'סיכום 12-2022'!C:H,5,FALSE),0)</f>
        <v>0</v>
      </c>
      <c r="W144" s="14">
        <f>IFERROR(VLOOKUP(C144,'סיכום 12-2022'!C:H,6,FALSE),0)</f>
        <v>0.73</v>
      </c>
      <c r="X144" s="23">
        <f t="shared" si="25"/>
        <v>0</v>
      </c>
      <c r="Y144" s="23">
        <f t="shared" si="26"/>
        <v>1</v>
      </c>
    </row>
    <row r="145" spans="1:25" x14ac:dyDescent="0.2">
      <c r="A145" s="13">
        <v>3</v>
      </c>
      <c r="B145" s="13" t="s">
        <v>95</v>
      </c>
      <c r="C145" s="13">
        <v>677</v>
      </c>
      <c r="D145" s="13" t="s">
        <v>150</v>
      </c>
      <c r="E145" s="14">
        <f>IFERROR(VLOOKUP(C145,'סיכום 10-2010'!C:H,3,FALSE),0)</f>
        <v>0</v>
      </c>
      <c r="F145" s="14">
        <f>IFERROR(VLOOKUP(C145,'סיכום 10-2010'!C:H,4,FALSE),0)</f>
        <v>0</v>
      </c>
      <c r="G145" s="23">
        <f t="shared" si="18"/>
        <v>0</v>
      </c>
      <c r="H145" s="14">
        <f>IFERROR(VLOOKUP(C145,'סיכום 10-2010'!C:H,5,FALSE),0)</f>
        <v>0</v>
      </c>
      <c r="I145" s="14">
        <f>IFERROR(VLOOKUP(C145,'סיכום 10-2010'!C:H,6,FALSE),0)</f>
        <v>0</v>
      </c>
      <c r="J145" s="23">
        <f t="shared" si="19"/>
        <v>0</v>
      </c>
      <c r="K145" s="23">
        <f t="shared" si="20"/>
        <v>0</v>
      </c>
      <c r="L145" s="14">
        <f>IFERROR(VLOOKUP(C145,'סיכום 10-2020'!C:H,3,FALSE),0)</f>
        <v>0</v>
      </c>
      <c r="M145" s="14">
        <f>IFERROR(VLOOKUP(C145,'סיכום 10-2020'!C:H,4,FALSE),0)</f>
        <v>0</v>
      </c>
      <c r="N145" s="23">
        <f t="shared" si="21"/>
        <v>0</v>
      </c>
      <c r="O145" s="14">
        <f>IFERROR(VLOOKUP(C145,'סיכום 10-2020'!C:H,5,FALSE),0)</f>
        <v>0</v>
      </c>
      <c r="P145" s="14">
        <f>IFERROR(VLOOKUP(C145,'סיכום 10-2020'!C:H,6,FALSE),0)</f>
        <v>0</v>
      </c>
      <c r="Q145" s="23">
        <f t="shared" si="22"/>
        <v>0</v>
      </c>
      <c r="R145" s="23">
        <f t="shared" si="23"/>
        <v>0</v>
      </c>
      <c r="S145" s="14">
        <f>IFERROR(VLOOKUP(C145,'סיכום 12-2022'!C:H,3,FALSE),0)</f>
        <v>0.52</v>
      </c>
      <c r="T145" s="14">
        <f>IFERROR(VLOOKUP(C145,'סיכום 12-2022'!C:H,4,FALSE),0)</f>
        <v>0.52</v>
      </c>
      <c r="U145" s="23">
        <f t="shared" si="24"/>
        <v>1</v>
      </c>
      <c r="V145" s="14">
        <f>IFERROR(VLOOKUP(C145,'סיכום 12-2022'!C:H,5,FALSE),0)</f>
        <v>0</v>
      </c>
      <c r="W145" s="14">
        <f>IFERROR(VLOOKUP(C145,'סיכום 12-2022'!C:H,6,FALSE),0)</f>
        <v>0.52</v>
      </c>
      <c r="X145" s="23">
        <f t="shared" si="25"/>
        <v>0</v>
      </c>
      <c r="Y145" s="23">
        <f t="shared" si="26"/>
        <v>1</v>
      </c>
    </row>
    <row r="146" spans="1:25" x14ac:dyDescent="0.2">
      <c r="A146" s="13">
        <v>4</v>
      </c>
      <c r="B146" s="13" t="s">
        <v>151</v>
      </c>
      <c r="C146" s="13">
        <v>100</v>
      </c>
      <c r="D146" s="13" t="s">
        <v>152</v>
      </c>
      <c r="E146" s="14">
        <f>IFERROR(VLOOKUP(C146,'סיכום 10-2010'!C:H,3,FALSE),0)</f>
        <v>1</v>
      </c>
      <c r="F146" s="14">
        <f>IFERROR(VLOOKUP(C146,'סיכום 10-2010'!C:H,4,FALSE),0)</f>
        <v>1</v>
      </c>
      <c r="G146" s="23">
        <f t="shared" si="18"/>
        <v>1</v>
      </c>
      <c r="H146" s="14">
        <f>IFERROR(VLOOKUP(C146,'סיכום 10-2010'!C:H,5,FALSE),0)</f>
        <v>0</v>
      </c>
      <c r="I146" s="14">
        <f>IFERROR(VLOOKUP(C146,'סיכום 10-2010'!C:H,6,FALSE),0)</f>
        <v>1</v>
      </c>
      <c r="J146" s="23">
        <f t="shared" si="19"/>
        <v>0</v>
      </c>
      <c r="K146" s="23">
        <f t="shared" si="20"/>
        <v>1</v>
      </c>
      <c r="L146" s="14">
        <f>IFERROR(VLOOKUP(C146,'סיכום 10-2020'!C:H,3,FALSE),0)</f>
        <v>1.75</v>
      </c>
      <c r="M146" s="14">
        <f>IFERROR(VLOOKUP(C146,'סיכום 10-2020'!C:H,4,FALSE),0)</f>
        <v>1.75</v>
      </c>
      <c r="N146" s="23">
        <f t="shared" si="21"/>
        <v>1</v>
      </c>
      <c r="O146" s="14">
        <f>IFERROR(VLOOKUP(C146,'סיכום 10-2020'!C:H,5,FALSE),0)</f>
        <v>0.25</v>
      </c>
      <c r="P146" s="14">
        <f>IFERROR(VLOOKUP(C146,'סיכום 10-2020'!C:H,6,FALSE),0)</f>
        <v>1.5</v>
      </c>
      <c r="Q146" s="23">
        <f t="shared" si="22"/>
        <v>0.14285714285714285</v>
      </c>
      <c r="R146" s="23">
        <f t="shared" si="23"/>
        <v>0.8571428571428571</v>
      </c>
      <c r="S146" s="14">
        <f>IFERROR(VLOOKUP(C146,'סיכום 12-2022'!C:H,3,FALSE),0)</f>
        <v>2.14</v>
      </c>
      <c r="T146" s="14">
        <f>IFERROR(VLOOKUP(C146,'סיכום 12-2022'!C:H,4,FALSE),0)</f>
        <v>2.14</v>
      </c>
      <c r="U146" s="23">
        <f t="shared" si="24"/>
        <v>1</v>
      </c>
      <c r="V146" s="14">
        <f>IFERROR(VLOOKUP(C146,'סיכום 12-2022'!C:H,5,FALSE),0)</f>
        <v>0</v>
      </c>
      <c r="W146" s="14">
        <f>IFERROR(VLOOKUP(C146,'סיכום 12-2022'!C:H,6,FALSE),0)</f>
        <v>2.14</v>
      </c>
      <c r="X146" s="23">
        <f t="shared" si="25"/>
        <v>0</v>
      </c>
      <c r="Y146" s="23">
        <f t="shared" si="26"/>
        <v>1</v>
      </c>
    </row>
    <row r="147" spans="1:25" x14ac:dyDescent="0.2">
      <c r="A147" s="13">
        <v>4</v>
      </c>
      <c r="B147" s="13" t="s">
        <v>151</v>
      </c>
      <c r="C147" s="13">
        <v>102</v>
      </c>
      <c r="D147" s="13" t="s">
        <v>153</v>
      </c>
      <c r="E147" s="14">
        <f>IFERROR(VLOOKUP(C147,'סיכום 10-2010'!C:H,3,FALSE),0)</f>
        <v>1</v>
      </c>
      <c r="F147" s="14">
        <f>IFERROR(VLOOKUP(C147,'סיכום 10-2010'!C:H,4,FALSE),0)</f>
        <v>1</v>
      </c>
      <c r="G147" s="23">
        <f t="shared" si="18"/>
        <v>1</v>
      </c>
      <c r="H147" s="14">
        <f>IFERROR(VLOOKUP(C147,'סיכום 10-2010'!C:H,5,FALSE),0)</f>
        <v>0</v>
      </c>
      <c r="I147" s="14">
        <f>IFERROR(VLOOKUP(C147,'סיכום 10-2010'!C:H,6,FALSE),0)</f>
        <v>1</v>
      </c>
      <c r="J147" s="23">
        <f t="shared" si="19"/>
        <v>0</v>
      </c>
      <c r="K147" s="23">
        <f t="shared" si="20"/>
        <v>1</v>
      </c>
      <c r="L147" s="14">
        <f>IFERROR(VLOOKUP(C147,'סיכום 10-2020'!C:H,3,FALSE),0)</f>
        <v>5.25</v>
      </c>
      <c r="M147" s="14">
        <f>IFERROR(VLOOKUP(C147,'סיכום 10-2020'!C:H,4,FALSE),0)</f>
        <v>4.25</v>
      </c>
      <c r="N147" s="23">
        <f t="shared" si="21"/>
        <v>0.80952380952380953</v>
      </c>
      <c r="O147" s="14">
        <f>IFERROR(VLOOKUP(C147,'סיכום 10-2020'!C:H,5,FALSE),0)</f>
        <v>0</v>
      </c>
      <c r="P147" s="14">
        <f>IFERROR(VLOOKUP(C147,'סיכום 10-2020'!C:H,6,FALSE),0)</f>
        <v>4.25</v>
      </c>
      <c r="Q147" s="23">
        <f t="shared" si="22"/>
        <v>0</v>
      </c>
      <c r="R147" s="23">
        <f t="shared" si="23"/>
        <v>1</v>
      </c>
      <c r="S147" s="14">
        <f>IFERROR(VLOOKUP(C147,'סיכום 12-2022'!C:H,3,FALSE),0)</f>
        <v>5.25</v>
      </c>
      <c r="T147" s="14">
        <f>IFERROR(VLOOKUP(C147,'סיכום 12-2022'!C:H,4,FALSE),0)</f>
        <v>5.25</v>
      </c>
      <c r="U147" s="23">
        <f t="shared" si="24"/>
        <v>1</v>
      </c>
      <c r="V147" s="14">
        <f>IFERROR(VLOOKUP(C147,'סיכום 12-2022'!C:H,5,FALSE),0)</f>
        <v>1</v>
      </c>
      <c r="W147" s="14">
        <f>IFERROR(VLOOKUP(C147,'סיכום 12-2022'!C:H,6,FALSE),0)</f>
        <v>4.25</v>
      </c>
      <c r="X147" s="23">
        <f t="shared" si="25"/>
        <v>0.19047619047619047</v>
      </c>
      <c r="Y147" s="23">
        <f t="shared" si="26"/>
        <v>0.80952380952380953</v>
      </c>
    </row>
    <row r="148" spans="1:25" x14ac:dyDescent="0.2">
      <c r="A148" s="13">
        <v>4</v>
      </c>
      <c r="B148" s="13" t="s">
        <v>151</v>
      </c>
      <c r="C148" s="13">
        <v>105</v>
      </c>
      <c r="D148" s="13" t="s">
        <v>154</v>
      </c>
      <c r="E148" s="14">
        <f>IFERROR(VLOOKUP(C148,'סיכום 10-2010'!C:H,3,FALSE),0)</f>
        <v>0.76</v>
      </c>
      <c r="F148" s="14">
        <f>IFERROR(VLOOKUP(C148,'סיכום 10-2010'!C:H,4,FALSE),0)</f>
        <v>0.76</v>
      </c>
      <c r="G148" s="23">
        <f t="shared" si="18"/>
        <v>1</v>
      </c>
      <c r="H148" s="14">
        <f>IFERROR(VLOOKUP(C148,'סיכום 10-2010'!C:H,5,FALSE),0)</f>
        <v>0</v>
      </c>
      <c r="I148" s="14">
        <f>IFERROR(VLOOKUP(C148,'סיכום 10-2010'!C:H,6,FALSE),0)</f>
        <v>0.76</v>
      </c>
      <c r="J148" s="23">
        <f t="shared" si="19"/>
        <v>0</v>
      </c>
      <c r="K148" s="23">
        <f t="shared" si="20"/>
        <v>1</v>
      </c>
      <c r="L148" s="14">
        <f>IFERROR(VLOOKUP(C148,'סיכום 10-2020'!C:H,3,FALSE),0)</f>
        <v>1.36</v>
      </c>
      <c r="M148" s="14">
        <f>IFERROR(VLOOKUP(C148,'סיכום 10-2020'!C:H,4,FALSE),0)</f>
        <v>0.86</v>
      </c>
      <c r="N148" s="23">
        <f t="shared" si="21"/>
        <v>0.63235294117647056</v>
      </c>
      <c r="O148" s="14">
        <f>IFERROR(VLOOKUP(C148,'סיכום 10-2020'!C:H,5,FALSE),0)</f>
        <v>0</v>
      </c>
      <c r="P148" s="14">
        <f>IFERROR(VLOOKUP(C148,'סיכום 10-2020'!C:H,6,FALSE),0)</f>
        <v>0.86</v>
      </c>
      <c r="Q148" s="23">
        <f t="shared" si="22"/>
        <v>0</v>
      </c>
      <c r="R148" s="23">
        <f t="shared" si="23"/>
        <v>1</v>
      </c>
      <c r="S148" s="14">
        <f>IFERROR(VLOOKUP(C148,'סיכום 12-2022'!C:H,3,FALSE),0)</f>
        <v>1.36</v>
      </c>
      <c r="T148" s="14">
        <f>IFERROR(VLOOKUP(C148,'סיכום 12-2022'!C:H,4,FALSE),0)</f>
        <v>0.5</v>
      </c>
      <c r="U148" s="23">
        <f t="shared" si="24"/>
        <v>0.36764705882352938</v>
      </c>
      <c r="V148" s="14">
        <f>IFERROR(VLOOKUP(C148,'סיכום 12-2022'!C:H,5,FALSE),0)</f>
        <v>0</v>
      </c>
      <c r="W148" s="14">
        <f>IFERROR(VLOOKUP(C148,'סיכום 12-2022'!C:H,6,FALSE),0)</f>
        <v>0.5</v>
      </c>
      <c r="X148" s="23">
        <f t="shared" si="25"/>
        <v>0</v>
      </c>
      <c r="Y148" s="23">
        <f t="shared" si="26"/>
        <v>1</v>
      </c>
    </row>
    <row r="149" spans="1:25" x14ac:dyDescent="0.2">
      <c r="A149" s="13">
        <v>4</v>
      </c>
      <c r="B149" s="13" t="s">
        <v>151</v>
      </c>
      <c r="C149" s="13">
        <v>106</v>
      </c>
      <c r="D149" s="13" t="s">
        <v>155</v>
      </c>
      <c r="E149" s="14">
        <f>IFERROR(VLOOKUP(C149,'סיכום 10-2010'!C:H,3,FALSE),0)</f>
        <v>1</v>
      </c>
      <c r="F149" s="14">
        <f>IFERROR(VLOOKUP(C149,'סיכום 10-2010'!C:H,4,FALSE),0)</f>
        <v>1</v>
      </c>
      <c r="G149" s="23">
        <f t="shared" si="18"/>
        <v>1</v>
      </c>
      <c r="H149" s="14">
        <f>IFERROR(VLOOKUP(C149,'סיכום 10-2010'!C:H,5,FALSE),0)</f>
        <v>0</v>
      </c>
      <c r="I149" s="14">
        <f>IFERROR(VLOOKUP(C149,'סיכום 10-2010'!C:H,6,FALSE),0)</f>
        <v>1</v>
      </c>
      <c r="J149" s="23">
        <f t="shared" si="19"/>
        <v>0</v>
      </c>
      <c r="K149" s="23">
        <f t="shared" si="20"/>
        <v>1</v>
      </c>
      <c r="L149" s="14">
        <f>IFERROR(VLOOKUP(C149,'סיכום 10-2020'!C:H,3,FALSE),0)</f>
        <v>2.75</v>
      </c>
      <c r="M149" s="14">
        <f>IFERROR(VLOOKUP(C149,'סיכום 10-2020'!C:H,4,FALSE),0)</f>
        <v>2.75</v>
      </c>
      <c r="N149" s="23">
        <f t="shared" si="21"/>
        <v>1</v>
      </c>
      <c r="O149" s="14">
        <f>IFERROR(VLOOKUP(C149,'סיכום 10-2020'!C:H,5,FALSE),0)</f>
        <v>0</v>
      </c>
      <c r="P149" s="14">
        <f>IFERROR(VLOOKUP(C149,'סיכום 10-2020'!C:H,6,FALSE),0)</f>
        <v>2.75</v>
      </c>
      <c r="Q149" s="23">
        <f t="shared" si="22"/>
        <v>0</v>
      </c>
      <c r="R149" s="23">
        <f t="shared" si="23"/>
        <v>1</v>
      </c>
      <c r="S149" s="14">
        <f>IFERROR(VLOOKUP(C149,'סיכום 12-2022'!C:H,3,FALSE),0)</f>
        <v>4.25</v>
      </c>
      <c r="T149" s="14">
        <f>IFERROR(VLOOKUP(C149,'סיכום 12-2022'!C:H,4,FALSE),0)</f>
        <v>4.25</v>
      </c>
      <c r="U149" s="23">
        <f t="shared" si="24"/>
        <v>1</v>
      </c>
      <c r="V149" s="14">
        <f>IFERROR(VLOOKUP(C149,'סיכום 12-2022'!C:H,5,FALSE),0)</f>
        <v>0</v>
      </c>
      <c r="W149" s="14">
        <f>IFERROR(VLOOKUP(C149,'סיכום 12-2022'!C:H,6,FALSE),0)</f>
        <v>4.25</v>
      </c>
      <c r="X149" s="23">
        <f t="shared" si="25"/>
        <v>0</v>
      </c>
      <c r="Y149" s="23">
        <f t="shared" si="26"/>
        <v>1</v>
      </c>
    </row>
    <row r="150" spans="1:25" x14ac:dyDescent="0.2">
      <c r="A150" s="13">
        <v>4</v>
      </c>
      <c r="B150" s="13" t="s">
        <v>151</v>
      </c>
      <c r="C150" s="13">
        <v>120</v>
      </c>
      <c r="D150" s="13" t="s">
        <v>156</v>
      </c>
      <c r="E150" s="14">
        <f>IFERROR(VLOOKUP(C150,'סיכום 10-2010'!C:H,3,FALSE),0)</f>
        <v>0.5</v>
      </c>
      <c r="F150" s="14">
        <f>IFERROR(VLOOKUP(C150,'סיכום 10-2010'!C:H,4,FALSE),0)</f>
        <v>0.5</v>
      </c>
      <c r="G150" s="23">
        <f t="shared" si="18"/>
        <v>1</v>
      </c>
      <c r="H150" s="14">
        <f>IFERROR(VLOOKUP(C150,'סיכום 10-2010'!C:H,5,FALSE),0)</f>
        <v>0</v>
      </c>
      <c r="I150" s="14">
        <f>IFERROR(VLOOKUP(C150,'סיכום 10-2010'!C:H,6,FALSE),0)</f>
        <v>0.5</v>
      </c>
      <c r="J150" s="23">
        <f t="shared" si="19"/>
        <v>0</v>
      </c>
      <c r="K150" s="23">
        <f t="shared" si="20"/>
        <v>1</v>
      </c>
      <c r="L150" s="14">
        <f>IFERROR(VLOOKUP(C150,'סיכום 10-2020'!C:H,3,FALSE),0)</f>
        <v>0.83</v>
      </c>
      <c r="M150" s="14">
        <f>IFERROR(VLOOKUP(C150,'סיכום 10-2020'!C:H,4,FALSE),0)</f>
        <v>0.83</v>
      </c>
      <c r="N150" s="23">
        <f t="shared" si="21"/>
        <v>1</v>
      </c>
      <c r="O150" s="14">
        <f>IFERROR(VLOOKUP(C150,'סיכום 10-2020'!C:H,5,FALSE),0)</f>
        <v>0</v>
      </c>
      <c r="P150" s="14">
        <f>IFERROR(VLOOKUP(C150,'סיכום 10-2020'!C:H,6,FALSE),0)</f>
        <v>0.83000000000000007</v>
      </c>
      <c r="Q150" s="23">
        <f t="shared" si="22"/>
        <v>0</v>
      </c>
      <c r="R150" s="23">
        <f t="shared" si="23"/>
        <v>1.0000000000000002</v>
      </c>
      <c r="S150" s="14">
        <f>IFERROR(VLOOKUP(C150,'סיכום 12-2022'!C:H,3,FALSE),0)</f>
        <v>1</v>
      </c>
      <c r="T150" s="14">
        <f>IFERROR(VLOOKUP(C150,'סיכום 12-2022'!C:H,4,FALSE),0)</f>
        <v>0</v>
      </c>
      <c r="U150" s="23">
        <f t="shared" si="24"/>
        <v>0</v>
      </c>
      <c r="V150" s="14">
        <f>IFERROR(VLOOKUP(C150,'סיכום 12-2022'!C:H,5,FALSE),0)</f>
        <v>0</v>
      </c>
      <c r="W150" s="14">
        <f>IFERROR(VLOOKUP(C150,'סיכום 12-2022'!C:H,6,FALSE),0)</f>
        <v>0</v>
      </c>
      <c r="X150" s="23">
        <f t="shared" si="25"/>
        <v>0</v>
      </c>
      <c r="Y150" s="23">
        <f t="shared" si="26"/>
        <v>0</v>
      </c>
    </row>
    <row r="151" spans="1:25" x14ac:dyDescent="0.2">
      <c r="A151" s="13">
        <v>4</v>
      </c>
      <c r="B151" s="13" t="s">
        <v>151</v>
      </c>
      <c r="C151" s="13">
        <v>123</v>
      </c>
      <c r="D151" s="13" t="s">
        <v>157</v>
      </c>
      <c r="E151" s="14">
        <f>IFERROR(VLOOKUP(C151,'סיכום 10-2010'!C:H,3,FALSE),0)</f>
        <v>1</v>
      </c>
      <c r="F151" s="14">
        <f>IFERROR(VLOOKUP(C151,'סיכום 10-2010'!C:H,4,FALSE),0)</f>
        <v>1</v>
      </c>
      <c r="G151" s="23">
        <f t="shared" si="18"/>
        <v>1</v>
      </c>
      <c r="H151" s="14">
        <f>IFERROR(VLOOKUP(C151,'סיכום 10-2010'!C:H,5,FALSE),0)</f>
        <v>0</v>
      </c>
      <c r="I151" s="14">
        <f>IFERROR(VLOOKUP(C151,'סיכום 10-2010'!C:H,6,FALSE),0)</f>
        <v>1</v>
      </c>
      <c r="J151" s="23">
        <f t="shared" si="19"/>
        <v>0</v>
      </c>
      <c r="K151" s="23">
        <f t="shared" si="20"/>
        <v>1</v>
      </c>
      <c r="L151" s="14">
        <f>IFERROR(VLOOKUP(C151,'סיכום 10-2020'!C:H,3,FALSE),0)</f>
        <v>1</v>
      </c>
      <c r="M151" s="14">
        <f>IFERROR(VLOOKUP(C151,'סיכום 10-2020'!C:H,4,FALSE),0)</f>
        <v>1</v>
      </c>
      <c r="N151" s="23">
        <f t="shared" si="21"/>
        <v>1</v>
      </c>
      <c r="O151" s="14">
        <f>IFERROR(VLOOKUP(C151,'סיכום 10-2020'!C:H,5,FALSE),0)</f>
        <v>1</v>
      </c>
      <c r="P151" s="14">
        <f>IFERROR(VLOOKUP(C151,'סיכום 10-2020'!C:H,6,FALSE),0)</f>
        <v>0</v>
      </c>
      <c r="Q151" s="23">
        <f t="shared" si="22"/>
        <v>1</v>
      </c>
      <c r="R151" s="23">
        <f t="shared" si="23"/>
        <v>0</v>
      </c>
      <c r="S151" s="14">
        <f>IFERROR(VLOOKUP(C151,'סיכום 12-2022'!C:H,3,FALSE),0)</f>
        <v>1</v>
      </c>
      <c r="T151" s="14">
        <f>IFERROR(VLOOKUP(C151,'סיכום 12-2022'!C:H,4,FALSE),0)</f>
        <v>1</v>
      </c>
      <c r="U151" s="23">
        <f t="shared" si="24"/>
        <v>1</v>
      </c>
      <c r="V151" s="14">
        <f>IFERROR(VLOOKUP(C151,'סיכום 12-2022'!C:H,5,FALSE),0)</f>
        <v>1</v>
      </c>
      <c r="W151" s="14">
        <f>IFERROR(VLOOKUP(C151,'סיכום 12-2022'!C:H,6,FALSE),0)</f>
        <v>0</v>
      </c>
      <c r="X151" s="23">
        <f t="shared" si="25"/>
        <v>1</v>
      </c>
      <c r="Y151" s="23">
        <f t="shared" si="26"/>
        <v>0</v>
      </c>
    </row>
    <row r="152" spans="1:25" x14ac:dyDescent="0.2">
      <c r="A152" s="13">
        <v>4</v>
      </c>
      <c r="B152" s="13" t="s">
        <v>151</v>
      </c>
      <c r="C152" s="13">
        <v>125</v>
      </c>
      <c r="D152" s="13" t="s">
        <v>158</v>
      </c>
      <c r="E152" s="14">
        <f>IFERROR(VLOOKUP(C152,'סיכום 10-2010'!C:H,3,FALSE),0)</f>
        <v>0.5</v>
      </c>
      <c r="F152" s="14">
        <f>IFERROR(VLOOKUP(C152,'סיכום 10-2010'!C:H,4,FALSE),0)</f>
        <v>0</v>
      </c>
      <c r="G152" s="23">
        <f t="shared" si="18"/>
        <v>0</v>
      </c>
      <c r="H152" s="14">
        <f>IFERROR(VLOOKUP(C152,'סיכום 10-2010'!C:H,5,FALSE),0)</f>
        <v>0</v>
      </c>
      <c r="I152" s="14">
        <f>IFERROR(VLOOKUP(C152,'סיכום 10-2010'!C:H,6,FALSE),0)</f>
        <v>0</v>
      </c>
      <c r="J152" s="23">
        <f t="shared" si="19"/>
        <v>0</v>
      </c>
      <c r="K152" s="23">
        <f t="shared" si="20"/>
        <v>0</v>
      </c>
      <c r="L152" s="14">
        <f>IFERROR(VLOOKUP(C152,'סיכום 10-2020'!C:H,3,FALSE),0)</f>
        <v>0.83</v>
      </c>
      <c r="M152" s="14">
        <f>IFERROR(VLOOKUP(C152,'סיכום 10-2020'!C:H,4,FALSE),0)</f>
        <v>0.83</v>
      </c>
      <c r="N152" s="23">
        <f t="shared" si="21"/>
        <v>1</v>
      </c>
      <c r="O152" s="14">
        <f>IFERROR(VLOOKUP(C152,'סיכום 10-2020'!C:H,5,FALSE),0)</f>
        <v>0</v>
      </c>
      <c r="P152" s="14">
        <f>IFERROR(VLOOKUP(C152,'סיכום 10-2020'!C:H,6,FALSE),0)</f>
        <v>0.83000000000000007</v>
      </c>
      <c r="Q152" s="23">
        <f t="shared" si="22"/>
        <v>0</v>
      </c>
      <c r="R152" s="23">
        <f t="shared" si="23"/>
        <v>1.0000000000000002</v>
      </c>
      <c r="S152" s="14">
        <f>IFERROR(VLOOKUP(C152,'סיכום 12-2022'!C:H,3,FALSE),0)</f>
        <v>1.33</v>
      </c>
      <c r="T152" s="14">
        <f>IFERROR(VLOOKUP(C152,'סיכום 12-2022'!C:H,4,FALSE),0)</f>
        <v>0.83</v>
      </c>
      <c r="U152" s="23">
        <f t="shared" si="24"/>
        <v>0.62406015037593976</v>
      </c>
      <c r="V152" s="14">
        <f>IFERROR(VLOOKUP(C152,'סיכום 12-2022'!C:H,5,FALSE),0)</f>
        <v>0</v>
      </c>
      <c r="W152" s="14">
        <f>IFERROR(VLOOKUP(C152,'סיכום 12-2022'!C:H,6,FALSE),0)</f>
        <v>0.83000000000000007</v>
      </c>
      <c r="X152" s="23">
        <f t="shared" si="25"/>
        <v>0</v>
      </c>
      <c r="Y152" s="23">
        <f t="shared" si="26"/>
        <v>1.0000000000000002</v>
      </c>
    </row>
    <row r="153" spans="1:25" x14ac:dyDescent="0.2">
      <c r="A153" s="13">
        <v>4</v>
      </c>
      <c r="B153" s="13" t="s">
        <v>151</v>
      </c>
      <c r="C153" s="13">
        <v>127</v>
      </c>
      <c r="D153" s="13" t="s">
        <v>1255</v>
      </c>
      <c r="E153" s="14">
        <f>IFERROR(VLOOKUP(C153,'סיכום 10-2010'!C:H,3,FALSE),0)</f>
        <v>0</v>
      </c>
      <c r="F153" s="14">
        <f>IFERROR(VLOOKUP(C153,'סיכום 10-2010'!C:H,4,FALSE),0)</f>
        <v>0</v>
      </c>
      <c r="G153" s="23">
        <f t="shared" si="18"/>
        <v>0</v>
      </c>
      <c r="H153" s="14">
        <f>IFERROR(VLOOKUP(C153,'סיכום 10-2010'!C:H,5,FALSE),0)</f>
        <v>0</v>
      </c>
      <c r="I153" s="14">
        <f>IFERROR(VLOOKUP(C153,'סיכום 10-2010'!C:H,6,FALSE),0)</f>
        <v>0</v>
      </c>
      <c r="J153" s="23">
        <f t="shared" si="19"/>
        <v>0</v>
      </c>
      <c r="K153" s="23">
        <f t="shared" si="20"/>
        <v>0</v>
      </c>
      <c r="L153" s="14">
        <f>IFERROR(VLOOKUP(C153,'סיכום 10-2020'!C:H,3,FALSE),0)</f>
        <v>0.33</v>
      </c>
      <c r="M153" s="14">
        <f>IFERROR(VLOOKUP(C153,'סיכום 10-2020'!C:H,4,FALSE),0)</f>
        <v>0.33</v>
      </c>
      <c r="N153" s="23">
        <f t="shared" si="21"/>
        <v>1</v>
      </c>
      <c r="O153" s="14">
        <f>IFERROR(VLOOKUP(C153,'סיכום 10-2020'!C:H,5,FALSE),0)</f>
        <v>0</v>
      </c>
      <c r="P153" s="14">
        <f>IFERROR(VLOOKUP(C153,'סיכום 10-2020'!C:H,6,FALSE),0)</f>
        <v>0.33</v>
      </c>
      <c r="Q153" s="23">
        <f t="shared" si="22"/>
        <v>0</v>
      </c>
      <c r="R153" s="23">
        <f t="shared" si="23"/>
        <v>1</v>
      </c>
      <c r="S153" s="14">
        <f>IFERROR(VLOOKUP(C153,'סיכום 12-2022'!C:H,3,FALSE),0)</f>
        <v>0</v>
      </c>
      <c r="T153" s="14">
        <f>IFERROR(VLOOKUP(C153,'סיכום 12-2022'!C:H,4,FALSE),0)</f>
        <v>0</v>
      </c>
      <c r="U153" s="23">
        <f t="shared" si="24"/>
        <v>0</v>
      </c>
      <c r="V153" s="14">
        <f>IFERROR(VLOOKUP(C153,'סיכום 12-2022'!C:H,5,FALSE),0)</f>
        <v>0</v>
      </c>
      <c r="W153" s="14">
        <f>IFERROR(VLOOKUP(C153,'סיכום 12-2022'!C:H,6,FALSE),0)</f>
        <v>0</v>
      </c>
      <c r="X153" s="23">
        <f t="shared" si="25"/>
        <v>0</v>
      </c>
      <c r="Y153" s="23">
        <f t="shared" si="26"/>
        <v>0</v>
      </c>
    </row>
    <row r="154" spans="1:25" x14ac:dyDescent="0.2">
      <c r="A154" s="13">
        <v>4</v>
      </c>
      <c r="B154" s="13" t="s">
        <v>151</v>
      </c>
      <c r="C154" s="13">
        <v>128</v>
      </c>
      <c r="D154" s="13" t="s">
        <v>159</v>
      </c>
      <c r="E154" s="14">
        <f>IFERROR(VLOOKUP(C154,'סיכום 10-2010'!C:H,3,FALSE),0)</f>
        <v>0</v>
      </c>
      <c r="F154" s="14">
        <f>IFERROR(VLOOKUP(C154,'סיכום 10-2010'!C:H,4,FALSE),0)</f>
        <v>0</v>
      </c>
      <c r="G154" s="23">
        <f t="shared" si="18"/>
        <v>0</v>
      </c>
      <c r="H154" s="14">
        <f>IFERROR(VLOOKUP(C154,'סיכום 10-2010'!C:H,5,FALSE),0)</f>
        <v>0</v>
      </c>
      <c r="I154" s="14">
        <f>IFERROR(VLOOKUP(C154,'סיכום 10-2010'!C:H,6,FALSE),0)</f>
        <v>0</v>
      </c>
      <c r="J154" s="23">
        <f t="shared" si="19"/>
        <v>0</v>
      </c>
      <c r="K154" s="23">
        <f t="shared" si="20"/>
        <v>0</v>
      </c>
      <c r="L154" s="14">
        <f>IFERROR(VLOOKUP(C154,'סיכום 10-2020'!C:H,3,FALSE),0)</f>
        <v>0.33</v>
      </c>
      <c r="M154" s="14">
        <f>IFERROR(VLOOKUP(C154,'סיכום 10-2020'!C:H,4,FALSE),0)</f>
        <v>0.33</v>
      </c>
      <c r="N154" s="23">
        <f t="shared" si="21"/>
        <v>1</v>
      </c>
      <c r="O154" s="14">
        <f>IFERROR(VLOOKUP(C154,'סיכום 10-2020'!C:H,5,FALSE),0)</f>
        <v>0</v>
      </c>
      <c r="P154" s="14">
        <f>IFERROR(VLOOKUP(C154,'סיכום 10-2020'!C:H,6,FALSE),0)</f>
        <v>0.33</v>
      </c>
      <c r="Q154" s="23">
        <f t="shared" si="22"/>
        <v>0</v>
      </c>
      <c r="R154" s="23">
        <f t="shared" si="23"/>
        <v>1</v>
      </c>
      <c r="S154" s="14">
        <f>IFERROR(VLOOKUP(C154,'סיכום 12-2022'!C:H,3,FALSE),0)</f>
        <v>0.33</v>
      </c>
      <c r="T154" s="14">
        <f>IFERROR(VLOOKUP(C154,'סיכום 12-2022'!C:H,4,FALSE),0)</f>
        <v>0.33</v>
      </c>
      <c r="U154" s="23">
        <f t="shared" si="24"/>
        <v>1</v>
      </c>
      <c r="V154" s="14">
        <f>IFERROR(VLOOKUP(C154,'סיכום 12-2022'!C:H,5,FALSE),0)</f>
        <v>0</v>
      </c>
      <c r="W154" s="14">
        <f>IFERROR(VLOOKUP(C154,'סיכום 12-2022'!C:H,6,FALSE),0)</f>
        <v>0.33</v>
      </c>
      <c r="X154" s="23">
        <f t="shared" si="25"/>
        <v>0</v>
      </c>
      <c r="Y154" s="23">
        <f t="shared" si="26"/>
        <v>1</v>
      </c>
    </row>
    <row r="155" spans="1:25" x14ac:dyDescent="0.2">
      <c r="A155" s="13">
        <v>4</v>
      </c>
      <c r="B155" s="13" t="s">
        <v>151</v>
      </c>
      <c r="C155" s="13">
        <v>130</v>
      </c>
      <c r="D155" s="13" t="s">
        <v>160</v>
      </c>
      <c r="E155" s="14">
        <f>IFERROR(VLOOKUP(C155,'סיכום 10-2010'!C:H,3,FALSE),0)</f>
        <v>0</v>
      </c>
      <c r="F155" s="14">
        <f>IFERROR(VLOOKUP(C155,'סיכום 10-2010'!C:H,4,FALSE),0)</f>
        <v>0</v>
      </c>
      <c r="G155" s="23">
        <f t="shared" si="18"/>
        <v>0</v>
      </c>
      <c r="H155" s="14">
        <f>IFERROR(VLOOKUP(C155,'סיכום 10-2010'!C:H,5,FALSE),0)</f>
        <v>0</v>
      </c>
      <c r="I155" s="14">
        <f>IFERROR(VLOOKUP(C155,'סיכום 10-2010'!C:H,6,FALSE),0)</f>
        <v>0</v>
      </c>
      <c r="J155" s="23">
        <f t="shared" si="19"/>
        <v>0</v>
      </c>
      <c r="K155" s="23">
        <f t="shared" si="20"/>
        <v>0</v>
      </c>
      <c r="L155" s="14">
        <f>IFERROR(VLOOKUP(C155,'סיכום 10-2020'!C:H,3,FALSE),0)</f>
        <v>1</v>
      </c>
      <c r="M155" s="14">
        <f>IFERROR(VLOOKUP(C155,'סיכום 10-2020'!C:H,4,FALSE),0)</f>
        <v>1</v>
      </c>
      <c r="N155" s="23">
        <f t="shared" si="21"/>
        <v>1</v>
      </c>
      <c r="O155" s="14">
        <f>IFERROR(VLOOKUP(C155,'סיכום 10-2020'!C:H,5,FALSE),0)</f>
        <v>0.5</v>
      </c>
      <c r="P155" s="14">
        <f>IFERROR(VLOOKUP(C155,'סיכום 10-2020'!C:H,6,FALSE),0)</f>
        <v>0.5</v>
      </c>
      <c r="Q155" s="23">
        <f t="shared" si="22"/>
        <v>0.5</v>
      </c>
      <c r="R155" s="23">
        <f t="shared" si="23"/>
        <v>0.5</v>
      </c>
      <c r="S155" s="14">
        <f>IFERROR(VLOOKUP(C155,'סיכום 12-2022'!C:H,3,FALSE),0)</f>
        <v>1</v>
      </c>
      <c r="T155" s="14">
        <f>IFERROR(VLOOKUP(C155,'סיכום 12-2022'!C:H,4,FALSE),0)</f>
        <v>0</v>
      </c>
      <c r="U155" s="23">
        <f t="shared" si="24"/>
        <v>0</v>
      </c>
      <c r="V155" s="14">
        <f>IFERROR(VLOOKUP(C155,'סיכום 12-2022'!C:H,5,FALSE),0)</f>
        <v>0</v>
      </c>
      <c r="W155" s="14">
        <f>IFERROR(VLOOKUP(C155,'סיכום 12-2022'!C:H,6,FALSE),0)</f>
        <v>0</v>
      </c>
      <c r="X155" s="23">
        <f t="shared" si="25"/>
        <v>0</v>
      </c>
      <c r="Y155" s="23">
        <f t="shared" si="26"/>
        <v>0</v>
      </c>
    </row>
    <row r="156" spans="1:25" x14ac:dyDescent="0.2">
      <c r="A156" s="13">
        <v>4</v>
      </c>
      <c r="B156" s="13" t="s">
        <v>151</v>
      </c>
      <c r="C156" s="13">
        <v>133</v>
      </c>
      <c r="D156" s="13" t="s">
        <v>1256</v>
      </c>
      <c r="E156" s="14">
        <f>IFERROR(VLOOKUP(C156,'סיכום 10-2010'!C:H,3,FALSE),0)</f>
        <v>0</v>
      </c>
      <c r="F156" s="14">
        <f>IFERROR(VLOOKUP(C156,'סיכום 10-2010'!C:H,4,FALSE),0)</f>
        <v>0</v>
      </c>
      <c r="G156" s="23">
        <f t="shared" si="18"/>
        <v>0</v>
      </c>
      <c r="H156" s="14">
        <f>IFERROR(VLOOKUP(C156,'סיכום 10-2010'!C:H,5,FALSE),0)</f>
        <v>0</v>
      </c>
      <c r="I156" s="14">
        <f>IFERROR(VLOOKUP(C156,'סיכום 10-2010'!C:H,6,FALSE),0)</f>
        <v>0</v>
      </c>
      <c r="J156" s="23">
        <f t="shared" si="19"/>
        <v>0</v>
      </c>
      <c r="K156" s="23">
        <f t="shared" si="20"/>
        <v>0</v>
      </c>
      <c r="L156" s="14">
        <f>IFERROR(VLOOKUP(C156,'סיכום 10-2020'!C:H,3,FALSE),0)</f>
        <v>0.33</v>
      </c>
      <c r="M156" s="14">
        <f>IFERROR(VLOOKUP(C156,'סיכום 10-2020'!C:H,4,FALSE),0)</f>
        <v>0.33</v>
      </c>
      <c r="N156" s="23">
        <f t="shared" si="21"/>
        <v>1</v>
      </c>
      <c r="O156" s="14">
        <f>IFERROR(VLOOKUP(C156,'סיכום 10-2020'!C:H,5,FALSE),0)</f>
        <v>0</v>
      </c>
      <c r="P156" s="14">
        <f>IFERROR(VLOOKUP(C156,'סיכום 10-2020'!C:H,6,FALSE),0)</f>
        <v>0.33</v>
      </c>
      <c r="Q156" s="23">
        <f t="shared" si="22"/>
        <v>0</v>
      </c>
      <c r="R156" s="23">
        <f t="shared" si="23"/>
        <v>1</v>
      </c>
      <c r="S156" s="14">
        <f>IFERROR(VLOOKUP(C156,'סיכום 12-2022'!C:H,3,FALSE),0)</f>
        <v>0</v>
      </c>
      <c r="T156" s="14">
        <f>IFERROR(VLOOKUP(C156,'סיכום 12-2022'!C:H,4,FALSE),0)</f>
        <v>0</v>
      </c>
      <c r="U156" s="23">
        <f t="shared" si="24"/>
        <v>0</v>
      </c>
      <c r="V156" s="14">
        <f>IFERROR(VLOOKUP(C156,'סיכום 12-2022'!C:H,5,FALSE),0)</f>
        <v>0</v>
      </c>
      <c r="W156" s="14">
        <f>IFERROR(VLOOKUP(C156,'סיכום 12-2022'!C:H,6,FALSE),0)</f>
        <v>0</v>
      </c>
      <c r="X156" s="23">
        <f t="shared" si="25"/>
        <v>0</v>
      </c>
      <c r="Y156" s="23">
        <f t="shared" si="26"/>
        <v>0</v>
      </c>
    </row>
    <row r="157" spans="1:25" x14ac:dyDescent="0.2">
      <c r="A157" s="13">
        <v>4</v>
      </c>
      <c r="B157" s="13" t="s">
        <v>151</v>
      </c>
      <c r="C157" s="13">
        <v>143</v>
      </c>
      <c r="D157" s="13" t="s">
        <v>161</v>
      </c>
      <c r="E157" s="14">
        <f>IFERROR(VLOOKUP(C157,'סיכום 10-2010'!C:H,3,FALSE),0)</f>
        <v>0</v>
      </c>
      <c r="F157" s="14">
        <f>IFERROR(VLOOKUP(C157,'סיכום 10-2010'!C:H,4,FALSE),0)</f>
        <v>0</v>
      </c>
      <c r="G157" s="23">
        <f t="shared" si="18"/>
        <v>0</v>
      </c>
      <c r="H157" s="14">
        <f>IFERROR(VLOOKUP(C157,'סיכום 10-2010'!C:H,5,FALSE),0)</f>
        <v>0</v>
      </c>
      <c r="I157" s="14">
        <f>IFERROR(VLOOKUP(C157,'סיכום 10-2010'!C:H,6,FALSE),0)</f>
        <v>0</v>
      </c>
      <c r="J157" s="23">
        <f t="shared" si="19"/>
        <v>0</v>
      </c>
      <c r="K157" s="23">
        <f t="shared" si="20"/>
        <v>0</v>
      </c>
      <c r="L157" s="14">
        <f>IFERROR(VLOOKUP(C157,'סיכום 10-2020'!C:H,3,FALSE),0)</f>
        <v>0.33</v>
      </c>
      <c r="M157" s="14">
        <f>IFERROR(VLOOKUP(C157,'סיכום 10-2020'!C:H,4,FALSE),0)</f>
        <v>0</v>
      </c>
      <c r="N157" s="23">
        <f t="shared" si="21"/>
        <v>0</v>
      </c>
      <c r="O157" s="14">
        <f>IFERROR(VLOOKUP(C157,'סיכום 10-2020'!C:H,5,FALSE),0)</f>
        <v>0</v>
      </c>
      <c r="P157" s="14">
        <f>IFERROR(VLOOKUP(C157,'סיכום 10-2020'!C:H,6,FALSE),0)</f>
        <v>0</v>
      </c>
      <c r="Q157" s="23">
        <f t="shared" si="22"/>
        <v>0</v>
      </c>
      <c r="R157" s="23">
        <f t="shared" si="23"/>
        <v>0</v>
      </c>
      <c r="S157" s="14">
        <f>IFERROR(VLOOKUP(C157,'סיכום 12-2022'!C:H,3,FALSE),0)</f>
        <v>0.33</v>
      </c>
      <c r="T157" s="14">
        <f>IFERROR(VLOOKUP(C157,'סיכום 12-2022'!C:H,4,FALSE),0)</f>
        <v>0.33</v>
      </c>
      <c r="U157" s="23">
        <f t="shared" si="24"/>
        <v>1</v>
      </c>
      <c r="V157" s="14">
        <f>IFERROR(VLOOKUP(C157,'סיכום 12-2022'!C:H,5,FALSE),0)</f>
        <v>0</v>
      </c>
      <c r="W157" s="14">
        <f>IFERROR(VLOOKUP(C157,'סיכום 12-2022'!C:H,6,FALSE),0)</f>
        <v>0.33</v>
      </c>
      <c r="X157" s="23">
        <f t="shared" si="25"/>
        <v>0</v>
      </c>
      <c r="Y157" s="23">
        <f t="shared" si="26"/>
        <v>1</v>
      </c>
    </row>
    <row r="158" spans="1:25" x14ac:dyDescent="0.2">
      <c r="A158" s="13">
        <v>4</v>
      </c>
      <c r="B158" s="13" t="s">
        <v>151</v>
      </c>
      <c r="C158" s="13">
        <v>145</v>
      </c>
      <c r="D158" s="13" t="s">
        <v>162</v>
      </c>
      <c r="E158" s="14">
        <f>IFERROR(VLOOKUP(C158,'סיכום 10-2010'!C:H,3,FALSE),0)</f>
        <v>0</v>
      </c>
      <c r="F158" s="14">
        <f>IFERROR(VLOOKUP(C158,'סיכום 10-2010'!C:H,4,FALSE),0)</f>
        <v>0</v>
      </c>
      <c r="G158" s="23">
        <f t="shared" si="18"/>
        <v>0</v>
      </c>
      <c r="H158" s="14">
        <f>IFERROR(VLOOKUP(C158,'סיכום 10-2010'!C:H,5,FALSE),0)</f>
        <v>0</v>
      </c>
      <c r="I158" s="14">
        <f>IFERROR(VLOOKUP(C158,'סיכום 10-2010'!C:H,6,FALSE),0)</f>
        <v>0</v>
      </c>
      <c r="J158" s="23">
        <f t="shared" si="19"/>
        <v>0</v>
      </c>
      <c r="K158" s="23">
        <f t="shared" si="20"/>
        <v>0</v>
      </c>
      <c r="L158" s="14">
        <f>IFERROR(VLOOKUP(C158,'סיכום 10-2020'!C:H,3,FALSE),0)</f>
        <v>0.33</v>
      </c>
      <c r="M158" s="14">
        <f>IFERROR(VLOOKUP(C158,'סיכום 10-2020'!C:H,4,FALSE),0)</f>
        <v>0.33</v>
      </c>
      <c r="N158" s="23">
        <f t="shared" si="21"/>
        <v>1</v>
      </c>
      <c r="O158" s="14">
        <f>IFERROR(VLOOKUP(C158,'סיכום 10-2020'!C:H,5,FALSE),0)</f>
        <v>0</v>
      </c>
      <c r="P158" s="14">
        <f>IFERROR(VLOOKUP(C158,'סיכום 10-2020'!C:H,6,FALSE),0)</f>
        <v>0.33</v>
      </c>
      <c r="Q158" s="23">
        <f t="shared" si="22"/>
        <v>0</v>
      </c>
      <c r="R158" s="23">
        <f t="shared" si="23"/>
        <v>1</v>
      </c>
      <c r="S158" s="14">
        <f>IFERROR(VLOOKUP(C158,'סיכום 12-2022'!C:H,3,FALSE),0)</f>
        <v>0.33</v>
      </c>
      <c r="T158" s="14">
        <f>IFERROR(VLOOKUP(C158,'סיכום 12-2022'!C:H,4,FALSE),0)</f>
        <v>0.33</v>
      </c>
      <c r="U158" s="23">
        <f t="shared" si="24"/>
        <v>1</v>
      </c>
      <c r="V158" s="14">
        <f>IFERROR(VLOOKUP(C158,'סיכום 12-2022'!C:H,5,FALSE),0)</f>
        <v>0</v>
      </c>
      <c r="W158" s="14">
        <f>IFERROR(VLOOKUP(C158,'סיכום 12-2022'!C:H,6,FALSE),0)</f>
        <v>0.33</v>
      </c>
      <c r="X158" s="23">
        <f t="shared" si="25"/>
        <v>0</v>
      </c>
      <c r="Y158" s="23">
        <f t="shared" si="26"/>
        <v>1</v>
      </c>
    </row>
    <row r="159" spans="1:25" x14ac:dyDescent="0.2">
      <c r="A159" s="13">
        <v>4</v>
      </c>
      <c r="B159" s="13" t="s">
        <v>151</v>
      </c>
      <c r="C159" s="13">
        <v>161</v>
      </c>
      <c r="D159" s="13" t="s">
        <v>163</v>
      </c>
      <c r="E159" s="14">
        <f>IFERROR(VLOOKUP(C159,'סיכום 10-2010'!C:H,3,FALSE),0)</f>
        <v>0</v>
      </c>
      <c r="F159" s="14">
        <f>IFERROR(VLOOKUP(C159,'סיכום 10-2010'!C:H,4,FALSE),0)</f>
        <v>0</v>
      </c>
      <c r="G159" s="23">
        <f t="shared" si="18"/>
        <v>0</v>
      </c>
      <c r="H159" s="14">
        <f>IFERROR(VLOOKUP(C159,'סיכום 10-2010'!C:H,5,FALSE),0)</f>
        <v>0</v>
      </c>
      <c r="I159" s="14">
        <f>IFERROR(VLOOKUP(C159,'סיכום 10-2010'!C:H,6,FALSE),0)</f>
        <v>0</v>
      </c>
      <c r="J159" s="23">
        <f t="shared" si="19"/>
        <v>0</v>
      </c>
      <c r="K159" s="23">
        <f t="shared" si="20"/>
        <v>0</v>
      </c>
      <c r="L159" s="14">
        <f>IFERROR(VLOOKUP(C159,'סיכום 10-2020'!C:H,3,FALSE),0)</f>
        <v>0.33</v>
      </c>
      <c r="M159" s="14">
        <f>IFERROR(VLOOKUP(C159,'סיכום 10-2020'!C:H,4,FALSE),0)</f>
        <v>0.33</v>
      </c>
      <c r="N159" s="23">
        <f t="shared" si="21"/>
        <v>1</v>
      </c>
      <c r="O159" s="14">
        <f>IFERROR(VLOOKUP(C159,'סיכום 10-2020'!C:H,5,FALSE),0)</f>
        <v>0</v>
      </c>
      <c r="P159" s="14">
        <f>IFERROR(VLOOKUP(C159,'סיכום 10-2020'!C:H,6,FALSE),0)</f>
        <v>0.33</v>
      </c>
      <c r="Q159" s="23">
        <f t="shared" si="22"/>
        <v>0</v>
      </c>
      <c r="R159" s="23">
        <f t="shared" si="23"/>
        <v>1</v>
      </c>
      <c r="S159" s="14">
        <f>IFERROR(VLOOKUP(C159,'סיכום 12-2022'!C:H,3,FALSE),0)</f>
        <v>0.33</v>
      </c>
      <c r="T159" s="14">
        <f>IFERROR(VLOOKUP(C159,'סיכום 12-2022'!C:H,4,FALSE),0)</f>
        <v>0.33</v>
      </c>
      <c r="U159" s="23">
        <f t="shared" si="24"/>
        <v>1</v>
      </c>
      <c r="V159" s="14">
        <f>IFERROR(VLOOKUP(C159,'סיכום 12-2022'!C:H,5,FALSE),0)</f>
        <v>0</v>
      </c>
      <c r="W159" s="14">
        <f>IFERROR(VLOOKUP(C159,'סיכום 12-2022'!C:H,6,FALSE),0)</f>
        <v>0.33</v>
      </c>
      <c r="X159" s="23">
        <f t="shared" si="25"/>
        <v>0</v>
      </c>
      <c r="Y159" s="23">
        <f t="shared" si="26"/>
        <v>1</v>
      </c>
    </row>
    <row r="160" spans="1:25" x14ac:dyDescent="0.2">
      <c r="A160" s="13">
        <v>4</v>
      </c>
      <c r="B160" s="13" t="s">
        <v>151</v>
      </c>
      <c r="C160" s="13">
        <v>165</v>
      </c>
      <c r="D160" s="13" t="s">
        <v>164</v>
      </c>
      <c r="E160" s="14">
        <f>IFERROR(VLOOKUP(C160,'סיכום 10-2010'!C:H,3,FALSE),0)</f>
        <v>0</v>
      </c>
      <c r="F160" s="14">
        <f>IFERROR(VLOOKUP(C160,'סיכום 10-2010'!C:H,4,FALSE),0)</f>
        <v>0</v>
      </c>
      <c r="G160" s="23">
        <f t="shared" si="18"/>
        <v>0</v>
      </c>
      <c r="H160" s="14">
        <f>IFERROR(VLOOKUP(C160,'סיכום 10-2010'!C:H,5,FALSE),0)</f>
        <v>0</v>
      </c>
      <c r="I160" s="14">
        <f>IFERROR(VLOOKUP(C160,'סיכום 10-2010'!C:H,6,FALSE),0)</f>
        <v>0</v>
      </c>
      <c r="J160" s="23">
        <f t="shared" si="19"/>
        <v>0</v>
      </c>
      <c r="K160" s="23">
        <f t="shared" si="20"/>
        <v>0</v>
      </c>
      <c r="L160" s="14">
        <f>IFERROR(VLOOKUP(C160,'סיכום 10-2020'!C:H,3,FALSE),0)</f>
        <v>0.83</v>
      </c>
      <c r="M160" s="14">
        <f>IFERROR(VLOOKUP(C160,'סיכום 10-2020'!C:H,4,FALSE),0)</f>
        <v>0.83</v>
      </c>
      <c r="N160" s="23">
        <f t="shared" si="21"/>
        <v>1</v>
      </c>
      <c r="O160" s="14">
        <f>IFERROR(VLOOKUP(C160,'סיכום 10-2020'!C:H,5,FALSE),0)</f>
        <v>0</v>
      </c>
      <c r="P160" s="14">
        <f>IFERROR(VLOOKUP(C160,'סיכום 10-2020'!C:H,6,FALSE),0)</f>
        <v>0.83000000000000007</v>
      </c>
      <c r="Q160" s="23">
        <f t="shared" si="22"/>
        <v>0</v>
      </c>
      <c r="R160" s="23">
        <f t="shared" si="23"/>
        <v>1.0000000000000002</v>
      </c>
      <c r="S160" s="14">
        <f>IFERROR(VLOOKUP(C160,'סיכום 12-2022'!C:H,3,FALSE),0)</f>
        <v>0.83</v>
      </c>
      <c r="T160" s="14">
        <f>IFERROR(VLOOKUP(C160,'סיכום 12-2022'!C:H,4,FALSE),0)</f>
        <v>0.83</v>
      </c>
      <c r="U160" s="23">
        <f t="shared" si="24"/>
        <v>1</v>
      </c>
      <c r="V160" s="14">
        <f>IFERROR(VLOOKUP(C160,'סיכום 12-2022'!C:H,5,FALSE),0)</f>
        <v>0</v>
      </c>
      <c r="W160" s="14">
        <f>IFERROR(VLOOKUP(C160,'סיכום 12-2022'!C:H,6,FALSE),0)</f>
        <v>0.83000000000000007</v>
      </c>
      <c r="X160" s="23">
        <f t="shared" si="25"/>
        <v>0</v>
      </c>
      <c r="Y160" s="23">
        <f t="shared" si="26"/>
        <v>1.0000000000000002</v>
      </c>
    </row>
    <row r="161" spans="1:25" x14ac:dyDescent="0.2">
      <c r="A161" s="13">
        <v>4</v>
      </c>
      <c r="B161" s="13" t="s">
        <v>151</v>
      </c>
      <c r="C161" s="13">
        <v>166</v>
      </c>
      <c r="D161" s="13" t="s">
        <v>165</v>
      </c>
      <c r="E161" s="14">
        <f>IFERROR(VLOOKUP(C161,'סיכום 10-2010'!C:H,3,FALSE),0)</f>
        <v>0</v>
      </c>
      <c r="F161" s="14">
        <f>IFERROR(VLOOKUP(C161,'סיכום 10-2010'!C:H,4,FALSE),0)</f>
        <v>0</v>
      </c>
      <c r="G161" s="23">
        <f t="shared" si="18"/>
        <v>0</v>
      </c>
      <c r="H161" s="14">
        <f>IFERROR(VLOOKUP(C161,'סיכום 10-2010'!C:H,5,FALSE),0)</f>
        <v>0</v>
      </c>
      <c r="I161" s="14">
        <f>IFERROR(VLOOKUP(C161,'סיכום 10-2010'!C:H,6,FALSE),0)</f>
        <v>0</v>
      </c>
      <c r="J161" s="23">
        <f t="shared" si="19"/>
        <v>0</v>
      </c>
      <c r="K161" s="23">
        <f t="shared" si="20"/>
        <v>0</v>
      </c>
      <c r="L161" s="14">
        <f>IFERROR(VLOOKUP(C161,'סיכום 10-2020'!C:H,3,FALSE),0)</f>
        <v>0.33</v>
      </c>
      <c r="M161" s="14">
        <f>IFERROR(VLOOKUP(C161,'סיכום 10-2020'!C:H,4,FALSE),0)</f>
        <v>0.33</v>
      </c>
      <c r="N161" s="23">
        <f t="shared" si="21"/>
        <v>1</v>
      </c>
      <c r="O161" s="14">
        <f>IFERROR(VLOOKUP(C161,'סיכום 10-2020'!C:H,5,FALSE),0)</f>
        <v>0</v>
      </c>
      <c r="P161" s="14">
        <f>IFERROR(VLOOKUP(C161,'סיכום 10-2020'!C:H,6,FALSE),0)</f>
        <v>0.33</v>
      </c>
      <c r="Q161" s="23">
        <f t="shared" si="22"/>
        <v>0</v>
      </c>
      <c r="R161" s="23">
        <f t="shared" si="23"/>
        <v>1</v>
      </c>
      <c r="S161" s="14">
        <f>IFERROR(VLOOKUP(C161,'סיכום 12-2022'!C:H,3,FALSE),0)</f>
        <v>1</v>
      </c>
      <c r="T161" s="14">
        <f>IFERROR(VLOOKUP(C161,'סיכום 12-2022'!C:H,4,FALSE),0)</f>
        <v>1</v>
      </c>
      <c r="U161" s="23">
        <f t="shared" si="24"/>
        <v>1</v>
      </c>
      <c r="V161" s="14">
        <f>IFERROR(VLOOKUP(C161,'סיכום 12-2022'!C:H,5,FALSE),0)</f>
        <v>0</v>
      </c>
      <c r="W161" s="14">
        <f>IFERROR(VLOOKUP(C161,'סיכום 12-2022'!C:H,6,FALSE),0)</f>
        <v>1</v>
      </c>
      <c r="X161" s="23">
        <f t="shared" si="25"/>
        <v>0</v>
      </c>
      <c r="Y161" s="23">
        <f t="shared" si="26"/>
        <v>1</v>
      </c>
    </row>
    <row r="162" spans="1:25" x14ac:dyDescent="0.2">
      <c r="A162" s="13">
        <v>4</v>
      </c>
      <c r="B162" s="13" t="s">
        <v>151</v>
      </c>
      <c r="C162" s="13">
        <v>169</v>
      </c>
      <c r="D162" s="13" t="s">
        <v>166</v>
      </c>
      <c r="E162" s="14">
        <f>IFERROR(VLOOKUP(C162,'סיכום 10-2010'!C:H,3,FALSE),0)</f>
        <v>0</v>
      </c>
      <c r="F162" s="14">
        <f>IFERROR(VLOOKUP(C162,'סיכום 10-2010'!C:H,4,FALSE),0)</f>
        <v>0</v>
      </c>
      <c r="G162" s="23">
        <f t="shared" si="18"/>
        <v>0</v>
      </c>
      <c r="H162" s="14">
        <f>IFERROR(VLOOKUP(C162,'סיכום 10-2010'!C:H,5,FALSE),0)</f>
        <v>0</v>
      </c>
      <c r="I162" s="14">
        <f>IFERROR(VLOOKUP(C162,'סיכום 10-2010'!C:H,6,FALSE),0)</f>
        <v>0</v>
      </c>
      <c r="J162" s="23">
        <f t="shared" si="19"/>
        <v>0</v>
      </c>
      <c r="K162" s="23">
        <f t="shared" si="20"/>
        <v>0</v>
      </c>
      <c r="L162" s="14">
        <f>IFERROR(VLOOKUP(C162,'סיכום 10-2020'!C:H,3,FALSE),0)</f>
        <v>0.33</v>
      </c>
      <c r="M162" s="14">
        <f>IFERROR(VLOOKUP(C162,'סיכום 10-2020'!C:H,4,FALSE),0)</f>
        <v>0.33</v>
      </c>
      <c r="N162" s="23">
        <f t="shared" si="21"/>
        <v>1</v>
      </c>
      <c r="O162" s="14">
        <f>IFERROR(VLOOKUP(C162,'סיכום 10-2020'!C:H,5,FALSE),0)</f>
        <v>0</v>
      </c>
      <c r="P162" s="14">
        <f>IFERROR(VLOOKUP(C162,'סיכום 10-2020'!C:H,6,FALSE),0)</f>
        <v>0.33</v>
      </c>
      <c r="Q162" s="23">
        <f t="shared" si="22"/>
        <v>0</v>
      </c>
      <c r="R162" s="23">
        <f t="shared" si="23"/>
        <v>1</v>
      </c>
      <c r="S162" s="14">
        <f>IFERROR(VLOOKUP(C162,'סיכום 12-2022'!C:H,3,FALSE),0)</f>
        <v>0.83</v>
      </c>
      <c r="T162" s="14">
        <f>IFERROR(VLOOKUP(C162,'סיכום 12-2022'!C:H,4,FALSE),0)</f>
        <v>0.83</v>
      </c>
      <c r="U162" s="23">
        <f t="shared" si="24"/>
        <v>1</v>
      </c>
      <c r="V162" s="14">
        <f>IFERROR(VLOOKUP(C162,'סיכום 12-2022'!C:H,5,FALSE),0)</f>
        <v>0</v>
      </c>
      <c r="W162" s="14">
        <f>IFERROR(VLOOKUP(C162,'סיכום 12-2022'!C:H,6,FALSE),0)</f>
        <v>0.83000000000000007</v>
      </c>
      <c r="X162" s="23">
        <f t="shared" si="25"/>
        <v>0</v>
      </c>
      <c r="Y162" s="23">
        <f t="shared" si="26"/>
        <v>1.0000000000000002</v>
      </c>
    </row>
    <row r="163" spans="1:25" x14ac:dyDescent="0.2">
      <c r="A163" s="13">
        <v>4</v>
      </c>
      <c r="B163" s="13" t="s">
        <v>151</v>
      </c>
      <c r="C163" s="13">
        <v>171</v>
      </c>
      <c r="D163" s="13" t="s">
        <v>167</v>
      </c>
      <c r="E163" s="14">
        <f>IFERROR(VLOOKUP(C163,'סיכום 10-2010'!C:H,3,FALSE),0)</f>
        <v>0</v>
      </c>
      <c r="F163" s="14">
        <f>IFERROR(VLOOKUP(C163,'סיכום 10-2010'!C:H,4,FALSE),0)</f>
        <v>0</v>
      </c>
      <c r="G163" s="23">
        <f t="shared" si="18"/>
        <v>0</v>
      </c>
      <c r="H163" s="14">
        <f>IFERROR(VLOOKUP(C163,'סיכום 10-2010'!C:H,5,FALSE),0)</f>
        <v>0</v>
      </c>
      <c r="I163" s="14">
        <f>IFERROR(VLOOKUP(C163,'סיכום 10-2010'!C:H,6,FALSE),0)</f>
        <v>0</v>
      </c>
      <c r="J163" s="23">
        <f t="shared" si="19"/>
        <v>0</v>
      </c>
      <c r="K163" s="23">
        <f t="shared" si="20"/>
        <v>0</v>
      </c>
      <c r="L163" s="14">
        <f>IFERROR(VLOOKUP(C163,'סיכום 10-2020'!C:H,3,FALSE),0)</f>
        <v>0.33</v>
      </c>
      <c r="M163" s="14">
        <f>IFERROR(VLOOKUP(C163,'סיכום 10-2020'!C:H,4,FALSE),0)</f>
        <v>0.33</v>
      </c>
      <c r="N163" s="23">
        <f t="shared" si="21"/>
        <v>1</v>
      </c>
      <c r="O163" s="14">
        <f>IFERROR(VLOOKUP(C163,'סיכום 10-2020'!C:H,5,FALSE),0)</f>
        <v>0</v>
      </c>
      <c r="P163" s="14">
        <f>IFERROR(VLOOKUP(C163,'סיכום 10-2020'!C:H,6,FALSE),0)</f>
        <v>0.33</v>
      </c>
      <c r="Q163" s="23">
        <f t="shared" si="22"/>
        <v>0</v>
      </c>
      <c r="R163" s="23">
        <f t="shared" si="23"/>
        <v>1</v>
      </c>
      <c r="S163" s="14">
        <f>IFERROR(VLOOKUP(C163,'סיכום 12-2022'!C:H,3,FALSE),0)</f>
        <v>0.33</v>
      </c>
      <c r="T163" s="14">
        <f>IFERROR(VLOOKUP(C163,'סיכום 12-2022'!C:H,4,FALSE),0)</f>
        <v>0.33</v>
      </c>
      <c r="U163" s="23">
        <f t="shared" si="24"/>
        <v>1</v>
      </c>
      <c r="V163" s="14">
        <f>IFERROR(VLOOKUP(C163,'סיכום 12-2022'!C:H,5,FALSE),0)</f>
        <v>0</v>
      </c>
      <c r="W163" s="14">
        <f>IFERROR(VLOOKUP(C163,'סיכום 12-2022'!C:H,6,FALSE),0)</f>
        <v>0.33</v>
      </c>
      <c r="X163" s="23">
        <f t="shared" si="25"/>
        <v>0</v>
      </c>
      <c r="Y163" s="23">
        <f t="shared" si="26"/>
        <v>1</v>
      </c>
    </row>
    <row r="164" spans="1:25" x14ac:dyDescent="0.2">
      <c r="A164" s="13">
        <v>4</v>
      </c>
      <c r="B164" s="13" t="s">
        <v>151</v>
      </c>
      <c r="C164" s="13">
        <v>172</v>
      </c>
      <c r="D164" s="13" t="s">
        <v>168</v>
      </c>
      <c r="E164" s="14">
        <f>IFERROR(VLOOKUP(C164,'סיכום 10-2010'!C:H,3,FALSE),0)</f>
        <v>0</v>
      </c>
      <c r="F164" s="14">
        <f>IFERROR(VLOOKUP(C164,'סיכום 10-2010'!C:H,4,FALSE),0)</f>
        <v>0</v>
      </c>
      <c r="G164" s="23">
        <f t="shared" si="18"/>
        <v>0</v>
      </c>
      <c r="H164" s="14">
        <f>IFERROR(VLOOKUP(C164,'סיכום 10-2010'!C:H,5,FALSE),0)</f>
        <v>0</v>
      </c>
      <c r="I164" s="14">
        <f>IFERROR(VLOOKUP(C164,'סיכום 10-2010'!C:H,6,FALSE),0)</f>
        <v>0</v>
      </c>
      <c r="J164" s="23">
        <f t="shared" si="19"/>
        <v>0</v>
      </c>
      <c r="K164" s="23">
        <f t="shared" si="20"/>
        <v>0</v>
      </c>
      <c r="L164" s="14">
        <f>IFERROR(VLOOKUP(C164,'סיכום 10-2020'!C:H,3,FALSE),0)</f>
        <v>0.33</v>
      </c>
      <c r="M164" s="14">
        <f>IFERROR(VLOOKUP(C164,'סיכום 10-2020'!C:H,4,FALSE),0)</f>
        <v>0.33</v>
      </c>
      <c r="N164" s="23">
        <f t="shared" si="21"/>
        <v>1</v>
      </c>
      <c r="O164" s="14">
        <f>IFERROR(VLOOKUP(C164,'סיכום 10-2020'!C:H,5,FALSE),0)</f>
        <v>0</v>
      </c>
      <c r="P164" s="14">
        <f>IFERROR(VLOOKUP(C164,'סיכום 10-2020'!C:H,6,FALSE),0)</f>
        <v>0.33</v>
      </c>
      <c r="Q164" s="23">
        <f t="shared" si="22"/>
        <v>0</v>
      </c>
      <c r="R164" s="23">
        <f t="shared" si="23"/>
        <v>1</v>
      </c>
      <c r="S164" s="14">
        <f>IFERROR(VLOOKUP(C164,'סיכום 12-2022'!C:H,3,FALSE),0)</f>
        <v>0.5</v>
      </c>
      <c r="T164" s="14">
        <f>IFERROR(VLOOKUP(C164,'סיכום 12-2022'!C:H,4,FALSE),0)</f>
        <v>0.5</v>
      </c>
      <c r="U164" s="23">
        <f t="shared" si="24"/>
        <v>1</v>
      </c>
      <c r="V164" s="14">
        <f>IFERROR(VLOOKUP(C164,'סיכום 12-2022'!C:H,5,FALSE),0)</f>
        <v>0</v>
      </c>
      <c r="W164" s="14">
        <f>IFERROR(VLOOKUP(C164,'סיכום 12-2022'!C:H,6,FALSE),0)</f>
        <v>0.5</v>
      </c>
      <c r="X164" s="23">
        <f t="shared" si="25"/>
        <v>0</v>
      </c>
      <c r="Y164" s="23">
        <f t="shared" si="26"/>
        <v>1</v>
      </c>
    </row>
    <row r="165" spans="1:25" x14ac:dyDescent="0.2">
      <c r="A165" s="13">
        <v>4</v>
      </c>
      <c r="B165" s="13" t="s">
        <v>151</v>
      </c>
      <c r="C165" s="13">
        <v>221</v>
      </c>
      <c r="D165" s="13" t="s">
        <v>169</v>
      </c>
      <c r="E165" s="14">
        <f>IFERROR(VLOOKUP(C165,'סיכום 10-2010'!C:H,3,FALSE),0)</f>
        <v>0</v>
      </c>
      <c r="F165" s="14">
        <f>IFERROR(VLOOKUP(C165,'סיכום 10-2010'!C:H,4,FALSE),0)</f>
        <v>0</v>
      </c>
      <c r="G165" s="23">
        <f t="shared" si="18"/>
        <v>0</v>
      </c>
      <c r="H165" s="14">
        <f>IFERROR(VLOOKUP(C165,'סיכום 10-2010'!C:H,5,FALSE),0)</f>
        <v>0</v>
      </c>
      <c r="I165" s="14">
        <f>IFERROR(VLOOKUP(C165,'סיכום 10-2010'!C:H,6,FALSE),0)</f>
        <v>0</v>
      </c>
      <c r="J165" s="23">
        <f t="shared" si="19"/>
        <v>0</v>
      </c>
      <c r="K165" s="23">
        <f t="shared" si="20"/>
        <v>0</v>
      </c>
      <c r="L165" s="14">
        <f>IFERROR(VLOOKUP(C165,'סיכום 10-2020'!C:H,3,FALSE),0)</f>
        <v>1.33</v>
      </c>
      <c r="M165" s="14">
        <f>IFERROR(VLOOKUP(C165,'סיכום 10-2020'!C:H,4,FALSE),0)</f>
        <v>0.83</v>
      </c>
      <c r="N165" s="23">
        <f t="shared" si="21"/>
        <v>0.62406015037593976</v>
      </c>
      <c r="O165" s="14">
        <f>IFERROR(VLOOKUP(C165,'סיכום 10-2020'!C:H,5,FALSE),0)</f>
        <v>0.33</v>
      </c>
      <c r="P165" s="14">
        <f>IFERROR(VLOOKUP(C165,'סיכום 10-2020'!C:H,6,FALSE),0)</f>
        <v>0.5</v>
      </c>
      <c r="Q165" s="23">
        <f t="shared" si="22"/>
        <v>0.39759036144578319</v>
      </c>
      <c r="R165" s="23">
        <f t="shared" si="23"/>
        <v>0.60240963855421692</v>
      </c>
      <c r="S165" s="14">
        <f>IFERROR(VLOOKUP(C165,'סיכום 12-2022'!C:H,3,FALSE),0)</f>
        <v>1.33</v>
      </c>
      <c r="T165" s="14">
        <f>IFERROR(VLOOKUP(C165,'סיכום 12-2022'!C:H,4,FALSE),0)</f>
        <v>1.33</v>
      </c>
      <c r="U165" s="23">
        <f t="shared" si="24"/>
        <v>1</v>
      </c>
      <c r="V165" s="14">
        <f>IFERROR(VLOOKUP(C165,'סיכום 12-2022'!C:H,5,FALSE),0)</f>
        <v>0</v>
      </c>
      <c r="W165" s="14">
        <f>IFERROR(VLOOKUP(C165,'סיכום 12-2022'!C:H,6,FALSE),0)</f>
        <v>1.33</v>
      </c>
      <c r="X165" s="23">
        <f t="shared" si="25"/>
        <v>0</v>
      </c>
      <c r="Y165" s="23">
        <f t="shared" si="26"/>
        <v>1</v>
      </c>
    </row>
    <row r="166" spans="1:25" x14ac:dyDescent="0.2">
      <c r="A166" s="13">
        <v>4</v>
      </c>
      <c r="B166" s="13" t="s">
        <v>151</v>
      </c>
      <c r="C166" s="13">
        <v>222</v>
      </c>
      <c r="D166" s="13" t="s">
        <v>170</v>
      </c>
      <c r="E166" s="14">
        <f>IFERROR(VLOOKUP(C166,'סיכום 10-2010'!C:H,3,FALSE),0)</f>
        <v>0</v>
      </c>
      <c r="F166" s="14">
        <f>IFERROR(VLOOKUP(C166,'סיכום 10-2010'!C:H,4,FALSE),0)</f>
        <v>0</v>
      </c>
      <c r="G166" s="23">
        <f t="shared" si="18"/>
        <v>0</v>
      </c>
      <c r="H166" s="14">
        <f>IFERROR(VLOOKUP(C166,'סיכום 10-2010'!C:H,5,FALSE),0)</f>
        <v>0</v>
      </c>
      <c r="I166" s="14">
        <f>IFERROR(VLOOKUP(C166,'סיכום 10-2010'!C:H,6,FALSE),0)</f>
        <v>0</v>
      </c>
      <c r="J166" s="23">
        <f t="shared" si="19"/>
        <v>0</v>
      </c>
      <c r="K166" s="23">
        <f t="shared" si="20"/>
        <v>0</v>
      </c>
      <c r="L166" s="14">
        <f>IFERROR(VLOOKUP(C166,'סיכום 10-2020'!C:H,3,FALSE),0)</f>
        <v>0.5</v>
      </c>
      <c r="M166" s="14">
        <f>IFERROR(VLOOKUP(C166,'סיכום 10-2020'!C:H,4,FALSE),0)</f>
        <v>0</v>
      </c>
      <c r="N166" s="23">
        <f t="shared" si="21"/>
        <v>0</v>
      </c>
      <c r="O166" s="14">
        <f>IFERROR(VLOOKUP(C166,'סיכום 10-2020'!C:H,5,FALSE),0)</f>
        <v>0</v>
      </c>
      <c r="P166" s="14">
        <f>IFERROR(VLOOKUP(C166,'סיכום 10-2020'!C:H,6,FALSE),0)</f>
        <v>0</v>
      </c>
      <c r="Q166" s="23">
        <f t="shared" si="22"/>
        <v>0</v>
      </c>
      <c r="R166" s="23">
        <f t="shared" si="23"/>
        <v>0</v>
      </c>
      <c r="S166" s="14">
        <f>IFERROR(VLOOKUP(C166,'סיכום 12-2022'!C:H,3,FALSE),0)</f>
        <v>0.5</v>
      </c>
      <c r="T166" s="14">
        <f>IFERROR(VLOOKUP(C166,'סיכום 12-2022'!C:H,4,FALSE),0)</f>
        <v>0.5</v>
      </c>
      <c r="U166" s="23">
        <f t="shared" si="24"/>
        <v>1</v>
      </c>
      <c r="V166" s="14">
        <f>IFERROR(VLOOKUP(C166,'סיכום 12-2022'!C:H,5,FALSE),0)</f>
        <v>0</v>
      </c>
      <c r="W166" s="14">
        <f>IFERROR(VLOOKUP(C166,'סיכום 12-2022'!C:H,6,FALSE),0)</f>
        <v>0.5</v>
      </c>
      <c r="X166" s="23">
        <f t="shared" si="25"/>
        <v>0</v>
      </c>
      <c r="Y166" s="23">
        <f t="shared" si="26"/>
        <v>1</v>
      </c>
    </row>
    <row r="167" spans="1:25" x14ac:dyDescent="0.2">
      <c r="A167" s="13">
        <v>4</v>
      </c>
      <c r="B167" s="13" t="s">
        <v>151</v>
      </c>
      <c r="C167" s="13">
        <v>245</v>
      </c>
      <c r="D167" s="13" t="s">
        <v>171</v>
      </c>
      <c r="E167" s="14">
        <f>IFERROR(VLOOKUP(C167,'סיכום 10-2010'!C:H,3,FALSE),0)</f>
        <v>0.5</v>
      </c>
      <c r="F167" s="14">
        <f>IFERROR(VLOOKUP(C167,'סיכום 10-2010'!C:H,4,FALSE),0)</f>
        <v>0.5</v>
      </c>
      <c r="G167" s="23">
        <f t="shared" si="18"/>
        <v>1</v>
      </c>
      <c r="H167" s="14">
        <f>IFERROR(VLOOKUP(C167,'סיכום 10-2010'!C:H,5,FALSE),0)</f>
        <v>0</v>
      </c>
      <c r="I167" s="14">
        <f>IFERROR(VLOOKUP(C167,'סיכום 10-2010'!C:H,6,FALSE),0)</f>
        <v>0.5</v>
      </c>
      <c r="J167" s="23">
        <f t="shared" si="19"/>
        <v>0</v>
      </c>
      <c r="K167" s="23">
        <f t="shared" si="20"/>
        <v>1</v>
      </c>
      <c r="L167" s="14">
        <f>IFERROR(VLOOKUP(C167,'סיכום 10-2020'!C:H,3,FALSE),0)</f>
        <v>0.5</v>
      </c>
      <c r="M167" s="14">
        <f>IFERROR(VLOOKUP(C167,'סיכום 10-2020'!C:H,4,FALSE),0)</f>
        <v>0.5</v>
      </c>
      <c r="N167" s="23">
        <f t="shared" si="21"/>
        <v>1</v>
      </c>
      <c r="O167" s="14">
        <f>IFERROR(VLOOKUP(C167,'סיכום 10-2020'!C:H,5,FALSE),0)</f>
        <v>0.5</v>
      </c>
      <c r="P167" s="14">
        <f>IFERROR(VLOOKUP(C167,'סיכום 10-2020'!C:H,6,FALSE),0)</f>
        <v>0</v>
      </c>
      <c r="Q167" s="23">
        <f t="shared" si="22"/>
        <v>1</v>
      </c>
      <c r="R167" s="23">
        <f t="shared" si="23"/>
        <v>0</v>
      </c>
      <c r="S167" s="14">
        <f>IFERROR(VLOOKUP(C167,'סיכום 12-2022'!C:H,3,FALSE),0)</f>
        <v>0.5</v>
      </c>
      <c r="T167" s="14">
        <f>IFERROR(VLOOKUP(C167,'סיכום 12-2022'!C:H,4,FALSE),0)</f>
        <v>0.5</v>
      </c>
      <c r="U167" s="23">
        <f t="shared" si="24"/>
        <v>1</v>
      </c>
      <c r="V167" s="14">
        <f>IFERROR(VLOOKUP(C167,'סיכום 12-2022'!C:H,5,FALSE),0)</f>
        <v>0.5</v>
      </c>
      <c r="W167" s="14">
        <f>IFERROR(VLOOKUP(C167,'סיכום 12-2022'!C:H,6,FALSE),0)</f>
        <v>0</v>
      </c>
      <c r="X167" s="23">
        <f t="shared" si="25"/>
        <v>1</v>
      </c>
      <c r="Y167" s="23">
        <f t="shared" si="26"/>
        <v>0</v>
      </c>
    </row>
    <row r="168" spans="1:25" x14ac:dyDescent="0.2">
      <c r="A168" s="13">
        <v>4</v>
      </c>
      <c r="B168" s="13" t="s">
        <v>151</v>
      </c>
      <c r="C168" s="13">
        <v>246</v>
      </c>
      <c r="D168" s="13" t="s">
        <v>172</v>
      </c>
      <c r="E168" s="14">
        <f>IFERROR(VLOOKUP(C168,'סיכום 10-2010'!C:H,3,FALSE),0)</f>
        <v>0</v>
      </c>
      <c r="F168" s="14">
        <f>IFERROR(VLOOKUP(C168,'סיכום 10-2010'!C:H,4,FALSE),0)</f>
        <v>0</v>
      </c>
      <c r="G168" s="23">
        <f t="shared" si="18"/>
        <v>0</v>
      </c>
      <c r="H168" s="14">
        <f>IFERROR(VLOOKUP(C168,'סיכום 10-2010'!C:H,5,FALSE),0)</f>
        <v>0</v>
      </c>
      <c r="I168" s="14">
        <f>IFERROR(VLOOKUP(C168,'סיכום 10-2010'!C:H,6,FALSE),0)</f>
        <v>0</v>
      </c>
      <c r="J168" s="23">
        <f t="shared" si="19"/>
        <v>0</v>
      </c>
      <c r="K168" s="23">
        <f t="shared" si="20"/>
        <v>0</v>
      </c>
      <c r="L168" s="14">
        <f>IFERROR(VLOOKUP(C168,'סיכום 10-2020'!C:H,3,FALSE),0)</f>
        <v>1</v>
      </c>
      <c r="M168" s="14">
        <f>IFERROR(VLOOKUP(C168,'סיכום 10-2020'!C:H,4,FALSE),0)</f>
        <v>1</v>
      </c>
      <c r="N168" s="23">
        <f t="shared" si="21"/>
        <v>1</v>
      </c>
      <c r="O168" s="14">
        <f>IFERROR(VLOOKUP(C168,'סיכום 10-2020'!C:H,5,FALSE),0)</f>
        <v>0</v>
      </c>
      <c r="P168" s="14">
        <f>IFERROR(VLOOKUP(C168,'סיכום 10-2020'!C:H,6,FALSE),0)</f>
        <v>1</v>
      </c>
      <c r="Q168" s="23">
        <f t="shared" si="22"/>
        <v>0</v>
      </c>
      <c r="R168" s="23">
        <f t="shared" si="23"/>
        <v>1</v>
      </c>
      <c r="S168" s="14">
        <f>IFERROR(VLOOKUP(C168,'סיכום 12-2022'!C:H,3,FALSE),0)</f>
        <v>1</v>
      </c>
      <c r="T168" s="14">
        <f>IFERROR(VLOOKUP(C168,'סיכום 12-2022'!C:H,4,FALSE),0)</f>
        <v>0</v>
      </c>
      <c r="U168" s="23">
        <f t="shared" si="24"/>
        <v>0</v>
      </c>
      <c r="V168" s="14">
        <f>IFERROR(VLOOKUP(C168,'סיכום 12-2022'!C:H,5,FALSE),0)</f>
        <v>0</v>
      </c>
      <c r="W168" s="14">
        <f>IFERROR(VLOOKUP(C168,'סיכום 12-2022'!C:H,6,FALSE),0)</f>
        <v>0</v>
      </c>
      <c r="X168" s="23">
        <f t="shared" si="25"/>
        <v>0</v>
      </c>
      <c r="Y168" s="23">
        <f t="shared" si="26"/>
        <v>0</v>
      </c>
    </row>
    <row r="169" spans="1:25" x14ac:dyDescent="0.2">
      <c r="A169" s="25"/>
      <c r="B169" s="25"/>
      <c r="C169" s="25"/>
      <c r="D169" s="25"/>
      <c r="E169" s="14"/>
      <c r="F169" s="14"/>
      <c r="G169" s="23"/>
      <c r="H169" s="14"/>
      <c r="I169" s="14"/>
      <c r="J169" s="23"/>
      <c r="K169" s="23"/>
      <c r="L169" s="14"/>
      <c r="M169" s="14"/>
      <c r="N169" s="23"/>
      <c r="O169" s="14"/>
      <c r="P169" s="14"/>
      <c r="Q169" s="23"/>
      <c r="R169" s="23"/>
      <c r="S169" s="14"/>
      <c r="T169" s="14"/>
      <c r="U169" s="23"/>
      <c r="V169" s="14"/>
      <c r="W169" s="14"/>
      <c r="X169" s="23"/>
      <c r="Y169" s="23"/>
    </row>
    <row r="170" spans="1:25" s="29" customFormat="1" ht="12.75" x14ac:dyDescent="0.2">
      <c r="A170" s="26"/>
      <c r="B170" s="26"/>
      <c r="C170" s="26"/>
      <c r="D170" s="26"/>
      <c r="E170" s="27">
        <f>SUM(E2:E168)</f>
        <v>73.19</v>
      </c>
      <c r="F170" s="27">
        <f>SUM(F2:F168)</f>
        <v>70.75</v>
      </c>
      <c r="G170" s="28">
        <f>F170/E170</f>
        <v>0.96666211231042498</v>
      </c>
      <c r="H170" s="27">
        <f>SUM(H2:H168)</f>
        <v>4.5</v>
      </c>
      <c r="I170" s="27">
        <f>SUM(I2:I168)</f>
        <v>66.25</v>
      </c>
      <c r="J170" s="28">
        <f t="shared" ref="J170" si="27">IF(H170=0,0,H170/F170)</f>
        <v>6.3604240282685506E-2</v>
      </c>
      <c r="K170" s="28">
        <f t="shared" ref="K170" si="28">IF(I170=0,0,I170/F170)</f>
        <v>0.93639575971731448</v>
      </c>
      <c r="L170" s="27">
        <f>SUM(L2:L168)</f>
        <v>217.28000000000085</v>
      </c>
      <c r="M170" s="27">
        <f>SUM(M2:M168)</f>
        <v>205.87000000000072</v>
      </c>
      <c r="N170" s="28">
        <f>IF(M170=0,0,M170/L170)</f>
        <v>0.94748711340206138</v>
      </c>
      <c r="O170" s="27">
        <f>SUM(O2:O168)</f>
        <v>11.040000000000001</v>
      </c>
      <c r="P170" s="27">
        <f>SUM(P2:P168)</f>
        <v>194.83000000000067</v>
      </c>
      <c r="Q170" s="28">
        <f t="shared" ref="Q170" si="29">IF(O170=0,0,O170/M170)</f>
        <v>5.3626074707339398E-2</v>
      </c>
      <c r="R170" s="28">
        <f t="shared" ref="R170" si="30">IF(P170=0,0,P170/M170)</f>
        <v>0.9463739252926604</v>
      </c>
      <c r="S170" s="27">
        <f>SUM(S2:S168)</f>
        <v>233.31000000000068</v>
      </c>
      <c r="T170" s="27">
        <f>SUM(T2:T168)</f>
        <v>210.35000000000051</v>
      </c>
      <c r="U170" s="28">
        <f>IF(T170=0,0,T170/S170)</f>
        <v>0.90159015901590112</v>
      </c>
      <c r="V170" s="27">
        <f>SUM(V2:V168)</f>
        <v>21.130000000000003</v>
      </c>
      <c r="W170" s="27">
        <f>SUM(W2:W168)</f>
        <v>189.22000000000034</v>
      </c>
      <c r="X170" s="28">
        <f t="shared" ref="X170" si="31">IF(V170=0,0,V170/T170)</f>
        <v>0.10045162823864964</v>
      </c>
      <c r="Y170" s="28">
        <f t="shared" ref="Y170" si="32">IF(W170=0,0,W170/T170)</f>
        <v>0.89954837176134961</v>
      </c>
    </row>
  </sheetData>
  <sortState ref="A2:P373">
    <sortCondition ref="A2:A373"/>
    <sortCondition ref="C2:C373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rightToLeft="1" workbookViewId="0">
      <pane ySplit="1" topLeftCell="A38" activePane="bottomLeft" state="frozen"/>
      <selection pane="bottomLeft" activeCell="E59" sqref="E59:J59"/>
    </sheetView>
  </sheetViews>
  <sheetFormatPr defaultRowHeight="14.25" x14ac:dyDescent="0.2"/>
  <cols>
    <col min="2" max="2" width="8" bestFit="1" customWidth="1"/>
    <col min="3" max="3" width="9.5" bestFit="1" customWidth="1"/>
    <col min="4" max="4" width="13.625" bestFit="1" customWidth="1"/>
    <col min="5" max="8" width="9" style="7"/>
    <col min="9" max="10" width="0" style="7" hidden="1" customWidth="1"/>
  </cols>
  <sheetData>
    <row r="1" spans="1:10" s="15" customFormat="1" ht="15" x14ac:dyDescent="0.25">
      <c r="A1" s="19" t="s">
        <v>11</v>
      </c>
      <c r="B1" s="20" t="s">
        <v>173</v>
      </c>
      <c r="C1" s="20" t="s">
        <v>174</v>
      </c>
      <c r="D1" s="20" t="s">
        <v>1512</v>
      </c>
      <c r="E1" s="17" t="s">
        <v>1115</v>
      </c>
      <c r="F1" s="17" t="s">
        <v>1116</v>
      </c>
      <c r="G1" s="17" t="s">
        <v>225</v>
      </c>
      <c r="H1" s="17" t="s">
        <v>219</v>
      </c>
      <c r="I1" s="18" t="s">
        <v>1111</v>
      </c>
      <c r="J1" s="18"/>
    </row>
    <row r="2" spans="1:10" x14ac:dyDescent="0.2">
      <c r="A2" s="13">
        <v>1</v>
      </c>
      <c r="B2" s="13" t="s">
        <v>12</v>
      </c>
      <c r="C2" s="13">
        <v>101</v>
      </c>
      <c r="D2" s="13" t="s">
        <v>13</v>
      </c>
      <c r="E2" s="14">
        <v>2</v>
      </c>
      <c r="F2" s="14">
        <v>2</v>
      </c>
      <c r="G2" s="14">
        <f>IFERROR(VLOOKUP(C2,'פילוח 10-2010'!A:E,2,FALSE),0)</f>
        <v>1</v>
      </c>
      <c r="H2" s="14">
        <f>IFERROR(VLOOKUP(C2,'פילוח 10-2010'!A:E,3,FALSE),0)</f>
        <v>1</v>
      </c>
      <c r="I2" s="7">
        <f>IFERROR(VLOOKUP(C2,'פילוח 10-2010'!A:E,5,FALSE),0)</f>
        <v>2</v>
      </c>
      <c r="J2" s="7">
        <f>I2-F2</f>
        <v>0</v>
      </c>
    </row>
    <row r="3" spans="1:10" x14ac:dyDescent="0.2">
      <c r="A3" s="13">
        <v>1</v>
      </c>
      <c r="B3" s="13" t="s">
        <v>12</v>
      </c>
      <c r="C3" s="13">
        <v>103</v>
      </c>
      <c r="D3" s="13" t="s">
        <v>14</v>
      </c>
      <c r="E3" s="14">
        <v>12.4</v>
      </c>
      <c r="F3" s="14">
        <v>12.4</v>
      </c>
      <c r="G3" s="14">
        <f>IFERROR(VLOOKUP(C3,'פילוח 10-2010'!A:E,2,FALSE),0)</f>
        <v>1</v>
      </c>
      <c r="H3" s="14">
        <f>IFERROR(VLOOKUP(C3,'פילוח 10-2010'!A:E,3,FALSE),0)</f>
        <v>11.4</v>
      </c>
      <c r="I3" s="7">
        <f>IFERROR(VLOOKUP(C3,'פילוח 10-2010'!A:E,5,FALSE),0)</f>
        <v>12.4</v>
      </c>
      <c r="J3" s="7">
        <f t="shared" ref="J3:J57" si="0">I3-F3</f>
        <v>0</v>
      </c>
    </row>
    <row r="4" spans="1:10" x14ac:dyDescent="0.2">
      <c r="A4" s="13">
        <v>1</v>
      </c>
      <c r="B4" s="13" t="s">
        <v>12</v>
      </c>
      <c r="C4" s="13">
        <v>104</v>
      </c>
      <c r="D4" s="13" t="s">
        <v>15</v>
      </c>
      <c r="E4" s="14">
        <v>5.55</v>
      </c>
      <c r="F4" s="14">
        <v>5.55</v>
      </c>
      <c r="G4" s="14">
        <f>IFERROR(VLOOKUP(C4,'פילוח 10-2010'!A:E,2,FALSE),0)</f>
        <v>0</v>
      </c>
      <c r="H4" s="14">
        <f>IFERROR(VLOOKUP(C4,'פילוח 10-2010'!A:E,3,FALSE),0)</f>
        <v>5.55</v>
      </c>
      <c r="I4" s="7">
        <f>IFERROR(VLOOKUP(C4,'פילוח 10-2010'!A:E,5,FALSE),0)</f>
        <v>5.55</v>
      </c>
      <c r="J4" s="7">
        <f t="shared" si="0"/>
        <v>0</v>
      </c>
    </row>
    <row r="5" spans="1:10" x14ac:dyDescent="0.2">
      <c r="A5" s="13">
        <v>1</v>
      </c>
      <c r="B5" s="13" t="s">
        <v>12</v>
      </c>
      <c r="C5" s="13">
        <v>129</v>
      </c>
      <c r="D5" s="13" t="s">
        <v>18</v>
      </c>
      <c r="E5" s="14">
        <v>0.5</v>
      </c>
      <c r="F5" s="14"/>
      <c r="G5" s="14">
        <f>IFERROR(VLOOKUP(C5,'פילוח 10-2010'!A:E,2,FALSE),0)</f>
        <v>0</v>
      </c>
      <c r="H5" s="14">
        <f>IFERROR(VLOOKUP(C5,'פילוח 10-2010'!A:E,3,FALSE),0)</f>
        <v>0</v>
      </c>
      <c r="I5" s="7">
        <f>IFERROR(VLOOKUP(C5,'פילוח 10-2010'!A:E,5,FALSE),0)</f>
        <v>0</v>
      </c>
      <c r="J5" s="7">
        <f t="shared" si="0"/>
        <v>0</v>
      </c>
    </row>
    <row r="6" spans="1:10" x14ac:dyDescent="0.2">
      <c r="A6" s="13">
        <v>1</v>
      </c>
      <c r="B6" s="13" t="s">
        <v>12</v>
      </c>
      <c r="C6" s="13">
        <v>147</v>
      </c>
      <c r="D6" s="13" t="s">
        <v>25</v>
      </c>
      <c r="E6" s="14">
        <v>0.5</v>
      </c>
      <c r="F6" s="14">
        <v>0.5</v>
      </c>
      <c r="G6" s="14">
        <f>IFERROR(VLOOKUP(C6,'פילוח 10-2010'!A:E,2,FALSE),0)</f>
        <v>0</v>
      </c>
      <c r="H6" s="14">
        <f>IFERROR(VLOOKUP(C6,'פילוח 10-2010'!A:E,3,FALSE),0)</f>
        <v>0.5</v>
      </c>
      <c r="I6" s="7">
        <f>IFERROR(VLOOKUP(C6,'פילוח 10-2010'!A:E,5,FALSE),0)</f>
        <v>0.5</v>
      </c>
      <c r="J6" s="7">
        <f t="shared" si="0"/>
        <v>0</v>
      </c>
    </row>
    <row r="7" spans="1:10" x14ac:dyDescent="0.2">
      <c r="A7" s="13">
        <v>2</v>
      </c>
      <c r="B7" s="13" t="s">
        <v>36</v>
      </c>
      <c r="C7" s="13">
        <v>300</v>
      </c>
      <c r="D7" s="13" t="s">
        <v>37</v>
      </c>
      <c r="E7" s="14">
        <v>4.21</v>
      </c>
      <c r="F7" s="14">
        <v>4.04</v>
      </c>
      <c r="G7" s="14">
        <f>IFERROR(VLOOKUP(C7,'פילוח 10-2010'!A:E,2,FALSE),0)</f>
        <v>0</v>
      </c>
      <c r="H7" s="14">
        <f>IFERROR(VLOOKUP(C7,'פילוח 10-2010'!A:E,3,FALSE),0)</f>
        <v>4.04</v>
      </c>
      <c r="I7" s="7">
        <f>IFERROR(VLOOKUP(C7,'פילוח 10-2010'!A:E,5,FALSE),0)</f>
        <v>4.04</v>
      </c>
      <c r="J7" s="7">
        <f t="shared" si="0"/>
        <v>0</v>
      </c>
    </row>
    <row r="8" spans="1:10" x14ac:dyDescent="0.2">
      <c r="A8" s="13">
        <v>2</v>
      </c>
      <c r="B8" s="13" t="s">
        <v>36</v>
      </c>
      <c r="C8" s="13">
        <v>301</v>
      </c>
      <c r="D8" s="13" t="s">
        <v>38</v>
      </c>
      <c r="E8" s="14">
        <v>1.5</v>
      </c>
      <c r="F8" s="14">
        <v>1.5</v>
      </c>
      <c r="G8" s="14">
        <f>IFERROR(VLOOKUP(C8,'פילוח 10-2010'!A:E,2,FALSE),0)</f>
        <v>0</v>
      </c>
      <c r="H8" s="14">
        <f>IFERROR(VLOOKUP(C8,'פילוח 10-2010'!A:E,3,FALSE),0)</f>
        <v>1.5</v>
      </c>
      <c r="I8" s="7">
        <f>IFERROR(VLOOKUP(C8,'פילוח 10-2010'!A:E,5,FALSE),0)</f>
        <v>1.5</v>
      </c>
      <c r="J8" s="7">
        <f t="shared" si="0"/>
        <v>0</v>
      </c>
    </row>
    <row r="9" spans="1:10" x14ac:dyDescent="0.2">
      <c r="A9" s="13">
        <v>2</v>
      </c>
      <c r="B9" s="13" t="s">
        <v>36</v>
      </c>
      <c r="C9" s="13">
        <v>302</v>
      </c>
      <c r="D9" s="13" t="s">
        <v>39</v>
      </c>
      <c r="E9" s="14">
        <v>0.5</v>
      </c>
      <c r="F9" s="14">
        <v>0.5</v>
      </c>
      <c r="G9" s="14">
        <f>IFERROR(VLOOKUP(C9,'פילוח 10-2010'!A:E,2,FALSE),0)</f>
        <v>0</v>
      </c>
      <c r="H9" s="14">
        <f>IFERROR(VLOOKUP(C9,'פילוח 10-2010'!A:E,3,FALSE),0)</f>
        <v>0.5</v>
      </c>
      <c r="I9" s="7">
        <f>IFERROR(VLOOKUP(C9,'פילוח 10-2010'!A:E,5,FALSE),0)</f>
        <v>0.5</v>
      </c>
      <c r="J9" s="7">
        <f t="shared" si="0"/>
        <v>0</v>
      </c>
    </row>
    <row r="10" spans="1:10" x14ac:dyDescent="0.2">
      <c r="A10" s="13">
        <v>2</v>
      </c>
      <c r="B10" s="13" t="s">
        <v>36</v>
      </c>
      <c r="C10" s="13">
        <v>303</v>
      </c>
      <c r="D10" s="13" t="s">
        <v>40</v>
      </c>
      <c r="E10" s="14">
        <v>1.25</v>
      </c>
      <c r="F10" s="14">
        <v>1.25</v>
      </c>
      <c r="G10" s="14">
        <f>IFERROR(VLOOKUP(C10,'פילוח 10-2010'!A:E,2,FALSE),0)</f>
        <v>0</v>
      </c>
      <c r="H10" s="14">
        <f>IFERROR(VLOOKUP(C10,'פילוח 10-2010'!A:E,3,FALSE),0)</f>
        <v>1.25</v>
      </c>
      <c r="I10" s="7">
        <f>IFERROR(VLOOKUP(C10,'פילוח 10-2010'!A:E,5,FALSE),0)</f>
        <v>1.25</v>
      </c>
      <c r="J10" s="7">
        <f t="shared" si="0"/>
        <v>0</v>
      </c>
    </row>
    <row r="11" spans="1:10" x14ac:dyDescent="0.2">
      <c r="A11" s="13">
        <v>2</v>
      </c>
      <c r="B11" s="13" t="s">
        <v>36</v>
      </c>
      <c r="C11" s="13">
        <v>304</v>
      </c>
      <c r="D11" s="13" t="s">
        <v>41</v>
      </c>
      <c r="E11" s="14">
        <v>1.4</v>
      </c>
      <c r="F11" s="14">
        <v>1.4</v>
      </c>
      <c r="G11" s="14">
        <f>IFERROR(VLOOKUP(C11,'פילוח 10-2010'!A:E,2,FALSE),0)</f>
        <v>0</v>
      </c>
      <c r="H11" s="14">
        <f>IFERROR(VLOOKUP(C11,'פילוח 10-2010'!A:E,3,FALSE),0)</f>
        <v>1.4</v>
      </c>
      <c r="I11" s="7">
        <f>IFERROR(VLOOKUP(C11,'פילוח 10-2010'!A:E,5,FALSE),0)</f>
        <v>1.4</v>
      </c>
      <c r="J11" s="7">
        <f t="shared" si="0"/>
        <v>0</v>
      </c>
    </row>
    <row r="12" spans="1:10" x14ac:dyDescent="0.2">
      <c r="A12" s="13">
        <v>2</v>
      </c>
      <c r="B12" s="13" t="s">
        <v>36</v>
      </c>
      <c r="C12" s="13">
        <v>305</v>
      </c>
      <c r="D12" s="13" t="s">
        <v>42</v>
      </c>
      <c r="E12" s="14">
        <v>1.45</v>
      </c>
      <c r="F12" s="14">
        <v>1.45</v>
      </c>
      <c r="G12" s="14">
        <f>IFERROR(VLOOKUP(C12,'פילוח 10-2010'!A:E,2,FALSE),0)</f>
        <v>0</v>
      </c>
      <c r="H12" s="14">
        <f>IFERROR(VLOOKUP(C12,'פילוח 10-2010'!A:E,3,FALSE),0)</f>
        <v>1.45</v>
      </c>
      <c r="I12" s="7">
        <f>IFERROR(VLOOKUP(C12,'פילוח 10-2010'!A:E,5,FALSE),0)</f>
        <v>1.45</v>
      </c>
      <c r="J12" s="7">
        <f t="shared" si="0"/>
        <v>0</v>
      </c>
    </row>
    <row r="13" spans="1:10" x14ac:dyDescent="0.2">
      <c r="A13" s="13">
        <v>2</v>
      </c>
      <c r="B13" s="13" t="s">
        <v>36</v>
      </c>
      <c r="C13" s="13">
        <v>306</v>
      </c>
      <c r="D13" s="13" t="s">
        <v>43</v>
      </c>
      <c r="E13" s="14">
        <v>1</v>
      </c>
      <c r="F13" s="14">
        <v>1</v>
      </c>
      <c r="G13" s="14">
        <f>IFERROR(VLOOKUP(C13,'פילוח 10-2010'!A:E,2,FALSE),0)</f>
        <v>0</v>
      </c>
      <c r="H13" s="14">
        <f>IFERROR(VLOOKUP(C13,'פילוח 10-2010'!A:E,3,FALSE),0)</f>
        <v>1</v>
      </c>
      <c r="I13" s="7">
        <f>IFERROR(VLOOKUP(C13,'פילוח 10-2010'!A:E,5,FALSE),0)</f>
        <v>1</v>
      </c>
      <c r="J13" s="7">
        <f t="shared" si="0"/>
        <v>0</v>
      </c>
    </row>
    <row r="14" spans="1:10" x14ac:dyDescent="0.2">
      <c r="A14" s="13">
        <v>2</v>
      </c>
      <c r="B14" s="13" t="s">
        <v>36</v>
      </c>
      <c r="C14" s="13">
        <v>307</v>
      </c>
      <c r="D14" s="13" t="s">
        <v>44</v>
      </c>
      <c r="E14" s="14">
        <v>0.5</v>
      </c>
      <c r="F14" s="14">
        <v>0.5</v>
      </c>
      <c r="G14" s="14">
        <f>IFERROR(VLOOKUP(C14,'פילוח 10-2010'!A:E,2,FALSE),0)</f>
        <v>0</v>
      </c>
      <c r="H14" s="14">
        <f>IFERROR(VLOOKUP(C14,'פילוח 10-2010'!A:E,3,FALSE),0)</f>
        <v>0.5</v>
      </c>
      <c r="I14" s="7">
        <f>IFERROR(VLOOKUP(C14,'פילוח 10-2010'!A:E,5,FALSE),0)</f>
        <v>0.5</v>
      </c>
      <c r="J14" s="7">
        <f t="shared" si="0"/>
        <v>0</v>
      </c>
    </row>
    <row r="15" spans="1:10" x14ac:dyDescent="0.2">
      <c r="A15" s="13">
        <v>2</v>
      </c>
      <c r="B15" s="13" t="s">
        <v>36</v>
      </c>
      <c r="C15" s="13">
        <v>308</v>
      </c>
      <c r="D15" s="13" t="s">
        <v>45</v>
      </c>
      <c r="E15" s="14">
        <v>1.25</v>
      </c>
      <c r="F15" s="14">
        <v>1.25</v>
      </c>
      <c r="G15" s="14">
        <f>IFERROR(VLOOKUP(C15,'פילוח 10-2010'!A:E,2,FALSE),0)</f>
        <v>0</v>
      </c>
      <c r="H15" s="14">
        <f>IFERROR(VLOOKUP(C15,'פילוח 10-2010'!A:E,3,FALSE),0)</f>
        <v>1.25</v>
      </c>
      <c r="I15" s="7">
        <f>IFERROR(VLOOKUP(C15,'פילוח 10-2010'!A:E,5,FALSE),0)</f>
        <v>1.25</v>
      </c>
      <c r="J15" s="7">
        <f t="shared" si="0"/>
        <v>0</v>
      </c>
    </row>
    <row r="16" spans="1:10" x14ac:dyDescent="0.2">
      <c r="A16" s="13">
        <v>2</v>
      </c>
      <c r="B16" s="13" t="s">
        <v>36</v>
      </c>
      <c r="C16" s="13">
        <v>309</v>
      </c>
      <c r="D16" s="13" t="s">
        <v>46</v>
      </c>
      <c r="E16" s="14">
        <v>1.25</v>
      </c>
      <c r="F16" s="14">
        <v>1.25</v>
      </c>
      <c r="G16" s="14">
        <f>IFERROR(VLOOKUP(C16,'פילוח 10-2010'!A:E,2,FALSE),0)</f>
        <v>0</v>
      </c>
      <c r="H16" s="14">
        <f>IFERROR(VLOOKUP(C16,'פילוח 10-2010'!A:E,3,FALSE),0)</f>
        <v>1.25</v>
      </c>
      <c r="I16" s="7">
        <f>IFERROR(VLOOKUP(C16,'פילוח 10-2010'!A:E,5,FALSE),0)</f>
        <v>1.25</v>
      </c>
      <c r="J16" s="7">
        <f t="shared" si="0"/>
        <v>0</v>
      </c>
    </row>
    <row r="17" spans="1:10" x14ac:dyDescent="0.2">
      <c r="A17" s="13">
        <v>2</v>
      </c>
      <c r="B17" s="13" t="s">
        <v>36</v>
      </c>
      <c r="C17" s="13">
        <v>310</v>
      </c>
      <c r="D17" s="13" t="s">
        <v>47</v>
      </c>
      <c r="E17" s="14">
        <v>1</v>
      </c>
      <c r="F17" s="14">
        <v>1</v>
      </c>
      <c r="G17" s="14">
        <f>IFERROR(VLOOKUP(C17,'פילוח 10-2010'!A:E,2,FALSE),0)</f>
        <v>0</v>
      </c>
      <c r="H17" s="14">
        <f>IFERROR(VLOOKUP(C17,'פילוח 10-2010'!A:E,3,FALSE),0)</f>
        <v>1</v>
      </c>
      <c r="I17" s="7">
        <f>IFERROR(VLOOKUP(C17,'פילוח 10-2010'!A:E,5,FALSE),0)</f>
        <v>1</v>
      </c>
      <c r="J17" s="7">
        <f t="shared" si="0"/>
        <v>0</v>
      </c>
    </row>
    <row r="18" spans="1:10" x14ac:dyDescent="0.2">
      <c r="A18" s="13">
        <v>2</v>
      </c>
      <c r="B18" s="13" t="s">
        <v>36</v>
      </c>
      <c r="C18" s="13">
        <v>311</v>
      </c>
      <c r="D18" s="13" t="s">
        <v>48</v>
      </c>
      <c r="E18" s="14">
        <v>1.5</v>
      </c>
      <c r="F18" s="14">
        <v>1.5</v>
      </c>
      <c r="G18" s="14">
        <f>IFERROR(VLOOKUP(C18,'פילוח 10-2010'!A:E,2,FALSE),0)</f>
        <v>0</v>
      </c>
      <c r="H18" s="14">
        <f>IFERROR(VLOOKUP(C18,'פילוח 10-2010'!A:E,3,FALSE),0)</f>
        <v>1.5</v>
      </c>
      <c r="I18" s="7">
        <f>IFERROR(VLOOKUP(C18,'פילוח 10-2010'!A:E,5,FALSE),0)</f>
        <v>1.5</v>
      </c>
      <c r="J18" s="7">
        <f t="shared" si="0"/>
        <v>0</v>
      </c>
    </row>
    <row r="19" spans="1:10" x14ac:dyDescent="0.2">
      <c r="A19" s="13">
        <v>2</v>
      </c>
      <c r="B19" s="13" t="s">
        <v>36</v>
      </c>
      <c r="C19" s="13">
        <v>312</v>
      </c>
      <c r="D19" s="13" t="s">
        <v>49</v>
      </c>
      <c r="E19" s="14">
        <v>1</v>
      </c>
      <c r="F19" s="14">
        <v>1</v>
      </c>
      <c r="G19" s="14">
        <f>IFERROR(VLOOKUP(C19,'פילוח 10-2010'!A:E,2,FALSE),0)</f>
        <v>0</v>
      </c>
      <c r="H19" s="14">
        <f>IFERROR(VLOOKUP(C19,'פילוח 10-2010'!A:E,3,FALSE),0)</f>
        <v>1</v>
      </c>
      <c r="I19" s="7">
        <f>IFERROR(VLOOKUP(C19,'פילוח 10-2010'!A:E,5,FALSE),0)</f>
        <v>1</v>
      </c>
      <c r="J19" s="7">
        <f t="shared" si="0"/>
        <v>0</v>
      </c>
    </row>
    <row r="20" spans="1:10" x14ac:dyDescent="0.2">
      <c r="A20" s="13">
        <v>2</v>
      </c>
      <c r="B20" s="13" t="s">
        <v>36</v>
      </c>
      <c r="C20" s="13">
        <v>313</v>
      </c>
      <c r="D20" s="13" t="s">
        <v>50</v>
      </c>
      <c r="E20" s="14">
        <v>2.25</v>
      </c>
      <c r="F20" s="14">
        <v>2.25</v>
      </c>
      <c r="G20" s="14">
        <f>IFERROR(VLOOKUP(C20,'פילוח 10-2010'!A:E,2,FALSE),0)</f>
        <v>0</v>
      </c>
      <c r="H20" s="14">
        <f>IFERROR(VLOOKUP(C20,'פילוח 10-2010'!A:E,3,FALSE),0)</f>
        <v>2.25</v>
      </c>
      <c r="I20" s="7">
        <f>IFERROR(VLOOKUP(C20,'פילוח 10-2010'!A:E,5,FALSE),0)</f>
        <v>2.25</v>
      </c>
      <c r="J20" s="7">
        <f t="shared" si="0"/>
        <v>0</v>
      </c>
    </row>
    <row r="21" spans="1:10" x14ac:dyDescent="0.2">
      <c r="A21" s="13">
        <v>2</v>
      </c>
      <c r="B21" s="13" t="s">
        <v>36</v>
      </c>
      <c r="C21" s="13">
        <v>328</v>
      </c>
      <c r="D21" s="13" t="s">
        <v>57</v>
      </c>
      <c r="E21" s="14">
        <v>0.5</v>
      </c>
      <c r="F21" s="14">
        <v>0.5</v>
      </c>
      <c r="G21" s="14">
        <f>IFERROR(VLOOKUP(C21,'פילוח 10-2010'!A:E,2,FALSE),0)</f>
        <v>0</v>
      </c>
      <c r="H21" s="14">
        <f>IFERROR(VLOOKUP(C21,'פילוח 10-2010'!A:E,3,FALSE),0)</f>
        <v>0.5</v>
      </c>
      <c r="I21" s="7">
        <f>IFERROR(VLOOKUP(C21,'פילוח 10-2010'!A:E,5,FALSE),0)</f>
        <v>0.5</v>
      </c>
      <c r="J21" s="7">
        <f t="shared" si="0"/>
        <v>0</v>
      </c>
    </row>
    <row r="22" spans="1:10" x14ac:dyDescent="0.2">
      <c r="A22" s="13">
        <v>2</v>
      </c>
      <c r="B22" s="13" t="s">
        <v>36</v>
      </c>
      <c r="C22" s="13">
        <v>337</v>
      </c>
      <c r="D22" s="13" t="s">
        <v>62</v>
      </c>
      <c r="E22" s="14">
        <v>0.5</v>
      </c>
      <c r="F22" s="14">
        <v>0.5</v>
      </c>
      <c r="G22" s="14">
        <f>IFERROR(VLOOKUP(C22,'פילוח 10-2010'!A:E,2,FALSE),0)</f>
        <v>0</v>
      </c>
      <c r="H22" s="14">
        <f>IFERROR(VLOOKUP(C22,'פילוח 10-2010'!A:E,3,FALSE),0)</f>
        <v>0.5</v>
      </c>
      <c r="I22" s="7">
        <f>IFERROR(VLOOKUP(C22,'פילוח 10-2010'!A:E,5,FALSE),0)</f>
        <v>0.5</v>
      </c>
      <c r="J22" s="7">
        <f t="shared" si="0"/>
        <v>0</v>
      </c>
    </row>
    <row r="23" spans="1:10" x14ac:dyDescent="0.2">
      <c r="A23" s="13">
        <v>2</v>
      </c>
      <c r="B23" s="13" t="s">
        <v>36</v>
      </c>
      <c r="C23" s="13">
        <v>339</v>
      </c>
      <c r="D23" s="13" t="s">
        <v>64</v>
      </c>
      <c r="E23" s="14">
        <v>0.5</v>
      </c>
      <c r="F23" s="14">
        <v>0.5</v>
      </c>
      <c r="G23" s="14">
        <f>IFERROR(VLOOKUP(C23,'פילוח 10-2010'!A:E,2,FALSE),0)</f>
        <v>0</v>
      </c>
      <c r="H23" s="14">
        <f>IFERROR(VLOOKUP(C23,'פילוח 10-2010'!A:E,3,FALSE),0)</f>
        <v>0.5</v>
      </c>
      <c r="I23" s="7">
        <f>IFERROR(VLOOKUP(C23,'פילוח 10-2010'!A:E,5,FALSE),0)</f>
        <v>0.5</v>
      </c>
      <c r="J23" s="7">
        <f t="shared" si="0"/>
        <v>0</v>
      </c>
    </row>
    <row r="24" spans="1:10" x14ac:dyDescent="0.2">
      <c r="A24" s="13">
        <v>2</v>
      </c>
      <c r="B24" s="13" t="s">
        <v>36</v>
      </c>
      <c r="C24" s="13">
        <v>341</v>
      </c>
      <c r="D24" s="13" t="s">
        <v>66</v>
      </c>
      <c r="E24" s="14">
        <v>0.5</v>
      </c>
      <c r="F24" s="14">
        <v>0.5</v>
      </c>
      <c r="G24" s="14">
        <f>IFERROR(VLOOKUP(C24,'פילוח 10-2010'!A:E,2,FALSE),0)</f>
        <v>0</v>
      </c>
      <c r="H24" s="14">
        <f>IFERROR(VLOOKUP(C24,'פילוח 10-2010'!A:E,3,FALSE),0)</f>
        <v>0.5</v>
      </c>
      <c r="I24" s="7">
        <f>IFERROR(VLOOKUP(C24,'פילוח 10-2010'!A:E,5,FALSE),0)</f>
        <v>0.5</v>
      </c>
      <c r="J24" s="7">
        <f t="shared" si="0"/>
        <v>0</v>
      </c>
    </row>
    <row r="25" spans="1:10" x14ac:dyDescent="0.2">
      <c r="A25" s="13">
        <v>2</v>
      </c>
      <c r="B25" s="13" t="s">
        <v>36</v>
      </c>
      <c r="C25" s="13">
        <v>342</v>
      </c>
      <c r="D25" s="13" t="s">
        <v>67</v>
      </c>
      <c r="E25" s="14">
        <v>0.5</v>
      </c>
      <c r="F25" s="14">
        <v>0.5</v>
      </c>
      <c r="G25" s="14">
        <f>IFERROR(VLOOKUP(C25,'פילוח 10-2010'!A:E,2,FALSE),0)</f>
        <v>0</v>
      </c>
      <c r="H25" s="14">
        <f>IFERROR(VLOOKUP(C25,'פילוח 10-2010'!A:E,3,FALSE),0)</f>
        <v>0.5</v>
      </c>
      <c r="I25" s="7">
        <f>IFERROR(VLOOKUP(C25,'פילוח 10-2010'!A:E,5,FALSE),0)</f>
        <v>0.5</v>
      </c>
      <c r="J25" s="7">
        <f t="shared" si="0"/>
        <v>0</v>
      </c>
    </row>
    <row r="26" spans="1:10" x14ac:dyDescent="0.2">
      <c r="A26" s="13">
        <v>2</v>
      </c>
      <c r="B26" s="13" t="s">
        <v>36</v>
      </c>
      <c r="C26" s="13">
        <v>343</v>
      </c>
      <c r="D26" s="13" t="s">
        <v>68</v>
      </c>
      <c r="E26" s="14">
        <v>1</v>
      </c>
      <c r="F26" s="14">
        <v>1</v>
      </c>
      <c r="G26" s="14">
        <f>IFERROR(VLOOKUP(C26,'פילוח 10-2010'!A:E,2,FALSE),0)</f>
        <v>0</v>
      </c>
      <c r="H26" s="14">
        <f>IFERROR(VLOOKUP(C26,'פילוח 10-2010'!A:E,3,FALSE),0)</f>
        <v>1</v>
      </c>
      <c r="I26" s="7">
        <f>IFERROR(VLOOKUP(C26,'פילוח 10-2010'!A:E,5,FALSE),0)</f>
        <v>1</v>
      </c>
      <c r="J26" s="7">
        <f t="shared" si="0"/>
        <v>0</v>
      </c>
    </row>
    <row r="27" spans="1:10" x14ac:dyDescent="0.2">
      <c r="A27" s="13">
        <v>2</v>
      </c>
      <c r="B27" s="13" t="s">
        <v>36</v>
      </c>
      <c r="C27" s="13">
        <v>347</v>
      </c>
      <c r="D27" s="13" t="s">
        <v>72</v>
      </c>
      <c r="E27" s="14">
        <v>1.5</v>
      </c>
      <c r="F27" s="14">
        <v>1.5</v>
      </c>
      <c r="G27" s="14">
        <f>IFERROR(VLOOKUP(C27,'פילוח 10-2010'!A:E,2,FALSE),0)</f>
        <v>0</v>
      </c>
      <c r="H27" s="14">
        <f>IFERROR(VLOOKUP(C27,'פילוח 10-2010'!A:E,3,FALSE),0)</f>
        <v>1.5</v>
      </c>
      <c r="I27" s="7">
        <f>IFERROR(VLOOKUP(C27,'פילוח 10-2010'!A:E,5,FALSE),0)</f>
        <v>1.5</v>
      </c>
      <c r="J27" s="7">
        <f t="shared" si="0"/>
        <v>0</v>
      </c>
    </row>
    <row r="28" spans="1:10" x14ac:dyDescent="0.2">
      <c r="A28" s="13">
        <v>2</v>
      </c>
      <c r="B28" s="13" t="s">
        <v>36</v>
      </c>
      <c r="C28" s="13">
        <v>359</v>
      </c>
      <c r="D28" s="13" t="s">
        <v>76</v>
      </c>
      <c r="E28" s="14">
        <v>1.25</v>
      </c>
      <c r="F28" s="14">
        <v>1.25</v>
      </c>
      <c r="G28" s="14">
        <f>IFERROR(VLOOKUP(C28,'פילוח 10-2010'!A:E,2,FALSE),0)</f>
        <v>0</v>
      </c>
      <c r="H28" s="14">
        <f>IFERROR(VLOOKUP(C28,'פילוח 10-2010'!A:E,3,FALSE),0)</f>
        <v>1.25</v>
      </c>
      <c r="I28" s="7">
        <f>IFERROR(VLOOKUP(C28,'פילוח 10-2010'!A:E,5,FALSE),0)</f>
        <v>1.25</v>
      </c>
      <c r="J28" s="7">
        <f t="shared" si="0"/>
        <v>0</v>
      </c>
    </row>
    <row r="29" spans="1:10" x14ac:dyDescent="0.2">
      <c r="A29" s="13">
        <v>2</v>
      </c>
      <c r="B29" s="13" t="s">
        <v>36</v>
      </c>
      <c r="C29" s="13">
        <v>374</v>
      </c>
      <c r="D29" s="13" t="s">
        <v>85</v>
      </c>
      <c r="E29" s="14">
        <v>0.5</v>
      </c>
      <c r="F29" s="14">
        <v>0.5</v>
      </c>
      <c r="G29" s="14">
        <f>IFERROR(VLOOKUP(C29,'פילוח 10-2010'!A:E,2,FALSE),0)</f>
        <v>0.5</v>
      </c>
      <c r="H29" s="14">
        <f>IFERROR(VLOOKUP(C29,'פילוח 10-2010'!A:E,3,FALSE),0)</f>
        <v>0</v>
      </c>
      <c r="I29" s="7">
        <f>IFERROR(VLOOKUP(C29,'פילוח 10-2010'!A:E,5,FALSE),0)</f>
        <v>0.5</v>
      </c>
      <c r="J29" s="7">
        <f t="shared" si="0"/>
        <v>0</v>
      </c>
    </row>
    <row r="30" spans="1:10" x14ac:dyDescent="0.2">
      <c r="A30" s="13">
        <v>2</v>
      </c>
      <c r="B30" s="13" t="s">
        <v>36</v>
      </c>
      <c r="C30" s="13">
        <v>426</v>
      </c>
      <c r="D30" s="13" t="s">
        <v>94</v>
      </c>
      <c r="E30" s="14">
        <v>0.4</v>
      </c>
      <c r="F30" s="14">
        <v>0.4</v>
      </c>
      <c r="G30" s="14">
        <f>IFERROR(VLOOKUP(C30,'פילוח 10-2010'!A:E,2,FALSE),0)</f>
        <v>0</v>
      </c>
      <c r="H30" s="14">
        <f>IFERROR(VLOOKUP(C30,'פילוח 10-2010'!A:E,3,FALSE),0)</f>
        <v>0.4</v>
      </c>
      <c r="I30" s="7">
        <f>IFERROR(VLOOKUP(C30,'פילוח 10-2010'!A:E,5,FALSE),0)</f>
        <v>0.4</v>
      </c>
      <c r="J30" s="7">
        <f t="shared" si="0"/>
        <v>0</v>
      </c>
    </row>
    <row r="31" spans="1:10" x14ac:dyDescent="0.2">
      <c r="A31" s="13">
        <v>3</v>
      </c>
      <c r="B31" s="13" t="s">
        <v>95</v>
      </c>
      <c r="C31" s="13">
        <v>500</v>
      </c>
      <c r="D31" s="13" t="s">
        <v>96</v>
      </c>
      <c r="E31" s="14">
        <v>1.25</v>
      </c>
      <c r="F31" s="14">
        <v>1.25</v>
      </c>
      <c r="G31" s="14">
        <f>IFERROR(VLOOKUP(C31,'פילוח 10-2010'!A:E,2,FALSE),0)</f>
        <v>0</v>
      </c>
      <c r="H31" s="14">
        <f>IFERROR(VLOOKUP(C31,'פילוח 10-2010'!A:E,3,FALSE),0)</f>
        <v>1.25</v>
      </c>
      <c r="I31" s="7">
        <f>IFERROR(VLOOKUP(C31,'פילוח 10-2010'!A:E,5,FALSE),0)</f>
        <v>1.25</v>
      </c>
      <c r="J31" s="7">
        <f t="shared" si="0"/>
        <v>0</v>
      </c>
    </row>
    <row r="32" spans="1:10" x14ac:dyDescent="0.2">
      <c r="A32" s="13">
        <v>3</v>
      </c>
      <c r="B32" s="13" t="s">
        <v>95</v>
      </c>
      <c r="C32" s="13">
        <v>501</v>
      </c>
      <c r="D32" s="13" t="s">
        <v>97</v>
      </c>
      <c r="E32" s="14">
        <v>4.5</v>
      </c>
      <c r="F32" s="14">
        <v>4.5</v>
      </c>
      <c r="G32" s="14">
        <f>IFERROR(VLOOKUP(C32,'פילוח 10-2010'!A:E,2,FALSE),0)</f>
        <v>1</v>
      </c>
      <c r="H32" s="14">
        <f>IFERROR(VLOOKUP(C32,'פילוח 10-2010'!A:E,3,FALSE),0)</f>
        <v>3.5</v>
      </c>
      <c r="I32" s="7">
        <f>IFERROR(VLOOKUP(C32,'פילוח 10-2010'!A:E,5,FALSE),0)</f>
        <v>4.5</v>
      </c>
      <c r="J32" s="7">
        <f t="shared" si="0"/>
        <v>0</v>
      </c>
    </row>
    <row r="33" spans="1:10" x14ac:dyDescent="0.2">
      <c r="A33" s="13">
        <v>3</v>
      </c>
      <c r="B33" s="13" t="s">
        <v>95</v>
      </c>
      <c r="C33" s="13">
        <v>502</v>
      </c>
      <c r="D33" s="13" t="s">
        <v>98</v>
      </c>
      <c r="E33" s="14">
        <v>0.5</v>
      </c>
      <c r="F33" s="14"/>
      <c r="G33" s="14">
        <f>IFERROR(VLOOKUP(C33,'פילוח 10-2010'!A:E,2,FALSE),0)</f>
        <v>0</v>
      </c>
      <c r="H33" s="14">
        <f>IFERROR(VLOOKUP(C33,'פילוח 10-2010'!A:E,3,FALSE),0)</f>
        <v>0</v>
      </c>
      <c r="I33" s="7">
        <f>IFERROR(VLOOKUP(C33,'פילוח 10-2010'!A:E,5,FALSE),0)</f>
        <v>0</v>
      </c>
      <c r="J33" s="7">
        <f t="shared" si="0"/>
        <v>0</v>
      </c>
    </row>
    <row r="34" spans="1:10" x14ac:dyDescent="0.2">
      <c r="A34" s="13">
        <v>3</v>
      </c>
      <c r="B34" s="13" t="s">
        <v>95</v>
      </c>
      <c r="C34" s="13">
        <v>504</v>
      </c>
      <c r="D34" s="13" t="s">
        <v>100</v>
      </c>
      <c r="E34" s="14">
        <v>1.5</v>
      </c>
      <c r="F34" s="14">
        <v>1.5</v>
      </c>
      <c r="G34" s="14">
        <f>IFERROR(VLOOKUP(C34,'פילוח 10-2010'!A:E,2,FALSE),0)</f>
        <v>0</v>
      </c>
      <c r="H34" s="14">
        <f>IFERROR(VLOOKUP(C34,'פילוח 10-2010'!A:E,3,FALSE),0)</f>
        <v>1.5</v>
      </c>
      <c r="I34" s="7">
        <f>IFERROR(VLOOKUP(C34,'פילוח 10-2010'!A:E,5,FALSE),0)</f>
        <v>1.5</v>
      </c>
      <c r="J34" s="7">
        <f t="shared" si="0"/>
        <v>0</v>
      </c>
    </row>
    <row r="35" spans="1:10" x14ac:dyDescent="0.2">
      <c r="A35" s="13">
        <v>3</v>
      </c>
      <c r="B35" s="13" t="s">
        <v>95</v>
      </c>
      <c r="C35" s="13">
        <v>506</v>
      </c>
      <c r="D35" s="13" t="s">
        <v>102</v>
      </c>
      <c r="E35" s="14">
        <v>0.5</v>
      </c>
      <c r="F35" s="14">
        <v>0.5</v>
      </c>
      <c r="G35" s="14">
        <f>IFERROR(VLOOKUP(C35,'פילוח 10-2010'!A:E,2,FALSE),0)</f>
        <v>0</v>
      </c>
      <c r="H35" s="14">
        <f>IFERROR(VLOOKUP(C35,'פילוח 10-2010'!A:E,3,FALSE),0)</f>
        <v>0.5</v>
      </c>
      <c r="I35" s="7">
        <f>IFERROR(VLOOKUP(C35,'פילוח 10-2010'!A:E,5,FALSE),0)</f>
        <v>0.5</v>
      </c>
      <c r="J35" s="7">
        <f t="shared" si="0"/>
        <v>0</v>
      </c>
    </row>
    <row r="36" spans="1:10" x14ac:dyDescent="0.2">
      <c r="A36" s="13">
        <v>3</v>
      </c>
      <c r="B36" s="13" t="s">
        <v>95</v>
      </c>
      <c r="C36" s="13">
        <v>507</v>
      </c>
      <c r="D36" s="13" t="s">
        <v>103</v>
      </c>
      <c r="E36" s="14">
        <v>0.5</v>
      </c>
      <c r="F36" s="14">
        <v>0.5</v>
      </c>
      <c r="G36" s="14">
        <f>IFERROR(VLOOKUP(C36,'פילוח 10-2010'!A:E,2,FALSE),0)</f>
        <v>0</v>
      </c>
      <c r="H36" s="14">
        <f>IFERROR(VLOOKUP(C36,'פילוח 10-2010'!A:E,3,FALSE),0)</f>
        <v>0.5</v>
      </c>
      <c r="I36" s="7">
        <f>IFERROR(VLOOKUP(C36,'פילוח 10-2010'!A:E,5,FALSE),0)</f>
        <v>0.5</v>
      </c>
      <c r="J36" s="7">
        <f t="shared" si="0"/>
        <v>0</v>
      </c>
    </row>
    <row r="37" spans="1:10" x14ac:dyDescent="0.2">
      <c r="A37" s="13">
        <v>3</v>
      </c>
      <c r="B37" s="13" t="s">
        <v>95</v>
      </c>
      <c r="C37" s="13">
        <v>529</v>
      </c>
      <c r="D37" s="13" t="s">
        <v>109</v>
      </c>
      <c r="E37" s="14">
        <v>0.5</v>
      </c>
      <c r="F37" s="14">
        <v>0.5</v>
      </c>
      <c r="G37" s="14">
        <f>IFERROR(VLOOKUP(C37,'פילוח 10-2010'!A:E,2,FALSE),0)</f>
        <v>0</v>
      </c>
      <c r="H37" s="14">
        <f>IFERROR(VLOOKUP(C37,'פילוח 10-2010'!A:E,3,FALSE),0)</f>
        <v>0.5</v>
      </c>
      <c r="I37" s="7">
        <f>IFERROR(VLOOKUP(C37,'פילוח 10-2010'!A:E,5,FALSE),0)</f>
        <v>0.5</v>
      </c>
      <c r="J37" s="7">
        <f t="shared" si="0"/>
        <v>0</v>
      </c>
    </row>
    <row r="38" spans="1:10" x14ac:dyDescent="0.2">
      <c r="A38" s="13">
        <v>3</v>
      </c>
      <c r="B38" s="13" t="s">
        <v>95</v>
      </c>
      <c r="C38" s="13">
        <v>543</v>
      </c>
      <c r="D38" s="13" t="s">
        <v>115</v>
      </c>
      <c r="E38" s="14">
        <v>1</v>
      </c>
      <c r="F38" s="14">
        <v>1</v>
      </c>
      <c r="G38" s="14">
        <f>IFERROR(VLOOKUP(C38,'פילוח 10-2010'!A:E,2,FALSE),0)</f>
        <v>0</v>
      </c>
      <c r="H38" s="14">
        <f>IFERROR(VLOOKUP(C38,'פילוח 10-2010'!A:E,3,FALSE),0)</f>
        <v>1</v>
      </c>
      <c r="I38" s="7">
        <f>IFERROR(VLOOKUP(C38,'פילוח 10-2010'!A:E,5,FALSE),0)</f>
        <v>1</v>
      </c>
      <c r="J38" s="7">
        <f t="shared" si="0"/>
        <v>0</v>
      </c>
    </row>
    <row r="39" spans="1:10" x14ac:dyDescent="0.2">
      <c r="A39" s="13">
        <v>3</v>
      </c>
      <c r="B39" s="13" t="s">
        <v>95</v>
      </c>
      <c r="C39" s="13">
        <v>544</v>
      </c>
      <c r="D39" s="13" t="s">
        <v>116</v>
      </c>
      <c r="E39" s="14">
        <v>0.75</v>
      </c>
      <c r="F39" s="14">
        <v>0.75</v>
      </c>
      <c r="G39" s="14">
        <f>IFERROR(VLOOKUP(C39,'פילוח 10-2010'!A:E,2,FALSE),0)</f>
        <v>0</v>
      </c>
      <c r="H39" s="14">
        <f>IFERROR(VLOOKUP(C39,'פילוח 10-2010'!A:E,3,FALSE),0)</f>
        <v>0.75</v>
      </c>
      <c r="I39" s="7">
        <f>IFERROR(VLOOKUP(C39,'פילוח 10-2010'!A:E,5,FALSE),0)</f>
        <v>0.75</v>
      </c>
      <c r="J39" s="7">
        <f t="shared" si="0"/>
        <v>0</v>
      </c>
    </row>
    <row r="40" spans="1:10" x14ac:dyDescent="0.2">
      <c r="A40" s="13">
        <v>3</v>
      </c>
      <c r="B40" s="13" t="s">
        <v>95</v>
      </c>
      <c r="C40" s="13">
        <v>545</v>
      </c>
      <c r="D40" s="13" t="s">
        <v>117</v>
      </c>
      <c r="E40" s="14">
        <v>1</v>
      </c>
      <c r="F40" s="14">
        <v>1</v>
      </c>
      <c r="G40" s="14">
        <f>IFERROR(VLOOKUP(C40,'פילוח 10-2010'!A:E,2,FALSE),0)</f>
        <v>0</v>
      </c>
      <c r="H40" s="14">
        <f>IFERROR(VLOOKUP(C40,'פילוח 10-2010'!A:E,3,FALSE),0)</f>
        <v>1</v>
      </c>
      <c r="I40" s="7">
        <f>IFERROR(VLOOKUP(C40,'פילוח 10-2010'!A:E,5,FALSE),0)</f>
        <v>1</v>
      </c>
      <c r="J40" s="7">
        <f t="shared" si="0"/>
        <v>0</v>
      </c>
    </row>
    <row r="41" spans="1:10" x14ac:dyDescent="0.2">
      <c r="A41" s="13">
        <v>3</v>
      </c>
      <c r="B41" s="13" t="s">
        <v>95</v>
      </c>
      <c r="C41" s="13">
        <v>552</v>
      </c>
      <c r="D41" s="13" t="s">
        <v>119</v>
      </c>
      <c r="E41" s="14">
        <v>0.6</v>
      </c>
      <c r="F41" s="14">
        <v>0.6</v>
      </c>
      <c r="G41" s="14">
        <f>IFERROR(VLOOKUP(C41,'פילוח 10-2010'!A:E,2,FALSE),0)</f>
        <v>0</v>
      </c>
      <c r="H41" s="14">
        <f>IFERROR(VLOOKUP(C41,'פילוח 10-2010'!A:E,3,FALSE),0)</f>
        <v>0.6</v>
      </c>
      <c r="I41" s="7">
        <f>IFERROR(VLOOKUP(C41,'פילוח 10-2010'!A:E,5,FALSE),0)</f>
        <v>0.6</v>
      </c>
      <c r="J41" s="7">
        <f t="shared" si="0"/>
        <v>0</v>
      </c>
    </row>
    <row r="42" spans="1:10" x14ac:dyDescent="0.2">
      <c r="A42" s="13">
        <v>3</v>
      </c>
      <c r="B42" s="13" t="s">
        <v>95</v>
      </c>
      <c r="C42" s="13">
        <v>562</v>
      </c>
      <c r="D42" s="13" t="s">
        <v>123</v>
      </c>
      <c r="E42" s="14">
        <v>0.5</v>
      </c>
      <c r="F42" s="14">
        <v>0.5</v>
      </c>
      <c r="G42" s="14">
        <f>IFERROR(VLOOKUP(C42,'פילוח 10-2010'!A:E,2,FALSE),0)</f>
        <v>0</v>
      </c>
      <c r="H42" s="14">
        <f>IFERROR(VLOOKUP(C42,'פילוח 10-2010'!A:E,3,FALSE),0)</f>
        <v>0.5</v>
      </c>
      <c r="I42" s="7">
        <f>IFERROR(VLOOKUP(C42,'פילוח 10-2010'!A:E,5,FALSE),0)</f>
        <v>0.5</v>
      </c>
      <c r="J42" s="7">
        <f t="shared" si="0"/>
        <v>0</v>
      </c>
    </row>
    <row r="43" spans="1:10" x14ac:dyDescent="0.2">
      <c r="A43" s="13">
        <v>3</v>
      </c>
      <c r="B43" s="13" t="s">
        <v>95</v>
      </c>
      <c r="C43" s="13">
        <v>564</v>
      </c>
      <c r="D43" s="13" t="s">
        <v>125</v>
      </c>
      <c r="E43" s="14">
        <v>0.5</v>
      </c>
      <c r="F43" s="14">
        <v>0.5</v>
      </c>
      <c r="G43" s="14">
        <f>IFERROR(VLOOKUP(C43,'פילוח 10-2010'!A:E,2,FALSE),0)</f>
        <v>0</v>
      </c>
      <c r="H43" s="14">
        <f>IFERROR(VLOOKUP(C43,'פילוח 10-2010'!A:E,3,FALSE),0)</f>
        <v>0.5</v>
      </c>
      <c r="I43" s="7">
        <f>IFERROR(VLOOKUP(C43,'פילוח 10-2010'!A:E,5,FALSE),0)</f>
        <v>0.5</v>
      </c>
      <c r="J43" s="7">
        <f t="shared" si="0"/>
        <v>0</v>
      </c>
    </row>
    <row r="44" spans="1:10" x14ac:dyDescent="0.2">
      <c r="A44" s="13">
        <v>3</v>
      </c>
      <c r="B44" s="13" t="s">
        <v>95</v>
      </c>
      <c r="C44" s="13">
        <v>600</v>
      </c>
      <c r="D44" s="13" t="s">
        <v>134</v>
      </c>
      <c r="E44" s="14">
        <v>1.4</v>
      </c>
      <c r="F44" s="14">
        <v>1.4</v>
      </c>
      <c r="G44" s="14">
        <f>IFERROR(VLOOKUP(C44,'פילוח 10-2010'!A:E,2,FALSE),0)</f>
        <v>0</v>
      </c>
      <c r="H44" s="14">
        <f>IFERROR(VLOOKUP(C44,'פילוח 10-2010'!A:E,3,FALSE),0)</f>
        <v>1.4</v>
      </c>
      <c r="I44" s="7">
        <f>IFERROR(VLOOKUP(C44,'פילוח 10-2010'!A:E,5,FALSE),0)</f>
        <v>1.4</v>
      </c>
      <c r="J44" s="7">
        <f t="shared" si="0"/>
        <v>0</v>
      </c>
    </row>
    <row r="45" spans="1:10" x14ac:dyDescent="0.2">
      <c r="A45" s="13">
        <v>3</v>
      </c>
      <c r="B45" s="13" t="s">
        <v>95</v>
      </c>
      <c r="C45" s="13">
        <v>601</v>
      </c>
      <c r="D45" s="13" t="s">
        <v>135</v>
      </c>
      <c r="E45" s="14">
        <v>0.5</v>
      </c>
      <c r="F45" s="14">
        <v>0.5</v>
      </c>
      <c r="G45" s="14">
        <f>IFERROR(VLOOKUP(C45,'פילוח 10-2010'!A:E,2,FALSE),0)</f>
        <v>0</v>
      </c>
      <c r="H45" s="14">
        <f>IFERROR(VLOOKUP(C45,'פילוח 10-2010'!A:E,3,FALSE),0)</f>
        <v>0.5</v>
      </c>
      <c r="I45" s="7">
        <f>IFERROR(VLOOKUP(C45,'פילוח 10-2010'!A:E,5,FALSE),0)</f>
        <v>0.5</v>
      </c>
      <c r="J45" s="7">
        <f t="shared" si="0"/>
        <v>0</v>
      </c>
    </row>
    <row r="46" spans="1:10" x14ac:dyDescent="0.2">
      <c r="A46" s="13">
        <v>3</v>
      </c>
      <c r="B46" s="13" t="s">
        <v>95</v>
      </c>
      <c r="C46" s="13">
        <v>620</v>
      </c>
      <c r="D46" s="13" t="s">
        <v>136</v>
      </c>
      <c r="E46" s="14">
        <v>1.77</v>
      </c>
      <c r="F46" s="14">
        <v>1</v>
      </c>
      <c r="G46" s="14">
        <f>IFERROR(VLOOKUP(C46,'פילוח 10-2010'!A:E,2,FALSE),0)</f>
        <v>1</v>
      </c>
      <c r="H46" s="14">
        <f>IFERROR(VLOOKUP(C46,'פילוח 10-2010'!A:E,3,FALSE),0)</f>
        <v>0</v>
      </c>
      <c r="I46" s="7">
        <f>IFERROR(VLOOKUP(C46,'פילוח 10-2010'!A:E,5,FALSE),0)</f>
        <v>1</v>
      </c>
      <c r="J46" s="7">
        <f t="shared" si="0"/>
        <v>0</v>
      </c>
    </row>
    <row r="47" spans="1:10" x14ac:dyDescent="0.2">
      <c r="A47" s="13">
        <v>3</v>
      </c>
      <c r="B47" s="13" t="s">
        <v>95</v>
      </c>
      <c r="C47" s="13">
        <v>629</v>
      </c>
      <c r="D47" s="13" t="s">
        <v>140</v>
      </c>
      <c r="E47" s="14">
        <v>0.5</v>
      </c>
      <c r="F47" s="14">
        <v>0.5</v>
      </c>
      <c r="G47" s="14">
        <f>IFERROR(VLOOKUP(C47,'פילוח 10-2010'!A:E,2,FALSE),0)</f>
        <v>0</v>
      </c>
      <c r="H47" s="14">
        <f>IFERROR(VLOOKUP(C47,'פילוח 10-2010'!A:E,3,FALSE),0)</f>
        <v>0.5</v>
      </c>
      <c r="I47" s="7">
        <f>IFERROR(VLOOKUP(C47,'פילוח 10-2010'!A:E,5,FALSE),0)</f>
        <v>0.5</v>
      </c>
      <c r="J47" s="7">
        <f t="shared" si="0"/>
        <v>0</v>
      </c>
    </row>
    <row r="48" spans="1:10" x14ac:dyDescent="0.2">
      <c r="A48" s="13">
        <v>3</v>
      </c>
      <c r="B48" s="13" t="s">
        <v>95</v>
      </c>
      <c r="C48" s="13">
        <v>643</v>
      </c>
      <c r="D48" s="13" t="s">
        <v>1117</v>
      </c>
      <c r="E48" s="14">
        <v>0.5</v>
      </c>
      <c r="F48" s="14">
        <v>0.5</v>
      </c>
      <c r="G48" s="14">
        <f>IFERROR(VLOOKUP(C48,'פילוח 10-2010'!A:E,2,FALSE),0)</f>
        <v>0</v>
      </c>
      <c r="H48" s="14">
        <f>IFERROR(VLOOKUP(C48,'פילוח 10-2010'!A:E,3,FALSE),0)</f>
        <v>0.5</v>
      </c>
      <c r="I48" s="7">
        <f>IFERROR(VLOOKUP(C48,'פילוח 10-2010'!A:E,5,FALSE),0)</f>
        <v>0.5</v>
      </c>
      <c r="J48" s="7">
        <f t="shared" si="0"/>
        <v>0</v>
      </c>
    </row>
    <row r="49" spans="1:10" x14ac:dyDescent="0.2">
      <c r="A49" s="13">
        <v>3</v>
      </c>
      <c r="B49" s="13" t="s">
        <v>95</v>
      </c>
      <c r="C49" s="13">
        <v>649</v>
      </c>
      <c r="D49" s="13" t="s">
        <v>145</v>
      </c>
      <c r="E49" s="14">
        <v>0.5</v>
      </c>
      <c r="F49" s="14">
        <v>0.5</v>
      </c>
      <c r="G49" s="14">
        <f>IFERROR(VLOOKUP(C49,'פילוח 10-2010'!A:E,2,FALSE),0)</f>
        <v>0</v>
      </c>
      <c r="H49" s="14">
        <f>IFERROR(VLOOKUP(C49,'פילוח 10-2010'!A:E,3,FALSE),0)</f>
        <v>0.5</v>
      </c>
      <c r="I49" s="7">
        <f>IFERROR(VLOOKUP(C49,'פילוח 10-2010'!A:E,5,FALSE),0)</f>
        <v>0.5</v>
      </c>
      <c r="J49" s="7">
        <f t="shared" si="0"/>
        <v>0</v>
      </c>
    </row>
    <row r="50" spans="1:10" x14ac:dyDescent="0.2">
      <c r="A50" s="13">
        <v>4</v>
      </c>
      <c r="B50" s="13" t="s">
        <v>151</v>
      </c>
      <c r="C50" s="13">
        <v>100</v>
      </c>
      <c r="D50" s="13" t="s">
        <v>152</v>
      </c>
      <c r="E50" s="14">
        <v>1</v>
      </c>
      <c r="F50" s="14">
        <v>1</v>
      </c>
      <c r="G50" s="14">
        <f>IFERROR(VLOOKUP(C50,'פילוח 10-2010'!A:E,2,FALSE),0)</f>
        <v>0</v>
      </c>
      <c r="H50" s="14">
        <f>IFERROR(VLOOKUP(C50,'פילוח 10-2010'!A:E,3,FALSE),0)</f>
        <v>1</v>
      </c>
      <c r="I50" s="7">
        <f>IFERROR(VLOOKUP(C50,'פילוח 10-2010'!A:E,5,FALSE),0)</f>
        <v>1</v>
      </c>
      <c r="J50" s="7">
        <f t="shared" si="0"/>
        <v>0</v>
      </c>
    </row>
    <row r="51" spans="1:10" x14ac:dyDescent="0.2">
      <c r="A51" s="13">
        <v>4</v>
      </c>
      <c r="B51" s="13" t="s">
        <v>151</v>
      </c>
      <c r="C51" s="13">
        <v>102</v>
      </c>
      <c r="D51" s="13" t="s">
        <v>153</v>
      </c>
      <c r="E51" s="14">
        <v>1</v>
      </c>
      <c r="F51" s="14">
        <v>1</v>
      </c>
      <c r="G51" s="14">
        <f>IFERROR(VLOOKUP(C51,'פילוח 10-2010'!A:E,2,FALSE),0)</f>
        <v>0</v>
      </c>
      <c r="H51" s="14">
        <f>IFERROR(VLOOKUP(C51,'פילוח 10-2010'!A:E,3,FALSE),0)</f>
        <v>1</v>
      </c>
      <c r="I51" s="7">
        <f>IFERROR(VLOOKUP(C51,'פילוח 10-2010'!A:E,5,FALSE),0)</f>
        <v>1</v>
      </c>
      <c r="J51" s="7">
        <f t="shared" si="0"/>
        <v>0</v>
      </c>
    </row>
    <row r="52" spans="1:10" x14ac:dyDescent="0.2">
      <c r="A52" s="13">
        <v>4</v>
      </c>
      <c r="B52" s="13" t="s">
        <v>151</v>
      </c>
      <c r="C52" s="13">
        <v>105</v>
      </c>
      <c r="D52" s="13" t="s">
        <v>154</v>
      </c>
      <c r="E52" s="14">
        <v>0.76</v>
      </c>
      <c r="F52" s="14">
        <v>0.76</v>
      </c>
      <c r="G52" s="14">
        <f>IFERROR(VLOOKUP(C52,'פילוח 10-2010'!A:E,2,FALSE),0)</f>
        <v>0</v>
      </c>
      <c r="H52" s="14">
        <f>IFERROR(VLOOKUP(C52,'פילוח 10-2010'!A:E,3,FALSE),0)</f>
        <v>0.76</v>
      </c>
      <c r="I52" s="7">
        <f>IFERROR(VLOOKUP(C52,'פילוח 10-2010'!A:E,5,FALSE),0)</f>
        <v>0.76</v>
      </c>
      <c r="J52" s="7">
        <f t="shared" si="0"/>
        <v>0</v>
      </c>
    </row>
    <row r="53" spans="1:10" x14ac:dyDescent="0.2">
      <c r="A53" s="13">
        <v>4</v>
      </c>
      <c r="B53" s="13" t="s">
        <v>151</v>
      </c>
      <c r="C53" s="13">
        <v>106</v>
      </c>
      <c r="D53" s="13" t="s">
        <v>155</v>
      </c>
      <c r="E53" s="14">
        <v>1</v>
      </c>
      <c r="F53" s="14">
        <v>1</v>
      </c>
      <c r="G53" s="14">
        <f>IFERROR(VLOOKUP(C53,'פילוח 10-2010'!A:E,2,FALSE),0)</f>
        <v>0</v>
      </c>
      <c r="H53" s="14">
        <f>IFERROR(VLOOKUP(C53,'פילוח 10-2010'!A:E,3,FALSE),0)</f>
        <v>1</v>
      </c>
      <c r="I53" s="7">
        <f>IFERROR(VLOOKUP(C53,'פילוח 10-2010'!A:E,5,FALSE),0)</f>
        <v>1</v>
      </c>
      <c r="J53" s="7">
        <f t="shared" si="0"/>
        <v>0</v>
      </c>
    </row>
    <row r="54" spans="1:10" x14ac:dyDescent="0.2">
      <c r="A54" s="13">
        <v>4</v>
      </c>
      <c r="B54" s="13" t="s">
        <v>151</v>
      </c>
      <c r="C54" s="13">
        <v>120</v>
      </c>
      <c r="D54" s="13" t="s">
        <v>156</v>
      </c>
      <c r="E54" s="14">
        <v>0.5</v>
      </c>
      <c r="F54" s="14">
        <v>0.5</v>
      </c>
      <c r="G54" s="14">
        <f>IFERROR(VLOOKUP(C54,'פילוח 10-2010'!A:E,2,FALSE),0)</f>
        <v>0</v>
      </c>
      <c r="H54" s="14">
        <f>IFERROR(VLOOKUP(C54,'פילוח 10-2010'!A:E,3,FALSE),0)</f>
        <v>0.5</v>
      </c>
      <c r="I54" s="7">
        <f>IFERROR(VLOOKUP(C54,'פילוח 10-2010'!A:E,5,FALSE),0)</f>
        <v>0.5</v>
      </c>
      <c r="J54" s="7">
        <f t="shared" si="0"/>
        <v>0</v>
      </c>
    </row>
    <row r="55" spans="1:10" x14ac:dyDescent="0.2">
      <c r="A55" s="13">
        <v>4</v>
      </c>
      <c r="B55" s="13" t="s">
        <v>151</v>
      </c>
      <c r="C55" s="13">
        <v>123</v>
      </c>
      <c r="D55" s="13" t="s">
        <v>157</v>
      </c>
      <c r="E55" s="14">
        <v>1</v>
      </c>
      <c r="F55" s="14">
        <v>1</v>
      </c>
      <c r="G55" s="14">
        <f>IFERROR(VLOOKUP(C55,'פילוח 10-2010'!A:E,2,FALSE),0)</f>
        <v>0</v>
      </c>
      <c r="H55" s="14">
        <f>IFERROR(VLOOKUP(C55,'פילוח 10-2010'!A:E,3,FALSE),0)</f>
        <v>1</v>
      </c>
      <c r="I55" s="7">
        <f>IFERROR(VLOOKUP(C55,'פילוח 10-2010'!A:E,5,FALSE),0)</f>
        <v>1</v>
      </c>
      <c r="J55" s="7">
        <f t="shared" si="0"/>
        <v>0</v>
      </c>
    </row>
    <row r="56" spans="1:10" x14ac:dyDescent="0.2">
      <c r="A56" s="13">
        <v>4</v>
      </c>
      <c r="B56" s="13" t="s">
        <v>151</v>
      </c>
      <c r="C56" s="13">
        <v>125</v>
      </c>
      <c r="D56" s="13" t="s">
        <v>158</v>
      </c>
      <c r="E56" s="14">
        <v>0.5</v>
      </c>
      <c r="F56" s="14"/>
      <c r="G56" s="14">
        <f>IFERROR(VLOOKUP(C56,'פילוח 10-2010'!A:E,2,FALSE),0)</f>
        <v>0</v>
      </c>
      <c r="H56" s="14">
        <f>IFERROR(VLOOKUP(C56,'פילוח 10-2010'!A:E,3,FALSE),0)</f>
        <v>0</v>
      </c>
      <c r="I56" s="7">
        <f>IFERROR(VLOOKUP(C56,'פילוח 10-2010'!A:E,5,FALSE),0)</f>
        <v>0</v>
      </c>
      <c r="J56" s="7">
        <f t="shared" si="0"/>
        <v>0</v>
      </c>
    </row>
    <row r="57" spans="1:10" x14ac:dyDescent="0.2">
      <c r="A57" s="13">
        <v>4</v>
      </c>
      <c r="B57" s="13" t="s">
        <v>151</v>
      </c>
      <c r="C57" s="13">
        <v>245</v>
      </c>
      <c r="D57" s="13" t="s">
        <v>171</v>
      </c>
      <c r="E57" s="14">
        <v>0.5</v>
      </c>
      <c r="F57" s="14">
        <v>0.5</v>
      </c>
      <c r="G57" s="14">
        <f>IFERROR(VLOOKUP(C57,'פילוח 10-2010'!A:E,2,FALSE),0)</f>
        <v>0</v>
      </c>
      <c r="H57" s="14">
        <f>IFERROR(VLOOKUP(C57,'פילוח 10-2010'!A:E,3,FALSE),0)</f>
        <v>0.5</v>
      </c>
      <c r="I57" s="7">
        <f>IFERROR(VLOOKUP(C57,'פילוח 10-2010'!A:E,5,FALSE),0)</f>
        <v>0.5</v>
      </c>
      <c r="J57" s="7">
        <f t="shared" si="0"/>
        <v>0</v>
      </c>
    </row>
    <row r="59" spans="1:10" ht="15" x14ac:dyDescent="0.25">
      <c r="E59" s="16">
        <f>SUM(E2:E58)</f>
        <v>73.19</v>
      </c>
      <c r="F59" s="16">
        <f t="shared" ref="F59:J59" si="1">SUM(F2:F58)</f>
        <v>70.75</v>
      </c>
      <c r="G59" s="16">
        <f t="shared" si="1"/>
        <v>4.5</v>
      </c>
      <c r="H59" s="16">
        <f t="shared" si="1"/>
        <v>66.25</v>
      </c>
      <c r="I59" s="16">
        <f t="shared" si="1"/>
        <v>70.75</v>
      </c>
      <c r="J59" s="16">
        <f t="shared" si="1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1"/>
  <sheetViews>
    <sheetView rightToLeft="1" workbookViewId="0">
      <selection activeCell="G13" sqref="G13"/>
    </sheetView>
  </sheetViews>
  <sheetFormatPr defaultRowHeight="14.25" x14ac:dyDescent="0.2"/>
  <cols>
    <col min="1" max="1" width="19.5" bestFit="1" customWidth="1"/>
    <col min="2" max="2" width="12.625" bestFit="1" customWidth="1"/>
    <col min="3" max="3" width="5.875" bestFit="1" customWidth="1"/>
    <col min="4" max="4" width="4.75" bestFit="1" customWidth="1"/>
    <col min="5" max="5" width="8.125" bestFit="1" customWidth="1"/>
  </cols>
  <sheetData>
    <row r="3" spans="1:5" x14ac:dyDescent="0.2">
      <c r="A3" s="8" t="s">
        <v>1114</v>
      </c>
      <c r="B3" s="8" t="s">
        <v>1112</v>
      </c>
    </row>
    <row r="4" spans="1:5" x14ac:dyDescent="0.2">
      <c r="A4" s="8" t="s">
        <v>1110</v>
      </c>
      <c r="B4" t="s">
        <v>225</v>
      </c>
      <c r="C4" t="s">
        <v>219</v>
      </c>
      <c r="D4" t="s">
        <v>1113</v>
      </c>
      <c r="E4" t="s">
        <v>1111</v>
      </c>
    </row>
    <row r="5" spans="1:5" x14ac:dyDescent="0.2">
      <c r="A5" s="9">
        <v>100</v>
      </c>
      <c r="B5" s="10"/>
      <c r="C5" s="10">
        <v>1</v>
      </c>
      <c r="D5" s="10"/>
      <c r="E5" s="10">
        <v>1</v>
      </c>
    </row>
    <row r="6" spans="1:5" x14ac:dyDescent="0.2">
      <c r="A6" s="9">
        <v>101</v>
      </c>
      <c r="B6" s="10">
        <v>1</v>
      </c>
      <c r="C6" s="10">
        <v>1</v>
      </c>
      <c r="D6" s="10"/>
      <c r="E6" s="10">
        <v>2</v>
      </c>
    </row>
    <row r="7" spans="1:5" x14ac:dyDescent="0.2">
      <c r="A7" s="9">
        <v>102</v>
      </c>
      <c r="B7" s="10"/>
      <c r="C7" s="10">
        <v>1</v>
      </c>
      <c r="D7" s="10"/>
      <c r="E7" s="10">
        <v>1</v>
      </c>
    </row>
    <row r="8" spans="1:5" x14ac:dyDescent="0.2">
      <c r="A8" s="9">
        <v>103</v>
      </c>
      <c r="B8" s="10">
        <v>1</v>
      </c>
      <c r="C8" s="10">
        <v>11.4</v>
      </c>
      <c r="D8" s="10"/>
      <c r="E8" s="10">
        <v>12.4</v>
      </c>
    </row>
    <row r="9" spans="1:5" x14ac:dyDescent="0.2">
      <c r="A9" s="9">
        <v>104</v>
      </c>
      <c r="B9" s="10"/>
      <c r="C9" s="10">
        <v>5.55</v>
      </c>
      <c r="D9" s="10"/>
      <c r="E9" s="10">
        <v>5.55</v>
      </c>
    </row>
    <row r="10" spans="1:5" x14ac:dyDescent="0.2">
      <c r="A10" s="9">
        <v>105</v>
      </c>
      <c r="B10" s="10"/>
      <c r="C10" s="10">
        <v>0.76</v>
      </c>
      <c r="D10" s="10"/>
      <c r="E10" s="10">
        <v>0.76</v>
      </c>
    </row>
    <row r="11" spans="1:5" x14ac:dyDescent="0.2">
      <c r="A11" s="9">
        <v>106</v>
      </c>
      <c r="B11" s="10"/>
      <c r="C11" s="10">
        <v>1</v>
      </c>
      <c r="D11" s="10"/>
      <c r="E11" s="10">
        <v>1</v>
      </c>
    </row>
    <row r="12" spans="1:5" x14ac:dyDescent="0.2">
      <c r="A12" s="9">
        <v>120</v>
      </c>
      <c r="B12" s="10"/>
      <c r="C12" s="10">
        <v>0.5</v>
      </c>
      <c r="D12" s="10"/>
      <c r="E12" s="10">
        <v>0.5</v>
      </c>
    </row>
    <row r="13" spans="1:5" x14ac:dyDescent="0.2">
      <c r="A13" s="9">
        <v>123</v>
      </c>
      <c r="B13" s="10"/>
      <c r="C13" s="10">
        <v>1</v>
      </c>
      <c r="D13" s="10"/>
      <c r="E13" s="10">
        <v>1</v>
      </c>
    </row>
    <row r="14" spans="1:5" x14ac:dyDescent="0.2">
      <c r="A14" s="9">
        <v>125</v>
      </c>
      <c r="B14" s="10"/>
      <c r="C14" s="10"/>
      <c r="D14" s="10"/>
      <c r="E14" s="10"/>
    </row>
    <row r="15" spans="1:5" x14ac:dyDescent="0.2">
      <c r="A15" s="9">
        <v>129</v>
      </c>
      <c r="B15" s="10"/>
      <c r="C15" s="10"/>
      <c r="D15" s="10"/>
      <c r="E15" s="10"/>
    </row>
    <row r="16" spans="1:5" x14ac:dyDescent="0.2">
      <c r="A16" s="9">
        <v>147</v>
      </c>
      <c r="B16" s="10"/>
      <c r="C16" s="10">
        <v>0.5</v>
      </c>
      <c r="D16" s="10"/>
      <c r="E16" s="10">
        <v>0.5</v>
      </c>
    </row>
    <row r="17" spans="1:5" x14ac:dyDescent="0.2">
      <c r="A17" s="9">
        <v>245</v>
      </c>
      <c r="B17" s="10"/>
      <c r="C17" s="10">
        <v>0.5</v>
      </c>
      <c r="D17" s="10"/>
      <c r="E17" s="10">
        <v>0.5</v>
      </c>
    </row>
    <row r="18" spans="1:5" x14ac:dyDescent="0.2">
      <c r="A18" s="9">
        <v>300</v>
      </c>
      <c r="B18" s="10"/>
      <c r="C18" s="10">
        <v>4.04</v>
      </c>
      <c r="D18" s="10"/>
      <c r="E18" s="10">
        <v>4.04</v>
      </c>
    </row>
    <row r="19" spans="1:5" x14ac:dyDescent="0.2">
      <c r="A19" s="9">
        <v>301</v>
      </c>
      <c r="B19" s="10"/>
      <c r="C19" s="10">
        <v>1.5</v>
      </c>
      <c r="D19" s="10"/>
      <c r="E19" s="10">
        <v>1.5</v>
      </c>
    </row>
    <row r="20" spans="1:5" x14ac:dyDescent="0.2">
      <c r="A20" s="9">
        <v>302</v>
      </c>
      <c r="B20" s="10"/>
      <c r="C20" s="10">
        <v>0.5</v>
      </c>
      <c r="D20" s="10"/>
      <c r="E20" s="10">
        <v>0.5</v>
      </c>
    </row>
    <row r="21" spans="1:5" x14ac:dyDescent="0.2">
      <c r="A21" s="9">
        <v>303</v>
      </c>
      <c r="B21" s="10"/>
      <c r="C21" s="10">
        <v>1.25</v>
      </c>
      <c r="D21" s="10"/>
      <c r="E21" s="10">
        <v>1.25</v>
      </c>
    </row>
    <row r="22" spans="1:5" x14ac:dyDescent="0.2">
      <c r="A22" s="9">
        <v>304</v>
      </c>
      <c r="B22" s="10"/>
      <c r="C22" s="10">
        <v>1.4</v>
      </c>
      <c r="D22" s="10"/>
      <c r="E22" s="10">
        <v>1.4</v>
      </c>
    </row>
    <row r="23" spans="1:5" x14ac:dyDescent="0.2">
      <c r="A23" s="9">
        <v>305</v>
      </c>
      <c r="B23" s="10"/>
      <c r="C23" s="10">
        <v>1.45</v>
      </c>
      <c r="D23" s="10"/>
      <c r="E23" s="10">
        <v>1.45</v>
      </c>
    </row>
    <row r="24" spans="1:5" x14ac:dyDescent="0.2">
      <c r="A24" s="9">
        <v>306</v>
      </c>
      <c r="B24" s="10"/>
      <c r="C24" s="10">
        <v>1</v>
      </c>
      <c r="D24" s="10"/>
      <c r="E24" s="10">
        <v>1</v>
      </c>
    </row>
    <row r="25" spans="1:5" x14ac:dyDescent="0.2">
      <c r="A25" s="9">
        <v>307</v>
      </c>
      <c r="B25" s="10"/>
      <c r="C25" s="10">
        <v>0.5</v>
      </c>
      <c r="D25" s="10"/>
      <c r="E25" s="10">
        <v>0.5</v>
      </c>
    </row>
    <row r="26" spans="1:5" x14ac:dyDescent="0.2">
      <c r="A26" s="9">
        <v>308</v>
      </c>
      <c r="B26" s="10"/>
      <c r="C26" s="10">
        <v>1.25</v>
      </c>
      <c r="D26" s="10"/>
      <c r="E26" s="10">
        <v>1.25</v>
      </c>
    </row>
    <row r="27" spans="1:5" x14ac:dyDescent="0.2">
      <c r="A27" s="9">
        <v>309</v>
      </c>
      <c r="B27" s="10"/>
      <c r="C27" s="10">
        <v>1.25</v>
      </c>
      <c r="D27" s="10"/>
      <c r="E27" s="10">
        <v>1.25</v>
      </c>
    </row>
    <row r="28" spans="1:5" x14ac:dyDescent="0.2">
      <c r="A28" s="9">
        <v>310</v>
      </c>
      <c r="B28" s="10"/>
      <c r="C28" s="10">
        <v>1</v>
      </c>
      <c r="D28" s="10"/>
      <c r="E28" s="10">
        <v>1</v>
      </c>
    </row>
    <row r="29" spans="1:5" x14ac:dyDescent="0.2">
      <c r="A29" s="9">
        <v>311</v>
      </c>
      <c r="B29" s="10"/>
      <c r="C29" s="10">
        <v>1.5</v>
      </c>
      <c r="D29" s="10"/>
      <c r="E29" s="10">
        <v>1.5</v>
      </c>
    </row>
    <row r="30" spans="1:5" x14ac:dyDescent="0.2">
      <c r="A30" s="9">
        <v>312</v>
      </c>
      <c r="B30" s="10"/>
      <c r="C30" s="10">
        <v>1</v>
      </c>
      <c r="D30" s="10"/>
      <c r="E30" s="10">
        <v>1</v>
      </c>
    </row>
    <row r="31" spans="1:5" x14ac:dyDescent="0.2">
      <c r="A31" s="9">
        <v>313</v>
      </c>
      <c r="B31" s="10"/>
      <c r="C31" s="10">
        <v>2.25</v>
      </c>
      <c r="D31" s="10"/>
      <c r="E31" s="10">
        <v>2.25</v>
      </c>
    </row>
    <row r="32" spans="1:5" x14ac:dyDescent="0.2">
      <c r="A32" s="9">
        <v>328</v>
      </c>
      <c r="B32" s="10"/>
      <c r="C32" s="10">
        <v>0.5</v>
      </c>
      <c r="D32" s="10"/>
      <c r="E32" s="10">
        <v>0.5</v>
      </c>
    </row>
    <row r="33" spans="1:5" x14ac:dyDescent="0.2">
      <c r="A33" s="9">
        <v>337</v>
      </c>
      <c r="B33" s="10"/>
      <c r="C33" s="10">
        <v>0.5</v>
      </c>
      <c r="D33" s="10"/>
      <c r="E33" s="10">
        <v>0.5</v>
      </c>
    </row>
    <row r="34" spans="1:5" x14ac:dyDescent="0.2">
      <c r="A34" s="9">
        <v>339</v>
      </c>
      <c r="B34" s="10"/>
      <c r="C34" s="10">
        <v>0.5</v>
      </c>
      <c r="D34" s="10"/>
      <c r="E34" s="10">
        <v>0.5</v>
      </c>
    </row>
    <row r="35" spans="1:5" x14ac:dyDescent="0.2">
      <c r="A35" s="9">
        <v>341</v>
      </c>
      <c r="B35" s="10"/>
      <c r="C35" s="10">
        <v>0.5</v>
      </c>
      <c r="D35" s="10"/>
      <c r="E35" s="10">
        <v>0.5</v>
      </c>
    </row>
    <row r="36" spans="1:5" x14ac:dyDescent="0.2">
      <c r="A36" s="9">
        <v>342</v>
      </c>
      <c r="B36" s="10"/>
      <c r="C36" s="10">
        <v>0.5</v>
      </c>
      <c r="D36" s="10"/>
      <c r="E36" s="10">
        <v>0.5</v>
      </c>
    </row>
    <row r="37" spans="1:5" x14ac:dyDescent="0.2">
      <c r="A37" s="9">
        <v>343</v>
      </c>
      <c r="B37" s="10"/>
      <c r="C37" s="10">
        <v>1</v>
      </c>
      <c r="D37" s="10"/>
      <c r="E37" s="10">
        <v>1</v>
      </c>
    </row>
    <row r="38" spans="1:5" x14ac:dyDescent="0.2">
      <c r="A38" s="9">
        <v>347</v>
      </c>
      <c r="B38" s="10"/>
      <c r="C38" s="10">
        <v>1.5</v>
      </c>
      <c r="D38" s="10"/>
      <c r="E38" s="10">
        <v>1.5</v>
      </c>
    </row>
    <row r="39" spans="1:5" x14ac:dyDescent="0.2">
      <c r="A39" s="9">
        <v>359</v>
      </c>
      <c r="B39" s="10"/>
      <c r="C39" s="10">
        <v>1.25</v>
      </c>
      <c r="D39" s="10"/>
      <c r="E39" s="10">
        <v>1.25</v>
      </c>
    </row>
    <row r="40" spans="1:5" x14ac:dyDescent="0.2">
      <c r="A40" s="9">
        <v>374</v>
      </c>
      <c r="B40" s="10">
        <v>0.5</v>
      </c>
      <c r="C40" s="10"/>
      <c r="D40" s="10"/>
      <c r="E40" s="10">
        <v>0.5</v>
      </c>
    </row>
    <row r="41" spans="1:5" x14ac:dyDescent="0.2">
      <c r="A41" s="9">
        <v>426</v>
      </c>
      <c r="B41" s="10"/>
      <c r="C41" s="10">
        <v>0.4</v>
      </c>
      <c r="D41" s="10"/>
      <c r="E41" s="10">
        <v>0.4</v>
      </c>
    </row>
    <row r="42" spans="1:5" x14ac:dyDescent="0.2">
      <c r="A42" s="9">
        <v>500</v>
      </c>
      <c r="B42" s="10"/>
      <c r="C42" s="10">
        <v>1.25</v>
      </c>
      <c r="D42" s="10"/>
      <c r="E42" s="10">
        <v>1.25</v>
      </c>
    </row>
    <row r="43" spans="1:5" x14ac:dyDescent="0.2">
      <c r="A43" s="9">
        <v>501</v>
      </c>
      <c r="B43" s="10">
        <v>1</v>
      </c>
      <c r="C43" s="10">
        <v>3.5</v>
      </c>
      <c r="D43" s="10"/>
      <c r="E43" s="10">
        <v>4.5</v>
      </c>
    </row>
    <row r="44" spans="1:5" x14ac:dyDescent="0.2">
      <c r="A44" s="9">
        <v>502</v>
      </c>
      <c r="B44" s="10"/>
      <c r="C44" s="10"/>
      <c r="D44" s="10"/>
      <c r="E44" s="10"/>
    </row>
    <row r="45" spans="1:5" x14ac:dyDescent="0.2">
      <c r="A45" s="9">
        <v>504</v>
      </c>
      <c r="B45" s="10"/>
      <c r="C45" s="10">
        <v>1.5</v>
      </c>
      <c r="D45" s="10"/>
      <c r="E45" s="10">
        <v>1.5</v>
      </c>
    </row>
    <row r="46" spans="1:5" x14ac:dyDescent="0.2">
      <c r="A46" s="9">
        <v>506</v>
      </c>
      <c r="B46" s="10"/>
      <c r="C46" s="10">
        <v>0.5</v>
      </c>
      <c r="D46" s="10"/>
      <c r="E46" s="10">
        <v>0.5</v>
      </c>
    </row>
    <row r="47" spans="1:5" x14ac:dyDescent="0.2">
      <c r="A47" s="9">
        <v>507</v>
      </c>
      <c r="B47" s="10"/>
      <c r="C47" s="10">
        <v>0.5</v>
      </c>
      <c r="D47" s="10"/>
      <c r="E47" s="10">
        <v>0.5</v>
      </c>
    </row>
    <row r="48" spans="1:5" x14ac:dyDescent="0.2">
      <c r="A48" s="9">
        <v>529</v>
      </c>
      <c r="B48" s="10"/>
      <c r="C48" s="10">
        <v>0.5</v>
      </c>
      <c r="D48" s="10"/>
      <c r="E48" s="10">
        <v>0.5</v>
      </c>
    </row>
    <row r="49" spans="1:5" x14ac:dyDescent="0.2">
      <c r="A49" s="9">
        <v>543</v>
      </c>
      <c r="B49" s="10"/>
      <c r="C49" s="10">
        <v>1</v>
      </c>
      <c r="D49" s="10"/>
      <c r="E49" s="10">
        <v>1</v>
      </c>
    </row>
    <row r="50" spans="1:5" x14ac:dyDescent="0.2">
      <c r="A50" s="9">
        <v>544</v>
      </c>
      <c r="B50" s="10"/>
      <c r="C50" s="10">
        <v>0.75</v>
      </c>
      <c r="D50" s="10"/>
      <c r="E50" s="10">
        <v>0.75</v>
      </c>
    </row>
    <row r="51" spans="1:5" x14ac:dyDescent="0.2">
      <c r="A51" s="9">
        <v>545</v>
      </c>
      <c r="B51" s="10"/>
      <c r="C51" s="10">
        <v>1</v>
      </c>
      <c r="D51" s="10"/>
      <c r="E51" s="10">
        <v>1</v>
      </c>
    </row>
    <row r="52" spans="1:5" x14ac:dyDescent="0.2">
      <c r="A52" s="9">
        <v>552</v>
      </c>
      <c r="B52" s="10"/>
      <c r="C52" s="10">
        <v>0.6</v>
      </c>
      <c r="D52" s="10"/>
      <c r="E52" s="10">
        <v>0.6</v>
      </c>
    </row>
    <row r="53" spans="1:5" x14ac:dyDescent="0.2">
      <c r="A53" s="9">
        <v>562</v>
      </c>
      <c r="B53" s="10"/>
      <c r="C53" s="10">
        <v>0.5</v>
      </c>
      <c r="D53" s="10"/>
      <c r="E53" s="10">
        <v>0.5</v>
      </c>
    </row>
    <row r="54" spans="1:5" x14ac:dyDescent="0.2">
      <c r="A54" s="9">
        <v>564</v>
      </c>
      <c r="B54" s="10"/>
      <c r="C54" s="10">
        <v>0.5</v>
      </c>
      <c r="D54" s="10"/>
      <c r="E54" s="10">
        <v>0.5</v>
      </c>
    </row>
    <row r="55" spans="1:5" x14ac:dyDescent="0.2">
      <c r="A55" s="9">
        <v>600</v>
      </c>
      <c r="B55" s="10"/>
      <c r="C55" s="10">
        <v>1.4</v>
      </c>
      <c r="D55" s="10"/>
      <c r="E55" s="10">
        <v>1.4</v>
      </c>
    </row>
    <row r="56" spans="1:5" x14ac:dyDescent="0.2">
      <c r="A56" s="9">
        <v>601</v>
      </c>
      <c r="B56" s="10"/>
      <c r="C56" s="10">
        <v>0.5</v>
      </c>
      <c r="D56" s="10"/>
      <c r="E56" s="10">
        <v>0.5</v>
      </c>
    </row>
    <row r="57" spans="1:5" x14ac:dyDescent="0.2">
      <c r="A57" s="9">
        <v>620</v>
      </c>
      <c r="B57" s="10">
        <v>1</v>
      </c>
      <c r="C57" s="10"/>
      <c r="D57" s="10"/>
      <c r="E57" s="10">
        <v>1</v>
      </c>
    </row>
    <row r="58" spans="1:5" x14ac:dyDescent="0.2">
      <c r="A58" s="9">
        <v>629</v>
      </c>
      <c r="B58" s="10"/>
      <c r="C58" s="10">
        <v>0.5</v>
      </c>
      <c r="D58" s="10"/>
      <c r="E58" s="10">
        <v>0.5</v>
      </c>
    </row>
    <row r="59" spans="1:5" x14ac:dyDescent="0.2">
      <c r="A59" s="9">
        <v>643</v>
      </c>
      <c r="B59" s="10"/>
      <c r="C59" s="10">
        <v>0.5</v>
      </c>
      <c r="D59" s="10"/>
      <c r="E59" s="10">
        <v>0.5</v>
      </c>
    </row>
    <row r="60" spans="1:5" x14ac:dyDescent="0.2">
      <c r="A60" s="9">
        <v>649</v>
      </c>
      <c r="B60" s="10"/>
      <c r="C60" s="10">
        <v>0.5</v>
      </c>
      <c r="D60" s="10"/>
      <c r="E60" s="10">
        <v>0.5</v>
      </c>
    </row>
    <row r="61" spans="1:5" x14ac:dyDescent="0.2">
      <c r="A61" s="9" t="s">
        <v>1111</v>
      </c>
      <c r="B61" s="10">
        <v>4.5</v>
      </c>
      <c r="C61" s="10">
        <v>66.25</v>
      </c>
      <c r="D61" s="10"/>
      <c r="E61" s="10">
        <v>70.75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5"/>
  <sheetViews>
    <sheetView rightToLeft="1" workbookViewId="0">
      <selection activeCell="F15" sqref="F15"/>
    </sheetView>
  </sheetViews>
  <sheetFormatPr defaultRowHeight="14.25" x14ac:dyDescent="0.2"/>
  <cols>
    <col min="1" max="1" width="7.875" bestFit="1" customWidth="1"/>
    <col min="2" max="2" width="8" bestFit="1" customWidth="1"/>
    <col min="3" max="3" width="8.375" bestFit="1" customWidth="1"/>
    <col min="4" max="4" width="16" bestFit="1" customWidth="1"/>
    <col min="5" max="5" width="9.75" bestFit="1" customWidth="1"/>
    <col min="6" max="6" width="17.5" bestFit="1" customWidth="1"/>
    <col min="7" max="7" width="10.125" bestFit="1" customWidth="1"/>
    <col min="8" max="8" width="10.625" bestFit="1" customWidth="1"/>
    <col min="9" max="9" width="16.5" bestFit="1" customWidth="1"/>
    <col min="10" max="10" width="7.875" bestFit="1" customWidth="1"/>
    <col min="11" max="11" width="9.625" bestFit="1" customWidth="1"/>
    <col min="12" max="12" width="13.625" bestFit="1" customWidth="1"/>
    <col min="13" max="13" width="19.75" bestFit="1" customWidth="1"/>
    <col min="14" max="14" width="12.125" bestFit="1" customWidth="1"/>
    <col min="15" max="15" width="14.875" bestFit="1" customWidth="1"/>
    <col min="16" max="16" width="16" bestFit="1" customWidth="1"/>
    <col min="17" max="17" width="9.875" bestFit="1" customWidth="1"/>
    <col min="18" max="18" width="13.125" bestFit="1" customWidth="1"/>
    <col min="19" max="19" width="9.5" bestFit="1" customWidth="1"/>
    <col min="20" max="20" width="5.125" bestFit="1" customWidth="1"/>
    <col min="22" max="22" width="11.75" bestFit="1" customWidth="1"/>
    <col min="23" max="23" width="12.5" bestFit="1" customWidth="1"/>
    <col min="24" max="24" width="16.5" bestFit="1" customWidth="1"/>
    <col min="25" max="25" width="9.5" bestFit="1" customWidth="1"/>
    <col min="26" max="26" width="8.625" bestFit="1" customWidth="1"/>
    <col min="27" max="27" width="7.625" bestFit="1" customWidth="1"/>
    <col min="28" max="28" width="15.5" bestFit="1" customWidth="1"/>
    <col min="29" max="29" width="4.75" bestFit="1" customWidth="1"/>
    <col min="30" max="30" width="11.75" bestFit="1" customWidth="1"/>
    <col min="31" max="31" width="17.875" bestFit="1" customWidth="1"/>
    <col min="32" max="32" width="23" bestFit="1" customWidth="1"/>
    <col min="33" max="33" width="20.25" bestFit="1" customWidth="1"/>
    <col min="34" max="34" width="20.625" bestFit="1" customWidth="1"/>
    <col min="35" max="35" width="18.125" bestFit="1" customWidth="1"/>
    <col min="36" max="36" width="14.875" bestFit="1" customWidth="1"/>
    <col min="37" max="37" width="12.625" bestFit="1" customWidth="1"/>
    <col min="38" max="38" width="11.375" bestFit="1" customWidth="1"/>
    <col min="39" max="39" width="13.125" bestFit="1" customWidth="1"/>
    <col min="40" max="40" width="16.875" bestFit="1" customWidth="1"/>
    <col min="41" max="41" width="15" bestFit="1" customWidth="1"/>
  </cols>
  <sheetData>
    <row r="1" spans="1:41" x14ac:dyDescent="0.2">
      <c r="A1" t="s">
        <v>11</v>
      </c>
      <c r="B1" t="s">
        <v>173</v>
      </c>
      <c r="C1" t="s">
        <v>174</v>
      </c>
      <c r="D1" t="s">
        <v>175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  <c r="J1" t="s">
        <v>181</v>
      </c>
      <c r="K1" t="s">
        <v>182</v>
      </c>
      <c r="L1" t="s">
        <v>183</v>
      </c>
      <c r="M1" t="s">
        <v>184</v>
      </c>
      <c r="N1" t="s">
        <v>185</v>
      </c>
      <c r="O1" t="s">
        <v>186</v>
      </c>
      <c r="P1" t="s">
        <v>187</v>
      </c>
      <c r="Q1" t="s">
        <v>188</v>
      </c>
      <c r="R1" t="s">
        <v>189</v>
      </c>
      <c r="S1" t="s">
        <v>190</v>
      </c>
      <c r="T1" t="s">
        <v>191</v>
      </c>
      <c r="U1" t="s">
        <v>192</v>
      </c>
      <c r="V1" t="s">
        <v>193</v>
      </c>
      <c r="W1" t="s">
        <v>194</v>
      </c>
      <c r="X1" t="s">
        <v>195</v>
      </c>
      <c r="Y1" t="s">
        <v>196</v>
      </c>
      <c r="Z1" t="s">
        <v>197</v>
      </c>
      <c r="AA1" t="s">
        <v>198</v>
      </c>
      <c r="AB1" t="s">
        <v>199</v>
      </c>
      <c r="AC1" t="s">
        <v>200</v>
      </c>
      <c r="AD1" t="s">
        <v>201</v>
      </c>
      <c r="AE1" t="s">
        <v>202</v>
      </c>
      <c r="AF1" t="s">
        <v>203</v>
      </c>
      <c r="AG1" t="s">
        <v>204</v>
      </c>
      <c r="AH1" t="s">
        <v>205</v>
      </c>
      <c r="AI1" t="s">
        <v>206</v>
      </c>
      <c r="AJ1" t="s">
        <v>207</v>
      </c>
      <c r="AK1" t="s">
        <v>208</v>
      </c>
      <c r="AL1" t="s">
        <v>209</v>
      </c>
      <c r="AM1" t="s">
        <v>210</v>
      </c>
      <c r="AN1" t="s">
        <v>211</v>
      </c>
      <c r="AO1" t="s">
        <v>212</v>
      </c>
    </row>
    <row r="2" spans="1:41" x14ac:dyDescent="0.2">
      <c r="A2">
        <v>1</v>
      </c>
      <c r="B2" t="s">
        <v>12</v>
      </c>
      <c r="C2">
        <v>101</v>
      </c>
      <c r="D2" t="s">
        <v>213</v>
      </c>
      <c r="E2">
        <v>1010000</v>
      </c>
      <c r="F2" t="s">
        <v>13</v>
      </c>
      <c r="G2">
        <v>40100</v>
      </c>
      <c r="H2">
        <v>63</v>
      </c>
      <c r="I2" t="s">
        <v>2</v>
      </c>
      <c r="J2">
        <v>1</v>
      </c>
      <c r="K2" t="s">
        <v>214</v>
      </c>
      <c r="L2">
        <v>1</v>
      </c>
      <c r="M2" t="s">
        <v>215</v>
      </c>
      <c r="N2">
        <v>0</v>
      </c>
      <c r="P2" t="s">
        <v>216</v>
      </c>
      <c r="Q2">
        <v>62628250</v>
      </c>
      <c r="R2" t="s">
        <v>229</v>
      </c>
      <c r="S2" t="s">
        <v>451</v>
      </c>
      <c r="T2" t="s">
        <v>219</v>
      </c>
      <c r="U2">
        <v>1</v>
      </c>
      <c r="V2">
        <v>1</v>
      </c>
      <c r="W2">
        <v>63</v>
      </c>
      <c r="X2" t="s">
        <v>2</v>
      </c>
      <c r="AA2">
        <v>80</v>
      </c>
      <c r="AB2" t="s">
        <v>220</v>
      </c>
      <c r="AC2">
        <v>6</v>
      </c>
      <c r="AD2">
        <v>111</v>
      </c>
      <c r="AE2" s="6">
        <v>25842</v>
      </c>
      <c r="AF2" s="6">
        <v>25842</v>
      </c>
      <c r="AG2" s="6">
        <v>42825</v>
      </c>
      <c r="AH2" s="6">
        <v>25842</v>
      </c>
      <c r="AI2" s="6">
        <v>41517</v>
      </c>
      <c r="AJ2" s="6">
        <v>18629</v>
      </c>
      <c r="AL2" t="s">
        <v>221</v>
      </c>
      <c r="AM2" t="s">
        <v>221</v>
      </c>
      <c r="AN2" t="s">
        <v>221</v>
      </c>
      <c r="AO2" t="s">
        <v>221</v>
      </c>
    </row>
    <row r="3" spans="1:41" x14ac:dyDescent="0.2">
      <c r="A3">
        <v>1</v>
      </c>
      <c r="B3" t="s">
        <v>12</v>
      </c>
      <c r="C3">
        <v>101</v>
      </c>
      <c r="D3" t="s">
        <v>213</v>
      </c>
      <c r="E3">
        <v>1010000</v>
      </c>
      <c r="F3" t="s">
        <v>13</v>
      </c>
      <c r="G3">
        <v>50200</v>
      </c>
      <c r="H3">
        <v>64</v>
      </c>
      <c r="I3" t="s">
        <v>222</v>
      </c>
      <c r="J3">
        <v>1</v>
      </c>
      <c r="K3" t="s">
        <v>214</v>
      </c>
      <c r="L3">
        <v>1</v>
      </c>
      <c r="M3" t="s">
        <v>215</v>
      </c>
      <c r="N3">
        <v>0</v>
      </c>
      <c r="P3" t="s">
        <v>216</v>
      </c>
      <c r="Q3">
        <v>309855096</v>
      </c>
      <c r="R3" t="s">
        <v>223</v>
      </c>
      <c r="S3" t="s">
        <v>224</v>
      </c>
      <c r="T3" t="s">
        <v>225</v>
      </c>
      <c r="U3">
        <v>1</v>
      </c>
      <c r="V3">
        <v>1</v>
      </c>
      <c r="W3">
        <v>64</v>
      </c>
      <c r="X3" t="s">
        <v>222</v>
      </c>
      <c r="AA3">
        <v>80</v>
      </c>
      <c r="AB3" t="s">
        <v>220</v>
      </c>
      <c r="AC3">
        <v>5</v>
      </c>
      <c r="AD3">
        <v>108</v>
      </c>
      <c r="AE3" s="6">
        <v>40238</v>
      </c>
      <c r="AF3" s="6">
        <v>40238</v>
      </c>
      <c r="AG3" s="6">
        <v>44286</v>
      </c>
      <c r="AH3" s="6">
        <v>36151</v>
      </c>
      <c r="AI3" s="6">
        <v>46752</v>
      </c>
      <c r="AJ3" s="6">
        <v>18629</v>
      </c>
      <c r="AL3" t="s">
        <v>221</v>
      </c>
      <c r="AM3" t="s">
        <v>221</v>
      </c>
      <c r="AN3" t="s">
        <v>221</v>
      </c>
      <c r="AO3" t="s">
        <v>221</v>
      </c>
    </row>
    <row r="4" spans="1:41" x14ac:dyDescent="0.2">
      <c r="A4">
        <v>1</v>
      </c>
      <c r="B4" t="s">
        <v>12</v>
      </c>
      <c r="C4">
        <v>103</v>
      </c>
      <c r="D4" t="s">
        <v>12</v>
      </c>
      <c r="E4">
        <v>1030030</v>
      </c>
      <c r="F4" t="s">
        <v>236</v>
      </c>
      <c r="G4">
        <v>50</v>
      </c>
      <c r="H4">
        <v>63</v>
      </c>
      <c r="I4" t="s">
        <v>2</v>
      </c>
      <c r="J4">
        <v>1</v>
      </c>
      <c r="K4" t="s">
        <v>214</v>
      </c>
      <c r="L4">
        <v>1</v>
      </c>
      <c r="M4" t="s">
        <v>215</v>
      </c>
      <c r="N4">
        <v>0</v>
      </c>
      <c r="P4" t="s">
        <v>216</v>
      </c>
      <c r="Q4">
        <v>51562239</v>
      </c>
      <c r="R4" t="s">
        <v>1118</v>
      </c>
      <c r="S4" t="s">
        <v>365</v>
      </c>
      <c r="T4" t="s">
        <v>219</v>
      </c>
      <c r="U4">
        <v>0.75</v>
      </c>
      <c r="V4">
        <v>0.75</v>
      </c>
      <c r="W4">
        <v>63</v>
      </c>
      <c r="X4" t="s">
        <v>2</v>
      </c>
      <c r="AA4">
        <v>80</v>
      </c>
      <c r="AB4" t="s">
        <v>220</v>
      </c>
      <c r="AC4">
        <v>6</v>
      </c>
      <c r="AD4">
        <v>111</v>
      </c>
      <c r="AE4" s="6">
        <v>37377</v>
      </c>
      <c r="AF4" s="6">
        <v>37377</v>
      </c>
      <c r="AG4" s="6">
        <v>49003</v>
      </c>
      <c r="AH4" s="6">
        <v>33878</v>
      </c>
      <c r="AI4" s="6">
        <v>43982</v>
      </c>
      <c r="AJ4" s="6">
        <v>18629</v>
      </c>
      <c r="AL4" t="s">
        <v>221</v>
      </c>
      <c r="AM4" t="s">
        <v>221</v>
      </c>
      <c r="AN4" t="s">
        <v>221</v>
      </c>
      <c r="AO4" t="s">
        <v>221</v>
      </c>
    </row>
    <row r="5" spans="1:41" x14ac:dyDescent="0.2">
      <c r="A5">
        <v>1</v>
      </c>
      <c r="B5" t="s">
        <v>12</v>
      </c>
      <c r="C5">
        <v>103</v>
      </c>
      <c r="D5" t="s">
        <v>12</v>
      </c>
      <c r="E5">
        <v>1030030</v>
      </c>
      <c r="F5" t="s">
        <v>236</v>
      </c>
      <c r="G5">
        <v>100</v>
      </c>
      <c r="H5">
        <v>84</v>
      </c>
      <c r="I5" t="s">
        <v>884</v>
      </c>
      <c r="J5">
        <v>1</v>
      </c>
      <c r="K5" t="s">
        <v>214</v>
      </c>
      <c r="L5">
        <v>1</v>
      </c>
      <c r="M5" t="s">
        <v>215</v>
      </c>
      <c r="N5">
        <v>0</v>
      </c>
      <c r="P5" t="s">
        <v>216</v>
      </c>
      <c r="Q5">
        <v>30090237</v>
      </c>
      <c r="R5" t="s">
        <v>1119</v>
      </c>
      <c r="S5" t="s">
        <v>1120</v>
      </c>
      <c r="T5" t="s">
        <v>219</v>
      </c>
      <c r="U5">
        <v>1</v>
      </c>
      <c r="V5">
        <v>1</v>
      </c>
      <c r="W5">
        <v>84</v>
      </c>
      <c r="X5" t="s">
        <v>884</v>
      </c>
      <c r="AA5">
        <v>80</v>
      </c>
      <c r="AB5" t="s">
        <v>220</v>
      </c>
      <c r="AC5">
        <v>6</v>
      </c>
      <c r="AD5">
        <v>130</v>
      </c>
      <c r="AE5" s="6">
        <v>38200</v>
      </c>
      <c r="AF5" s="6">
        <v>38200</v>
      </c>
      <c r="AG5" s="6">
        <v>43889</v>
      </c>
      <c r="AH5" s="6">
        <v>28550</v>
      </c>
      <c r="AI5" s="6">
        <v>43889</v>
      </c>
      <c r="AJ5" s="6">
        <v>18629</v>
      </c>
      <c r="AL5" t="s">
        <v>221</v>
      </c>
      <c r="AM5" t="s">
        <v>221</v>
      </c>
      <c r="AN5" t="s">
        <v>221</v>
      </c>
      <c r="AO5" t="s">
        <v>221</v>
      </c>
    </row>
    <row r="6" spans="1:41" x14ac:dyDescent="0.2">
      <c r="A6">
        <v>1</v>
      </c>
      <c r="B6" t="s">
        <v>12</v>
      </c>
      <c r="C6">
        <v>103</v>
      </c>
      <c r="D6" t="s">
        <v>12</v>
      </c>
      <c r="E6">
        <v>1030030</v>
      </c>
      <c r="F6" t="s">
        <v>236</v>
      </c>
      <c r="G6">
        <v>10100</v>
      </c>
      <c r="H6">
        <v>140</v>
      </c>
      <c r="I6" t="s">
        <v>241</v>
      </c>
      <c r="J6">
        <v>1</v>
      </c>
      <c r="K6" t="s">
        <v>214</v>
      </c>
      <c r="L6">
        <v>1</v>
      </c>
      <c r="M6" t="s">
        <v>215</v>
      </c>
      <c r="N6">
        <v>0</v>
      </c>
      <c r="P6" t="s">
        <v>216</v>
      </c>
      <c r="Q6">
        <v>56381825</v>
      </c>
      <c r="R6" t="s">
        <v>1121</v>
      </c>
      <c r="S6" t="s">
        <v>235</v>
      </c>
      <c r="T6" t="s">
        <v>219</v>
      </c>
      <c r="U6">
        <v>1</v>
      </c>
      <c r="V6">
        <v>1</v>
      </c>
      <c r="W6">
        <v>140</v>
      </c>
      <c r="X6" t="s">
        <v>241</v>
      </c>
      <c r="AA6">
        <v>80</v>
      </c>
      <c r="AB6" t="s">
        <v>220</v>
      </c>
      <c r="AC6">
        <v>3</v>
      </c>
      <c r="AD6">
        <v>107</v>
      </c>
      <c r="AE6" s="6">
        <v>37487</v>
      </c>
      <c r="AF6" s="6">
        <v>38353</v>
      </c>
      <c r="AG6" s="6">
        <v>45716</v>
      </c>
      <c r="AH6" s="6">
        <v>37196</v>
      </c>
      <c r="AI6" s="6">
        <v>45716</v>
      </c>
      <c r="AJ6" s="6">
        <v>18629</v>
      </c>
      <c r="AL6" t="s">
        <v>221</v>
      </c>
      <c r="AM6" t="s">
        <v>221</v>
      </c>
      <c r="AN6" t="s">
        <v>221</v>
      </c>
      <c r="AO6" t="s">
        <v>221</v>
      </c>
    </row>
    <row r="7" spans="1:41" x14ac:dyDescent="0.2">
      <c r="A7">
        <v>1</v>
      </c>
      <c r="B7" t="s">
        <v>12</v>
      </c>
      <c r="C7">
        <v>103</v>
      </c>
      <c r="D7" t="s">
        <v>12</v>
      </c>
      <c r="E7">
        <v>1030030</v>
      </c>
      <c r="F7" t="s">
        <v>236</v>
      </c>
      <c r="G7">
        <v>10200</v>
      </c>
      <c r="H7">
        <v>140</v>
      </c>
      <c r="I7" t="s">
        <v>241</v>
      </c>
      <c r="J7">
        <v>1</v>
      </c>
      <c r="K7" t="s">
        <v>214</v>
      </c>
      <c r="L7">
        <v>1</v>
      </c>
      <c r="M7" t="s">
        <v>215</v>
      </c>
      <c r="N7">
        <v>0</v>
      </c>
      <c r="P7" t="s">
        <v>216</v>
      </c>
      <c r="Q7">
        <v>13896949</v>
      </c>
      <c r="R7" t="s">
        <v>1122</v>
      </c>
      <c r="S7" t="s">
        <v>429</v>
      </c>
      <c r="T7" t="s">
        <v>219</v>
      </c>
      <c r="U7">
        <v>0.5</v>
      </c>
      <c r="V7">
        <v>0.5</v>
      </c>
      <c r="W7">
        <v>140</v>
      </c>
      <c r="X7" t="s">
        <v>241</v>
      </c>
      <c r="AA7">
        <v>80</v>
      </c>
      <c r="AB7" t="s">
        <v>220</v>
      </c>
      <c r="AC7">
        <v>3</v>
      </c>
      <c r="AD7">
        <v>105</v>
      </c>
      <c r="AE7" s="6">
        <v>35065</v>
      </c>
      <c r="AF7" s="6">
        <v>38961</v>
      </c>
      <c r="AG7" s="6">
        <v>44279</v>
      </c>
      <c r="AH7" s="6">
        <v>29682</v>
      </c>
      <c r="AI7" s="6">
        <v>45016</v>
      </c>
      <c r="AJ7" s="6">
        <v>18629</v>
      </c>
      <c r="AL7" t="s">
        <v>221</v>
      </c>
      <c r="AM7" t="s">
        <v>221</v>
      </c>
      <c r="AN7" t="s">
        <v>221</v>
      </c>
      <c r="AO7" t="s">
        <v>221</v>
      </c>
    </row>
    <row r="8" spans="1:41" x14ac:dyDescent="0.2">
      <c r="A8">
        <v>1</v>
      </c>
      <c r="B8" t="s">
        <v>12</v>
      </c>
      <c r="C8">
        <v>103</v>
      </c>
      <c r="D8" t="s">
        <v>12</v>
      </c>
      <c r="E8">
        <v>1030030</v>
      </c>
      <c r="F8" t="s">
        <v>236</v>
      </c>
      <c r="G8">
        <v>10300</v>
      </c>
      <c r="H8">
        <v>140</v>
      </c>
      <c r="I8" t="s">
        <v>241</v>
      </c>
      <c r="J8">
        <v>1</v>
      </c>
      <c r="K8" t="s">
        <v>214</v>
      </c>
      <c r="L8">
        <v>1</v>
      </c>
      <c r="M8" t="s">
        <v>215</v>
      </c>
      <c r="N8">
        <v>0</v>
      </c>
      <c r="P8" t="s">
        <v>216</v>
      </c>
      <c r="Q8">
        <v>24531014</v>
      </c>
      <c r="R8" t="s">
        <v>1123</v>
      </c>
      <c r="S8" t="s">
        <v>408</v>
      </c>
      <c r="T8" t="s">
        <v>219</v>
      </c>
      <c r="U8">
        <v>1</v>
      </c>
      <c r="V8">
        <v>1</v>
      </c>
      <c r="W8">
        <v>140</v>
      </c>
      <c r="X8" t="s">
        <v>241</v>
      </c>
      <c r="AA8">
        <v>80</v>
      </c>
      <c r="AB8" t="s">
        <v>220</v>
      </c>
      <c r="AC8">
        <v>3</v>
      </c>
      <c r="AD8">
        <v>101</v>
      </c>
      <c r="AE8" s="6">
        <v>34486</v>
      </c>
      <c r="AF8" s="6">
        <v>37043</v>
      </c>
      <c r="AG8" s="6">
        <v>49255</v>
      </c>
      <c r="AH8" s="6">
        <v>34486</v>
      </c>
      <c r="AI8" s="6">
        <v>49278</v>
      </c>
      <c r="AJ8" s="6">
        <v>18629</v>
      </c>
      <c r="AL8" t="s">
        <v>221</v>
      </c>
      <c r="AM8" t="s">
        <v>221</v>
      </c>
      <c r="AN8" t="s">
        <v>221</v>
      </c>
      <c r="AO8" t="s">
        <v>221</v>
      </c>
    </row>
    <row r="9" spans="1:41" x14ac:dyDescent="0.2">
      <c r="A9">
        <v>1</v>
      </c>
      <c r="B9" t="s">
        <v>12</v>
      </c>
      <c r="C9">
        <v>103</v>
      </c>
      <c r="D9" t="s">
        <v>12</v>
      </c>
      <c r="E9">
        <v>1030030</v>
      </c>
      <c r="F9" t="s">
        <v>236</v>
      </c>
      <c r="G9">
        <v>10400</v>
      </c>
      <c r="H9">
        <v>140</v>
      </c>
      <c r="I9" t="s">
        <v>241</v>
      </c>
      <c r="J9">
        <v>1</v>
      </c>
      <c r="K9" t="s">
        <v>214</v>
      </c>
      <c r="L9">
        <v>1</v>
      </c>
      <c r="M9" t="s">
        <v>215</v>
      </c>
      <c r="N9">
        <v>0</v>
      </c>
      <c r="P9" t="s">
        <v>216</v>
      </c>
      <c r="Q9">
        <v>11161163</v>
      </c>
      <c r="R9" t="s">
        <v>1124</v>
      </c>
      <c r="S9" t="s">
        <v>1125</v>
      </c>
      <c r="T9" t="s">
        <v>219</v>
      </c>
      <c r="U9">
        <v>0.5</v>
      </c>
      <c r="V9">
        <v>0.5</v>
      </c>
      <c r="W9">
        <v>140</v>
      </c>
      <c r="X9" t="s">
        <v>241</v>
      </c>
      <c r="AA9">
        <v>80</v>
      </c>
      <c r="AB9" t="s">
        <v>220</v>
      </c>
      <c r="AC9">
        <v>3</v>
      </c>
      <c r="AD9">
        <v>111</v>
      </c>
      <c r="AE9" s="6">
        <v>38161</v>
      </c>
      <c r="AF9" s="6">
        <v>38161</v>
      </c>
      <c r="AG9" s="6">
        <v>41547</v>
      </c>
      <c r="AH9" s="6">
        <v>33909</v>
      </c>
      <c r="AI9" s="6">
        <v>43131</v>
      </c>
      <c r="AJ9" s="6">
        <v>18629</v>
      </c>
      <c r="AL9" t="s">
        <v>221</v>
      </c>
      <c r="AM9" t="s">
        <v>221</v>
      </c>
      <c r="AN9" t="s">
        <v>221</v>
      </c>
      <c r="AO9" t="s">
        <v>221</v>
      </c>
    </row>
    <row r="10" spans="1:41" x14ac:dyDescent="0.2">
      <c r="A10">
        <v>1</v>
      </c>
      <c r="B10" t="s">
        <v>12</v>
      </c>
      <c r="C10">
        <v>103</v>
      </c>
      <c r="D10" t="s">
        <v>12</v>
      </c>
      <c r="E10">
        <v>1030030</v>
      </c>
      <c r="F10" t="s">
        <v>236</v>
      </c>
      <c r="G10">
        <v>10500</v>
      </c>
      <c r="H10">
        <v>140</v>
      </c>
      <c r="I10" t="s">
        <v>241</v>
      </c>
      <c r="J10">
        <v>1</v>
      </c>
      <c r="K10" t="s">
        <v>214</v>
      </c>
      <c r="L10">
        <v>1</v>
      </c>
      <c r="M10" t="s">
        <v>215</v>
      </c>
      <c r="N10">
        <v>0</v>
      </c>
      <c r="P10" t="s">
        <v>216</v>
      </c>
      <c r="Q10">
        <v>59839654</v>
      </c>
      <c r="R10" t="s">
        <v>1126</v>
      </c>
      <c r="S10" t="s">
        <v>596</v>
      </c>
      <c r="T10" t="s">
        <v>219</v>
      </c>
      <c r="U10">
        <v>1</v>
      </c>
      <c r="V10">
        <v>0.5</v>
      </c>
      <c r="W10">
        <v>140</v>
      </c>
      <c r="X10" t="s">
        <v>241</v>
      </c>
      <c r="AA10">
        <v>80</v>
      </c>
      <c r="AB10" t="s">
        <v>220</v>
      </c>
      <c r="AC10">
        <v>3</v>
      </c>
      <c r="AE10" s="6">
        <v>37956</v>
      </c>
      <c r="AF10" s="6">
        <v>39448</v>
      </c>
      <c r="AG10" s="6">
        <v>48579</v>
      </c>
      <c r="AH10" s="6">
        <v>37956</v>
      </c>
      <c r="AI10" s="6">
        <v>48579</v>
      </c>
      <c r="AJ10" s="6">
        <v>33786</v>
      </c>
      <c r="AL10" t="s">
        <v>221</v>
      </c>
      <c r="AM10" t="s">
        <v>221</v>
      </c>
      <c r="AN10" t="s">
        <v>221</v>
      </c>
      <c r="AO10" t="s">
        <v>221</v>
      </c>
    </row>
    <row r="11" spans="1:41" x14ac:dyDescent="0.2">
      <c r="A11">
        <v>1</v>
      </c>
      <c r="B11" t="s">
        <v>12</v>
      </c>
      <c r="C11">
        <v>103</v>
      </c>
      <c r="D11" t="s">
        <v>12</v>
      </c>
      <c r="E11">
        <v>1030030</v>
      </c>
      <c r="F11" t="s">
        <v>236</v>
      </c>
      <c r="G11">
        <v>10500</v>
      </c>
      <c r="H11">
        <v>140</v>
      </c>
      <c r="I11" t="s">
        <v>241</v>
      </c>
      <c r="J11">
        <v>1</v>
      </c>
      <c r="K11" t="s">
        <v>214</v>
      </c>
      <c r="L11">
        <v>1</v>
      </c>
      <c r="M11" t="s">
        <v>215</v>
      </c>
      <c r="N11">
        <v>0</v>
      </c>
      <c r="P11" t="s">
        <v>216</v>
      </c>
      <c r="Q11">
        <v>305950388</v>
      </c>
      <c r="R11" t="s">
        <v>244</v>
      </c>
      <c r="S11" t="s">
        <v>245</v>
      </c>
      <c r="T11" t="s">
        <v>219</v>
      </c>
      <c r="U11">
        <v>1</v>
      </c>
      <c r="V11">
        <v>0.5</v>
      </c>
      <c r="W11">
        <v>140</v>
      </c>
      <c r="X11" t="s">
        <v>241</v>
      </c>
      <c r="AA11">
        <v>80</v>
      </c>
      <c r="AB11" t="s">
        <v>220</v>
      </c>
      <c r="AC11">
        <v>5</v>
      </c>
      <c r="AD11">
        <v>111</v>
      </c>
      <c r="AE11" s="6">
        <v>39934</v>
      </c>
      <c r="AF11" s="6">
        <v>40063</v>
      </c>
      <c r="AG11" s="6">
        <v>45961</v>
      </c>
      <c r="AH11" s="6">
        <v>35186</v>
      </c>
      <c r="AI11" s="6">
        <v>46660</v>
      </c>
      <c r="AJ11" s="6">
        <v>33786</v>
      </c>
      <c r="AL11" t="s">
        <v>221</v>
      </c>
      <c r="AM11" t="s">
        <v>221</v>
      </c>
      <c r="AN11" t="s">
        <v>221</v>
      </c>
      <c r="AO11" t="s">
        <v>221</v>
      </c>
    </row>
    <row r="12" spans="1:41" x14ac:dyDescent="0.2">
      <c r="A12">
        <v>1</v>
      </c>
      <c r="B12" t="s">
        <v>12</v>
      </c>
      <c r="C12">
        <v>103</v>
      </c>
      <c r="D12" t="s">
        <v>12</v>
      </c>
      <c r="E12">
        <v>1030030</v>
      </c>
      <c r="F12" t="s">
        <v>236</v>
      </c>
      <c r="G12">
        <v>10700</v>
      </c>
      <c r="H12">
        <v>140</v>
      </c>
      <c r="I12" t="s">
        <v>241</v>
      </c>
      <c r="J12">
        <v>1</v>
      </c>
      <c r="K12" t="s">
        <v>214</v>
      </c>
      <c r="L12">
        <v>1</v>
      </c>
      <c r="M12" t="s">
        <v>215</v>
      </c>
      <c r="N12">
        <v>0</v>
      </c>
      <c r="P12" t="s">
        <v>216</v>
      </c>
      <c r="Q12">
        <v>5540893</v>
      </c>
      <c r="R12" t="s">
        <v>1127</v>
      </c>
      <c r="S12" t="s">
        <v>961</v>
      </c>
      <c r="T12" t="s">
        <v>219</v>
      </c>
      <c r="U12">
        <v>1</v>
      </c>
      <c r="V12">
        <v>1</v>
      </c>
      <c r="W12">
        <v>140</v>
      </c>
      <c r="X12" t="s">
        <v>241</v>
      </c>
      <c r="AA12">
        <v>80</v>
      </c>
      <c r="AB12" t="s">
        <v>220</v>
      </c>
      <c r="AC12">
        <v>3</v>
      </c>
      <c r="AD12">
        <v>111</v>
      </c>
      <c r="AE12" s="6">
        <v>37681</v>
      </c>
      <c r="AF12" s="6">
        <v>38322</v>
      </c>
      <c r="AG12" s="6">
        <v>40967</v>
      </c>
      <c r="AH12" s="6">
        <v>26969</v>
      </c>
      <c r="AI12" s="6">
        <v>41698</v>
      </c>
      <c r="AJ12" s="6">
        <v>18629</v>
      </c>
      <c r="AL12" t="s">
        <v>221</v>
      </c>
      <c r="AM12" t="s">
        <v>221</v>
      </c>
      <c r="AN12" t="s">
        <v>221</v>
      </c>
      <c r="AO12" t="s">
        <v>221</v>
      </c>
    </row>
    <row r="13" spans="1:41" x14ac:dyDescent="0.2">
      <c r="A13">
        <v>1</v>
      </c>
      <c r="B13" t="s">
        <v>12</v>
      </c>
      <c r="C13">
        <v>103</v>
      </c>
      <c r="D13" t="s">
        <v>12</v>
      </c>
      <c r="E13">
        <v>1030030</v>
      </c>
      <c r="F13" t="s">
        <v>236</v>
      </c>
      <c r="G13">
        <v>10800</v>
      </c>
      <c r="H13">
        <v>140</v>
      </c>
      <c r="I13" t="s">
        <v>241</v>
      </c>
      <c r="J13">
        <v>1</v>
      </c>
      <c r="K13" t="s">
        <v>214</v>
      </c>
      <c r="L13">
        <v>1</v>
      </c>
      <c r="M13" t="s">
        <v>215</v>
      </c>
      <c r="N13">
        <v>0</v>
      </c>
      <c r="P13" t="s">
        <v>216</v>
      </c>
      <c r="Q13">
        <v>12659033</v>
      </c>
      <c r="R13" t="s">
        <v>1128</v>
      </c>
      <c r="S13" t="s">
        <v>1129</v>
      </c>
      <c r="T13" t="s">
        <v>219</v>
      </c>
      <c r="U13">
        <v>0.5</v>
      </c>
      <c r="V13">
        <v>0.5</v>
      </c>
      <c r="W13">
        <v>140</v>
      </c>
      <c r="X13" t="s">
        <v>241</v>
      </c>
      <c r="AA13">
        <v>85</v>
      </c>
      <c r="AB13" t="s">
        <v>1130</v>
      </c>
      <c r="AC13">
        <v>3</v>
      </c>
      <c r="AD13">
        <v>101</v>
      </c>
      <c r="AE13" s="6">
        <v>38018</v>
      </c>
      <c r="AF13" s="6">
        <v>38018</v>
      </c>
      <c r="AG13" s="6">
        <v>42247</v>
      </c>
      <c r="AH13" s="6">
        <v>31959</v>
      </c>
      <c r="AI13" s="6">
        <v>41729</v>
      </c>
      <c r="AJ13" s="6">
        <v>18629</v>
      </c>
      <c r="AL13" t="s">
        <v>221</v>
      </c>
      <c r="AM13" t="s">
        <v>221</v>
      </c>
      <c r="AN13" t="s">
        <v>221</v>
      </c>
      <c r="AO13" t="s">
        <v>221</v>
      </c>
    </row>
    <row r="14" spans="1:41" x14ac:dyDescent="0.2">
      <c r="A14">
        <v>1</v>
      </c>
      <c r="B14" t="s">
        <v>12</v>
      </c>
      <c r="C14">
        <v>103</v>
      </c>
      <c r="D14" t="s">
        <v>12</v>
      </c>
      <c r="E14">
        <v>1030030</v>
      </c>
      <c r="F14" t="s">
        <v>236</v>
      </c>
      <c r="G14">
        <v>11000</v>
      </c>
      <c r="H14">
        <v>140</v>
      </c>
      <c r="I14" t="s">
        <v>241</v>
      </c>
      <c r="J14">
        <v>1</v>
      </c>
      <c r="K14" t="s">
        <v>214</v>
      </c>
      <c r="L14">
        <v>1</v>
      </c>
      <c r="M14" t="s">
        <v>215</v>
      </c>
      <c r="N14">
        <v>0</v>
      </c>
      <c r="P14" t="s">
        <v>216</v>
      </c>
      <c r="Q14">
        <v>58142662</v>
      </c>
      <c r="R14" t="s">
        <v>1131</v>
      </c>
      <c r="S14" t="s">
        <v>243</v>
      </c>
      <c r="T14" t="s">
        <v>219</v>
      </c>
      <c r="U14">
        <v>0.75</v>
      </c>
      <c r="V14">
        <v>0.75</v>
      </c>
      <c r="W14">
        <v>140</v>
      </c>
      <c r="X14" t="s">
        <v>241</v>
      </c>
      <c r="AA14">
        <v>80</v>
      </c>
      <c r="AB14" t="s">
        <v>220</v>
      </c>
      <c r="AC14">
        <v>5</v>
      </c>
      <c r="AD14">
        <v>104</v>
      </c>
      <c r="AE14" s="6">
        <v>36251</v>
      </c>
      <c r="AF14" s="6">
        <v>38777</v>
      </c>
      <c r="AG14" s="6">
        <v>45169</v>
      </c>
      <c r="AH14" s="6">
        <v>32033</v>
      </c>
      <c r="AI14" s="6">
        <v>43373</v>
      </c>
      <c r="AJ14" s="6">
        <v>18629</v>
      </c>
      <c r="AL14" t="s">
        <v>221</v>
      </c>
      <c r="AM14" t="s">
        <v>221</v>
      </c>
      <c r="AN14" t="s">
        <v>221</v>
      </c>
      <c r="AO14" t="s">
        <v>221</v>
      </c>
    </row>
    <row r="15" spans="1:41" x14ac:dyDescent="0.2">
      <c r="A15">
        <v>1</v>
      </c>
      <c r="B15" t="s">
        <v>12</v>
      </c>
      <c r="C15">
        <v>103</v>
      </c>
      <c r="D15" t="s">
        <v>12</v>
      </c>
      <c r="E15">
        <v>1030040</v>
      </c>
      <c r="F15" t="s">
        <v>1132</v>
      </c>
      <c r="G15">
        <v>39100</v>
      </c>
      <c r="H15">
        <v>64</v>
      </c>
      <c r="I15" t="s">
        <v>222</v>
      </c>
      <c r="J15">
        <v>1</v>
      </c>
      <c r="K15" t="s">
        <v>214</v>
      </c>
      <c r="L15">
        <v>1</v>
      </c>
      <c r="M15" t="s">
        <v>215</v>
      </c>
      <c r="N15">
        <v>0</v>
      </c>
      <c r="P15" t="s">
        <v>216</v>
      </c>
      <c r="Q15">
        <v>51935716</v>
      </c>
      <c r="R15" t="s">
        <v>1133</v>
      </c>
      <c r="S15" t="s">
        <v>544</v>
      </c>
      <c r="T15" t="s">
        <v>219</v>
      </c>
      <c r="U15">
        <v>1</v>
      </c>
      <c r="V15">
        <v>1</v>
      </c>
      <c r="W15">
        <v>64</v>
      </c>
      <c r="X15" t="s">
        <v>222</v>
      </c>
      <c r="AA15">
        <v>80</v>
      </c>
      <c r="AB15" t="s">
        <v>220</v>
      </c>
      <c r="AC15">
        <v>6</v>
      </c>
      <c r="AD15">
        <v>111</v>
      </c>
      <c r="AE15" s="6">
        <v>37681</v>
      </c>
      <c r="AF15" s="6">
        <v>37681</v>
      </c>
      <c r="AG15" s="6">
        <v>41639</v>
      </c>
      <c r="AH15" s="6">
        <v>30032</v>
      </c>
      <c r="AI15" s="6">
        <v>43281</v>
      </c>
      <c r="AJ15" s="6">
        <v>18629</v>
      </c>
      <c r="AL15" t="s">
        <v>221</v>
      </c>
      <c r="AM15" t="s">
        <v>221</v>
      </c>
      <c r="AN15" t="s">
        <v>221</v>
      </c>
      <c r="AO15" t="s">
        <v>221</v>
      </c>
    </row>
    <row r="16" spans="1:41" x14ac:dyDescent="0.2">
      <c r="A16">
        <v>1</v>
      </c>
      <c r="B16" t="s">
        <v>12</v>
      </c>
      <c r="C16">
        <v>103</v>
      </c>
      <c r="D16" t="s">
        <v>12</v>
      </c>
      <c r="E16">
        <v>1030050</v>
      </c>
      <c r="F16" t="s">
        <v>1134</v>
      </c>
      <c r="G16">
        <v>22100</v>
      </c>
      <c r="H16">
        <v>64</v>
      </c>
      <c r="I16" t="s">
        <v>222</v>
      </c>
      <c r="J16">
        <v>1</v>
      </c>
      <c r="K16" t="s">
        <v>214</v>
      </c>
      <c r="L16">
        <v>1</v>
      </c>
      <c r="M16" t="s">
        <v>215</v>
      </c>
      <c r="N16">
        <v>0</v>
      </c>
      <c r="P16" t="s">
        <v>216</v>
      </c>
      <c r="Q16">
        <v>22076772</v>
      </c>
      <c r="R16" t="s">
        <v>372</v>
      </c>
      <c r="S16" t="s">
        <v>692</v>
      </c>
      <c r="T16" t="s">
        <v>219</v>
      </c>
      <c r="U16">
        <v>0.9</v>
      </c>
      <c r="V16">
        <v>0.9</v>
      </c>
      <c r="W16">
        <v>64</v>
      </c>
      <c r="X16" t="s">
        <v>222</v>
      </c>
      <c r="AA16">
        <v>80</v>
      </c>
      <c r="AB16" t="s">
        <v>220</v>
      </c>
      <c r="AC16">
        <v>6</v>
      </c>
      <c r="AD16">
        <v>105</v>
      </c>
      <c r="AE16" s="6">
        <v>40299</v>
      </c>
      <c r="AF16" s="6">
        <v>40299</v>
      </c>
      <c r="AG16" s="6">
        <v>47787</v>
      </c>
      <c r="AH16" s="6">
        <v>33204</v>
      </c>
      <c r="AI16" s="6">
        <v>47787</v>
      </c>
      <c r="AJ16" s="6">
        <v>18629</v>
      </c>
      <c r="AL16" t="s">
        <v>221</v>
      </c>
      <c r="AM16" t="s">
        <v>221</v>
      </c>
      <c r="AN16" t="s">
        <v>221</v>
      </c>
      <c r="AO16" t="s">
        <v>221</v>
      </c>
    </row>
    <row r="17" spans="1:41" x14ac:dyDescent="0.2">
      <c r="A17">
        <v>1</v>
      </c>
      <c r="B17" t="s">
        <v>12</v>
      </c>
      <c r="C17">
        <v>103</v>
      </c>
      <c r="D17" t="s">
        <v>12</v>
      </c>
      <c r="E17">
        <v>1030055</v>
      </c>
      <c r="F17" t="s">
        <v>248</v>
      </c>
      <c r="G17">
        <v>21500</v>
      </c>
      <c r="H17">
        <v>120</v>
      </c>
      <c r="I17" t="s">
        <v>227</v>
      </c>
      <c r="J17">
        <v>1</v>
      </c>
      <c r="K17" t="s">
        <v>214</v>
      </c>
      <c r="L17">
        <v>1</v>
      </c>
      <c r="M17" t="s">
        <v>215</v>
      </c>
      <c r="N17">
        <v>8</v>
      </c>
      <c r="O17" t="s">
        <v>228</v>
      </c>
      <c r="P17" t="s">
        <v>216</v>
      </c>
      <c r="Q17">
        <v>24395592</v>
      </c>
      <c r="R17" t="s">
        <v>234</v>
      </c>
      <c r="S17" t="s">
        <v>235</v>
      </c>
      <c r="T17" t="s">
        <v>219</v>
      </c>
      <c r="U17">
        <v>0.5</v>
      </c>
      <c r="V17">
        <v>0.25</v>
      </c>
      <c r="W17">
        <v>120</v>
      </c>
      <c r="X17" t="s">
        <v>227</v>
      </c>
      <c r="AA17">
        <v>80</v>
      </c>
      <c r="AB17" t="s">
        <v>220</v>
      </c>
      <c r="AC17">
        <v>4</v>
      </c>
      <c r="AD17">
        <v>111</v>
      </c>
      <c r="AE17" s="6">
        <v>38534</v>
      </c>
      <c r="AF17" s="6">
        <v>39753</v>
      </c>
      <c r="AG17" s="6">
        <v>40482</v>
      </c>
      <c r="AH17" s="6">
        <v>35521</v>
      </c>
      <c r="AI17" s="6">
        <v>50009</v>
      </c>
      <c r="AJ17" s="6">
        <v>37773</v>
      </c>
      <c r="AK17" s="6">
        <v>40847</v>
      </c>
      <c r="AL17" t="s">
        <v>221</v>
      </c>
      <c r="AM17" t="s">
        <v>221</v>
      </c>
      <c r="AN17" t="s">
        <v>221</v>
      </c>
      <c r="AO17" t="s">
        <v>221</v>
      </c>
    </row>
    <row r="18" spans="1:41" x14ac:dyDescent="0.2">
      <c r="A18">
        <v>1</v>
      </c>
      <c r="B18" t="s">
        <v>12</v>
      </c>
      <c r="C18">
        <v>103</v>
      </c>
      <c r="D18" t="s">
        <v>12</v>
      </c>
      <c r="E18">
        <v>1030055</v>
      </c>
      <c r="F18" t="s">
        <v>248</v>
      </c>
      <c r="G18">
        <v>21500</v>
      </c>
      <c r="H18">
        <v>120</v>
      </c>
      <c r="I18" t="s">
        <v>227</v>
      </c>
      <c r="J18">
        <v>1</v>
      </c>
      <c r="K18" t="s">
        <v>214</v>
      </c>
      <c r="L18">
        <v>1</v>
      </c>
      <c r="M18" t="s">
        <v>215</v>
      </c>
      <c r="N18">
        <v>8</v>
      </c>
      <c r="O18" t="s">
        <v>228</v>
      </c>
      <c r="P18" t="s">
        <v>216</v>
      </c>
      <c r="Q18">
        <v>56352149</v>
      </c>
      <c r="R18" t="s">
        <v>1135</v>
      </c>
      <c r="S18" t="s">
        <v>1136</v>
      </c>
      <c r="T18" t="s">
        <v>219</v>
      </c>
      <c r="U18">
        <v>0.5</v>
      </c>
      <c r="V18">
        <v>0.25</v>
      </c>
      <c r="W18">
        <v>120</v>
      </c>
      <c r="X18" t="s">
        <v>227</v>
      </c>
      <c r="AA18">
        <v>80</v>
      </c>
      <c r="AB18" t="s">
        <v>220</v>
      </c>
      <c r="AC18">
        <v>5</v>
      </c>
      <c r="AD18">
        <v>105</v>
      </c>
      <c r="AE18" s="6">
        <v>35156</v>
      </c>
      <c r="AF18" s="6">
        <v>40148</v>
      </c>
      <c r="AG18" s="6">
        <v>40482</v>
      </c>
      <c r="AH18" s="6">
        <v>35078</v>
      </c>
      <c r="AI18" s="6">
        <v>44742</v>
      </c>
      <c r="AJ18" s="6">
        <v>37773</v>
      </c>
      <c r="AK18" s="6">
        <v>40847</v>
      </c>
      <c r="AL18" t="s">
        <v>221</v>
      </c>
      <c r="AM18" t="s">
        <v>221</v>
      </c>
      <c r="AN18" t="s">
        <v>221</v>
      </c>
      <c r="AO18" t="s">
        <v>221</v>
      </c>
    </row>
    <row r="19" spans="1:41" x14ac:dyDescent="0.2">
      <c r="A19">
        <v>1</v>
      </c>
      <c r="B19" t="s">
        <v>12</v>
      </c>
      <c r="C19">
        <v>103</v>
      </c>
      <c r="D19" t="s">
        <v>12</v>
      </c>
      <c r="E19">
        <v>1030060</v>
      </c>
      <c r="F19" t="s">
        <v>256</v>
      </c>
      <c r="G19">
        <v>13100</v>
      </c>
      <c r="H19">
        <v>64</v>
      </c>
      <c r="I19" t="s">
        <v>222</v>
      </c>
      <c r="J19">
        <v>1</v>
      </c>
      <c r="K19" t="s">
        <v>214</v>
      </c>
      <c r="L19">
        <v>1</v>
      </c>
      <c r="M19" t="s">
        <v>215</v>
      </c>
      <c r="N19">
        <v>0</v>
      </c>
      <c r="P19" t="s">
        <v>216</v>
      </c>
      <c r="Q19">
        <v>59789313</v>
      </c>
      <c r="R19" t="s">
        <v>1137</v>
      </c>
      <c r="S19" t="s">
        <v>348</v>
      </c>
      <c r="T19" t="s">
        <v>219</v>
      </c>
      <c r="U19">
        <v>1</v>
      </c>
      <c r="V19">
        <v>1</v>
      </c>
      <c r="W19">
        <v>64</v>
      </c>
      <c r="X19" t="s">
        <v>222</v>
      </c>
      <c r="AA19">
        <v>80</v>
      </c>
      <c r="AB19" t="s">
        <v>220</v>
      </c>
      <c r="AC19">
        <v>6</v>
      </c>
      <c r="AD19">
        <v>106</v>
      </c>
      <c r="AE19" s="6">
        <v>39569</v>
      </c>
      <c r="AF19" s="6">
        <v>39569</v>
      </c>
      <c r="AG19" s="6">
        <v>48244</v>
      </c>
      <c r="AH19" s="6">
        <v>34217</v>
      </c>
      <c r="AI19" s="6">
        <v>48975</v>
      </c>
      <c r="AJ19" s="6">
        <v>37469</v>
      </c>
      <c r="AL19" t="s">
        <v>221</v>
      </c>
      <c r="AM19" t="s">
        <v>221</v>
      </c>
      <c r="AN19" t="s">
        <v>221</v>
      </c>
      <c r="AO19" t="s">
        <v>221</v>
      </c>
    </row>
    <row r="20" spans="1:41" x14ac:dyDescent="0.2">
      <c r="A20">
        <v>1</v>
      </c>
      <c r="B20" t="s">
        <v>12</v>
      </c>
      <c r="C20">
        <v>103</v>
      </c>
      <c r="D20" t="s">
        <v>12</v>
      </c>
      <c r="E20">
        <v>1030070</v>
      </c>
      <c r="F20" t="s">
        <v>1138</v>
      </c>
      <c r="G20">
        <v>10200</v>
      </c>
      <c r="H20">
        <v>64</v>
      </c>
      <c r="I20" t="s">
        <v>222</v>
      </c>
      <c r="J20">
        <v>1</v>
      </c>
      <c r="K20" t="s">
        <v>214</v>
      </c>
      <c r="L20">
        <v>1</v>
      </c>
      <c r="M20" t="s">
        <v>215</v>
      </c>
      <c r="N20">
        <v>0</v>
      </c>
      <c r="P20" t="s">
        <v>216</v>
      </c>
      <c r="Q20">
        <v>80135239</v>
      </c>
      <c r="R20" t="s">
        <v>1139</v>
      </c>
      <c r="S20" t="s">
        <v>1140</v>
      </c>
      <c r="T20" t="s">
        <v>225</v>
      </c>
      <c r="U20">
        <v>1</v>
      </c>
      <c r="V20">
        <v>1</v>
      </c>
      <c r="W20">
        <v>64</v>
      </c>
      <c r="X20" t="s">
        <v>222</v>
      </c>
      <c r="AA20">
        <v>80</v>
      </c>
      <c r="AB20" t="s">
        <v>220</v>
      </c>
      <c r="AC20">
        <v>6</v>
      </c>
      <c r="AD20">
        <v>110</v>
      </c>
      <c r="AE20" s="6">
        <v>38261</v>
      </c>
      <c r="AF20" s="6">
        <v>38261</v>
      </c>
      <c r="AG20" s="6">
        <v>45138</v>
      </c>
      <c r="AH20" s="6">
        <v>31089</v>
      </c>
      <c r="AI20" s="6">
        <v>42735</v>
      </c>
      <c r="AJ20" s="6">
        <v>18629</v>
      </c>
      <c r="AL20" t="s">
        <v>221</v>
      </c>
      <c r="AM20" t="s">
        <v>221</v>
      </c>
      <c r="AN20" t="s">
        <v>221</v>
      </c>
      <c r="AO20" t="s">
        <v>221</v>
      </c>
    </row>
    <row r="21" spans="1:41" x14ac:dyDescent="0.2">
      <c r="A21">
        <v>1</v>
      </c>
      <c r="B21" t="s">
        <v>12</v>
      </c>
      <c r="C21">
        <v>104</v>
      </c>
      <c r="D21" t="s">
        <v>338</v>
      </c>
      <c r="E21">
        <v>1040000</v>
      </c>
      <c r="F21" t="s">
        <v>339</v>
      </c>
      <c r="G21">
        <v>13100</v>
      </c>
      <c r="H21">
        <v>64</v>
      </c>
      <c r="I21" t="s">
        <v>222</v>
      </c>
      <c r="J21">
        <v>1</v>
      </c>
      <c r="K21" t="s">
        <v>214</v>
      </c>
      <c r="L21">
        <v>1</v>
      </c>
      <c r="M21" t="s">
        <v>215</v>
      </c>
      <c r="N21">
        <v>0</v>
      </c>
      <c r="P21" t="s">
        <v>216</v>
      </c>
      <c r="Q21">
        <v>23071848</v>
      </c>
      <c r="R21" t="s">
        <v>1141</v>
      </c>
      <c r="S21" t="s">
        <v>1142</v>
      </c>
      <c r="T21" t="s">
        <v>219</v>
      </c>
      <c r="U21">
        <v>1</v>
      </c>
      <c r="V21">
        <v>1</v>
      </c>
      <c r="W21">
        <v>64</v>
      </c>
      <c r="X21" t="s">
        <v>222</v>
      </c>
      <c r="AA21">
        <v>80</v>
      </c>
      <c r="AB21" t="s">
        <v>220</v>
      </c>
      <c r="AC21">
        <v>6</v>
      </c>
      <c r="AD21">
        <v>108</v>
      </c>
      <c r="AE21" s="6">
        <v>37681</v>
      </c>
      <c r="AF21" s="6">
        <v>38869</v>
      </c>
      <c r="AG21" s="6">
        <v>43160</v>
      </c>
      <c r="AH21" s="6">
        <v>33147</v>
      </c>
      <c r="AI21" s="6">
        <v>46387</v>
      </c>
      <c r="AJ21" s="6">
        <v>29312</v>
      </c>
      <c r="AL21" t="s">
        <v>221</v>
      </c>
      <c r="AM21" t="s">
        <v>221</v>
      </c>
      <c r="AN21" t="s">
        <v>221</v>
      </c>
      <c r="AO21" t="s">
        <v>221</v>
      </c>
    </row>
    <row r="22" spans="1:41" x14ac:dyDescent="0.2">
      <c r="A22">
        <v>1</v>
      </c>
      <c r="B22" t="s">
        <v>12</v>
      </c>
      <c r="C22">
        <v>104</v>
      </c>
      <c r="D22" t="s">
        <v>338</v>
      </c>
      <c r="E22">
        <v>1040000</v>
      </c>
      <c r="F22" t="s">
        <v>339</v>
      </c>
      <c r="G22">
        <v>14200</v>
      </c>
      <c r="H22">
        <v>64</v>
      </c>
      <c r="I22" t="s">
        <v>222</v>
      </c>
      <c r="J22">
        <v>1</v>
      </c>
      <c r="K22" t="s">
        <v>214</v>
      </c>
      <c r="L22">
        <v>1</v>
      </c>
      <c r="M22" t="s">
        <v>215</v>
      </c>
      <c r="N22">
        <v>0</v>
      </c>
      <c r="P22" t="s">
        <v>216</v>
      </c>
      <c r="Q22">
        <v>12404943</v>
      </c>
      <c r="R22" t="s">
        <v>366</v>
      </c>
      <c r="S22" t="s">
        <v>367</v>
      </c>
      <c r="T22" t="s">
        <v>219</v>
      </c>
      <c r="U22">
        <v>1</v>
      </c>
      <c r="V22">
        <v>1</v>
      </c>
      <c r="W22">
        <v>64</v>
      </c>
      <c r="X22" t="s">
        <v>222</v>
      </c>
      <c r="AA22">
        <v>80</v>
      </c>
      <c r="AB22" t="s">
        <v>220</v>
      </c>
      <c r="AC22">
        <v>6</v>
      </c>
      <c r="AD22">
        <v>108</v>
      </c>
      <c r="AE22" s="6">
        <v>37681</v>
      </c>
      <c r="AF22" s="6">
        <v>37681</v>
      </c>
      <c r="AG22" s="6">
        <v>41759</v>
      </c>
      <c r="AH22" s="6">
        <v>33939</v>
      </c>
      <c r="AI22" s="6">
        <v>47848</v>
      </c>
      <c r="AJ22" s="6">
        <v>34060</v>
      </c>
      <c r="AL22" t="s">
        <v>221</v>
      </c>
      <c r="AM22" t="s">
        <v>221</v>
      </c>
      <c r="AN22" t="s">
        <v>221</v>
      </c>
      <c r="AO22" t="s">
        <v>221</v>
      </c>
    </row>
    <row r="23" spans="1:41" x14ac:dyDescent="0.2">
      <c r="A23">
        <v>1</v>
      </c>
      <c r="B23" t="s">
        <v>12</v>
      </c>
      <c r="C23">
        <v>104</v>
      </c>
      <c r="D23" t="s">
        <v>338</v>
      </c>
      <c r="E23">
        <v>1040050</v>
      </c>
      <c r="F23" t="s">
        <v>1143</v>
      </c>
      <c r="G23">
        <v>20800</v>
      </c>
      <c r="H23">
        <v>120</v>
      </c>
      <c r="I23" t="s">
        <v>227</v>
      </c>
      <c r="J23">
        <v>1</v>
      </c>
      <c r="K23" t="s">
        <v>214</v>
      </c>
      <c r="L23">
        <v>1</v>
      </c>
      <c r="M23" t="s">
        <v>215</v>
      </c>
      <c r="N23">
        <v>8</v>
      </c>
      <c r="O23" t="s">
        <v>228</v>
      </c>
      <c r="P23" t="s">
        <v>216</v>
      </c>
      <c r="Q23">
        <v>25733940</v>
      </c>
      <c r="R23" t="s">
        <v>1144</v>
      </c>
      <c r="S23" t="s">
        <v>680</v>
      </c>
      <c r="T23" t="s">
        <v>219</v>
      </c>
      <c r="U23">
        <v>0.5</v>
      </c>
      <c r="V23">
        <v>0.5</v>
      </c>
      <c r="W23">
        <v>120</v>
      </c>
      <c r="X23" t="s">
        <v>227</v>
      </c>
      <c r="AA23">
        <v>80</v>
      </c>
      <c r="AB23" t="s">
        <v>220</v>
      </c>
      <c r="AC23">
        <v>5</v>
      </c>
      <c r="AD23">
        <v>105</v>
      </c>
      <c r="AE23" s="6">
        <v>38292</v>
      </c>
      <c r="AF23" s="6">
        <v>39387</v>
      </c>
      <c r="AG23" s="6">
        <v>40847</v>
      </c>
      <c r="AH23" s="6">
        <v>37530</v>
      </c>
      <c r="AI23" s="6">
        <v>51866</v>
      </c>
      <c r="AJ23" s="6">
        <v>38777</v>
      </c>
      <c r="AK23" s="6">
        <v>40847</v>
      </c>
      <c r="AL23" t="s">
        <v>221</v>
      </c>
      <c r="AM23" t="s">
        <v>221</v>
      </c>
      <c r="AN23" t="s">
        <v>221</v>
      </c>
      <c r="AO23" t="s">
        <v>221</v>
      </c>
    </row>
    <row r="24" spans="1:41" x14ac:dyDescent="0.2">
      <c r="A24">
        <v>1</v>
      </c>
      <c r="B24" t="s">
        <v>12</v>
      </c>
      <c r="C24">
        <v>104</v>
      </c>
      <c r="D24" t="s">
        <v>338</v>
      </c>
      <c r="E24">
        <v>1040050</v>
      </c>
      <c r="F24" t="s">
        <v>1143</v>
      </c>
      <c r="G24">
        <v>30100</v>
      </c>
      <c r="H24">
        <v>140</v>
      </c>
      <c r="I24" t="s">
        <v>241</v>
      </c>
      <c r="J24">
        <v>1</v>
      </c>
      <c r="K24" t="s">
        <v>214</v>
      </c>
      <c r="L24">
        <v>1</v>
      </c>
      <c r="M24" t="s">
        <v>215</v>
      </c>
      <c r="N24">
        <v>0</v>
      </c>
      <c r="P24" t="s">
        <v>216</v>
      </c>
      <c r="Q24">
        <v>22169411</v>
      </c>
      <c r="R24" t="s">
        <v>1145</v>
      </c>
      <c r="S24" t="s">
        <v>536</v>
      </c>
      <c r="T24" t="s">
        <v>219</v>
      </c>
      <c r="U24">
        <v>1</v>
      </c>
      <c r="V24">
        <v>1</v>
      </c>
      <c r="W24">
        <v>140</v>
      </c>
      <c r="X24" t="s">
        <v>241</v>
      </c>
      <c r="AA24">
        <v>80</v>
      </c>
      <c r="AB24" t="s">
        <v>220</v>
      </c>
      <c r="AC24">
        <v>5</v>
      </c>
      <c r="AD24">
        <v>111</v>
      </c>
      <c r="AE24" s="6">
        <v>38869</v>
      </c>
      <c r="AF24" s="6">
        <v>38869</v>
      </c>
      <c r="AG24" s="6">
        <v>41365</v>
      </c>
      <c r="AH24" s="6">
        <v>32417</v>
      </c>
      <c r="AI24" s="6">
        <v>48944</v>
      </c>
      <c r="AJ24" s="6">
        <v>18629</v>
      </c>
      <c r="AL24" t="s">
        <v>221</v>
      </c>
      <c r="AM24" t="s">
        <v>221</v>
      </c>
      <c r="AN24" t="s">
        <v>221</v>
      </c>
      <c r="AO24" t="s">
        <v>221</v>
      </c>
    </row>
    <row r="25" spans="1:41" x14ac:dyDescent="0.2">
      <c r="A25">
        <v>1</v>
      </c>
      <c r="B25" t="s">
        <v>12</v>
      </c>
      <c r="C25">
        <v>104</v>
      </c>
      <c r="D25" t="s">
        <v>338</v>
      </c>
      <c r="E25">
        <v>1040050</v>
      </c>
      <c r="F25" t="s">
        <v>1143</v>
      </c>
      <c r="G25">
        <v>30900</v>
      </c>
      <c r="H25">
        <v>140</v>
      </c>
      <c r="I25" t="s">
        <v>241</v>
      </c>
      <c r="J25">
        <v>1</v>
      </c>
      <c r="K25" t="s">
        <v>214</v>
      </c>
      <c r="L25">
        <v>1</v>
      </c>
      <c r="M25" t="s">
        <v>215</v>
      </c>
      <c r="N25">
        <v>0</v>
      </c>
      <c r="P25" t="s">
        <v>216</v>
      </c>
      <c r="Q25">
        <v>31377864</v>
      </c>
      <c r="R25" t="s">
        <v>1146</v>
      </c>
      <c r="S25" t="s">
        <v>557</v>
      </c>
      <c r="T25" t="s">
        <v>219</v>
      </c>
      <c r="U25">
        <v>0.75</v>
      </c>
      <c r="V25">
        <v>0.75</v>
      </c>
      <c r="W25">
        <v>140</v>
      </c>
      <c r="X25" t="s">
        <v>241</v>
      </c>
      <c r="AA25">
        <v>80</v>
      </c>
      <c r="AB25" t="s">
        <v>220</v>
      </c>
      <c r="AC25">
        <v>3</v>
      </c>
      <c r="AD25">
        <v>102</v>
      </c>
      <c r="AE25" s="6">
        <v>39013</v>
      </c>
      <c r="AF25" s="6">
        <v>40421</v>
      </c>
      <c r="AG25" s="6">
        <v>48579</v>
      </c>
      <c r="AH25" s="6">
        <v>38487</v>
      </c>
      <c r="AI25" s="6">
        <v>46387</v>
      </c>
      <c r="AJ25" s="6">
        <v>37469</v>
      </c>
      <c r="AL25" t="s">
        <v>221</v>
      </c>
      <c r="AM25" t="s">
        <v>221</v>
      </c>
      <c r="AN25" t="s">
        <v>221</v>
      </c>
      <c r="AO25" t="s">
        <v>221</v>
      </c>
    </row>
    <row r="26" spans="1:41" x14ac:dyDescent="0.2">
      <c r="A26">
        <v>1</v>
      </c>
      <c r="B26" t="s">
        <v>12</v>
      </c>
      <c r="C26">
        <v>104</v>
      </c>
      <c r="D26" t="s">
        <v>338</v>
      </c>
      <c r="E26">
        <v>1040050</v>
      </c>
      <c r="F26" t="s">
        <v>1143</v>
      </c>
      <c r="G26">
        <v>31000</v>
      </c>
      <c r="H26">
        <v>140</v>
      </c>
      <c r="I26" t="s">
        <v>241</v>
      </c>
      <c r="J26">
        <v>1</v>
      </c>
      <c r="K26" t="s">
        <v>214</v>
      </c>
      <c r="L26">
        <v>1</v>
      </c>
      <c r="M26" t="s">
        <v>215</v>
      </c>
      <c r="N26">
        <v>0</v>
      </c>
      <c r="P26" t="s">
        <v>216</v>
      </c>
      <c r="Q26">
        <v>29523958</v>
      </c>
      <c r="R26" t="s">
        <v>1147</v>
      </c>
      <c r="S26" t="s">
        <v>1148</v>
      </c>
      <c r="T26" t="s">
        <v>219</v>
      </c>
      <c r="U26">
        <v>0.3</v>
      </c>
      <c r="V26">
        <v>0.3</v>
      </c>
      <c r="W26">
        <v>140</v>
      </c>
      <c r="X26" t="s">
        <v>241</v>
      </c>
      <c r="AA26">
        <v>80</v>
      </c>
      <c r="AB26" t="s">
        <v>220</v>
      </c>
      <c r="AC26">
        <v>3</v>
      </c>
      <c r="AE26" s="6">
        <v>37735</v>
      </c>
      <c r="AF26" s="6">
        <v>39114</v>
      </c>
      <c r="AG26" s="6">
        <v>50405</v>
      </c>
      <c r="AH26" s="6">
        <v>40909</v>
      </c>
      <c r="AI26" s="6">
        <v>47848</v>
      </c>
      <c r="AJ26" s="6">
        <v>37469</v>
      </c>
      <c r="AL26" t="s">
        <v>221</v>
      </c>
      <c r="AM26" t="s">
        <v>221</v>
      </c>
      <c r="AN26" t="s">
        <v>221</v>
      </c>
      <c r="AO26" t="s">
        <v>221</v>
      </c>
    </row>
    <row r="27" spans="1:41" x14ac:dyDescent="0.2">
      <c r="A27">
        <v>1</v>
      </c>
      <c r="B27" t="s">
        <v>12</v>
      </c>
      <c r="C27">
        <v>104</v>
      </c>
      <c r="D27" t="s">
        <v>338</v>
      </c>
      <c r="E27">
        <v>1040050</v>
      </c>
      <c r="F27" t="s">
        <v>1143</v>
      </c>
      <c r="G27">
        <v>31100</v>
      </c>
      <c r="H27">
        <v>140</v>
      </c>
      <c r="I27" t="s">
        <v>241</v>
      </c>
      <c r="J27">
        <v>1</v>
      </c>
      <c r="K27" t="s">
        <v>214</v>
      </c>
      <c r="L27">
        <v>1</v>
      </c>
      <c r="M27" t="s">
        <v>215</v>
      </c>
      <c r="N27">
        <v>0</v>
      </c>
      <c r="P27" t="s">
        <v>216</v>
      </c>
      <c r="Q27">
        <v>27335884</v>
      </c>
      <c r="R27" t="s">
        <v>1042</v>
      </c>
      <c r="S27" t="s">
        <v>1149</v>
      </c>
      <c r="T27" t="s">
        <v>219</v>
      </c>
      <c r="U27">
        <v>1</v>
      </c>
      <c r="V27">
        <v>0.25</v>
      </c>
      <c r="W27">
        <v>140</v>
      </c>
      <c r="X27" t="s">
        <v>241</v>
      </c>
      <c r="AA27">
        <v>80</v>
      </c>
      <c r="AB27" t="s">
        <v>220</v>
      </c>
      <c r="AC27">
        <v>5</v>
      </c>
      <c r="AD27">
        <v>102</v>
      </c>
      <c r="AE27" s="6">
        <v>37681</v>
      </c>
      <c r="AF27" s="6">
        <v>39622</v>
      </c>
      <c r="AG27" s="6">
        <v>51075</v>
      </c>
      <c r="AH27" s="6">
        <v>37201</v>
      </c>
      <c r="AI27" s="6">
        <v>41280</v>
      </c>
      <c r="AJ27" s="6">
        <v>37469</v>
      </c>
      <c r="AL27" t="s">
        <v>221</v>
      </c>
      <c r="AM27" t="s">
        <v>221</v>
      </c>
      <c r="AN27" t="s">
        <v>221</v>
      </c>
      <c r="AO27" t="s">
        <v>221</v>
      </c>
    </row>
    <row r="28" spans="1:41" x14ac:dyDescent="0.2">
      <c r="A28">
        <v>1</v>
      </c>
      <c r="B28" t="s">
        <v>12</v>
      </c>
      <c r="C28">
        <v>104</v>
      </c>
      <c r="D28" t="s">
        <v>338</v>
      </c>
      <c r="E28">
        <v>1040050</v>
      </c>
      <c r="F28" t="s">
        <v>1143</v>
      </c>
      <c r="G28">
        <v>31100</v>
      </c>
      <c r="H28">
        <v>140</v>
      </c>
      <c r="I28" t="s">
        <v>241</v>
      </c>
      <c r="J28">
        <v>1</v>
      </c>
      <c r="K28" t="s">
        <v>214</v>
      </c>
      <c r="L28">
        <v>1</v>
      </c>
      <c r="M28" t="s">
        <v>215</v>
      </c>
      <c r="N28">
        <v>0</v>
      </c>
      <c r="P28" t="s">
        <v>216</v>
      </c>
      <c r="Q28">
        <v>35928241</v>
      </c>
      <c r="R28" t="s">
        <v>356</v>
      </c>
      <c r="S28" t="s">
        <v>357</v>
      </c>
      <c r="T28" t="s">
        <v>219</v>
      </c>
      <c r="U28">
        <v>1</v>
      </c>
      <c r="V28">
        <v>0.5</v>
      </c>
      <c r="W28">
        <v>140</v>
      </c>
      <c r="X28" t="s">
        <v>241</v>
      </c>
      <c r="AA28">
        <v>80</v>
      </c>
      <c r="AB28" t="s">
        <v>220</v>
      </c>
      <c r="AC28">
        <v>3</v>
      </c>
      <c r="AD28">
        <v>102</v>
      </c>
      <c r="AE28" s="6">
        <v>38830</v>
      </c>
      <c r="AF28" s="6">
        <v>38830</v>
      </c>
      <c r="AG28" s="6">
        <v>40543</v>
      </c>
      <c r="AH28" s="6">
        <v>38018</v>
      </c>
      <c r="AI28" s="6">
        <v>47848</v>
      </c>
      <c r="AJ28" s="6">
        <v>37469</v>
      </c>
      <c r="AL28" t="s">
        <v>221</v>
      </c>
      <c r="AM28" t="s">
        <v>221</v>
      </c>
      <c r="AN28" t="s">
        <v>221</v>
      </c>
      <c r="AO28" t="s">
        <v>221</v>
      </c>
    </row>
    <row r="29" spans="1:41" x14ac:dyDescent="0.2">
      <c r="A29">
        <v>1</v>
      </c>
      <c r="B29" t="s">
        <v>12</v>
      </c>
      <c r="C29">
        <v>104</v>
      </c>
      <c r="D29" t="s">
        <v>338</v>
      </c>
      <c r="E29">
        <v>1040050</v>
      </c>
      <c r="F29" t="s">
        <v>1143</v>
      </c>
      <c r="G29">
        <v>31100</v>
      </c>
      <c r="H29">
        <v>140</v>
      </c>
      <c r="I29" t="s">
        <v>241</v>
      </c>
      <c r="J29">
        <v>1</v>
      </c>
      <c r="K29" t="s">
        <v>214</v>
      </c>
      <c r="L29">
        <v>1</v>
      </c>
      <c r="M29" t="s">
        <v>215</v>
      </c>
      <c r="N29">
        <v>0</v>
      </c>
      <c r="P29" t="s">
        <v>216</v>
      </c>
      <c r="Q29">
        <v>59058966</v>
      </c>
      <c r="R29" t="s">
        <v>341</v>
      </c>
      <c r="S29" t="s">
        <v>362</v>
      </c>
      <c r="T29" t="s">
        <v>219</v>
      </c>
      <c r="U29">
        <v>1</v>
      </c>
      <c r="V29">
        <v>0.25</v>
      </c>
      <c r="W29">
        <v>140</v>
      </c>
      <c r="X29" t="s">
        <v>241</v>
      </c>
      <c r="AA29">
        <v>80</v>
      </c>
      <c r="AB29" t="s">
        <v>220</v>
      </c>
      <c r="AC29">
        <v>5</v>
      </c>
      <c r="AD29">
        <v>107</v>
      </c>
      <c r="AE29" s="6">
        <v>37803</v>
      </c>
      <c r="AF29" s="6">
        <v>37803</v>
      </c>
      <c r="AG29" s="6">
        <v>48579</v>
      </c>
      <c r="AH29" s="6">
        <v>32325</v>
      </c>
      <c r="AI29" s="6">
        <v>48579</v>
      </c>
      <c r="AJ29" s="6">
        <v>37469</v>
      </c>
      <c r="AL29" t="s">
        <v>221</v>
      </c>
      <c r="AM29" t="s">
        <v>221</v>
      </c>
      <c r="AN29" t="s">
        <v>221</v>
      </c>
      <c r="AO29" t="s">
        <v>221</v>
      </c>
    </row>
    <row r="30" spans="1:41" x14ac:dyDescent="0.2">
      <c r="A30">
        <v>1</v>
      </c>
      <c r="B30" t="s">
        <v>12</v>
      </c>
      <c r="C30">
        <v>129</v>
      </c>
      <c r="D30" t="s">
        <v>375</v>
      </c>
      <c r="E30">
        <v>1290000</v>
      </c>
      <c r="F30" t="s">
        <v>18</v>
      </c>
      <c r="G30">
        <v>11100</v>
      </c>
      <c r="H30">
        <v>64</v>
      </c>
      <c r="I30" t="s">
        <v>222</v>
      </c>
      <c r="J30">
        <v>1</v>
      </c>
      <c r="K30" t="s">
        <v>214</v>
      </c>
      <c r="L30">
        <v>1</v>
      </c>
      <c r="M30" t="s">
        <v>215</v>
      </c>
      <c r="N30">
        <v>0</v>
      </c>
      <c r="P30" t="s">
        <v>216</v>
      </c>
      <c r="U30">
        <v>0.5</v>
      </c>
      <c r="AJ30" s="6">
        <v>34060</v>
      </c>
      <c r="AL30" t="s">
        <v>221</v>
      </c>
      <c r="AM30" t="s">
        <v>221</v>
      </c>
      <c r="AN30" t="s">
        <v>221</v>
      </c>
      <c r="AO30" t="s">
        <v>221</v>
      </c>
    </row>
    <row r="31" spans="1:41" x14ac:dyDescent="0.2">
      <c r="A31">
        <v>1</v>
      </c>
      <c r="B31" t="s">
        <v>12</v>
      </c>
      <c r="C31">
        <v>147</v>
      </c>
      <c r="D31" t="s">
        <v>403</v>
      </c>
      <c r="E31">
        <v>1470000</v>
      </c>
      <c r="F31" t="s">
        <v>25</v>
      </c>
      <c r="G31">
        <v>200</v>
      </c>
      <c r="H31">
        <v>64</v>
      </c>
      <c r="I31" t="s">
        <v>222</v>
      </c>
      <c r="J31">
        <v>1</v>
      </c>
      <c r="K31" t="s">
        <v>214</v>
      </c>
      <c r="L31">
        <v>1</v>
      </c>
      <c r="M31" t="s">
        <v>215</v>
      </c>
      <c r="N31">
        <v>0</v>
      </c>
      <c r="P31" t="s">
        <v>216</v>
      </c>
      <c r="Q31">
        <v>33598004</v>
      </c>
      <c r="R31" t="s">
        <v>1150</v>
      </c>
      <c r="S31" t="s">
        <v>1151</v>
      </c>
      <c r="T31" t="s">
        <v>219</v>
      </c>
      <c r="U31">
        <v>0.5</v>
      </c>
      <c r="V31">
        <v>0.5</v>
      </c>
      <c r="W31">
        <v>64</v>
      </c>
      <c r="X31" t="s">
        <v>222</v>
      </c>
      <c r="AA31">
        <v>80</v>
      </c>
      <c r="AB31" t="s">
        <v>220</v>
      </c>
      <c r="AC31">
        <v>6</v>
      </c>
      <c r="AD31">
        <v>101</v>
      </c>
      <c r="AE31" s="6">
        <v>38808</v>
      </c>
      <c r="AF31" s="6">
        <v>39995</v>
      </c>
      <c r="AG31" s="6">
        <v>41274</v>
      </c>
      <c r="AH31" s="6">
        <v>42767</v>
      </c>
      <c r="AI31" s="6">
        <v>54819</v>
      </c>
      <c r="AJ31" s="6">
        <v>38292</v>
      </c>
      <c r="AL31" t="s">
        <v>221</v>
      </c>
      <c r="AM31" t="s">
        <v>221</v>
      </c>
      <c r="AN31" t="s">
        <v>221</v>
      </c>
      <c r="AO31" t="s">
        <v>221</v>
      </c>
    </row>
    <row r="32" spans="1:41" x14ac:dyDescent="0.2">
      <c r="A32">
        <v>2</v>
      </c>
      <c r="B32" t="s">
        <v>36</v>
      </c>
      <c r="C32">
        <v>300</v>
      </c>
      <c r="D32" t="s">
        <v>439</v>
      </c>
      <c r="E32">
        <v>3000000</v>
      </c>
      <c r="F32" t="s">
        <v>440</v>
      </c>
      <c r="G32">
        <v>22200</v>
      </c>
      <c r="H32">
        <v>63</v>
      </c>
      <c r="I32" t="s">
        <v>2</v>
      </c>
      <c r="J32">
        <v>1</v>
      </c>
      <c r="K32" t="s">
        <v>214</v>
      </c>
      <c r="L32">
        <v>1</v>
      </c>
      <c r="M32" t="s">
        <v>215</v>
      </c>
      <c r="N32">
        <v>0</v>
      </c>
      <c r="P32" t="s">
        <v>216</v>
      </c>
      <c r="Q32">
        <v>3630928</v>
      </c>
      <c r="R32" t="s">
        <v>1152</v>
      </c>
      <c r="S32" t="s">
        <v>280</v>
      </c>
      <c r="T32" t="s">
        <v>219</v>
      </c>
      <c r="U32">
        <v>0.6</v>
      </c>
      <c r="V32">
        <v>0.6</v>
      </c>
      <c r="W32">
        <v>63</v>
      </c>
      <c r="X32" t="s">
        <v>2</v>
      </c>
      <c r="AA32">
        <v>80</v>
      </c>
      <c r="AB32" t="s">
        <v>220</v>
      </c>
      <c r="AC32">
        <v>6</v>
      </c>
      <c r="AD32">
        <v>111</v>
      </c>
      <c r="AE32" s="6">
        <v>37377</v>
      </c>
      <c r="AF32" s="6">
        <v>37377</v>
      </c>
      <c r="AG32" s="6">
        <v>41072</v>
      </c>
      <c r="AH32" s="6">
        <v>33604</v>
      </c>
      <c r="AI32" s="6">
        <v>41102</v>
      </c>
      <c r="AJ32" s="6">
        <v>32599</v>
      </c>
      <c r="AL32" t="s">
        <v>221</v>
      </c>
      <c r="AM32" t="s">
        <v>221</v>
      </c>
      <c r="AN32" t="s">
        <v>221</v>
      </c>
      <c r="AO32" t="s">
        <v>221</v>
      </c>
    </row>
    <row r="33" spans="1:41" x14ac:dyDescent="0.2">
      <c r="A33">
        <v>2</v>
      </c>
      <c r="B33" t="s">
        <v>36</v>
      </c>
      <c r="C33">
        <v>300</v>
      </c>
      <c r="D33" t="s">
        <v>439</v>
      </c>
      <c r="E33">
        <v>3000000</v>
      </c>
      <c r="F33" t="s">
        <v>440</v>
      </c>
      <c r="G33">
        <v>25000</v>
      </c>
      <c r="H33">
        <v>64</v>
      </c>
      <c r="I33" t="s">
        <v>222</v>
      </c>
      <c r="J33">
        <v>1</v>
      </c>
      <c r="K33" t="s">
        <v>214</v>
      </c>
      <c r="L33">
        <v>1</v>
      </c>
      <c r="M33" t="s">
        <v>215</v>
      </c>
      <c r="N33">
        <v>0</v>
      </c>
      <c r="P33" t="s">
        <v>216</v>
      </c>
      <c r="Q33">
        <v>22801716</v>
      </c>
      <c r="R33" t="s">
        <v>332</v>
      </c>
      <c r="S33" t="s">
        <v>483</v>
      </c>
      <c r="T33" t="s">
        <v>219</v>
      </c>
      <c r="U33">
        <v>0.85</v>
      </c>
      <c r="V33">
        <v>0.85</v>
      </c>
      <c r="W33">
        <v>64</v>
      </c>
      <c r="X33" t="s">
        <v>222</v>
      </c>
      <c r="AA33">
        <v>80</v>
      </c>
      <c r="AB33" t="s">
        <v>220</v>
      </c>
      <c r="AC33">
        <v>6</v>
      </c>
      <c r="AD33">
        <v>108</v>
      </c>
      <c r="AE33" s="6">
        <v>37377</v>
      </c>
      <c r="AF33" s="6">
        <v>37377</v>
      </c>
      <c r="AG33" s="6">
        <v>47222</v>
      </c>
      <c r="AH33" s="6">
        <v>34151</v>
      </c>
      <c r="AI33" s="6">
        <v>49064</v>
      </c>
      <c r="AJ33" s="6">
        <v>36312</v>
      </c>
      <c r="AL33" t="s">
        <v>221</v>
      </c>
      <c r="AM33" t="s">
        <v>221</v>
      </c>
      <c r="AN33" t="s">
        <v>221</v>
      </c>
      <c r="AO33" t="s">
        <v>221</v>
      </c>
    </row>
    <row r="34" spans="1:41" x14ac:dyDescent="0.2">
      <c r="A34">
        <v>2</v>
      </c>
      <c r="B34" t="s">
        <v>36</v>
      </c>
      <c r="C34">
        <v>300</v>
      </c>
      <c r="D34" t="s">
        <v>439</v>
      </c>
      <c r="E34">
        <v>3000110</v>
      </c>
      <c r="F34" t="s">
        <v>447</v>
      </c>
      <c r="G34">
        <v>60100</v>
      </c>
      <c r="H34">
        <v>140</v>
      </c>
      <c r="I34" t="s">
        <v>241</v>
      </c>
      <c r="J34">
        <v>1</v>
      </c>
      <c r="K34" t="s">
        <v>214</v>
      </c>
      <c r="L34">
        <v>1</v>
      </c>
      <c r="M34" t="s">
        <v>215</v>
      </c>
      <c r="N34">
        <v>0</v>
      </c>
      <c r="P34" t="s">
        <v>216</v>
      </c>
      <c r="Q34">
        <v>57390379</v>
      </c>
      <c r="R34" t="s">
        <v>472</v>
      </c>
      <c r="S34" t="s">
        <v>473</v>
      </c>
      <c r="T34" t="s">
        <v>219</v>
      </c>
      <c r="U34">
        <v>0.75</v>
      </c>
      <c r="V34">
        <v>0.75</v>
      </c>
      <c r="W34">
        <v>140</v>
      </c>
      <c r="X34" t="s">
        <v>241</v>
      </c>
      <c r="AA34">
        <v>80</v>
      </c>
      <c r="AB34" t="s">
        <v>220</v>
      </c>
      <c r="AC34">
        <v>4</v>
      </c>
      <c r="AD34">
        <v>111</v>
      </c>
      <c r="AE34" s="6">
        <v>37377</v>
      </c>
      <c r="AF34" s="6">
        <v>37377</v>
      </c>
      <c r="AG34" s="6">
        <v>44610</v>
      </c>
      <c r="AH34" s="6">
        <v>36775</v>
      </c>
      <c r="AI34" s="6">
        <v>47177</v>
      </c>
      <c r="AJ34" s="6">
        <v>34060</v>
      </c>
      <c r="AL34" t="s">
        <v>221</v>
      </c>
      <c r="AM34" t="s">
        <v>221</v>
      </c>
      <c r="AN34" t="s">
        <v>221</v>
      </c>
      <c r="AO34" t="s">
        <v>221</v>
      </c>
    </row>
    <row r="35" spans="1:41" x14ac:dyDescent="0.2">
      <c r="A35">
        <v>2</v>
      </c>
      <c r="B35" t="s">
        <v>36</v>
      </c>
      <c r="C35">
        <v>300</v>
      </c>
      <c r="D35" t="s">
        <v>439</v>
      </c>
      <c r="E35">
        <v>3000210</v>
      </c>
      <c r="F35" t="s">
        <v>459</v>
      </c>
      <c r="G35">
        <v>60100</v>
      </c>
      <c r="H35">
        <v>140</v>
      </c>
      <c r="I35" t="s">
        <v>241</v>
      </c>
      <c r="J35">
        <v>1</v>
      </c>
      <c r="K35" t="s">
        <v>214</v>
      </c>
      <c r="L35">
        <v>1</v>
      </c>
      <c r="M35" t="s">
        <v>215</v>
      </c>
      <c r="N35">
        <v>0</v>
      </c>
      <c r="P35" t="s">
        <v>216</v>
      </c>
      <c r="Q35">
        <v>13620869</v>
      </c>
      <c r="R35" t="s">
        <v>1153</v>
      </c>
      <c r="S35" t="s">
        <v>1154</v>
      </c>
      <c r="T35" t="s">
        <v>219</v>
      </c>
      <c r="U35">
        <v>0.75</v>
      </c>
      <c r="V35">
        <v>0.05</v>
      </c>
      <c r="W35">
        <v>140</v>
      </c>
      <c r="X35" t="s">
        <v>241</v>
      </c>
      <c r="AA35">
        <v>80</v>
      </c>
      <c r="AB35" t="s">
        <v>220</v>
      </c>
      <c r="AC35">
        <v>3</v>
      </c>
      <c r="AE35" s="6">
        <v>39934</v>
      </c>
      <c r="AF35" s="6">
        <v>39934</v>
      </c>
      <c r="AG35" s="6">
        <v>43294</v>
      </c>
      <c r="AH35" s="6">
        <v>35490</v>
      </c>
      <c r="AI35" s="6">
        <v>45851</v>
      </c>
      <c r="AJ35" s="6">
        <v>33604</v>
      </c>
      <c r="AL35" t="s">
        <v>221</v>
      </c>
      <c r="AM35" t="s">
        <v>221</v>
      </c>
      <c r="AN35" t="s">
        <v>221</v>
      </c>
      <c r="AO35" t="s">
        <v>221</v>
      </c>
    </row>
    <row r="36" spans="1:41" x14ac:dyDescent="0.2">
      <c r="A36">
        <v>2</v>
      </c>
      <c r="B36" t="s">
        <v>36</v>
      </c>
      <c r="C36">
        <v>300</v>
      </c>
      <c r="D36" t="s">
        <v>439</v>
      </c>
      <c r="E36">
        <v>3000210</v>
      </c>
      <c r="F36" t="s">
        <v>459</v>
      </c>
      <c r="G36">
        <v>60100</v>
      </c>
      <c r="H36">
        <v>140</v>
      </c>
      <c r="I36" t="s">
        <v>241</v>
      </c>
      <c r="J36">
        <v>1</v>
      </c>
      <c r="K36" t="s">
        <v>214</v>
      </c>
      <c r="L36">
        <v>1</v>
      </c>
      <c r="M36" t="s">
        <v>215</v>
      </c>
      <c r="N36">
        <v>0</v>
      </c>
      <c r="P36" t="s">
        <v>216</v>
      </c>
      <c r="Q36">
        <v>23977804</v>
      </c>
      <c r="R36" t="s">
        <v>1155</v>
      </c>
      <c r="S36" t="s">
        <v>1055</v>
      </c>
      <c r="T36" t="s">
        <v>219</v>
      </c>
      <c r="U36">
        <v>0.75</v>
      </c>
      <c r="V36">
        <v>0.3</v>
      </c>
      <c r="W36">
        <v>140</v>
      </c>
      <c r="X36" t="s">
        <v>241</v>
      </c>
      <c r="AA36">
        <v>80</v>
      </c>
      <c r="AB36" t="s">
        <v>220</v>
      </c>
      <c r="AC36">
        <v>4</v>
      </c>
      <c r="AD36">
        <v>107</v>
      </c>
      <c r="AE36" s="6">
        <v>40026</v>
      </c>
      <c r="AF36" s="6">
        <v>40026</v>
      </c>
      <c r="AG36" s="6">
        <v>47026</v>
      </c>
      <c r="AH36" s="6">
        <v>33482</v>
      </c>
      <c r="AI36" s="6">
        <v>47026</v>
      </c>
      <c r="AJ36" s="6">
        <v>33604</v>
      </c>
      <c r="AL36" t="s">
        <v>221</v>
      </c>
      <c r="AM36" t="s">
        <v>221</v>
      </c>
      <c r="AN36" t="s">
        <v>221</v>
      </c>
      <c r="AO36" t="s">
        <v>221</v>
      </c>
    </row>
    <row r="37" spans="1:41" x14ac:dyDescent="0.2">
      <c r="A37">
        <v>2</v>
      </c>
      <c r="B37" t="s">
        <v>36</v>
      </c>
      <c r="C37">
        <v>300</v>
      </c>
      <c r="D37" t="s">
        <v>439</v>
      </c>
      <c r="E37">
        <v>3000210</v>
      </c>
      <c r="F37" t="s">
        <v>459</v>
      </c>
      <c r="G37">
        <v>60100</v>
      </c>
      <c r="H37">
        <v>140</v>
      </c>
      <c r="I37" t="s">
        <v>241</v>
      </c>
      <c r="J37">
        <v>1</v>
      </c>
      <c r="K37" t="s">
        <v>214</v>
      </c>
      <c r="L37">
        <v>1</v>
      </c>
      <c r="M37" t="s">
        <v>215</v>
      </c>
      <c r="N37">
        <v>0</v>
      </c>
      <c r="P37" t="s">
        <v>216</v>
      </c>
      <c r="Q37">
        <v>58249715</v>
      </c>
      <c r="R37" t="s">
        <v>1156</v>
      </c>
      <c r="S37" t="s">
        <v>938</v>
      </c>
      <c r="T37" t="s">
        <v>219</v>
      </c>
      <c r="U37">
        <v>0.75</v>
      </c>
      <c r="V37">
        <v>0.4</v>
      </c>
      <c r="W37">
        <v>140</v>
      </c>
      <c r="X37" t="s">
        <v>241</v>
      </c>
      <c r="AA37">
        <v>80</v>
      </c>
      <c r="AB37" t="s">
        <v>220</v>
      </c>
      <c r="AC37">
        <v>5</v>
      </c>
      <c r="AD37">
        <v>111</v>
      </c>
      <c r="AE37" s="6">
        <v>39904</v>
      </c>
      <c r="AF37" s="6">
        <v>39904</v>
      </c>
      <c r="AG37" s="6">
        <v>45842</v>
      </c>
      <c r="AH37" s="6">
        <v>34029</v>
      </c>
      <c r="AI37" s="6">
        <v>45842</v>
      </c>
      <c r="AJ37" s="6">
        <v>33604</v>
      </c>
      <c r="AL37" t="s">
        <v>221</v>
      </c>
      <c r="AM37" t="s">
        <v>221</v>
      </c>
      <c r="AN37" t="s">
        <v>221</v>
      </c>
      <c r="AO37" t="s">
        <v>221</v>
      </c>
    </row>
    <row r="38" spans="1:41" x14ac:dyDescent="0.2">
      <c r="A38">
        <v>2</v>
      </c>
      <c r="B38" t="s">
        <v>36</v>
      </c>
      <c r="C38">
        <v>300</v>
      </c>
      <c r="D38" t="s">
        <v>439</v>
      </c>
      <c r="E38">
        <v>3000220</v>
      </c>
      <c r="F38" t="s">
        <v>465</v>
      </c>
      <c r="G38">
        <v>50100</v>
      </c>
      <c r="H38">
        <v>140</v>
      </c>
      <c r="I38" t="s">
        <v>241</v>
      </c>
      <c r="J38">
        <v>1</v>
      </c>
      <c r="K38" t="s">
        <v>214</v>
      </c>
      <c r="L38">
        <v>1</v>
      </c>
      <c r="M38" t="s">
        <v>215</v>
      </c>
      <c r="N38">
        <v>0</v>
      </c>
      <c r="P38" t="s">
        <v>216</v>
      </c>
      <c r="Q38">
        <v>58810334</v>
      </c>
      <c r="R38" t="s">
        <v>443</v>
      </c>
      <c r="S38" t="s">
        <v>444</v>
      </c>
      <c r="T38" t="s">
        <v>219</v>
      </c>
      <c r="U38">
        <v>0.75</v>
      </c>
      <c r="V38">
        <v>0.75</v>
      </c>
      <c r="W38">
        <v>140</v>
      </c>
      <c r="X38" t="s">
        <v>241</v>
      </c>
      <c r="AA38">
        <v>80</v>
      </c>
      <c r="AB38" t="s">
        <v>220</v>
      </c>
      <c r="AC38">
        <v>3</v>
      </c>
      <c r="AD38">
        <v>111</v>
      </c>
      <c r="AE38" s="6">
        <v>36404</v>
      </c>
      <c r="AF38" s="6">
        <v>37377</v>
      </c>
      <c r="AG38" s="6">
        <v>43100</v>
      </c>
      <c r="AH38" s="6">
        <v>34029</v>
      </c>
      <c r="AI38" s="6">
        <v>48036</v>
      </c>
      <c r="AJ38" s="6">
        <v>34060</v>
      </c>
      <c r="AL38" t="s">
        <v>221</v>
      </c>
      <c r="AM38" t="s">
        <v>221</v>
      </c>
      <c r="AN38" t="s">
        <v>221</v>
      </c>
      <c r="AO38" t="s">
        <v>221</v>
      </c>
    </row>
    <row r="39" spans="1:41" x14ac:dyDescent="0.2">
      <c r="A39">
        <v>2</v>
      </c>
      <c r="B39" t="s">
        <v>36</v>
      </c>
      <c r="C39">
        <v>300</v>
      </c>
      <c r="D39" t="s">
        <v>439</v>
      </c>
      <c r="E39">
        <v>3000310</v>
      </c>
      <c r="F39" t="s">
        <v>470</v>
      </c>
      <c r="G39">
        <v>50100</v>
      </c>
      <c r="H39">
        <v>140</v>
      </c>
      <c r="I39" t="s">
        <v>241</v>
      </c>
      <c r="J39">
        <v>1</v>
      </c>
      <c r="K39" t="s">
        <v>214</v>
      </c>
      <c r="L39">
        <v>1</v>
      </c>
      <c r="M39" t="s">
        <v>215</v>
      </c>
      <c r="N39">
        <v>0</v>
      </c>
      <c r="P39" t="s">
        <v>216</v>
      </c>
      <c r="Q39">
        <v>62541016</v>
      </c>
      <c r="R39" t="s">
        <v>441</v>
      </c>
      <c r="S39" t="s">
        <v>442</v>
      </c>
      <c r="T39" t="s">
        <v>219</v>
      </c>
      <c r="U39">
        <v>0.25</v>
      </c>
      <c r="V39">
        <v>0.25</v>
      </c>
      <c r="W39">
        <v>140</v>
      </c>
      <c r="X39" t="s">
        <v>241</v>
      </c>
      <c r="AA39">
        <v>80</v>
      </c>
      <c r="AB39" t="s">
        <v>220</v>
      </c>
      <c r="AC39">
        <v>3</v>
      </c>
      <c r="AE39" s="6">
        <v>39348</v>
      </c>
      <c r="AF39" s="6">
        <v>40269</v>
      </c>
      <c r="AG39" s="6">
        <v>48384</v>
      </c>
      <c r="AH39" s="6">
        <v>38888</v>
      </c>
      <c r="AI39" s="6">
        <v>54727</v>
      </c>
      <c r="AJ39" s="6">
        <v>18629</v>
      </c>
      <c r="AL39" t="s">
        <v>221</v>
      </c>
      <c r="AM39" t="s">
        <v>221</v>
      </c>
      <c r="AN39" t="s">
        <v>221</v>
      </c>
      <c r="AO39" t="s">
        <v>221</v>
      </c>
    </row>
    <row r="40" spans="1:41" x14ac:dyDescent="0.2">
      <c r="A40">
        <v>2</v>
      </c>
      <c r="B40" t="s">
        <v>36</v>
      </c>
      <c r="C40">
        <v>300</v>
      </c>
      <c r="D40" t="s">
        <v>439</v>
      </c>
      <c r="E40">
        <v>3000320</v>
      </c>
      <c r="F40" t="s">
        <v>471</v>
      </c>
      <c r="G40">
        <v>70100</v>
      </c>
      <c r="H40">
        <v>140</v>
      </c>
      <c r="I40" t="s">
        <v>241</v>
      </c>
      <c r="J40">
        <v>1</v>
      </c>
      <c r="K40" t="s">
        <v>214</v>
      </c>
      <c r="L40">
        <v>1</v>
      </c>
      <c r="M40" t="s">
        <v>215</v>
      </c>
      <c r="N40">
        <v>0</v>
      </c>
      <c r="P40" t="s">
        <v>216</v>
      </c>
      <c r="Q40">
        <v>39840517</v>
      </c>
      <c r="R40" t="s">
        <v>1157</v>
      </c>
      <c r="S40" t="s">
        <v>243</v>
      </c>
      <c r="T40" t="s">
        <v>219</v>
      </c>
      <c r="U40">
        <v>0.26</v>
      </c>
      <c r="V40">
        <v>0.09</v>
      </c>
      <c r="W40">
        <v>140</v>
      </c>
      <c r="X40" t="s">
        <v>241</v>
      </c>
      <c r="AA40">
        <v>80</v>
      </c>
      <c r="AB40" t="s">
        <v>220</v>
      </c>
      <c r="AC40">
        <v>2</v>
      </c>
      <c r="AE40" s="6">
        <v>40422</v>
      </c>
      <c r="AF40" s="6">
        <v>40422</v>
      </c>
      <c r="AG40" s="6">
        <v>52376</v>
      </c>
      <c r="AH40" s="6">
        <v>39784</v>
      </c>
      <c r="AI40" s="6">
        <v>40504</v>
      </c>
      <c r="AJ40" s="6">
        <v>18629</v>
      </c>
      <c r="AL40" t="s">
        <v>221</v>
      </c>
      <c r="AM40" t="s">
        <v>221</v>
      </c>
      <c r="AN40" t="s">
        <v>221</v>
      </c>
      <c r="AO40" t="s">
        <v>221</v>
      </c>
    </row>
    <row r="41" spans="1:41" x14ac:dyDescent="0.2">
      <c r="A41">
        <v>2</v>
      </c>
      <c r="B41" t="s">
        <v>36</v>
      </c>
      <c r="C41">
        <v>301</v>
      </c>
      <c r="D41" t="s">
        <v>477</v>
      </c>
      <c r="E41">
        <v>3010000</v>
      </c>
      <c r="F41" t="s">
        <v>38</v>
      </c>
      <c r="G41">
        <v>20900</v>
      </c>
      <c r="H41">
        <v>63</v>
      </c>
      <c r="I41" t="s">
        <v>2</v>
      </c>
      <c r="J41">
        <v>1</v>
      </c>
      <c r="K41" t="s">
        <v>214</v>
      </c>
      <c r="L41">
        <v>1</v>
      </c>
      <c r="M41" t="s">
        <v>215</v>
      </c>
      <c r="N41">
        <v>0</v>
      </c>
      <c r="P41" t="s">
        <v>216</v>
      </c>
      <c r="Q41">
        <v>26686360</v>
      </c>
      <c r="R41" t="s">
        <v>1158</v>
      </c>
      <c r="S41" t="s">
        <v>362</v>
      </c>
      <c r="T41" t="s">
        <v>219</v>
      </c>
      <c r="U41">
        <v>0.5</v>
      </c>
      <c r="V41">
        <v>0.5</v>
      </c>
      <c r="W41">
        <v>63</v>
      </c>
      <c r="X41" t="s">
        <v>2</v>
      </c>
      <c r="AA41">
        <v>80</v>
      </c>
      <c r="AB41" t="s">
        <v>220</v>
      </c>
      <c r="AC41">
        <v>6</v>
      </c>
      <c r="AD41">
        <v>101</v>
      </c>
      <c r="AE41" s="6">
        <v>38078</v>
      </c>
      <c r="AF41" s="6">
        <v>38078</v>
      </c>
      <c r="AG41" s="6">
        <v>44043</v>
      </c>
      <c r="AH41" s="6">
        <v>28795</v>
      </c>
      <c r="AI41" s="6">
        <v>41882</v>
      </c>
      <c r="AJ41" s="6">
        <v>18629</v>
      </c>
      <c r="AL41" t="s">
        <v>221</v>
      </c>
      <c r="AM41" t="s">
        <v>221</v>
      </c>
      <c r="AN41" t="s">
        <v>221</v>
      </c>
      <c r="AO41" t="s">
        <v>221</v>
      </c>
    </row>
    <row r="42" spans="1:41" x14ac:dyDescent="0.2">
      <c r="A42">
        <v>2</v>
      </c>
      <c r="B42" t="s">
        <v>36</v>
      </c>
      <c r="C42">
        <v>301</v>
      </c>
      <c r="D42" t="s">
        <v>477</v>
      </c>
      <c r="E42">
        <v>3010000</v>
      </c>
      <c r="F42" t="s">
        <v>38</v>
      </c>
      <c r="G42">
        <v>21300</v>
      </c>
      <c r="H42">
        <v>64</v>
      </c>
      <c r="I42" t="s">
        <v>222</v>
      </c>
      <c r="J42">
        <v>1</v>
      </c>
      <c r="K42" t="s">
        <v>214</v>
      </c>
      <c r="L42">
        <v>1</v>
      </c>
      <c r="M42" t="s">
        <v>215</v>
      </c>
      <c r="N42">
        <v>0</v>
      </c>
      <c r="P42" t="s">
        <v>216</v>
      </c>
      <c r="Q42">
        <v>26686360</v>
      </c>
      <c r="R42" t="s">
        <v>1158</v>
      </c>
      <c r="S42" t="s">
        <v>362</v>
      </c>
      <c r="T42" t="s">
        <v>219</v>
      </c>
      <c r="U42">
        <v>0.5</v>
      </c>
      <c r="V42">
        <v>0.5</v>
      </c>
      <c r="W42">
        <v>64</v>
      </c>
      <c r="X42" t="s">
        <v>222</v>
      </c>
      <c r="AA42">
        <v>80</v>
      </c>
      <c r="AB42" t="s">
        <v>220</v>
      </c>
      <c r="AC42">
        <v>6</v>
      </c>
      <c r="AD42">
        <v>101</v>
      </c>
      <c r="AE42" s="6">
        <v>38078</v>
      </c>
      <c r="AF42" s="6">
        <v>38078</v>
      </c>
      <c r="AG42" s="6">
        <v>44043</v>
      </c>
      <c r="AH42" s="6">
        <v>28795</v>
      </c>
      <c r="AI42" s="6">
        <v>41882</v>
      </c>
      <c r="AJ42" s="6">
        <v>18629</v>
      </c>
      <c r="AL42" t="s">
        <v>221</v>
      </c>
      <c r="AM42" t="s">
        <v>221</v>
      </c>
      <c r="AN42" t="s">
        <v>221</v>
      </c>
      <c r="AO42" t="s">
        <v>221</v>
      </c>
    </row>
    <row r="43" spans="1:41" x14ac:dyDescent="0.2">
      <c r="A43">
        <v>2</v>
      </c>
      <c r="B43" t="s">
        <v>36</v>
      </c>
      <c r="C43">
        <v>301</v>
      </c>
      <c r="D43" t="s">
        <v>477</v>
      </c>
      <c r="E43">
        <v>3010050</v>
      </c>
      <c r="F43" t="s">
        <v>1159</v>
      </c>
      <c r="G43">
        <v>10700</v>
      </c>
      <c r="H43">
        <v>120</v>
      </c>
      <c r="I43" t="s">
        <v>227</v>
      </c>
      <c r="J43">
        <v>1</v>
      </c>
      <c r="K43" t="s">
        <v>214</v>
      </c>
      <c r="L43">
        <v>1</v>
      </c>
      <c r="M43" t="s">
        <v>215</v>
      </c>
      <c r="N43">
        <v>8</v>
      </c>
      <c r="O43" t="s">
        <v>228</v>
      </c>
      <c r="P43" t="s">
        <v>216</v>
      </c>
      <c r="Q43">
        <v>33014739</v>
      </c>
      <c r="R43" t="s">
        <v>1160</v>
      </c>
      <c r="S43" t="s">
        <v>584</v>
      </c>
      <c r="T43" t="s">
        <v>219</v>
      </c>
      <c r="U43">
        <v>0.5</v>
      </c>
      <c r="V43">
        <v>0.5</v>
      </c>
      <c r="W43">
        <v>120</v>
      </c>
      <c r="X43" t="s">
        <v>227</v>
      </c>
      <c r="AA43">
        <v>80</v>
      </c>
      <c r="AB43" t="s">
        <v>220</v>
      </c>
      <c r="AC43">
        <v>2</v>
      </c>
      <c r="AE43" s="6">
        <v>39852</v>
      </c>
      <c r="AF43" s="6">
        <v>40210</v>
      </c>
      <c r="AG43" s="6">
        <v>40482</v>
      </c>
      <c r="AH43" s="6">
        <v>39488</v>
      </c>
      <c r="AI43" s="6">
        <v>52443</v>
      </c>
      <c r="AJ43" s="6">
        <v>38777</v>
      </c>
      <c r="AK43" s="6">
        <v>40847</v>
      </c>
      <c r="AL43" t="s">
        <v>221</v>
      </c>
      <c r="AM43" t="s">
        <v>221</v>
      </c>
      <c r="AN43" t="s">
        <v>221</v>
      </c>
      <c r="AO43" t="s">
        <v>221</v>
      </c>
    </row>
    <row r="44" spans="1:41" x14ac:dyDescent="0.2">
      <c r="A44">
        <v>2</v>
      </c>
      <c r="B44" t="s">
        <v>36</v>
      </c>
      <c r="C44">
        <v>302</v>
      </c>
      <c r="D44" t="s">
        <v>485</v>
      </c>
      <c r="E44">
        <v>3020000</v>
      </c>
      <c r="F44" t="s">
        <v>39</v>
      </c>
      <c r="G44">
        <v>20100</v>
      </c>
      <c r="H44">
        <v>64</v>
      </c>
      <c r="I44" t="s">
        <v>222</v>
      </c>
      <c r="J44">
        <v>1</v>
      </c>
      <c r="K44" t="s">
        <v>214</v>
      </c>
      <c r="L44">
        <v>1</v>
      </c>
      <c r="M44" t="s">
        <v>215</v>
      </c>
      <c r="N44">
        <v>0</v>
      </c>
      <c r="P44" t="s">
        <v>216</v>
      </c>
      <c r="Q44">
        <v>57242273</v>
      </c>
      <c r="R44" t="s">
        <v>1161</v>
      </c>
      <c r="S44" t="s">
        <v>513</v>
      </c>
      <c r="T44" t="s">
        <v>219</v>
      </c>
      <c r="U44">
        <v>0.5</v>
      </c>
      <c r="V44">
        <v>0.5</v>
      </c>
      <c r="W44">
        <v>64</v>
      </c>
      <c r="X44" t="s">
        <v>222</v>
      </c>
      <c r="AA44">
        <v>80</v>
      </c>
      <c r="AB44" t="s">
        <v>220</v>
      </c>
      <c r="AC44">
        <v>6</v>
      </c>
      <c r="AD44">
        <v>111</v>
      </c>
      <c r="AE44" s="6">
        <v>32905</v>
      </c>
      <c r="AF44" s="6">
        <v>32905</v>
      </c>
      <c r="AG44" s="6">
        <v>44255</v>
      </c>
      <c r="AH44" s="6">
        <v>32905</v>
      </c>
      <c r="AI44" s="6">
        <v>46783</v>
      </c>
      <c r="AJ44" s="6">
        <v>34060</v>
      </c>
      <c r="AL44" t="s">
        <v>221</v>
      </c>
      <c r="AM44" t="s">
        <v>221</v>
      </c>
      <c r="AN44" t="s">
        <v>221</v>
      </c>
      <c r="AO44" t="s">
        <v>221</v>
      </c>
    </row>
    <row r="45" spans="1:41" x14ac:dyDescent="0.2">
      <c r="A45">
        <v>2</v>
      </c>
      <c r="B45" t="s">
        <v>36</v>
      </c>
      <c r="C45">
        <v>303</v>
      </c>
      <c r="D45" t="s">
        <v>490</v>
      </c>
      <c r="E45">
        <v>3030000</v>
      </c>
      <c r="F45" t="s">
        <v>40</v>
      </c>
      <c r="G45">
        <v>35100</v>
      </c>
      <c r="H45">
        <v>63</v>
      </c>
      <c r="I45" t="s">
        <v>2</v>
      </c>
      <c r="J45">
        <v>1</v>
      </c>
      <c r="K45" t="s">
        <v>214</v>
      </c>
      <c r="L45">
        <v>1</v>
      </c>
      <c r="M45" t="s">
        <v>215</v>
      </c>
      <c r="N45">
        <v>0</v>
      </c>
      <c r="P45" t="s">
        <v>216</v>
      </c>
      <c r="Q45">
        <v>58811803</v>
      </c>
      <c r="R45" t="s">
        <v>491</v>
      </c>
      <c r="S45" t="s">
        <v>391</v>
      </c>
      <c r="T45" t="s">
        <v>219</v>
      </c>
      <c r="U45">
        <v>0.75</v>
      </c>
      <c r="V45">
        <v>0.75</v>
      </c>
      <c r="W45">
        <v>63</v>
      </c>
      <c r="X45" t="s">
        <v>2</v>
      </c>
      <c r="AA45">
        <v>80</v>
      </c>
      <c r="AB45" t="s">
        <v>220</v>
      </c>
      <c r="AC45">
        <v>6</v>
      </c>
      <c r="AD45">
        <v>104</v>
      </c>
      <c r="AE45" s="6">
        <v>32629</v>
      </c>
      <c r="AF45" s="6">
        <v>36008</v>
      </c>
      <c r="AG45" s="6">
        <v>45413</v>
      </c>
      <c r="AH45" s="6">
        <v>32629</v>
      </c>
      <c r="AI45" s="6">
        <v>45443</v>
      </c>
      <c r="AJ45" s="6">
        <v>33970</v>
      </c>
      <c r="AL45" t="s">
        <v>221</v>
      </c>
      <c r="AM45" t="s">
        <v>221</v>
      </c>
      <c r="AN45" t="s">
        <v>221</v>
      </c>
      <c r="AO45" t="s">
        <v>221</v>
      </c>
    </row>
    <row r="46" spans="1:41" x14ac:dyDescent="0.2">
      <c r="A46">
        <v>2</v>
      </c>
      <c r="B46" t="s">
        <v>36</v>
      </c>
      <c r="C46">
        <v>303</v>
      </c>
      <c r="D46" t="s">
        <v>490</v>
      </c>
      <c r="E46">
        <v>3030000</v>
      </c>
      <c r="F46" t="s">
        <v>40</v>
      </c>
      <c r="G46">
        <v>40100</v>
      </c>
      <c r="H46">
        <v>64</v>
      </c>
      <c r="I46" t="s">
        <v>222</v>
      </c>
      <c r="J46">
        <v>1</v>
      </c>
      <c r="K46" t="s">
        <v>214</v>
      </c>
      <c r="L46">
        <v>1</v>
      </c>
      <c r="M46" t="s">
        <v>215</v>
      </c>
      <c r="N46">
        <v>0</v>
      </c>
      <c r="P46" t="s">
        <v>216</v>
      </c>
      <c r="Q46">
        <v>22718050</v>
      </c>
      <c r="R46" t="s">
        <v>1162</v>
      </c>
      <c r="S46" t="s">
        <v>434</v>
      </c>
      <c r="T46" t="s">
        <v>219</v>
      </c>
      <c r="U46">
        <v>0.5</v>
      </c>
      <c r="V46">
        <v>0.5</v>
      </c>
      <c r="W46">
        <v>64</v>
      </c>
      <c r="X46" t="s">
        <v>222</v>
      </c>
      <c r="AA46">
        <v>80</v>
      </c>
      <c r="AB46" t="s">
        <v>220</v>
      </c>
      <c r="AC46">
        <v>5</v>
      </c>
      <c r="AE46" s="6">
        <v>39417</v>
      </c>
      <c r="AF46" s="6">
        <v>39417</v>
      </c>
      <c r="AG46" s="6">
        <v>43069</v>
      </c>
      <c r="AH46" s="6">
        <v>35612</v>
      </c>
      <c r="AI46" s="6">
        <v>43100</v>
      </c>
      <c r="AJ46" s="6">
        <v>18629</v>
      </c>
      <c r="AL46" t="s">
        <v>221</v>
      </c>
      <c r="AM46" t="s">
        <v>221</v>
      </c>
      <c r="AN46" t="s">
        <v>221</v>
      </c>
      <c r="AO46" t="s">
        <v>221</v>
      </c>
    </row>
    <row r="47" spans="1:41" x14ac:dyDescent="0.2">
      <c r="A47">
        <v>2</v>
      </c>
      <c r="B47" t="s">
        <v>36</v>
      </c>
      <c r="C47">
        <v>304</v>
      </c>
      <c r="D47" t="s">
        <v>498</v>
      </c>
      <c r="E47">
        <v>3040000</v>
      </c>
      <c r="F47" t="s">
        <v>41</v>
      </c>
      <c r="G47">
        <v>40100</v>
      </c>
      <c r="H47">
        <v>64</v>
      </c>
      <c r="I47" t="s">
        <v>222</v>
      </c>
      <c r="J47">
        <v>1</v>
      </c>
      <c r="K47" t="s">
        <v>214</v>
      </c>
      <c r="L47">
        <v>1</v>
      </c>
      <c r="M47" t="s">
        <v>215</v>
      </c>
      <c r="N47">
        <v>0</v>
      </c>
      <c r="P47" t="s">
        <v>216</v>
      </c>
      <c r="Q47">
        <v>55585210</v>
      </c>
      <c r="R47" t="s">
        <v>1163</v>
      </c>
      <c r="S47" t="s">
        <v>1164</v>
      </c>
      <c r="T47" t="s">
        <v>219</v>
      </c>
      <c r="U47">
        <v>0.9</v>
      </c>
      <c r="V47">
        <v>0.9</v>
      </c>
      <c r="W47">
        <v>64</v>
      </c>
      <c r="X47" t="s">
        <v>222</v>
      </c>
      <c r="AA47">
        <v>80</v>
      </c>
      <c r="AB47" t="s">
        <v>220</v>
      </c>
      <c r="AC47">
        <v>5</v>
      </c>
      <c r="AE47" s="6">
        <v>39539</v>
      </c>
      <c r="AF47" s="6">
        <v>39539</v>
      </c>
      <c r="AG47" s="6">
        <v>47027</v>
      </c>
      <c r="AH47" s="6">
        <v>39539</v>
      </c>
      <c r="AI47" s="6">
        <v>40968</v>
      </c>
      <c r="AJ47" s="6">
        <v>26665</v>
      </c>
      <c r="AL47" t="s">
        <v>221</v>
      </c>
      <c r="AM47" t="s">
        <v>221</v>
      </c>
      <c r="AN47" t="s">
        <v>221</v>
      </c>
      <c r="AO47" t="s">
        <v>221</v>
      </c>
    </row>
    <row r="48" spans="1:41" x14ac:dyDescent="0.2">
      <c r="A48">
        <v>2</v>
      </c>
      <c r="B48" t="s">
        <v>36</v>
      </c>
      <c r="C48">
        <v>304</v>
      </c>
      <c r="D48" t="s">
        <v>498</v>
      </c>
      <c r="E48">
        <v>3040000</v>
      </c>
      <c r="F48" t="s">
        <v>41</v>
      </c>
      <c r="G48">
        <v>92200</v>
      </c>
      <c r="H48">
        <v>120</v>
      </c>
      <c r="I48" t="s">
        <v>227</v>
      </c>
      <c r="J48">
        <v>1</v>
      </c>
      <c r="K48" t="s">
        <v>214</v>
      </c>
      <c r="L48">
        <v>1</v>
      </c>
      <c r="M48" t="s">
        <v>215</v>
      </c>
      <c r="N48">
        <v>8</v>
      </c>
      <c r="O48" t="s">
        <v>228</v>
      </c>
      <c r="P48" t="s">
        <v>216</v>
      </c>
      <c r="Q48">
        <v>38624482</v>
      </c>
      <c r="R48" t="s">
        <v>1165</v>
      </c>
      <c r="S48" t="s">
        <v>542</v>
      </c>
      <c r="T48" t="s">
        <v>219</v>
      </c>
      <c r="U48">
        <v>0.5</v>
      </c>
      <c r="V48">
        <v>0.5</v>
      </c>
      <c r="W48">
        <v>120</v>
      </c>
      <c r="X48" t="s">
        <v>227</v>
      </c>
      <c r="AA48">
        <v>80</v>
      </c>
      <c r="AB48" t="s">
        <v>220</v>
      </c>
      <c r="AC48">
        <v>1</v>
      </c>
      <c r="AE48" s="6">
        <v>40330</v>
      </c>
      <c r="AF48" s="6">
        <v>40330</v>
      </c>
      <c r="AG48" s="6">
        <v>40482</v>
      </c>
      <c r="AH48" s="6">
        <v>44038</v>
      </c>
      <c r="AI48" s="6">
        <v>44469</v>
      </c>
      <c r="AJ48" s="6">
        <v>38777</v>
      </c>
      <c r="AK48" s="6">
        <v>40847</v>
      </c>
      <c r="AL48" t="s">
        <v>221</v>
      </c>
      <c r="AM48" t="s">
        <v>221</v>
      </c>
      <c r="AN48" t="s">
        <v>221</v>
      </c>
      <c r="AO48" t="s">
        <v>221</v>
      </c>
    </row>
    <row r="49" spans="1:41" x14ac:dyDescent="0.2">
      <c r="A49">
        <v>2</v>
      </c>
      <c r="B49" t="s">
        <v>36</v>
      </c>
      <c r="C49">
        <v>305</v>
      </c>
      <c r="D49" t="s">
        <v>511</v>
      </c>
      <c r="E49">
        <v>3050000</v>
      </c>
      <c r="F49" t="s">
        <v>42</v>
      </c>
      <c r="G49">
        <v>20100</v>
      </c>
      <c r="H49">
        <v>63</v>
      </c>
      <c r="I49" t="s">
        <v>2</v>
      </c>
      <c r="J49">
        <v>1</v>
      </c>
      <c r="K49" t="s">
        <v>214</v>
      </c>
      <c r="L49">
        <v>1</v>
      </c>
      <c r="M49" t="s">
        <v>215</v>
      </c>
      <c r="N49">
        <v>0</v>
      </c>
      <c r="P49" t="s">
        <v>216</v>
      </c>
      <c r="Q49">
        <v>28069367</v>
      </c>
      <c r="R49" t="s">
        <v>1166</v>
      </c>
      <c r="S49" t="s">
        <v>509</v>
      </c>
      <c r="T49" t="s">
        <v>219</v>
      </c>
      <c r="U49">
        <v>0.7</v>
      </c>
      <c r="V49">
        <v>0.34</v>
      </c>
      <c r="W49">
        <v>63</v>
      </c>
      <c r="X49" t="s">
        <v>2</v>
      </c>
      <c r="AA49">
        <v>80</v>
      </c>
      <c r="AB49" t="s">
        <v>220</v>
      </c>
      <c r="AC49">
        <v>6</v>
      </c>
      <c r="AD49">
        <v>108</v>
      </c>
      <c r="AE49" s="6">
        <v>39904</v>
      </c>
      <c r="AF49" s="6">
        <v>39904</v>
      </c>
      <c r="AG49" s="6">
        <v>40543</v>
      </c>
      <c r="AH49" s="6">
        <v>35309</v>
      </c>
      <c r="AI49" s="6">
        <v>50436</v>
      </c>
      <c r="AJ49" s="6">
        <v>33970</v>
      </c>
      <c r="AL49" t="s">
        <v>221</v>
      </c>
      <c r="AM49" t="s">
        <v>221</v>
      </c>
      <c r="AN49" t="s">
        <v>221</v>
      </c>
      <c r="AO49" t="s">
        <v>221</v>
      </c>
    </row>
    <row r="50" spans="1:41" x14ac:dyDescent="0.2">
      <c r="A50">
        <v>2</v>
      </c>
      <c r="B50" t="s">
        <v>36</v>
      </c>
      <c r="C50">
        <v>305</v>
      </c>
      <c r="D50" t="s">
        <v>511</v>
      </c>
      <c r="E50">
        <v>3050000</v>
      </c>
      <c r="F50" t="s">
        <v>42</v>
      </c>
      <c r="G50">
        <v>20100</v>
      </c>
      <c r="H50">
        <v>63</v>
      </c>
      <c r="I50" t="s">
        <v>2</v>
      </c>
      <c r="J50">
        <v>1</v>
      </c>
      <c r="K50" t="s">
        <v>214</v>
      </c>
      <c r="L50">
        <v>1</v>
      </c>
      <c r="M50" t="s">
        <v>215</v>
      </c>
      <c r="N50">
        <v>0</v>
      </c>
      <c r="P50" t="s">
        <v>216</v>
      </c>
      <c r="Q50">
        <v>30371132</v>
      </c>
      <c r="R50" t="s">
        <v>1167</v>
      </c>
      <c r="S50" t="s">
        <v>961</v>
      </c>
      <c r="T50" t="s">
        <v>219</v>
      </c>
      <c r="U50">
        <v>0.7</v>
      </c>
      <c r="V50">
        <v>0.36</v>
      </c>
      <c r="W50">
        <v>63</v>
      </c>
      <c r="X50" t="s">
        <v>2</v>
      </c>
      <c r="AA50">
        <v>80</v>
      </c>
      <c r="AB50" t="s">
        <v>220</v>
      </c>
      <c r="AC50">
        <v>6</v>
      </c>
      <c r="AD50">
        <v>111</v>
      </c>
      <c r="AE50" s="6">
        <v>37803</v>
      </c>
      <c r="AF50" s="6">
        <v>37803</v>
      </c>
      <c r="AG50" s="6">
        <v>40908</v>
      </c>
      <c r="AH50" s="6">
        <v>26604</v>
      </c>
      <c r="AI50" s="6">
        <v>42308</v>
      </c>
      <c r="AJ50" s="6">
        <v>33970</v>
      </c>
      <c r="AL50" t="s">
        <v>221</v>
      </c>
      <c r="AM50" t="s">
        <v>221</v>
      </c>
      <c r="AN50" t="s">
        <v>221</v>
      </c>
      <c r="AO50" t="s">
        <v>221</v>
      </c>
    </row>
    <row r="51" spans="1:41" x14ac:dyDescent="0.2">
      <c r="A51">
        <v>2</v>
      </c>
      <c r="B51" t="s">
        <v>36</v>
      </c>
      <c r="C51">
        <v>305</v>
      </c>
      <c r="D51" t="s">
        <v>511</v>
      </c>
      <c r="E51">
        <v>3050000</v>
      </c>
      <c r="F51" t="s">
        <v>42</v>
      </c>
      <c r="G51">
        <v>30100</v>
      </c>
      <c r="H51">
        <v>64</v>
      </c>
      <c r="I51" t="s">
        <v>222</v>
      </c>
      <c r="J51">
        <v>1</v>
      </c>
      <c r="K51" t="s">
        <v>214</v>
      </c>
      <c r="L51">
        <v>1</v>
      </c>
      <c r="M51" t="s">
        <v>215</v>
      </c>
      <c r="N51">
        <v>0</v>
      </c>
      <c r="P51" t="s">
        <v>216</v>
      </c>
      <c r="Q51">
        <v>56472590</v>
      </c>
      <c r="R51" t="s">
        <v>516</v>
      </c>
      <c r="S51" t="s">
        <v>517</v>
      </c>
      <c r="T51" t="s">
        <v>219</v>
      </c>
      <c r="U51">
        <v>0.75</v>
      </c>
      <c r="V51">
        <v>0.75</v>
      </c>
      <c r="W51">
        <v>64</v>
      </c>
      <c r="X51" t="s">
        <v>222</v>
      </c>
      <c r="AA51">
        <v>80</v>
      </c>
      <c r="AB51" t="s">
        <v>220</v>
      </c>
      <c r="AC51">
        <v>6</v>
      </c>
      <c r="AD51">
        <v>101</v>
      </c>
      <c r="AE51" s="6">
        <v>32082</v>
      </c>
      <c r="AF51" s="6">
        <v>32082</v>
      </c>
      <c r="AG51" s="6">
        <v>44012</v>
      </c>
      <c r="AH51" s="6">
        <v>32082</v>
      </c>
      <c r="AI51" s="6">
        <v>47483</v>
      </c>
      <c r="AJ51" s="6">
        <v>18629</v>
      </c>
      <c r="AL51" t="s">
        <v>221</v>
      </c>
      <c r="AM51" t="s">
        <v>221</v>
      </c>
      <c r="AN51" t="s">
        <v>221</v>
      </c>
      <c r="AO51" t="s">
        <v>221</v>
      </c>
    </row>
    <row r="52" spans="1:41" x14ac:dyDescent="0.2">
      <c r="A52">
        <v>2</v>
      </c>
      <c r="B52" t="s">
        <v>36</v>
      </c>
      <c r="C52">
        <v>306</v>
      </c>
      <c r="D52" t="s">
        <v>531</v>
      </c>
      <c r="E52">
        <v>3060000</v>
      </c>
      <c r="F52" t="s">
        <v>43</v>
      </c>
      <c r="G52">
        <v>30100</v>
      </c>
      <c r="H52">
        <v>63</v>
      </c>
      <c r="I52" t="s">
        <v>2</v>
      </c>
      <c r="J52">
        <v>1</v>
      </c>
      <c r="K52" t="s">
        <v>214</v>
      </c>
      <c r="L52">
        <v>1</v>
      </c>
      <c r="M52" t="s">
        <v>215</v>
      </c>
      <c r="N52">
        <v>0</v>
      </c>
      <c r="P52" t="s">
        <v>216</v>
      </c>
      <c r="Q52">
        <v>29052040</v>
      </c>
      <c r="R52" t="s">
        <v>1168</v>
      </c>
      <c r="S52" t="s">
        <v>1169</v>
      </c>
      <c r="T52" t="s">
        <v>219</v>
      </c>
      <c r="U52">
        <v>0.5</v>
      </c>
      <c r="V52">
        <v>0.5</v>
      </c>
      <c r="W52">
        <v>63</v>
      </c>
      <c r="X52" t="s">
        <v>2</v>
      </c>
      <c r="AA52">
        <v>80</v>
      </c>
      <c r="AB52" t="s">
        <v>220</v>
      </c>
      <c r="AC52">
        <v>5</v>
      </c>
      <c r="AE52" s="6">
        <v>39387</v>
      </c>
      <c r="AF52" s="6">
        <v>39387</v>
      </c>
      <c r="AG52" s="6">
        <v>42369</v>
      </c>
      <c r="AH52" s="6">
        <v>36822</v>
      </c>
      <c r="AI52" s="6">
        <v>42879</v>
      </c>
      <c r="AJ52" s="6">
        <v>18629</v>
      </c>
      <c r="AL52" t="s">
        <v>221</v>
      </c>
      <c r="AM52" t="s">
        <v>221</v>
      </c>
      <c r="AN52" t="s">
        <v>221</v>
      </c>
      <c r="AO52" t="s">
        <v>221</v>
      </c>
    </row>
    <row r="53" spans="1:41" x14ac:dyDescent="0.2">
      <c r="A53">
        <v>2</v>
      </c>
      <c r="B53" t="s">
        <v>36</v>
      </c>
      <c r="C53">
        <v>306</v>
      </c>
      <c r="D53" t="s">
        <v>531</v>
      </c>
      <c r="E53">
        <v>3060000</v>
      </c>
      <c r="F53" t="s">
        <v>43</v>
      </c>
      <c r="G53">
        <v>32100</v>
      </c>
      <c r="H53">
        <v>64</v>
      </c>
      <c r="I53" t="s">
        <v>222</v>
      </c>
      <c r="J53">
        <v>1</v>
      </c>
      <c r="K53" t="s">
        <v>214</v>
      </c>
      <c r="L53">
        <v>1</v>
      </c>
      <c r="M53" t="s">
        <v>215</v>
      </c>
      <c r="N53">
        <v>0</v>
      </c>
      <c r="P53" t="s">
        <v>216</v>
      </c>
      <c r="Q53">
        <v>23758923</v>
      </c>
      <c r="R53" t="s">
        <v>1170</v>
      </c>
      <c r="S53" t="s">
        <v>1171</v>
      </c>
      <c r="T53" t="s">
        <v>219</v>
      </c>
      <c r="U53">
        <v>0.5</v>
      </c>
      <c r="V53">
        <v>0.5</v>
      </c>
      <c r="W53">
        <v>64</v>
      </c>
      <c r="X53" t="s">
        <v>222</v>
      </c>
      <c r="AA53">
        <v>80</v>
      </c>
      <c r="AB53" t="s">
        <v>220</v>
      </c>
      <c r="AC53">
        <v>6</v>
      </c>
      <c r="AE53" s="6">
        <v>39508</v>
      </c>
      <c r="AF53" s="6">
        <v>39508</v>
      </c>
      <c r="AG53" s="6">
        <v>42369</v>
      </c>
      <c r="AH53" s="6">
        <v>34881</v>
      </c>
      <c r="AI53" s="6">
        <v>43159</v>
      </c>
      <c r="AJ53" s="6">
        <v>31138</v>
      </c>
      <c r="AL53" t="s">
        <v>221</v>
      </c>
      <c r="AM53" t="s">
        <v>221</v>
      </c>
      <c r="AN53" t="s">
        <v>221</v>
      </c>
      <c r="AO53" t="s">
        <v>221</v>
      </c>
    </row>
    <row r="54" spans="1:41" x14ac:dyDescent="0.2">
      <c r="A54">
        <v>2</v>
      </c>
      <c r="B54" t="s">
        <v>36</v>
      </c>
      <c r="C54">
        <v>307</v>
      </c>
      <c r="D54" t="s">
        <v>534</v>
      </c>
      <c r="E54">
        <v>3070050</v>
      </c>
      <c r="F54" t="s">
        <v>1172</v>
      </c>
      <c r="G54">
        <v>7300</v>
      </c>
      <c r="H54">
        <v>120</v>
      </c>
      <c r="I54" t="s">
        <v>227</v>
      </c>
      <c r="J54">
        <v>1</v>
      </c>
      <c r="K54" t="s">
        <v>214</v>
      </c>
      <c r="L54">
        <v>1</v>
      </c>
      <c r="M54" t="s">
        <v>215</v>
      </c>
      <c r="N54">
        <v>8</v>
      </c>
      <c r="O54" t="s">
        <v>228</v>
      </c>
      <c r="P54" t="s">
        <v>216</v>
      </c>
      <c r="Q54">
        <v>300109394</v>
      </c>
      <c r="R54" t="s">
        <v>538</v>
      </c>
      <c r="S54" t="s">
        <v>405</v>
      </c>
      <c r="T54" t="s">
        <v>219</v>
      </c>
      <c r="U54">
        <v>0.5</v>
      </c>
      <c r="V54">
        <v>0.5</v>
      </c>
      <c r="W54">
        <v>120</v>
      </c>
      <c r="X54" t="s">
        <v>227</v>
      </c>
      <c r="AA54">
        <v>80</v>
      </c>
      <c r="AB54" t="s">
        <v>220</v>
      </c>
      <c r="AC54">
        <v>2</v>
      </c>
      <c r="AE54" s="6">
        <v>40360</v>
      </c>
      <c r="AF54" s="6">
        <v>40391</v>
      </c>
      <c r="AG54" s="6">
        <v>40847</v>
      </c>
      <c r="AH54" s="6">
        <v>40111</v>
      </c>
      <c r="AI54" s="6">
        <v>56188</v>
      </c>
      <c r="AJ54" s="6">
        <v>38777</v>
      </c>
      <c r="AK54" s="6">
        <v>40847</v>
      </c>
      <c r="AL54" t="s">
        <v>221</v>
      </c>
      <c r="AM54" t="s">
        <v>221</v>
      </c>
      <c r="AN54" t="s">
        <v>221</v>
      </c>
      <c r="AO54" t="s">
        <v>221</v>
      </c>
    </row>
    <row r="55" spans="1:41" x14ac:dyDescent="0.2">
      <c r="A55">
        <v>2</v>
      </c>
      <c r="B55" t="s">
        <v>36</v>
      </c>
      <c r="C55">
        <v>308</v>
      </c>
      <c r="D55" t="s">
        <v>549</v>
      </c>
      <c r="E55">
        <v>3080000</v>
      </c>
      <c r="F55" t="s">
        <v>45</v>
      </c>
      <c r="G55">
        <v>25100</v>
      </c>
      <c r="H55">
        <v>63</v>
      </c>
      <c r="I55" t="s">
        <v>2</v>
      </c>
      <c r="J55">
        <v>1</v>
      </c>
      <c r="K55" t="s">
        <v>214</v>
      </c>
      <c r="L55">
        <v>1</v>
      </c>
      <c r="M55" t="s">
        <v>215</v>
      </c>
      <c r="N55">
        <v>0</v>
      </c>
      <c r="P55" t="s">
        <v>216</v>
      </c>
      <c r="Q55">
        <v>56114770</v>
      </c>
      <c r="R55" t="s">
        <v>1173</v>
      </c>
      <c r="S55" t="s">
        <v>790</v>
      </c>
      <c r="T55" t="s">
        <v>219</v>
      </c>
      <c r="U55">
        <v>0.75</v>
      </c>
      <c r="V55">
        <v>0.75</v>
      </c>
      <c r="W55">
        <v>63</v>
      </c>
      <c r="X55" t="s">
        <v>2</v>
      </c>
      <c r="AA55">
        <v>80</v>
      </c>
      <c r="AB55" t="s">
        <v>220</v>
      </c>
      <c r="AC55">
        <v>6</v>
      </c>
      <c r="AD55">
        <v>108</v>
      </c>
      <c r="AE55" s="6">
        <v>39661</v>
      </c>
      <c r="AF55" s="6">
        <v>39661</v>
      </c>
      <c r="AG55" s="6">
        <v>43496</v>
      </c>
      <c r="AH55" s="6">
        <v>32112</v>
      </c>
      <c r="AI55" s="6">
        <v>46341</v>
      </c>
      <c r="AJ55" s="6">
        <v>32143</v>
      </c>
      <c r="AL55" t="s">
        <v>221</v>
      </c>
      <c r="AM55" t="s">
        <v>221</v>
      </c>
      <c r="AN55" t="s">
        <v>221</v>
      </c>
      <c r="AO55" t="s">
        <v>221</v>
      </c>
    </row>
    <row r="56" spans="1:41" x14ac:dyDescent="0.2">
      <c r="A56">
        <v>2</v>
      </c>
      <c r="B56" t="s">
        <v>36</v>
      </c>
      <c r="C56">
        <v>308</v>
      </c>
      <c r="D56" t="s">
        <v>549</v>
      </c>
      <c r="E56">
        <v>3080080</v>
      </c>
      <c r="F56" t="s">
        <v>1174</v>
      </c>
      <c r="G56">
        <v>30900</v>
      </c>
      <c r="H56">
        <v>120</v>
      </c>
      <c r="I56" t="s">
        <v>227</v>
      </c>
      <c r="J56">
        <v>1</v>
      </c>
      <c r="K56" t="s">
        <v>214</v>
      </c>
      <c r="L56">
        <v>1</v>
      </c>
      <c r="M56" t="s">
        <v>215</v>
      </c>
      <c r="N56">
        <v>8</v>
      </c>
      <c r="O56" t="s">
        <v>228</v>
      </c>
      <c r="P56" t="s">
        <v>216</v>
      </c>
      <c r="Q56">
        <v>26612788</v>
      </c>
      <c r="R56" t="s">
        <v>1175</v>
      </c>
      <c r="S56" t="s">
        <v>405</v>
      </c>
      <c r="T56" t="s">
        <v>219</v>
      </c>
      <c r="U56">
        <v>0.5</v>
      </c>
      <c r="V56">
        <v>0.5</v>
      </c>
      <c r="W56">
        <v>120</v>
      </c>
      <c r="X56" t="s">
        <v>227</v>
      </c>
      <c r="AA56">
        <v>80</v>
      </c>
      <c r="AB56" t="s">
        <v>220</v>
      </c>
      <c r="AC56">
        <v>2</v>
      </c>
      <c r="AE56" s="6">
        <v>38368</v>
      </c>
      <c r="AF56" s="6">
        <v>40148</v>
      </c>
      <c r="AG56" s="6">
        <v>40482</v>
      </c>
      <c r="AH56" s="6">
        <v>38368</v>
      </c>
      <c r="AI56" s="6">
        <v>50405</v>
      </c>
      <c r="AJ56" s="6">
        <v>37773</v>
      </c>
      <c r="AK56" s="6">
        <v>40847</v>
      </c>
      <c r="AL56" t="s">
        <v>221</v>
      </c>
      <c r="AM56" t="s">
        <v>221</v>
      </c>
      <c r="AN56" t="s">
        <v>221</v>
      </c>
      <c r="AO56" t="s">
        <v>221</v>
      </c>
    </row>
    <row r="57" spans="1:41" x14ac:dyDescent="0.2">
      <c r="A57">
        <v>2</v>
      </c>
      <c r="B57" t="s">
        <v>36</v>
      </c>
      <c r="C57">
        <v>309</v>
      </c>
      <c r="D57" t="s">
        <v>564</v>
      </c>
      <c r="E57">
        <v>3090000</v>
      </c>
      <c r="F57" t="s">
        <v>46</v>
      </c>
      <c r="G57">
        <v>43500</v>
      </c>
      <c r="H57">
        <v>120</v>
      </c>
      <c r="I57" t="s">
        <v>227</v>
      </c>
      <c r="J57">
        <v>1</v>
      </c>
      <c r="K57" t="s">
        <v>214</v>
      </c>
      <c r="L57">
        <v>1</v>
      </c>
      <c r="M57" t="s">
        <v>215</v>
      </c>
      <c r="N57">
        <v>8</v>
      </c>
      <c r="O57" t="s">
        <v>228</v>
      </c>
      <c r="P57" t="s">
        <v>216</v>
      </c>
      <c r="Q57">
        <v>11192762</v>
      </c>
      <c r="R57" t="s">
        <v>588</v>
      </c>
      <c r="S57" t="s">
        <v>589</v>
      </c>
      <c r="T57" t="s">
        <v>219</v>
      </c>
      <c r="U57">
        <v>0.5</v>
      </c>
      <c r="V57">
        <v>0.2</v>
      </c>
      <c r="W57">
        <v>120</v>
      </c>
      <c r="X57" t="s">
        <v>227</v>
      </c>
      <c r="AA57">
        <v>80</v>
      </c>
      <c r="AB57" t="s">
        <v>220</v>
      </c>
      <c r="AC57">
        <v>3</v>
      </c>
      <c r="AE57" s="6">
        <v>40349</v>
      </c>
      <c r="AF57" s="6">
        <v>40349</v>
      </c>
      <c r="AG57" s="6">
        <v>40482</v>
      </c>
      <c r="AH57" s="6">
        <v>37257</v>
      </c>
      <c r="AI57" s="6">
        <v>51440</v>
      </c>
      <c r="AJ57" s="6">
        <v>37773</v>
      </c>
      <c r="AK57" s="6">
        <v>40847</v>
      </c>
      <c r="AL57" t="s">
        <v>221</v>
      </c>
      <c r="AM57" t="s">
        <v>221</v>
      </c>
      <c r="AN57" t="s">
        <v>221</v>
      </c>
      <c r="AO57" t="s">
        <v>221</v>
      </c>
    </row>
    <row r="58" spans="1:41" x14ac:dyDescent="0.2">
      <c r="A58">
        <v>2</v>
      </c>
      <c r="B58" t="s">
        <v>36</v>
      </c>
      <c r="C58">
        <v>309</v>
      </c>
      <c r="D58" t="s">
        <v>564</v>
      </c>
      <c r="E58">
        <v>3090000</v>
      </c>
      <c r="F58" t="s">
        <v>46</v>
      </c>
      <c r="G58">
        <v>43500</v>
      </c>
      <c r="H58">
        <v>120</v>
      </c>
      <c r="I58" t="s">
        <v>227</v>
      </c>
      <c r="J58">
        <v>1</v>
      </c>
      <c r="K58" t="s">
        <v>214</v>
      </c>
      <c r="L58">
        <v>1</v>
      </c>
      <c r="M58" t="s">
        <v>215</v>
      </c>
      <c r="N58">
        <v>8</v>
      </c>
      <c r="O58" t="s">
        <v>228</v>
      </c>
      <c r="P58" t="s">
        <v>216</v>
      </c>
      <c r="Q58">
        <v>38445615</v>
      </c>
      <c r="R58" t="s">
        <v>581</v>
      </c>
      <c r="S58" t="s">
        <v>582</v>
      </c>
      <c r="T58" t="s">
        <v>219</v>
      </c>
      <c r="U58">
        <v>0.5</v>
      </c>
      <c r="V58">
        <v>0.2</v>
      </c>
      <c r="W58">
        <v>120</v>
      </c>
      <c r="X58" t="s">
        <v>227</v>
      </c>
      <c r="AA58">
        <v>80</v>
      </c>
      <c r="AB58" t="s">
        <v>220</v>
      </c>
      <c r="AC58">
        <v>3</v>
      </c>
      <c r="AD58">
        <v>101</v>
      </c>
      <c r="AE58" s="6">
        <v>39878</v>
      </c>
      <c r="AF58" s="6">
        <v>39878</v>
      </c>
      <c r="AG58" s="6">
        <v>40482</v>
      </c>
      <c r="AH58" s="6">
        <v>37956</v>
      </c>
      <c r="AI58" s="6">
        <v>49767</v>
      </c>
      <c r="AJ58" s="6">
        <v>37773</v>
      </c>
      <c r="AK58" s="6">
        <v>40847</v>
      </c>
      <c r="AL58" t="s">
        <v>221</v>
      </c>
      <c r="AM58" t="s">
        <v>221</v>
      </c>
      <c r="AN58" t="s">
        <v>221</v>
      </c>
      <c r="AO58" t="s">
        <v>221</v>
      </c>
    </row>
    <row r="59" spans="1:41" x14ac:dyDescent="0.2">
      <c r="A59">
        <v>2</v>
      </c>
      <c r="B59" t="s">
        <v>36</v>
      </c>
      <c r="C59">
        <v>309</v>
      </c>
      <c r="D59" t="s">
        <v>564</v>
      </c>
      <c r="E59">
        <v>3090000</v>
      </c>
      <c r="F59" t="s">
        <v>46</v>
      </c>
      <c r="G59">
        <v>43500</v>
      </c>
      <c r="H59">
        <v>120</v>
      </c>
      <c r="I59" t="s">
        <v>227</v>
      </c>
      <c r="J59">
        <v>1</v>
      </c>
      <c r="K59" t="s">
        <v>214</v>
      </c>
      <c r="L59">
        <v>1</v>
      </c>
      <c r="M59" t="s">
        <v>215</v>
      </c>
      <c r="N59">
        <v>8</v>
      </c>
      <c r="O59" t="s">
        <v>228</v>
      </c>
      <c r="P59" t="s">
        <v>216</v>
      </c>
      <c r="Q59">
        <v>40281453</v>
      </c>
      <c r="R59" t="s">
        <v>1176</v>
      </c>
      <c r="S59" t="s">
        <v>559</v>
      </c>
      <c r="T59" t="s">
        <v>219</v>
      </c>
      <c r="U59">
        <v>0.5</v>
      </c>
      <c r="V59">
        <v>0.1</v>
      </c>
      <c r="W59">
        <v>120</v>
      </c>
      <c r="X59" t="s">
        <v>227</v>
      </c>
      <c r="AA59">
        <v>80</v>
      </c>
      <c r="AB59" t="s">
        <v>220</v>
      </c>
      <c r="AC59">
        <v>3</v>
      </c>
      <c r="AE59" s="6">
        <v>40427</v>
      </c>
      <c r="AF59" s="6">
        <v>40427</v>
      </c>
      <c r="AG59" s="6">
        <v>40482</v>
      </c>
      <c r="AH59" s="6">
        <v>39722</v>
      </c>
      <c r="AI59" s="6">
        <v>41281</v>
      </c>
      <c r="AJ59" s="6">
        <v>37773</v>
      </c>
      <c r="AK59" s="6">
        <v>40847</v>
      </c>
      <c r="AL59" t="s">
        <v>221</v>
      </c>
      <c r="AM59" t="s">
        <v>221</v>
      </c>
      <c r="AN59" t="s">
        <v>221</v>
      </c>
      <c r="AO59" t="s">
        <v>221</v>
      </c>
    </row>
    <row r="60" spans="1:41" x14ac:dyDescent="0.2">
      <c r="A60">
        <v>2</v>
      </c>
      <c r="B60" t="s">
        <v>36</v>
      </c>
      <c r="C60">
        <v>309</v>
      </c>
      <c r="D60" t="s">
        <v>564</v>
      </c>
      <c r="E60">
        <v>3090020</v>
      </c>
      <c r="F60" t="s">
        <v>567</v>
      </c>
      <c r="G60">
        <v>27100</v>
      </c>
      <c r="H60">
        <v>140</v>
      </c>
      <c r="I60" t="s">
        <v>241</v>
      </c>
      <c r="J60">
        <v>1</v>
      </c>
      <c r="K60" t="s">
        <v>214</v>
      </c>
      <c r="L60">
        <v>1</v>
      </c>
      <c r="M60" t="s">
        <v>215</v>
      </c>
      <c r="N60">
        <v>0</v>
      </c>
      <c r="P60" t="s">
        <v>216</v>
      </c>
      <c r="Q60">
        <v>27479658</v>
      </c>
      <c r="R60" t="s">
        <v>583</v>
      </c>
      <c r="S60" t="s">
        <v>584</v>
      </c>
      <c r="T60" t="s">
        <v>219</v>
      </c>
      <c r="U60">
        <v>0.75</v>
      </c>
      <c r="V60">
        <v>0.7</v>
      </c>
      <c r="W60">
        <v>140</v>
      </c>
      <c r="X60" t="s">
        <v>241</v>
      </c>
      <c r="AA60">
        <v>80</v>
      </c>
      <c r="AB60" t="s">
        <v>220</v>
      </c>
      <c r="AC60">
        <v>3</v>
      </c>
      <c r="AE60" s="6">
        <v>40416</v>
      </c>
      <c r="AF60" s="6">
        <v>40416</v>
      </c>
      <c r="AG60" s="6">
        <v>49392</v>
      </c>
      <c r="AH60" s="6">
        <v>38873</v>
      </c>
      <c r="AI60" s="6">
        <v>57679</v>
      </c>
      <c r="AJ60" s="6">
        <v>37469</v>
      </c>
      <c r="AL60" t="s">
        <v>221</v>
      </c>
      <c r="AM60" t="s">
        <v>221</v>
      </c>
      <c r="AN60" t="s">
        <v>221</v>
      </c>
      <c r="AO60" t="s">
        <v>221</v>
      </c>
    </row>
    <row r="61" spans="1:41" x14ac:dyDescent="0.2">
      <c r="A61">
        <v>2</v>
      </c>
      <c r="B61" t="s">
        <v>36</v>
      </c>
      <c r="C61">
        <v>309</v>
      </c>
      <c r="D61" t="s">
        <v>564</v>
      </c>
      <c r="E61">
        <v>3090020</v>
      </c>
      <c r="F61" t="s">
        <v>567</v>
      </c>
      <c r="G61">
        <v>27100</v>
      </c>
      <c r="H61">
        <v>140</v>
      </c>
      <c r="I61" t="s">
        <v>241</v>
      </c>
      <c r="J61">
        <v>1</v>
      </c>
      <c r="K61" t="s">
        <v>214</v>
      </c>
      <c r="L61">
        <v>1</v>
      </c>
      <c r="M61" t="s">
        <v>215</v>
      </c>
      <c r="N61">
        <v>0</v>
      </c>
      <c r="P61" t="s">
        <v>216</v>
      </c>
      <c r="Q61">
        <v>35871292</v>
      </c>
      <c r="R61" t="s">
        <v>1177</v>
      </c>
      <c r="S61" t="s">
        <v>243</v>
      </c>
      <c r="T61" t="s">
        <v>219</v>
      </c>
      <c r="U61">
        <v>0.75</v>
      </c>
      <c r="V61">
        <v>0.05</v>
      </c>
      <c r="W61">
        <v>140</v>
      </c>
      <c r="X61" t="s">
        <v>241</v>
      </c>
      <c r="AA61">
        <v>80</v>
      </c>
      <c r="AB61" t="s">
        <v>220</v>
      </c>
      <c r="AC61">
        <v>3</v>
      </c>
      <c r="AE61" s="6">
        <v>40026</v>
      </c>
      <c r="AF61" s="6">
        <v>40026</v>
      </c>
      <c r="AG61" s="6">
        <v>44195</v>
      </c>
      <c r="AH61" s="6">
        <v>37956</v>
      </c>
      <c r="AI61" s="6">
        <v>44227</v>
      </c>
      <c r="AJ61" s="6">
        <v>37469</v>
      </c>
      <c r="AL61" t="s">
        <v>221</v>
      </c>
      <c r="AM61" t="s">
        <v>221</v>
      </c>
      <c r="AN61" t="s">
        <v>221</v>
      </c>
      <c r="AO61" t="s">
        <v>221</v>
      </c>
    </row>
    <row r="62" spans="1:41" x14ac:dyDescent="0.2">
      <c r="A62">
        <v>2</v>
      </c>
      <c r="B62" t="s">
        <v>36</v>
      </c>
      <c r="C62">
        <v>310</v>
      </c>
      <c r="D62" t="s">
        <v>591</v>
      </c>
      <c r="E62">
        <v>3100000</v>
      </c>
      <c r="F62" t="s">
        <v>47</v>
      </c>
      <c r="G62">
        <v>30300</v>
      </c>
      <c r="H62">
        <v>64</v>
      </c>
      <c r="I62" t="s">
        <v>222</v>
      </c>
      <c r="J62">
        <v>1</v>
      </c>
      <c r="K62" t="s">
        <v>214</v>
      </c>
      <c r="L62">
        <v>1</v>
      </c>
      <c r="M62" t="s">
        <v>215</v>
      </c>
      <c r="N62">
        <v>0</v>
      </c>
      <c r="P62" t="s">
        <v>216</v>
      </c>
      <c r="Q62">
        <v>57847626</v>
      </c>
      <c r="R62" t="s">
        <v>1178</v>
      </c>
      <c r="S62" t="s">
        <v>495</v>
      </c>
      <c r="T62" t="s">
        <v>219</v>
      </c>
      <c r="U62">
        <v>1</v>
      </c>
      <c r="V62">
        <v>1</v>
      </c>
      <c r="W62">
        <v>64</v>
      </c>
      <c r="X62" t="s">
        <v>222</v>
      </c>
      <c r="AA62">
        <v>80</v>
      </c>
      <c r="AB62" t="s">
        <v>220</v>
      </c>
      <c r="AC62">
        <v>6</v>
      </c>
      <c r="AD62">
        <v>110</v>
      </c>
      <c r="AE62" s="6">
        <v>38838</v>
      </c>
      <c r="AF62" s="6">
        <v>38838</v>
      </c>
      <c r="AG62" s="6">
        <v>44895</v>
      </c>
      <c r="AH62" s="6">
        <v>30956</v>
      </c>
      <c r="AI62" s="6">
        <v>44895</v>
      </c>
      <c r="AJ62" s="6">
        <v>18629</v>
      </c>
      <c r="AL62" t="s">
        <v>221</v>
      </c>
      <c r="AM62" t="s">
        <v>221</v>
      </c>
      <c r="AN62" t="s">
        <v>221</v>
      </c>
      <c r="AO62" t="s">
        <v>221</v>
      </c>
    </row>
    <row r="63" spans="1:41" x14ac:dyDescent="0.2">
      <c r="A63">
        <v>2</v>
      </c>
      <c r="B63" t="s">
        <v>36</v>
      </c>
      <c r="C63">
        <v>311</v>
      </c>
      <c r="D63" t="s">
        <v>603</v>
      </c>
      <c r="E63">
        <v>3110000</v>
      </c>
      <c r="F63" t="s">
        <v>604</v>
      </c>
      <c r="G63">
        <v>850</v>
      </c>
      <c r="H63">
        <v>63</v>
      </c>
      <c r="I63" t="s">
        <v>2</v>
      </c>
      <c r="J63">
        <v>1</v>
      </c>
      <c r="K63" t="s">
        <v>214</v>
      </c>
      <c r="L63">
        <v>1</v>
      </c>
      <c r="M63" t="s">
        <v>215</v>
      </c>
      <c r="N63">
        <v>0</v>
      </c>
      <c r="P63" t="s">
        <v>216</v>
      </c>
      <c r="Q63">
        <v>15722572</v>
      </c>
      <c r="R63" t="s">
        <v>605</v>
      </c>
      <c r="S63" t="s">
        <v>280</v>
      </c>
      <c r="T63" t="s">
        <v>219</v>
      </c>
      <c r="U63">
        <v>0.75</v>
      </c>
      <c r="V63">
        <v>0.75</v>
      </c>
      <c r="W63">
        <v>63</v>
      </c>
      <c r="X63" t="s">
        <v>2</v>
      </c>
      <c r="AA63">
        <v>80</v>
      </c>
      <c r="AB63" t="s">
        <v>220</v>
      </c>
      <c r="AC63">
        <v>4</v>
      </c>
      <c r="AE63" s="6">
        <v>40299</v>
      </c>
      <c r="AF63" s="6">
        <v>40299</v>
      </c>
      <c r="AG63" s="6">
        <v>42063</v>
      </c>
      <c r="AH63" s="6">
        <v>37501</v>
      </c>
      <c r="AI63" s="6">
        <v>53428</v>
      </c>
      <c r="AJ63" s="6">
        <v>32690</v>
      </c>
      <c r="AL63" t="s">
        <v>221</v>
      </c>
      <c r="AM63" t="s">
        <v>221</v>
      </c>
      <c r="AN63" t="s">
        <v>221</v>
      </c>
      <c r="AO63" t="s">
        <v>221</v>
      </c>
    </row>
    <row r="64" spans="1:41" x14ac:dyDescent="0.2">
      <c r="A64">
        <v>2</v>
      </c>
      <c r="B64" t="s">
        <v>36</v>
      </c>
      <c r="C64">
        <v>311</v>
      </c>
      <c r="D64" t="s">
        <v>603</v>
      </c>
      <c r="E64">
        <v>3110000</v>
      </c>
      <c r="F64" t="s">
        <v>604</v>
      </c>
      <c r="G64">
        <v>865</v>
      </c>
      <c r="H64">
        <v>64</v>
      </c>
      <c r="I64" t="s">
        <v>222</v>
      </c>
      <c r="J64">
        <v>1</v>
      </c>
      <c r="K64" t="s">
        <v>214</v>
      </c>
      <c r="L64">
        <v>1</v>
      </c>
      <c r="M64" t="s">
        <v>215</v>
      </c>
      <c r="N64">
        <v>0</v>
      </c>
      <c r="P64" t="s">
        <v>216</v>
      </c>
      <c r="Q64">
        <v>63671960</v>
      </c>
      <c r="R64" t="s">
        <v>332</v>
      </c>
      <c r="S64" t="s">
        <v>568</v>
      </c>
      <c r="T64" t="s">
        <v>219</v>
      </c>
      <c r="U64">
        <v>0.75</v>
      </c>
      <c r="V64">
        <v>0.75</v>
      </c>
      <c r="W64">
        <v>64</v>
      </c>
      <c r="X64" t="s">
        <v>222</v>
      </c>
      <c r="AA64">
        <v>80</v>
      </c>
      <c r="AB64" t="s">
        <v>220</v>
      </c>
      <c r="AC64">
        <v>6</v>
      </c>
      <c r="AD64">
        <v>125</v>
      </c>
      <c r="AE64" s="6">
        <v>37987</v>
      </c>
      <c r="AF64" s="6">
        <v>37987</v>
      </c>
      <c r="AG64" s="6">
        <v>41399</v>
      </c>
      <c r="AH64" s="6">
        <v>32633</v>
      </c>
      <c r="AI64" s="6">
        <v>41152</v>
      </c>
      <c r="AJ64" s="6">
        <v>18629</v>
      </c>
      <c r="AL64" t="s">
        <v>221</v>
      </c>
      <c r="AM64" t="s">
        <v>221</v>
      </c>
      <c r="AN64" t="s">
        <v>221</v>
      </c>
      <c r="AO64" t="s">
        <v>221</v>
      </c>
    </row>
    <row r="65" spans="1:41" x14ac:dyDescent="0.2">
      <c r="A65">
        <v>2</v>
      </c>
      <c r="B65" t="s">
        <v>36</v>
      </c>
      <c r="C65">
        <v>312</v>
      </c>
      <c r="D65" t="s">
        <v>614</v>
      </c>
      <c r="E65">
        <v>3120000</v>
      </c>
      <c r="F65" t="s">
        <v>49</v>
      </c>
      <c r="G65">
        <v>40100</v>
      </c>
      <c r="H65">
        <v>63</v>
      </c>
      <c r="I65" t="s">
        <v>2</v>
      </c>
      <c r="J65">
        <v>1</v>
      </c>
      <c r="K65" t="s">
        <v>214</v>
      </c>
      <c r="L65">
        <v>1</v>
      </c>
      <c r="M65" t="s">
        <v>215</v>
      </c>
      <c r="N65">
        <v>0</v>
      </c>
      <c r="P65" t="s">
        <v>216</v>
      </c>
      <c r="Q65">
        <v>22961726</v>
      </c>
      <c r="R65" t="s">
        <v>1179</v>
      </c>
      <c r="S65" t="s">
        <v>473</v>
      </c>
      <c r="T65" t="s">
        <v>219</v>
      </c>
      <c r="U65">
        <v>0.5</v>
      </c>
      <c r="V65">
        <v>0.5</v>
      </c>
      <c r="W65">
        <v>63</v>
      </c>
      <c r="X65" t="s">
        <v>2</v>
      </c>
      <c r="AA65">
        <v>80</v>
      </c>
      <c r="AB65" t="s">
        <v>220</v>
      </c>
      <c r="AC65">
        <v>5</v>
      </c>
      <c r="AE65" s="6">
        <v>39083</v>
      </c>
      <c r="AF65" s="6">
        <v>39083</v>
      </c>
      <c r="AG65" s="6">
        <v>51501</v>
      </c>
      <c r="AH65" s="6">
        <v>37257</v>
      </c>
      <c r="AI65" s="6">
        <v>51501</v>
      </c>
      <c r="AJ65" s="6">
        <v>26146</v>
      </c>
      <c r="AL65" t="s">
        <v>221</v>
      </c>
      <c r="AM65" t="s">
        <v>221</v>
      </c>
      <c r="AN65" t="s">
        <v>221</v>
      </c>
      <c r="AO65" t="s">
        <v>221</v>
      </c>
    </row>
    <row r="66" spans="1:41" x14ac:dyDescent="0.2">
      <c r="A66">
        <v>2</v>
      </c>
      <c r="B66" t="s">
        <v>36</v>
      </c>
      <c r="C66">
        <v>312</v>
      </c>
      <c r="D66" t="s">
        <v>614</v>
      </c>
      <c r="E66">
        <v>3120000</v>
      </c>
      <c r="F66" t="s">
        <v>49</v>
      </c>
      <c r="G66">
        <v>70000</v>
      </c>
      <c r="H66">
        <v>120</v>
      </c>
      <c r="I66" t="s">
        <v>227</v>
      </c>
      <c r="J66">
        <v>1</v>
      </c>
      <c r="K66" t="s">
        <v>214</v>
      </c>
      <c r="L66">
        <v>1</v>
      </c>
      <c r="M66" t="s">
        <v>215</v>
      </c>
      <c r="N66">
        <v>8</v>
      </c>
      <c r="O66" t="s">
        <v>228</v>
      </c>
      <c r="P66" t="s">
        <v>216</v>
      </c>
      <c r="Q66">
        <v>34120535</v>
      </c>
      <c r="R66" t="s">
        <v>618</v>
      </c>
      <c r="S66" t="s">
        <v>619</v>
      </c>
      <c r="T66" t="s">
        <v>219</v>
      </c>
      <c r="U66">
        <v>0.5</v>
      </c>
      <c r="V66">
        <v>0.5</v>
      </c>
      <c r="W66">
        <v>120</v>
      </c>
      <c r="X66" t="s">
        <v>227</v>
      </c>
      <c r="AA66">
        <v>80</v>
      </c>
      <c r="AB66" t="s">
        <v>220</v>
      </c>
      <c r="AC66">
        <v>3</v>
      </c>
      <c r="AE66" s="6">
        <v>39661</v>
      </c>
      <c r="AF66" s="6">
        <v>39783</v>
      </c>
      <c r="AG66" s="6">
        <v>40482</v>
      </c>
      <c r="AH66" s="6">
        <v>37500</v>
      </c>
      <c r="AI66" s="6">
        <v>52047</v>
      </c>
      <c r="AJ66" s="6">
        <v>38777</v>
      </c>
      <c r="AK66" s="6">
        <v>40847</v>
      </c>
      <c r="AL66" t="s">
        <v>221</v>
      </c>
      <c r="AM66" t="s">
        <v>221</v>
      </c>
      <c r="AN66" t="s">
        <v>221</v>
      </c>
      <c r="AO66" t="s">
        <v>221</v>
      </c>
    </row>
    <row r="67" spans="1:41" x14ac:dyDescent="0.2">
      <c r="A67">
        <v>2</v>
      </c>
      <c r="B67" t="s">
        <v>36</v>
      </c>
      <c r="C67">
        <v>313</v>
      </c>
      <c r="D67" t="s">
        <v>624</v>
      </c>
      <c r="E67">
        <v>3130000</v>
      </c>
      <c r="F67" t="s">
        <v>625</v>
      </c>
      <c r="G67">
        <v>72300</v>
      </c>
      <c r="H67">
        <v>120</v>
      </c>
      <c r="I67" t="s">
        <v>227</v>
      </c>
      <c r="J67">
        <v>1</v>
      </c>
      <c r="K67" t="s">
        <v>214</v>
      </c>
      <c r="L67">
        <v>1</v>
      </c>
      <c r="M67" t="s">
        <v>215</v>
      </c>
      <c r="N67">
        <v>8</v>
      </c>
      <c r="O67" t="s">
        <v>228</v>
      </c>
      <c r="P67" t="s">
        <v>216</v>
      </c>
      <c r="Q67">
        <v>25443474</v>
      </c>
      <c r="R67" t="s">
        <v>1180</v>
      </c>
      <c r="S67" t="s">
        <v>1181</v>
      </c>
      <c r="T67" t="s">
        <v>219</v>
      </c>
      <c r="U67">
        <v>0.5</v>
      </c>
      <c r="V67">
        <v>0.5</v>
      </c>
      <c r="W67">
        <v>120</v>
      </c>
      <c r="X67" t="s">
        <v>227</v>
      </c>
      <c r="AA67">
        <v>80</v>
      </c>
      <c r="AB67" t="s">
        <v>220</v>
      </c>
      <c r="AC67">
        <v>3</v>
      </c>
      <c r="AE67" s="6">
        <v>39295</v>
      </c>
      <c r="AF67" s="6">
        <v>40269</v>
      </c>
      <c r="AG67" s="6">
        <v>40482</v>
      </c>
      <c r="AH67" s="6">
        <v>39295</v>
      </c>
      <c r="AI67" s="6">
        <v>43131</v>
      </c>
      <c r="AJ67" s="6">
        <v>37773</v>
      </c>
      <c r="AK67" s="6">
        <v>40847</v>
      </c>
      <c r="AL67" t="s">
        <v>221</v>
      </c>
      <c r="AM67" t="s">
        <v>221</v>
      </c>
      <c r="AN67" t="s">
        <v>221</v>
      </c>
      <c r="AO67" t="s">
        <v>221</v>
      </c>
    </row>
    <row r="68" spans="1:41" x14ac:dyDescent="0.2">
      <c r="A68">
        <v>2</v>
      </c>
      <c r="B68" t="s">
        <v>36</v>
      </c>
      <c r="C68">
        <v>313</v>
      </c>
      <c r="D68" t="s">
        <v>624</v>
      </c>
      <c r="E68">
        <v>3130121</v>
      </c>
      <c r="F68" t="s">
        <v>633</v>
      </c>
      <c r="G68">
        <v>40100</v>
      </c>
      <c r="H68">
        <v>140</v>
      </c>
      <c r="I68" t="s">
        <v>241</v>
      </c>
      <c r="J68">
        <v>1</v>
      </c>
      <c r="K68" t="s">
        <v>214</v>
      </c>
      <c r="L68">
        <v>1</v>
      </c>
      <c r="M68" t="s">
        <v>215</v>
      </c>
      <c r="N68">
        <v>0</v>
      </c>
      <c r="P68" t="s">
        <v>216</v>
      </c>
      <c r="Q68">
        <v>57214926</v>
      </c>
      <c r="R68" t="s">
        <v>1182</v>
      </c>
      <c r="S68" t="s">
        <v>692</v>
      </c>
      <c r="T68" t="s">
        <v>219</v>
      </c>
      <c r="U68">
        <v>1</v>
      </c>
      <c r="V68">
        <v>1</v>
      </c>
      <c r="W68">
        <v>140</v>
      </c>
      <c r="X68" t="s">
        <v>241</v>
      </c>
      <c r="AA68">
        <v>80</v>
      </c>
      <c r="AB68" t="s">
        <v>220</v>
      </c>
      <c r="AC68">
        <v>3</v>
      </c>
      <c r="AD68">
        <v>111</v>
      </c>
      <c r="AE68" s="6">
        <v>33451</v>
      </c>
      <c r="AF68" s="6">
        <v>36495</v>
      </c>
      <c r="AG68" s="6">
        <v>44286</v>
      </c>
      <c r="AH68" s="6">
        <v>33451</v>
      </c>
      <c r="AI68" s="6">
        <v>46965</v>
      </c>
      <c r="AJ68" s="6">
        <v>18629</v>
      </c>
      <c r="AL68" t="s">
        <v>221</v>
      </c>
      <c r="AM68" t="s">
        <v>221</v>
      </c>
      <c r="AN68" t="s">
        <v>221</v>
      </c>
      <c r="AO68" t="s">
        <v>221</v>
      </c>
    </row>
    <row r="69" spans="1:41" x14ac:dyDescent="0.2">
      <c r="A69">
        <v>2</v>
      </c>
      <c r="B69" t="s">
        <v>36</v>
      </c>
      <c r="C69">
        <v>313</v>
      </c>
      <c r="D69" t="s">
        <v>624</v>
      </c>
      <c r="E69">
        <v>3130210</v>
      </c>
      <c r="F69" t="s">
        <v>1183</v>
      </c>
      <c r="G69">
        <v>10100</v>
      </c>
      <c r="H69">
        <v>64</v>
      </c>
      <c r="I69" t="s">
        <v>222</v>
      </c>
      <c r="J69">
        <v>1</v>
      </c>
      <c r="K69" t="s">
        <v>214</v>
      </c>
      <c r="L69">
        <v>1</v>
      </c>
      <c r="M69" t="s">
        <v>215</v>
      </c>
      <c r="N69">
        <v>0</v>
      </c>
      <c r="P69" t="s">
        <v>216</v>
      </c>
      <c r="Q69">
        <v>3206794</v>
      </c>
      <c r="R69" t="s">
        <v>1184</v>
      </c>
      <c r="S69" t="s">
        <v>429</v>
      </c>
      <c r="T69" t="s">
        <v>219</v>
      </c>
      <c r="U69">
        <v>0.75</v>
      </c>
      <c r="V69">
        <v>0.75</v>
      </c>
      <c r="W69">
        <v>64</v>
      </c>
      <c r="X69" t="s">
        <v>222</v>
      </c>
      <c r="AA69">
        <v>80</v>
      </c>
      <c r="AB69" t="s">
        <v>220</v>
      </c>
      <c r="AC69">
        <v>6</v>
      </c>
      <c r="AD69">
        <v>111</v>
      </c>
      <c r="AE69" s="6">
        <v>28369</v>
      </c>
      <c r="AF69" s="6">
        <v>28369</v>
      </c>
      <c r="AG69" s="6">
        <v>41182</v>
      </c>
      <c r="AH69" s="6">
        <v>28369</v>
      </c>
      <c r="AI69" s="6">
        <v>40694</v>
      </c>
      <c r="AJ69" s="6">
        <v>32051</v>
      </c>
      <c r="AL69" t="s">
        <v>221</v>
      </c>
      <c r="AM69" t="s">
        <v>221</v>
      </c>
      <c r="AN69" t="s">
        <v>221</v>
      </c>
      <c r="AO69" t="s">
        <v>221</v>
      </c>
    </row>
    <row r="70" spans="1:41" x14ac:dyDescent="0.2">
      <c r="A70">
        <v>2</v>
      </c>
      <c r="B70" t="s">
        <v>36</v>
      </c>
      <c r="C70">
        <v>328</v>
      </c>
      <c r="D70" t="s">
        <v>677</v>
      </c>
      <c r="E70">
        <v>3280000</v>
      </c>
      <c r="F70" t="s">
        <v>57</v>
      </c>
      <c r="G70">
        <v>1100</v>
      </c>
      <c r="H70">
        <v>63</v>
      </c>
      <c r="I70" t="s">
        <v>2</v>
      </c>
      <c r="J70">
        <v>1</v>
      </c>
      <c r="K70" t="s">
        <v>214</v>
      </c>
      <c r="L70">
        <v>1</v>
      </c>
      <c r="M70" t="s">
        <v>215</v>
      </c>
      <c r="N70">
        <v>0</v>
      </c>
      <c r="P70" t="s">
        <v>216</v>
      </c>
      <c r="Q70">
        <v>10281178</v>
      </c>
      <c r="R70" t="s">
        <v>1185</v>
      </c>
      <c r="S70" t="s">
        <v>1186</v>
      </c>
      <c r="T70" t="s">
        <v>219</v>
      </c>
      <c r="U70">
        <v>0.5</v>
      </c>
      <c r="V70">
        <v>0.5</v>
      </c>
      <c r="W70">
        <v>63</v>
      </c>
      <c r="X70" t="s">
        <v>2</v>
      </c>
      <c r="AA70">
        <v>80</v>
      </c>
      <c r="AB70" t="s">
        <v>220</v>
      </c>
      <c r="AC70">
        <v>6</v>
      </c>
      <c r="AD70">
        <v>111</v>
      </c>
      <c r="AE70" s="6">
        <v>36495</v>
      </c>
      <c r="AF70" s="6">
        <v>36495</v>
      </c>
      <c r="AG70" s="6">
        <v>43008</v>
      </c>
      <c r="AH70" s="6">
        <v>31594</v>
      </c>
      <c r="AI70" s="6">
        <v>40968</v>
      </c>
      <c r="AJ70" s="6">
        <v>28126</v>
      </c>
      <c r="AL70" t="s">
        <v>221</v>
      </c>
      <c r="AM70" t="s">
        <v>221</v>
      </c>
      <c r="AN70" t="s">
        <v>221</v>
      </c>
      <c r="AO70" t="s">
        <v>221</v>
      </c>
    </row>
    <row r="71" spans="1:41" x14ac:dyDescent="0.2">
      <c r="A71">
        <v>2</v>
      </c>
      <c r="B71" t="s">
        <v>36</v>
      </c>
      <c r="C71">
        <v>337</v>
      </c>
      <c r="D71" t="s">
        <v>696</v>
      </c>
      <c r="E71">
        <v>3370000</v>
      </c>
      <c r="F71" t="s">
        <v>62</v>
      </c>
      <c r="G71">
        <v>23100</v>
      </c>
      <c r="H71">
        <v>63</v>
      </c>
      <c r="I71" t="s">
        <v>2</v>
      </c>
      <c r="J71">
        <v>1</v>
      </c>
      <c r="K71" t="s">
        <v>214</v>
      </c>
      <c r="L71">
        <v>1</v>
      </c>
      <c r="M71" t="s">
        <v>215</v>
      </c>
      <c r="N71">
        <v>0</v>
      </c>
      <c r="P71" t="s">
        <v>216</v>
      </c>
      <c r="Q71">
        <v>54301361</v>
      </c>
      <c r="R71" t="s">
        <v>1187</v>
      </c>
      <c r="S71" t="s">
        <v>1188</v>
      </c>
      <c r="T71" t="s">
        <v>219</v>
      </c>
      <c r="U71">
        <v>0.5</v>
      </c>
      <c r="V71">
        <v>0.5</v>
      </c>
      <c r="W71">
        <v>63</v>
      </c>
      <c r="X71" t="s">
        <v>2</v>
      </c>
      <c r="AA71">
        <v>80</v>
      </c>
      <c r="AB71" t="s">
        <v>220</v>
      </c>
      <c r="AC71">
        <v>6</v>
      </c>
      <c r="AD71">
        <v>110</v>
      </c>
      <c r="AE71" s="6">
        <v>37104</v>
      </c>
      <c r="AF71" s="6">
        <v>37104</v>
      </c>
      <c r="AG71" s="6">
        <v>42369</v>
      </c>
      <c r="AH71" s="6">
        <v>32660</v>
      </c>
      <c r="AI71" s="6">
        <v>44104</v>
      </c>
      <c r="AJ71" s="6">
        <v>36039</v>
      </c>
      <c r="AL71" t="s">
        <v>221</v>
      </c>
      <c r="AM71" t="s">
        <v>221</v>
      </c>
      <c r="AN71" t="s">
        <v>221</v>
      </c>
      <c r="AO71" t="s">
        <v>221</v>
      </c>
    </row>
    <row r="72" spans="1:41" x14ac:dyDescent="0.2">
      <c r="A72">
        <v>2</v>
      </c>
      <c r="B72" t="s">
        <v>36</v>
      </c>
      <c r="C72">
        <v>339</v>
      </c>
      <c r="D72" t="s">
        <v>706</v>
      </c>
      <c r="E72">
        <v>3390000</v>
      </c>
      <c r="F72" t="s">
        <v>64</v>
      </c>
      <c r="G72">
        <v>10100</v>
      </c>
      <c r="H72">
        <v>63</v>
      </c>
      <c r="I72" t="s">
        <v>2</v>
      </c>
      <c r="J72">
        <v>1</v>
      </c>
      <c r="K72" t="s">
        <v>214</v>
      </c>
      <c r="L72">
        <v>1</v>
      </c>
      <c r="M72" t="s">
        <v>215</v>
      </c>
      <c r="N72">
        <v>0</v>
      </c>
      <c r="P72" t="s">
        <v>216</v>
      </c>
      <c r="Q72">
        <v>56098429</v>
      </c>
      <c r="R72" t="s">
        <v>1189</v>
      </c>
      <c r="S72" t="s">
        <v>1190</v>
      </c>
      <c r="T72" t="s">
        <v>219</v>
      </c>
      <c r="U72">
        <v>0.5</v>
      </c>
      <c r="V72">
        <v>0.5</v>
      </c>
      <c r="W72">
        <v>63</v>
      </c>
      <c r="X72" t="s">
        <v>2</v>
      </c>
      <c r="AA72">
        <v>80</v>
      </c>
      <c r="AB72" t="s">
        <v>220</v>
      </c>
      <c r="AC72">
        <v>6</v>
      </c>
      <c r="AD72">
        <v>106</v>
      </c>
      <c r="AE72" s="6">
        <v>36100</v>
      </c>
      <c r="AF72" s="6">
        <v>36100</v>
      </c>
      <c r="AG72" s="6">
        <v>43830</v>
      </c>
      <c r="AH72" s="6">
        <v>35400</v>
      </c>
      <c r="AI72" s="6">
        <v>40543</v>
      </c>
      <c r="AJ72" s="6">
        <v>18629</v>
      </c>
      <c r="AL72" t="s">
        <v>221</v>
      </c>
      <c r="AM72" t="s">
        <v>221</v>
      </c>
      <c r="AN72" t="s">
        <v>221</v>
      </c>
      <c r="AO72" t="s">
        <v>221</v>
      </c>
    </row>
    <row r="73" spans="1:41" x14ac:dyDescent="0.2">
      <c r="A73">
        <v>2</v>
      </c>
      <c r="B73" t="s">
        <v>36</v>
      </c>
      <c r="C73">
        <v>341</v>
      </c>
      <c r="D73" t="s">
        <v>711</v>
      </c>
      <c r="E73">
        <v>3410000</v>
      </c>
      <c r="F73" t="s">
        <v>66</v>
      </c>
      <c r="G73">
        <v>10100</v>
      </c>
      <c r="H73">
        <v>63</v>
      </c>
      <c r="I73" t="s">
        <v>2</v>
      </c>
      <c r="J73">
        <v>1</v>
      </c>
      <c r="K73" t="s">
        <v>214</v>
      </c>
      <c r="L73">
        <v>1</v>
      </c>
      <c r="M73" t="s">
        <v>215</v>
      </c>
      <c r="N73">
        <v>0</v>
      </c>
      <c r="P73" t="s">
        <v>216</v>
      </c>
      <c r="Q73">
        <v>6851307</v>
      </c>
      <c r="R73" t="s">
        <v>1191</v>
      </c>
      <c r="S73" t="s">
        <v>1192</v>
      </c>
      <c r="T73" t="s">
        <v>219</v>
      </c>
      <c r="U73">
        <v>0.5</v>
      </c>
      <c r="V73">
        <v>0.5</v>
      </c>
      <c r="W73">
        <v>63</v>
      </c>
      <c r="X73" t="s">
        <v>2</v>
      </c>
      <c r="AA73">
        <v>80</v>
      </c>
      <c r="AB73" t="s">
        <v>220</v>
      </c>
      <c r="AC73">
        <v>6</v>
      </c>
      <c r="AD73">
        <v>111</v>
      </c>
      <c r="AE73" s="6">
        <v>35339</v>
      </c>
      <c r="AF73" s="6">
        <v>35339</v>
      </c>
      <c r="AG73" s="6">
        <v>40543</v>
      </c>
      <c r="AH73" s="6">
        <v>28915</v>
      </c>
      <c r="AI73" s="6">
        <v>40786</v>
      </c>
      <c r="AJ73" s="6">
        <v>33878</v>
      </c>
      <c r="AL73" t="s">
        <v>221</v>
      </c>
      <c r="AM73" t="s">
        <v>221</v>
      </c>
      <c r="AN73" t="s">
        <v>221</v>
      </c>
      <c r="AO73" t="s">
        <v>221</v>
      </c>
    </row>
    <row r="74" spans="1:41" x14ac:dyDescent="0.2">
      <c r="A74">
        <v>2</v>
      </c>
      <c r="B74" t="s">
        <v>36</v>
      </c>
      <c r="C74">
        <v>342</v>
      </c>
      <c r="D74" t="s">
        <v>714</v>
      </c>
      <c r="E74">
        <v>3420000</v>
      </c>
      <c r="F74" t="s">
        <v>67</v>
      </c>
      <c r="G74">
        <v>5000</v>
      </c>
      <c r="H74">
        <v>64</v>
      </c>
      <c r="I74" t="s">
        <v>222</v>
      </c>
      <c r="J74">
        <v>1</v>
      </c>
      <c r="K74" t="s">
        <v>214</v>
      </c>
      <c r="L74">
        <v>1</v>
      </c>
      <c r="M74" t="s">
        <v>215</v>
      </c>
      <c r="P74" t="s">
        <v>216</v>
      </c>
      <c r="Q74">
        <v>24418378</v>
      </c>
      <c r="R74" t="s">
        <v>277</v>
      </c>
      <c r="S74" t="s">
        <v>387</v>
      </c>
      <c r="T74" t="s">
        <v>219</v>
      </c>
      <c r="U74">
        <v>0.5</v>
      </c>
      <c r="V74">
        <v>0.5</v>
      </c>
      <c r="W74">
        <v>64</v>
      </c>
      <c r="X74" t="s">
        <v>222</v>
      </c>
      <c r="AA74">
        <v>80</v>
      </c>
      <c r="AB74" t="s">
        <v>220</v>
      </c>
      <c r="AC74">
        <v>4</v>
      </c>
      <c r="AD74">
        <v>102</v>
      </c>
      <c r="AE74" s="6">
        <v>39630</v>
      </c>
      <c r="AF74" s="6">
        <v>39630</v>
      </c>
      <c r="AG74" s="6">
        <v>45291</v>
      </c>
      <c r="AH74" s="6">
        <v>34912</v>
      </c>
      <c r="AI74" s="6">
        <v>40709</v>
      </c>
      <c r="AJ74" s="6">
        <v>35186</v>
      </c>
      <c r="AL74" t="s">
        <v>221</v>
      </c>
      <c r="AM74" t="s">
        <v>221</v>
      </c>
      <c r="AN74" t="s">
        <v>221</v>
      </c>
      <c r="AO74" t="s">
        <v>221</v>
      </c>
    </row>
    <row r="75" spans="1:41" x14ac:dyDescent="0.2">
      <c r="A75">
        <v>2</v>
      </c>
      <c r="B75" t="s">
        <v>36</v>
      </c>
      <c r="C75">
        <v>343</v>
      </c>
      <c r="D75" t="s">
        <v>718</v>
      </c>
      <c r="E75">
        <v>3430000</v>
      </c>
      <c r="F75" t="s">
        <v>68</v>
      </c>
      <c r="G75">
        <v>10100</v>
      </c>
      <c r="H75">
        <v>63</v>
      </c>
      <c r="I75" t="s">
        <v>2</v>
      </c>
      <c r="J75">
        <v>1</v>
      </c>
      <c r="K75" t="s">
        <v>214</v>
      </c>
      <c r="L75">
        <v>1</v>
      </c>
      <c r="M75" t="s">
        <v>215</v>
      </c>
      <c r="N75">
        <v>0</v>
      </c>
      <c r="P75" t="s">
        <v>216</v>
      </c>
      <c r="Q75">
        <v>15254733</v>
      </c>
      <c r="R75" t="s">
        <v>719</v>
      </c>
      <c r="S75" t="s">
        <v>720</v>
      </c>
      <c r="T75" t="s">
        <v>219</v>
      </c>
      <c r="U75">
        <v>0.5</v>
      </c>
      <c r="V75">
        <v>0.5</v>
      </c>
      <c r="W75">
        <v>63</v>
      </c>
      <c r="X75" t="s">
        <v>2</v>
      </c>
      <c r="AA75">
        <v>80</v>
      </c>
      <c r="AB75" t="s">
        <v>220</v>
      </c>
      <c r="AC75">
        <v>6</v>
      </c>
      <c r="AD75">
        <v>105</v>
      </c>
      <c r="AE75" s="6">
        <v>36251</v>
      </c>
      <c r="AF75" s="6">
        <v>36251</v>
      </c>
      <c r="AG75" s="6">
        <v>46022</v>
      </c>
      <c r="AH75" s="6">
        <v>34442</v>
      </c>
      <c r="AI75" s="6">
        <v>46022</v>
      </c>
      <c r="AJ75" s="6">
        <v>18629</v>
      </c>
      <c r="AL75" t="s">
        <v>221</v>
      </c>
      <c r="AM75" t="s">
        <v>221</v>
      </c>
      <c r="AN75" t="s">
        <v>221</v>
      </c>
      <c r="AO75" t="s">
        <v>221</v>
      </c>
    </row>
    <row r="76" spans="1:41" x14ac:dyDescent="0.2">
      <c r="A76">
        <v>2</v>
      </c>
      <c r="B76" t="s">
        <v>36</v>
      </c>
      <c r="C76">
        <v>343</v>
      </c>
      <c r="D76" t="s">
        <v>718</v>
      </c>
      <c r="E76">
        <v>3430000</v>
      </c>
      <c r="F76" t="s">
        <v>68</v>
      </c>
      <c r="G76">
        <v>20100</v>
      </c>
      <c r="H76">
        <v>64</v>
      </c>
      <c r="I76" t="s">
        <v>222</v>
      </c>
      <c r="J76">
        <v>1</v>
      </c>
      <c r="K76" t="s">
        <v>214</v>
      </c>
      <c r="L76">
        <v>1</v>
      </c>
      <c r="M76" t="s">
        <v>215</v>
      </c>
      <c r="N76">
        <v>0</v>
      </c>
      <c r="P76" t="s">
        <v>216</v>
      </c>
      <c r="Q76">
        <v>24621740</v>
      </c>
      <c r="R76" t="s">
        <v>1193</v>
      </c>
      <c r="S76" t="s">
        <v>247</v>
      </c>
      <c r="T76" t="s">
        <v>219</v>
      </c>
      <c r="U76">
        <v>0.5</v>
      </c>
      <c r="V76">
        <v>0.5</v>
      </c>
      <c r="W76">
        <v>64</v>
      </c>
      <c r="X76" t="s">
        <v>222</v>
      </c>
      <c r="AA76">
        <v>80</v>
      </c>
      <c r="AB76" t="s">
        <v>220</v>
      </c>
      <c r="AC76">
        <v>4</v>
      </c>
      <c r="AD76">
        <v>106</v>
      </c>
      <c r="AE76" s="6">
        <v>40210</v>
      </c>
      <c r="AF76" s="6">
        <v>40210</v>
      </c>
      <c r="AG76" s="6">
        <v>44196</v>
      </c>
      <c r="AH76" s="6">
        <v>34060</v>
      </c>
      <c r="AI76" s="6">
        <v>47149</v>
      </c>
      <c r="AJ76" s="6">
        <v>34060</v>
      </c>
      <c r="AL76" t="s">
        <v>221</v>
      </c>
      <c r="AM76" t="s">
        <v>221</v>
      </c>
      <c r="AN76" t="s">
        <v>221</v>
      </c>
      <c r="AO76" t="s">
        <v>221</v>
      </c>
    </row>
    <row r="77" spans="1:41" x14ac:dyDescent="0.2">
      <c r="A77">
        <v>2</v>
      </c>
      <c r="B77" t="s">
        <v>36</v>
      </c>
      <c r="C77">
        <v>347</v>
      </c>
      <c r="D77" t="s">
        <v>734</v>
      </c>
      <c r="E77">
        <v>3470000</v>
      </c>
      <c r="F77" t="s">
        <v>72</v>
      </c>
      <c r="G77">
        <v>20100</v>
      </c>
      <c r="H77">
        <v>63</v>
      </c>
      <c r="I77" t="s">
        <v>2</v>
      </c>
      <c r="J77">
        <v>1</v>
      </c>
      <c r="K77" t="s">
        <v>214</v>
      </c>
      <c r="L77">
        <v>1</v>
      </c>
      <c r="M77" t="s">
        <v>215</v>
      </c>
      <c r="N77">
        <v>0</v>
      </c>
      <c r="P77" t="s">
        <v>216</v>
      </c>
      <c r="Q77">
        <v>307588541</v>
      </c>
      <c r="R77" t="s">
        <v>1194</v>
      </c>
      <c r="S77" t="s">
        <v>1195</v>
      </c>
      <c r="T77" t="s">
        <v>219</v>
      </c>
      <c r="U77">
        <v>0.5</v>
      </c>
      <c r="V77">
        <v>0.5</v>
      </c>
      <c r="W77">
        <v>63</v>
      </c>
      <c r="X77" t="s">
        <v>2</v>
      </c>
      <c r="AA77">
        <v>80</v>
      </c>
      <c r="AB77" t="s">
        <v>220</v>
      </c>
      <c r="AC77">
        <v>6</v>
      </c>
      <c r="AD77">
        <v>111</v>
      </c>
      <c r="AE77" s="6">
        <v>35612</v>
      </c>
      <c r="AF77" s="6">
        <v>35612</v>
      </c>
      <c r="AG77" s="6">
        <v>42369</v>
      </c>
      <c r="AH77" s="6">
        <v>35156</v>
      </c>
      <c r="AI77" s="6">
        <v>41305</v>
      </c>
      <c r="AJ77" s="6">
        <v>18629</v>
      </c>
      <c r="AL77" t="s">
        <v>221</v>
      </c>
      <c r="AM77" t="s">
        <v>221</v>
      </c>
      <c r="AN77" t="s">
        <v>221</v>
      </c>
      <c r="AO77" t="s">
        <v>221</v>
      </c>
    </row>
    <row r="78" spans="1:41" x14ac:dyDescent="0.2">
      <c r="A78">
        <v>2</v>
      </c>
      <c r="B78" t="s">
        <v>36</v>
      </c>
      <c r="C78">
        <v>347</v>
      </c>
      <c r="D78" t="s">
        <v>734</v>
      </c>
      <c r="E78">
        <v>3470000</v>
      </c>
      <c r="F78" t="s">
        <v>72</v>
      </c>
      <c r="G78">
        <v>30100</v>
      </c>
      <c r="H78">
        <v>63</v>
      </c>
      <c r="I78" t="s">
        <v>2</v>
      </c>
      <c r="J78">
        <v>1</v>
      </c>
      <c r="K78" t="s">
        <v>214</v>
      </c>
      <c r="L78">
        <v>1</v>
      </c>
      <c r="M78" t="s">
        <v>215</v>
      </c>
      <c r="N78">
        <v>0</v>
      </c>
      <c r="P78" t="s">
        <v>216</v>
      </c>
      <c r="Q78">
        <v>50145986</v>
      </c>
      <c r="R78" t="s">
        <v>1196</v>
      </c>
      <c r="S78" t="s">
        <v>1197</v>
      </c>
      <c r="T78" t="s">
        <v>219</v>
      </c>
      <c r="U78">
        <v>0.5</v>
      </c>
      <c r="V78">
        <v>0.5</v>
      </c>
      <c r="W78">
        <v>63</v>
      </c>
      <c r="X78" t="s">
        <v>2</v>
      </c>
      <c r="AA78">
        <v>80</v>
      </c>
      <c r="AB78" t="s">
        <v>220</v>
      </c>
      <c r="AC78">
        <v>6</v>
      </c>
      <c r="AD78">
        <v>111</v>
      </c>
      <c r="AE78" s="6">
        <v>32448</v>
      </c>
      <c r="AF78" s="6">
        <v>32448</v>
      </c>
      <c r="AG78" s="6">
        <v>40543</v>
      </c>
      <c r="AH78" s="6">
        <v>29099</v>
      </c>
      <c r="AI78" s="6">
        <v>41059</v>
      </c>
      <c r="AJ78" s="6">
        <v>18629</v>
      </c>
      <c r="AL78" t="s">
        <v>221</v>
      </c>
      <c r="AM78" t="s">
        <v>221</v>
      </c>
      <c r="AN78" t="s">
        <v>221</v>
      </c>
      <c r="AO78" t="s">
        <v>221</v>
      </c>
    </row>
    <row r="79" spans="1:41" x14ac:dyDescent="0.2">
      <c r="A79">
        <v>2</v>
      </c>
      <c r="B79" t="s">
        <v>36</v>
      </c>
      <c r="C79">
        <v>347</v>
      </c>
      <c r="D79" t="s">
        <v>734</v>
      </c>
      <c r="E79">
        <v>3470010</v>
      </c>
      <c r="F79" t="s">
        <v>740</v>
      </c>
      <c r="G79">
        <v>17100</v>
      </c>
      <c r="H79">
        <v>140</v>
      </c>
      <c r="I79" t="s">
        <v>241</v>
      </c>
      <c r="J79">
        <v>1</v>
      </c>
      <c r="K79" t="s">
        <v>214</v>
      </c>
      <c r="L79">
        <v>1</v>
      </c>
      <c r="M79" t="s">
        <v>215</v>
      </c>
      <c r="N79">
        <v>0</v>
      </c>
      <c r="P79" t="s">
        <v>216</v>
      </c>
      <c r="Q79">
        <v>33575697</v>
      </c>
      <c r="R79" t="s">
        <v>1198</v>
      </c>
      <c r="S79" t="s">
        <v>497</v>
      </c>
      <c r="T79" t="s">
        <v>219</v>
      </c>
      <c r="U79">
        <v>0.5</v>
      </c>
      <c r="V79">
        <v>0.5</v>
      </c>
      <c r="W79">
        <v>140</v>
      </c>
      <c r="X79" t="s">
        <v>241</v>
      </c>
      <c r="AA79">
        <v>80</v>
      </c>
      <c r="AB79" t="s">
        <v>220</v>
      </c>
      <c r="AC79">
        <v>3</v>
      </c>
      <c r="AD79">
        <v>104</v>
      </c>
      <c r="AE79" s="6">
        <v>40069</v>
      </c>
      <c r="AF79" s="6">
        <v>40069</v>
      </c>
      <c r="AG79" s="6">
        <v>43830</v>
      </c>
      <c r="AH79" s="6">
        <v>36822</v>
      </c>
      <c r="AI79" s="6">
        <v>50005</v>
      </c>
      <c r="AJ79" s="6">
        <v>18629</v>
      </c>
      <c r="AL79" t="s">
        <v>221</v>
      </c>
      <c r="AM79" t="s">
        <v>221</v>
      </c>
      <c r="AN79" t="s">
        <v>221</v>
      </c>
      <c r="AO79" t="s">
        <v>221</v>
      </c>
    </row>
    <row r="80" spans="1:41" x14ac:dyDescent="0.2">
      <c r="A80">
        <v>2</v>
      </c>
      <c r="B80" t="s">
        <v>36</v>
      </c>
      <c r="C80">
        <v>359</v>
      </c>
      <c r="D80" t="s">
        <v>753</v>
      </c>
      <c r="E80">
        <v>3590000</v>
      </c>
      <c r="F80" t="s">
        <v>76</v>
      </c>
      <c r="G80">
        <v>20100</v>
      </c>
      <c r="H80">
        <v>63</v>
      </c>
      <c r="I80" t="s">
        <v>2</v>
      </c>
      <c r="J80">
        <v>1</v>
      </c>
      <c r="K80" t="s">
        <v>214</v>
      </c>
      <c r="L80">
        <v>1</v>
      </c>
      <c r="M80" t="s">
        <v>215</v>
      </c>
      <c r="N80">
        <v>0</v>
      </c>
      <c r="P80" t="s">
        <v>216</v>
      </c>
      <c r="Q80">
        <v>59859173</v>
      </c>
      <c r="R80" t="s">
        <v>848</v>
      </c>
      <c r="S80" t="s">
        <v>756</v>
      </c>
      <c r="T80" t="s">
        <v>219</v>
      </c>
      <c r="U80">
        <v>0.5</v>
      </c>
      <c r="V80">
        <v>0.5</v>
      </c>
      <c r="W80">
        <v>63</v>
      </c>
      <c r="X80" t="s">
        <v>2</v>
      </c>
      <c r="AA80">
        <v>80</v>
      </c>
      <c r="AB80" t="s">
        <v>220</v>
      </c>
      <c r="AC80">
        <v>6</v>
      </c>
      <c r="AD80">
        <v>101</v>
      </c>
      <c r="AE80" s="6">
        <v>39904</v>
      </c>
      <c r="AF80" s="6">
        <v>39904</v>
      </c>
      <c r="AG80" s="6">
        <v>46538</v>
      </c>
      <c r="AH80" s="6">
        <v>33482</v>
      </c>
      <c r="AI80" s="6">
        <v>43008</v>
      </c>
      <c r="AJ80" s="6">
        <v>34608</v>
      </c>
      <c r="AL80" t="s">
        <v>221</v>
      </c>
      <c r="AM80" t="s">
        <v>221</v>
      </c>
      <c r="AN80" t="s">
        <v>221</v>
      </c>
      <c r="AO80" t="s">
        <v>221</v>
      </c>
    </row>
    <row r="81" spans="1:41" x14ac:dyDescent="0.2">
      <c r="A81">
        <v>2</v>
      </c>
      <c r="B81" t="s">
        <v>36</v>
      </c>
      <c r="C81">
        <v>359</v>
      </c>
      <c r="D81" t="s">
        <v>753</v>
      </c>
      <c r="E81">
        <v>3590000</v>
      </c>
      <c r="F81" t="s">
        <v>76</v>
      </c>
      <c r="G81">
        <v>30100</v>
      </c>
      <c r="H81">
        <v>64</v>
      </c>
      <c r="I81" t="s">
        <v>222</v>
      </c>
      <c r="J81">
        <v>1</v>
      </c>
      <c r="K81" t="s">
        <v>214</v>
      </c>
      <c r="L81">
        <v>1</v>
      </c>
      <c r="M81" t="s">
        <v>215</v>
      </c>
      <c r="N81">
        <v>0</v>
      </c>
      <c r="P81" t="s">
        <v>216</v>
      </c>
      <c r="Q81">
        <v>31584196</v>
      </c>
      <c r="R81" t="s">
        <v>332</v>
      </c>
      <c r="S81" t="s">
        <v>517</v>
      </c>
      <c r="T81" t="s">
        <v>219</v>
      </c>
      <c r="U81">
        <v>0.75</v>
      </c>
      <c r="V81">
        <v>0.75</v>
      </c>
      <c r="W81">
        <v>64</v>
      </c>
      <c r="X81" t="s">
        <v>222</v>
      </c>
      <c r="AA81">
        <v>80</v>
      </c>
      <c r="AB81" t="s">
        <v>220</v>
      </c>
      <c r="AC81">
        <v>5</v>
      </c>
      <c r="AD81">
        <v>101</v>
      </c>
      <c r="AE81" s="6">
        <v>39391</v>
      </c>
      <c r="AF81" s="6">
        <v>39391</v>
      </c>
      <c r="AG81" s="6">
        <v>50739</v>
      </c>
      <c r="AH81" s="6">
        <v>38944</v>
      </c>
      <c r="AI81" s="6">
        <v>50739</v>
      </c>
      <c r="AJ81" s="6">
        <v>18629</v>
      </c>
      <c r="AL81" t="s">
        <v>221</v>
      </c>
      <c r="AM81" t="s">
        <v>221</v>
      </c>
      <c r="AN81" t="s">
        <v>221</v>
      </c>
      <c r="AO81" t="s">
        <v>221</v>
      </c>
    </row>
    <row r="82" spans="1:41" x14ac:dyDescent="0.2">
      <c r="A82">
        <v>2</v>
      </c>
      <c r="B82" t="s">
        <v>36</v>
      </c>
      <c r="C82">
        <v>374</v>
      </c>
      <c r="D82" t="s">
        <v>779</v>
      </c>
      <c r="E82">
        <v>3740000</v>
      </c>
      <c r="F82" t="s">
        <v>85</v>
      </c>
      <c r="G82">
        <v>11100</v>
      </c>
      <c r="H82">
        <v>140</v>
      </c>
      <c r="I82" t="s">
        <v>241</v>
      </c>
      <c r="J82">
        <v>1</v>
      </c>
      <c r="K82" t="s">
        <v>214</v>
      </c>
      <c r="L82">
        <v>1</v>
      </c>
      <c r="M82" t="s">
        <v>215</v>
      </c>
      <c r="N82">
        <v>0</v>
      </c>
      <c r="P82" t="s">
        <v>216</v>
      </c>
      <c r="Q82">
        <v>32207870</v>
      </c>
      <c r="R82" t="s">
        <v>1199</v>
      </c>
      <c r="S82" t="s">
        <v>1200</v>
      </c>
      <c r="T82" t="s">
        <v>225</v>
      </c>
      <c r="U82">
        <v>0.5</v>
      </c>
      <c r="V82">
        <v>0.5</v>
      </c>
      <c r="W82">
        <v>140</v>
      </c>
      <c r="X82" t="s">
        <v>241</v>
      </c>
      <c r="AA82">
        <v>80</v>
      </c>
      <c r="AB82" t="s">
        <v>220</v>
      </c>
      <c r="AC82">
        <v>3</v>
      </c>
      <c r="AD82">
        <v>105</v>
      </c>
      <c r="AE82" s="6">
        <v>38991</v>
      </c>
      <c r="AF82" s="6">
        <v>38991</v>
      </c>
      <c r="AG82" s="6">
        <v>40543</v>
      </c>
      <c r="AH82" s="6">
        <v>37712</v>
      </c>
      <c r="AI82" s="6">
        <v>52231</v>
      </c>
      <c r="AJ82" s="6">
        <v>33604</v>
      </c>
      <c r="AL82" t="s">
        <v>221</v>
      </c>
      <c r="AM82" t="s">
        <v>221</v>
      </c>
      <c r="AN82" t="s">
        <v>221</v>
      </c>
      <c r="AO82" t="s">
        <v>221</v>
      </c>
    </row>
    <row r="83" spans="1:41" x14ac:dyDescent="0.2">
      <c r="A83">
        <v>2</v>
      </c>
      <c r="B83" t="s">
        <v>36</v>
      </c>
      <c r="C83">
        <v>426</v>
      </c>
      <c r="D83" t="s">
        <v>808</v>
      </c>
      <c r="E83">
        <v>4260000</v>
      </c>
      <c r="F83" t="s">
        <v>94</v>
      </c>
      <c r="G83">
        <v>23100</v>
      </c>
      <c r="H83">
        <v>140</v>
      </c>
      <c r="I83" t="s">
        <v>241</v>
      </c>
      <c r="J83">
        <v>1</v>
      </c>
      <c r="K83" t="s">
        <v>214</v>
      </c>
      <c r="L83">
        <v>1</v>
      </c>
      <c r="M83" t="s">
        <v>215</v>
      </c>
      <c r="N83">
        <v>0</v>
      </c>
      <c r="P83" t="s">
        <v>216</v>
      </c>
      <c r="Q83">
        <v>29785979</v>
      </c>
      <c r="R83" t="s">
        <v>1201</v>
      </c>
      <c r="S83" t="s">
        <v>1202</v>
      </c>
      <c r="T83" t="s">
        <v>219</v>
      </c>
      <c r="U83">
        <v>0.4</v>
      </c>
      <c r="V83">
        <v>0.25</v>
      </c>
      <c r="W83">
        <v>120</v>
      </c>
      <c r="X83" t="s">
        <v>227</v>
      </c>
      <c r="AA83">
        <v>80</v>
      </c>
      <c r="AB83" t="s">
        <v>220</v>
      </c>
      <c r="AC83">
        <v>3</v>
      </c>
      <c r="AE83" s="6">
        <v>35582</v>
      </c>
      <c r="AF83" s="6">
        <v>40148</v>
      </c>
      <c r="AG83" s="6">
        <v>45845</v>
      </c>
      <c r="AH83" s="6">
        <v>37347</v>
      </c>
      <c r="AI83" s="6">
        <v>45845</v>
      </c>
      <c r="AJ83" s="6">
        <v>33329</v>
      </c>
      <c r="AL83" t="s">
        <v>221</v>
      </c>
      <c r="AM83" t="s">
        <v>221</v>
      </c>
      <c r="AN83" t="s">
        <v>221</v>
      </c>
      <c r="AO83" t="s">
        <v>221</v>
      </c>
    </row>
    <row r="84" spans="1:41" x14ac:dyDescent="0.2">
      <c r="A84">
        <v>2</v>
      </c>
      <c r="B84" t="s">
        <v>36</v>
      </c>
      <c r="C84">
        <v>426</v>
      </c>
      <c r="D84" t="s">
        <v>808</v>
      </c>
      <c r="E84">
        <v>4260000</v>
      </c>
      <c r="F84" t="s">
        <v>94</v>
      </c>
      <c r="G84">
        <v>23100</v>
      </c>
      <c r="H84">
        <v>140</v>
      </c>
      <c r="I84" t="s">
        <v>241</v>
      </c>
      <c r="J84">
        <v>1</v>
      </c>
      <c r="K84" t="s">
        <v>214</v>
      </c>
      <c r="L84">
        <v>1</v>
      </c>
      <c r="M84" t="s">
        <v>215</v>
      </c>
      <c r="N84">
        <v>0</v>
      </c>
      <c r="P84" t="s">
        <v>216</v>
      </c>
      <c r="Q84">
        <v>59456384</v>
      </c>
      <c r="R84" t="s">
        <v>1203</v>
      </c>
      <c r="S84" t="s">
        <v>1204</v>
      </c>
      <c r="T84" t="s">
        <v>219</v>
      </c>
      <c r="U84">
        <v>0.4</v>
      </c>
      <c r="V84">
        <v>0.15</v>
      </c>
      <c r="W84">
        <v>120</v>
      </c>
      <c r="X84" t="s">
        <v>227</v>
      </c>
      <c r="AA84">
        <v>80</v>
      </c>
      <c r="AB84" t="s">
        <v>220</v>
      </c>
      <c r="AC84">
        <v>3</v>
      </c>
      <c r="AE84" s="6">
        <v>38961</v>
      </c>
      <c r="AF84" s="6">
        <v>39965</v>
      </c>
      <c r="AG84" s="6">
        <v>40543</v>
      </c>
      <c r="AH84" s="6">
        <v>37773</v>
      </c>
      <c r="AI84" s="6">
        <v>43830</v>
      </c>
      <c r="AJ84" s="6">
        <v>33329</v>
      </c>
      <c r="AL84" t="s">
        <v>221</v>
      </c>
      <c r="AM84" t="s">
        <v>221</v>
      </c>
      <c r="AN84" t="s">
        <v>221</v>
      </c>
      <c r="AO84" t="s">
        <v>221</v>
      </c>
    </row>
    <row r="85" spans="1:41" x14ac:dyDescent="0.2">
      <c r="A85">
        <v>3</v>
      </c>
      <c r="B85" t="s">
        <v>95</v>
      </c>
      <c r="C85">
        <v>500</v>
      </c>
      <c r="D85" t="s">
        <v>813</v>
      </c>
      <c r="E85">
        <v>5000000</v>
      </c>
      <c r="F85" t="s">
        <v>96</v>
      </c>
      <c r="G85">
        <v>30100</v>
      </c>
      <c r="H85">
        <v>63</v>
      </c>
      <c r="I85" t="s">
        <v>2</v>
      </c>
      <c r="J85">
        <v>1</v>
      </c>
      <c r="K85" t="s">
        <v>214</v>
      </c>
      <c r="L85">
        <v>1</v>
      </c>
      <c r="M85" t="s">
        <v>215</v>
      </c>
      <c r="N85">
        <v>0</v>
      </c>
      <c r="P85" t="s">
        <v>216</v>
      </c>
      <c r="Q85">
        <v>51610079</v>
      </c>
      <c r="R85" t="s">
        <v>1205</v>
      </c>
      <c r="S85" t="s">
        <v>1206</v>
      </c>
      <c r="T85" t="s">
        <v>219</v>
      </c>
      <c r="U85">
        <v>0.5</v>
      </c>
      <c r="V85">
        <v>0.5</v>
      </c>
      <c r="W85">
        <v>63</v>
      </c>
      <c r="X85" t="s">
        <v>2</v>
      </c>
      <c r="AA85">
        <v>80</v>
      </c>
      <c r="AB85" t="s">
        <v>220</v>
      </c>
      <c r="AC85">
        <v>6</v>
      </c>
      <c r="AD85">
        <v>105</v>
      </c>
      <c r="AE85" s="6">
        <v>32752</v>
      </c>
      <c r="AF85" s="6">
        <v>36281</v>
      </c>
      <c r="AG85" s="6">
        <v>41274</v>
      </c>
      <c r="AH85" s="6">
        <v>32752</v>
      </c>
      <c r="AI85" s="6">
        <v>44255</v>
      </c>
      <c r="AJ85" s="6">
        <v>33970</v>
      </c>
      <c r="AL85" t="s">
        <v>221</v>
      </c>
      <c r="AM85" t="s">
        <v>221</v>
      </c>
      <c r="AN85" t="s">
        <v>221</v>
      </c>
      <c r="AO85" t="s">
        <v>221</v>
      </c>
    </row>
    <row r="86" spans="1:41" x14ac:dyDescent="0.2">
      <c r="A86">
        <v>3</v>
      </c>
      <c r="B86" t="s">
        <v>95</v>
      </c>
      <c r="C86">
        <v>500</v>
      </c>
      <c r="D86" t="s">
        <v>813</v>
      </c>
      <c r="E86">
        <v>5000000</v>
      </c>
      <c r="F86" t="s">
        <v>96</v>
      </c>
      <c r="G86">
        <v>37100</v>
      </c>
      <c r="H86">
        <v>64</v>
      </c>
      <c r="I86" t="s">
        <v>222</v>
      </c>
      <c r="J86">
        <v>1</v>
      </c>
      <c r="K86" t="s">
        <v>214</v>
      </c>
      <c r="L86">
        <v>1</v>
      </c>
      <c r="M86" t="s">
        <v>215</v>
      </c>
      <c r="N86">
        <v>0</v>
      </c>
      <c r="P86" t="s">
        <v>216</v>
      </c>
      <c r="Q86">
        <v>33445727</v>
      </c>
      <c r="R86" t="s">
        <v>1207</v>
      </c>
      <c r="S86" t="s">
        <v>1208</v>
      </c>
      <c r="T86" t="s">
        <v>219</v>
      </c>
      <c r="U86">
        <v>0.75</v>
      </c>
      <c r="V86">
        <v>0.75</v>
      </c>
      <c r="W86">
        <v>64</v>
      </c>
      <c r="X86" t="s">
        <v>222</v>
      </c>
      <c r="AA86">
        <v>80</v>
      </c>
      <c r="AB86" t="s">
        <v>220</v>
      </c>
      <c r="AC86">
        <v>6</v>
      </c>
      <c r="AD86">
        <v>101</v>
      </c>
      <c r="AE86" s="6">
        <v>39155</v>
      </c>
      <c r="AF86" s="6">
        <v>40210</v>
      </c>
      <c r="AG86" s="6">
        <v>50009</v>
      </c>
      <c r="AH86" s="6">
        <v>36917</v>
      </c>
      <c r="AI86" s="6">
        <v>50009</v>
      </c>
      <c r="AJ86" s="6">
        <v>32051</v>
      </c>
      <c r="AL86" t="s">
        <v>221</v>
      </c>
      <c r="AM86" t="s">
        <v>221</v>
      </c>
      <c r="AN86" t="s">
        <v>221</v>
      </c>
      <c r="AO86" t="s">
        <v>221</v>
      </c>
    </row>
    <row r="87" spans="1:41" x14ac:dyDescent="0.2">
      <c r="A87">
        <v>3</v>
      </c>
      <c r="B87" t="s">
        <v>95</v>
      </c>
      <c r="C87">
        <v>501</v>
      </c>
      <c r="D87" t="s">
        <v>95</v>
      </c>
      <c r="E87">
        <v>5010004</v>
      </c>
      <c r="F87" t="s">
        <v>828</v>
      </c>
      <c r="G87">
        <v>90</v>
      </c>
      <c r="H87">
        <v>63</v>
      </c>
      <c r="I87" t="s">
        <v>2</v>
      </c>
      <c r="J87">
        <v>1</v>
      </c>
      <c r="K87" t="s">
        <v>214</v>
      </c>
      <c r="L87">
        <v>1</v>
      </c>
      <c r="M87" t="s">
        <v>215</v>
      </c>
      <c r="N87">
        <v>0</v>
      </c>
      <c r="P87" t="s">
        <v>216</v>
      </c>
      <c r="Q87">
        <v>52863719</v>
      </c>
      <c r="R87" t="s">
        <v>1209</v>
      </c>
      <c r="S87" t="s">
        <v>647</v>
      </c>
      <c r="T87" t="s">
        <v>219</v>
      </c>
      <c r="U87">
        <v>1</v>
      </c>
      <c r="V87">
        <v>1</v>
      </c>
      <c r="W87">
        <v>63</v>
      </c>
      <c r="X87" t="s">
        <v>2</v>
      </c>
      <c r="AA87">
        <v>80</v>
      </c>
      <c r="AB87" t="s">
        <v>220</v>
      </c>
      <c r="AC87">
        <v>6</v>
      </c>
      <c r="AD87">
        <v>106</v>
      </c>
      <c r="AE87" s="6">
        <v>35431</v>
      </c>
      <c r="AF87" s="6">
        <v>36130</v>
      </c>
      <c r="AG87" s="6">
        <v>43739</v>
      </c>
      <c r="AH87" s="6">
        <v>35431</v>
      </c>
      <c r="AI87" s="6">
        <v>43100</v>
      </c>
      <c r="AJ87" s="6">
        <v>18629</v>
      </c>
      <c r="AL87" t="s">
        <v>221</v>
      </c>
      <c r="AM87" t="s">
        <v>221</v>
      </c>
      <c r="AN87" t="s">
        <v>221</v>
      </c>
      <c r="AO87" t="s">
        <v>221</v>
      </c>
    </row>
    <row r="88" spans="1:41" x14ac:dyDescent="0.2">
      <c r="A88">
        <v>3</v>
      </c>
      <c r="B88" t="s">
        <v>95</v>
      </c>
      <c r="C88">
        <v>501</v>
      </c>
      <c r="D88" t="s">
        <v>95</v>
      </c>
      <c r="E88">
        <v>5010004</v>
      </c>
      <c r="F88" t="s">
        <v>828</v>
      </c>
      <c r="G88">
        <v>100</v>
      </c>
      <c r="H88">
        <v>64</v>
      </c>
      <c r="I88" t="s">
        <v>222</v>
      </c>
      <c r="J88">
        <v>1</v>
      </c>
      <c r="K88" t="s">
        <v>214</v>
      </c>
      <c r="L88">
        <v>1</v>
      </c>
      <c r="M88" t="s">
        <v>215</v>
      </c>
      <c r="N88">
        <v>0</v>
      </c>
      <c r="P88" t="s">
        <v>216</v>
      </c>
      <c r="Q88">
        <v>3065208</v>
      </c>
      <c r="R88" t="s">
        <v>1210</v>
      </c>
      <c r="S88" t="s">
        <v>1211</v>
      </c>
      <c r="T88" t="s">
        <v>225</v>
      </c>
      <c r="U88">
        <v>1</v>
      </c>
      <c r="V88">
        <v>1</v>
      </c>
      <c r="W88">
        <v>64</v>
      </c>
      <c r="X88" t="s">
        <v>222</v>
      </c>
      <c r="AA88">
        <v>80</v>
      </c>
      <c r="AB88" t="s">
        <v>220</v>
      </c>
      <c r="AC88">
        <v>6</v>
      </c>
      <c r="AD88">
        <v>111</v>
      </c>
      <c r="AE88" s="6">
        <v>29677</v>
      </c>
      <c r="AF88" s="6">
        <v>29677</v>
      </c>
      <c r="AG88" s="6">
        <v>40848</v>
      </c>
      <c r="AH88" s="6">
        <v>29677</v>
      </c>
      <c r="AI88" s="6">
        <v>41486</v>
      </c>
      <c r="AJ88" s="6">
        <v>27973</v>
      </c>
      <c r="AL88" t="s">
        <v>221</v>
      </c>
      <c r="AM88" t="s">
        <v>221</v>
      </c>
      <c r="AN88" t="s">
        <v>221</v>
      </c>
      <c r="AO88" t="s">
        <v>221</v>
      </c>
    </row>
    <row r="89" spans="1:41" x14ac:dyDescent="0.2">
      <c r="A89">
        <v>3</v>
      </c>
      <c r="B89" t="s">
        <v>95</v>
      </c>
      <c r="C89">
        <v>501</v>
      </c>
      <c r="D89" t="s">
        <v>95</v>
      </c>
      <c r="E89">
        <v>5010004</v>
      </c>
      <c r="F89" t="s">
        <v>828</v>
      </c>
      <c r="G89">
        <v>10100</v>
      </c>
      <c r="H89">
        <v>140</v>
      </c>
      <c r="I89" t="s">
        <v>241</v>
      </c>
      <c r="J89">
        <v>1</v>
      </c>
      <c r="K89" t="s">
        <v>214</v>
      </c>
      <c r="L89">
        <v>1</v>
      </c>
      <c r="M89" t="s">
        <v>215</v>
      </c>
      <c r="N89">
        <v>0</v>
      </c>
      <c r="P89" t="s">
        <v>216</v>
      </c>
      <c r="Q89">
        <v>67238667</v>
      </c>
      <c r="R89" t="s">
        <v>1212</v>
      </c>
      <c r="S89" t="s">
        <v>1190</v>
      </c>
      <c r="T89" t="s">
        <v>219</v>
      </c>
      <c r="U89">
        <v>1</v>
      </c>
      <c r="V89">
        <v>1</v>
      </c>
      <c r="W89">
        <v>140</v>
      </c>
      <c r="X89" t="s">
        <v>241</v>
      </c>
      <c r="AA89">
        <v>80</v>
      </c>
      <c r="AB89" t="s">
        <v>220</v>
      </c>
      <c r="AC89">
        <v>3</v>
      </c>
      <c r="AD89">
        <v>111</v>
      </c>
      <c r="AE89" s="6">
        <v>30042</v>
      </c>
      <c r="AF89" s="6">
        <v>39693</v>
      </c>
      <c r="AG89" s="6">
        <v>42063</v>
      </c>
      <c r="AH89" s="6">
        <v>30042</v>
      </c>
      <c r="AI89" s="6">
        <v>40816</v>
      </c>
      <c r="AJ89" s="6">
        <v>18629</v>
      </c>
      <c r="AL89" t="s">
        <v>221</v>
      </c>
      <c r="AM89" t="s">
        <v>221</v>
      </c>
      <c r="AN89" t="s">
        <v>221</v>
      </c>
      <c r="AO89" t="s">
        <v>221</v>
      </c>
    </row>
    <row r="90" spans="1:41" x14ac:dyDescent="0.2">
      <c r="A90">
        <v>3</v>
      </c>
      <c r="B90" t="s">
        <v>95</v>
      </c>
      <c r="C90">
        <v>501</v>
      </c>
      <c r="D90" t="s">
        <v>95</v>
      </c>
      <c r="E90">
        <v>5010004</v>
      </c>
      <c r="F90" t="s">
        <v>828</v>
      </c>
      <c r="G90">
        <v>10200</v>
      </c>
      <c r="H90">
        <v>140</v>
      </c>
      <c r="I90" t="s">
        <v>241</v>
      </c>
      <c r="J90">
        <v>1</v>
      </c>
      <c r="K90" t="s">
        <v>214</v>
      </c>
      <c r="L90">
        <v>1</v>
      </c>
      <c r="M90" t="s">
        <v>215</v>
      </c>
      <c r="N90">
        <v>0</v>
      </c>
      <c r="P90" t="s">
        <v>216</v>
      </c>
      <c r="Q90">
        <v>55323349</v>
      </c>
      <c r="R90" t="s">
        <v>1213</v>
      </c>
      <c r="S90" t="s">
        <v>1214</v>
      </c>
      <c r="T90" t="s">
        <v>219</v>
      </c>
      <c r="U90">
        <v>0.65</v>
      </c>
      <c r="V90">
        <v>0.65</v>
      </c>
      <c r="W90">
        <v>140</v>
      </c>
      <c r="X90" t="s">
        <v>241</v>
      </c>
      <c r="AA90">
        <v>80</v>
      </c>
      <c r="AB90" t="s">
        <v>220</v>
      </c>
      <c r="AC90">
        <v>3</v>
      </c>
      <c r="AD90">
        <v>110</v>
      </c>
      <c r="AE90" s="6">
        <v>32599</v>
      </c>
      <c r="AF90" s="6">
        <v>32599</v>
      </c>
      <c r="AG90" s="6">
        <v>41122</v>
      </c>
      <c r="AH90" s="6">
        <v>32599</v>
      </c>
      <c r="AI90" s="6">
        <v>43100</v>
      </c>
      <c r="AJ90" s="6">
        <v>27851</v>
      </c>
      <c r="AL90" t="s">
        <v>221</v>
      </c>
      <c r="AM90" t="s">
        <v>221</v>
      </c>
      <c r="AN90" t="s">
        <v>221</v>
      </c>
      <c r="AO90" t="s">
        <v>221</v>
      </c>
    </row>
    <row r="91" spans="1:41" x14ac:dyDescent="0.2">
      <c r="A91">
        <v>3</v>
      </c>
      <c r="B91" t="s">
        <v>95</v>
      </c>
      <c r="C91">
        <v>501</v>
      </c>
      <c r="D91" t="s">
        <v>95</v>
      </c>
      <c r="E91">
        <v>5010031</v>
      </c>
      <c r="F91" t="s">
        <v>1215</v>
      </c>
      <c r="G91">
        <v>11800</v>
      </c>
      <c r="H91">
        <v>120</v>
      </c>
      <c r="I91" t="s">
        <v>227</v>
      </c>
      <c r="J91">
        <v>1</v>
      </c>
      <c r="K91" t="s">
        <v>214</v>
      </c>
      <c r="L91">
        <v>1</v>
      </c>
      <c r="M91" t="s">
        <v>215</v>
      </c>
      <c r="N91">
        <v>8</v>
      </c>
      <c r="O91" t="s">
        <v>228</v>
      </c>
      <c r="P91" t="s">
        <v>216</v>
      </c>
      <c r="Q91">
        <v>33197047</v>
      </c>
      <c r="R91" t="s">
        <v>1216</v>
      </c>
      <c r="S91" t="s">
        <v>1217</v>
      </c>
      <c r="T91" t="s">
        <v>219</v>
      </c>
      <c r="U91">
        <v>0.5</v>
      </c>
      <c r="V91">
        <v>0.5</v>
      </c>
      <c r="W91">
        <v>120</v>
      </c>
      <c r="X91" t="s">
        <v>227</v>
      </c>
      <c r="AA91">
        <v>80</v>
      </c>
      <c r="AB91" t="s">
        <v>220</v>
      </c>
      <c r="AC91">
        <v>2</v>
      </c>
      <c r="AD91">
        <v>111</v>
      </c>
      <c r="AE91" s="6">
        <v>38443</v>
      </c>
      <c r="AF91" s="6">
        <v>39753</v>
      </c>
      <c r="AG91" s="6">
        <v>40481</v>
      </c>
      <c r="AH91" s="6">
        <v>38443</v>
      </c>
      <c r="AI91" s="6">
        <v>55639</v>
      </c>
      <c r="AJ91" s="6">
        <v>37773</v>
      </c>
      <c r="AK91" s="6">
        <v>40847</v>
      </c>
      <c r="AL91" t="s">
        <v>221</v>
      </c>
      <c r="AM91" t="s">
        <v>221</v>
      </c>
      <c r="AN91" t="s">
        <v>221</v>
      </c>
      <c r="AO91" t="s">
        <v>221</v>
      </c>
    </row>
    <row r="92" spans="1:41" x14ac:dyDescent="0.2">
      <c r="A92">
        <v>3</v>
      </c>
      <c r="B92" t="s">
        <v>95</v>
      </c>
      <c r="C92">
        <v>501</v>
      </c>
      <c r="D92" t="s">
        <v>95</v>
      </c>
      <c r="E92">
        <v>5010041</v>
      </c>
      <c r="F92" t="s">
        <v>835</v>
      </c>
      <c r="G92">
        <v>23100</v>
      </c>
      <c r="H92">
        <v>140</v>
      </c>
      <c r="I92" t="s">
        <v>241</v>
      </c>
      <c r="J92">
        <v>1</v>
      </c>
      <c r="K92" t="s">
        <v>214</v>
      </c>
      <c r="L92">
        <v>1</v>
      </c>
      <c r="M92" t="s">
        <v>215</v>
      </c>
      <c r="N92">
        <v>0</v>
      </c>
      <c r="P92" t="s">
        <v>216</v>
      </c>
      <c r="Q92">
        <v>31731672</v>
      </c>
      <c r="R92" t="s">
        <v>1121</v>
      </c>
      <c r="S92" t="s">
        <v>1218</v>
      </c>
      <c r="T92" t="s">
        <v>219</v>
      </c>
      <c r="U92">
        <v>0.35</v>
      </c>
      <c r="V92">
        <v>0.35</v>
      </c>
      <c r="W92">
        <v>140</v>
      </c>
      <c r="X92" t="s">
        <v>241</v>
      </c>
      <c r="AA92">
        <v>80</v>
      </c>
      <c r="AB92" t="s">
        <v>220</v>
      </c>
      <c r="AC92">
        <v>3</v>
      </c>
      <c r="AD92">
        <v>105</v>
      </c>
      <c r="AE92" s="6">
        <v>36739</v>
      </c>
      <c r="AF92" s="6">
        <v>37288</v>
      </c>
      <c r="AG92" s="6">
        <v>51135</v>
      </c>
      <c r="AH92" s="6">
        <v>36552</v>
      </c>
      <c r="AI92" s="6">
        <v>40451</v>
      </c>
      <c r="AJ92" s="6">
        <v>18629</v>
      </c>
      <c r="AL92" t="s">
        <v>221</v>
      </c>
      <c r="AM92" t="s">
        <v>221</v>
      </c>
      <c r="AN92" t="s">
        <v>221</v>
      </c>
      <c r="AO92" t="s">
        <v>221</v>
      </c>
    </row>
    <row r="93" spans="1:41" x14ac:dyDescent="0.2">
      <c r="A93">
        <v>3</v>
      </c>
      <c r="B93" t="s">
        <v>95</v>
      </c>
      <c r="C93">
        <v>502</v>
      </c>
      <c r="D93" t="s">
        <v>839</v>
      </c>
      <c r="E93">
        <v>5020000</v>
      </c>
      <c r="F93" t="s">
        <v>98</v>
      </c>
      <c r="G93">
        <v>10200</v>
      </c>
      <c r="H93">
        <v>64</v>
      </c>
      <c r="I93" t="s">
        <v>222</v>
      </c>
      <c r="J93">
        <v>1</v>
      </c>
      <c r="K93" t="s">
        <v>214</v>
      </c>
      <c r="L93">
        <v>1</v>
      </c>
      <c r="M93" t="s">
        <v>215</v>
      </c>
      <c r="N93">
        <v>0</v>
      </c>
      <c r="P93" t="s">
        <v>216</v>
      </c>
      <c r="U93">
        <v>0.5</v>
      </c>
      <c r="AJ93" s="6">
        <v>18629</v>
      </c>
      <c r="AL93" t="s">
        <v>221</v>
      </c>
      <c r="AM93" t="s">
        <v>221</v>
      </c>
      <c r="AN93" t="s">
        <v>221</v>
      </c>
      <c r="AO93" t="s">
        <v>221</v>
      </c>
    </row>
    <row r="94" spans="1:41" x14ac:dyDescent="0.2">
      <c r="A94">
        <v>3</v>
      </c>
      <c r="B94" t="s">
        <v>95</v>
      </c>
      <c r="C94">
        <v>504</v>
      </c>
      <c r="D94" t="s">
        <v>847</v>
      </c>
      <c r="E94">
        <v>5040000</v>
      </c>
      <c r="F94" t="s">
        <v>100</v>
      </c>
      <c r="G94">
        <v>13100</v>
      </c>
      <c r="H94">
        <v>63</v>
      </c>
      <c r="I94" t="s">
        <v>2</v>
      </c>
      <c r="J94">
        <v>1</v>
      </c>
      <c r="K94" t="s">
        <v>214</v>
      </c>
      <c r="L94">
        <v>1</v>
      </c>
      <c r="M94" t="s">
        <v>215</v>
      </c>
      <c r="P94" t="s">
        <v>216</v>
      </c>
      <c r="Q94">
        <v>24220220</v>
      </c>
      <c r="R94" t="s">
        <v>1219</v>
      </c>
      <c r="S94" t="s">
        <v>483</v>
      </c>
      <c r="T94" t="s">
        <v>219</v>
      </c>
      <c r="U94">
        <v>0.5</v>
      </c>
      <c r="V94">
        <v>0.5</v>
      </c>
      <c r="W94">
        <v>63</v>
      </c>
      <c r="X94" t="s">
        <v>2</v>
      </c>
      <c r="AA94">
        <v>80</v>
      </c>
      <c r="AB94" t="s">
        <v>220</v>
      </c>
      <c r="AC94">
        <v>6</v>
      </c>
      <c r="AD94">
        <v>108</v>
      </c>
      <c r="AE94" s="6">
        <v>39264</v>
      </c>
      <c r="AF94" s="6">
        <v>39264</v>
      </c>
      <c r="AG94" s="6">
        <v>44196</v>
      </c>
      <c r="AH94" s="6">
        <v>34182</v>
      </c>
      <c r="AI94" s="6">
        <v>46021</v>
      </c>
      <c r="AJ94" s="6">
        <v>39234</v>
      </c>
      <c r="AL94" t="s">
        <v>221</v>
      </c>
      <c r="AM94" t="s">
        <v>221</v>
      </c>
      <c r="AN94" t="s">
        <v>221</v>
      </c>
      <c r="AO94" t="s">
        <v>221</v>
      </c>
    </row>
    <row r="95" spans="1:41" x14ac:dyDescent="0.2">
      <c r="A95">
        <v>3</v>
      </c>
      <c r="B95" t="s">
        <v>95</v>
      </c>
      <c r="C95">
        <v>504</v>
      </c>
      <c r="D95" t="s">
        <v>847</v>
      </c>
      <c r="E95">
        <v>5040000</v>
      </c>
      <c r="F95" t="s">
        <v>100</v>
      </c>
      <c r="G95">
        <v>14100</v>
      </c>
      <c r="H95">
        <v>64</v>
      </c>
      <c r="I95" t="s">
        <v>222</v>
      </c>
      <c r="J95">
        <v>1</v>
      </c>
      <c r="K95" t="s">
        <v>214</v>
      </c>
      <c r="L95">
        <v>1</v>
      </c>
      <c r="M95" t="s">
        <v>215</v>
      </c>
      <c r="N95">
        <v>0</v>
      </c>
      <c r="P95" t="s">
        <v>216</v>
      </c>
      <c r="Q95">
        <v>22093272</v>
      </c>
      <c r="R95" t="s">
        <v>848</v>
      </c>
      <c r="S95" t="s">
        <v>243</v>
      </c>
      <c r="T95" t="s">
        <v>219</v>
      </c>
      <c r="U95">
        <v>0.5</v>
      </c>
      <c r="V95">
        <v>0.5</v>
      </c>
      <c r="W95">
        <v>64</v>
      </c>
      <c r="X95" t="s">
        <v>222</v>
      </c>
      <c r="AA95">
        <v>80</v>
      </c>
      <c r="AB95" t="s">
        <v>220</v>
      </c>
      <c r="AC95">
        <v>6</v>
      </c>
      <c r="AD95">
        <v>111</v>
      </c>
      <c r="AE95" s="6">
        <v>38991</v>
      </c>
      <c r="AF95" s="6">
        <v>38991</v>
      </c>
      <c r="AG95" s="6">
        <v>44074</v>
      </c>
      <c r="AH95" s="6">
        <v>35217</v>
      </c>
      <c r="AI95" s="6">
        <v>45900</v>
      </c>
      <c r="AJ95" s="6">
        <v>18629</v>
      </c>
      <c r="AL95" t="s">
        <v>221</v>
      </c>
      <c r="AM95" t="s">
        <v>221</v>
      </c>
      <c r="AN95" t="s">
        <v>221</v>
      </c>
      <c r="AO95" t="s">
        <v>221</v>
      </c>
    </row>
    <row r="96" spans="1:41" x14ac:dyDescent="0.2">
      <c r="A96">
        <v>3</v>
      </c>
      <c r="B96" t="s">
        <v>95</v>
      </c>
      <c r="C96">
        <v>504</v>
      </c>
      <c r="D96" t="s">
        <v>847</v>
      </c>
      <c r="E96">
        <v>5040040</v>
      </c>
      <c r="F96" t="s">
        <v>851</v>
      </c>
      <c r="G96">
        <v>40100</v>
      </c>
      <c r="H96">
        <v>140</v>
      </c>
      <c r="I96" t="s">
        <v>241</v>
      </c>
      <c r="J96">
        <v>1</v>
      </c>
      <c r="K96" t="s">
        <v>214</v>
      </c>
      <c r="L96">
        <v>1</v>
      </c>
      <c r="M96" t="s">
        <v>215</v>
      </c>
      <c r="N96">
        <v>0</v>
      </c>
      <c r="P96" t="s">
        <v>216</v>
      </c>
      <c r="Q96">
        <v>22093272</v>
      </c>
      <c r="R96" t="s">
        <v>848</v>
      </c>
      <c r="S96" t="s">
        <v>243</v>
      </c>
      <c r="T96" t="s">
        <v>219</v>
      </c>
      <c r="U96">
        <v>0.5</v>
      </c>
      <c r="V96">
        <v>0.5</v>
      </c>
      <c r="W96">
        <v>140</v>
      </c>
      <c r="X96" t="s">
        <v>241</v>
      </c>
      <c r="AA96">
        <v>80</v>
      </c>
      <c r="AB96" t="s">
        <v>220</v>
      </c>
      <c r="AC96">
        <v>5</v>
      </c>
      <c r="AD96">
        <v>111</v>
      </c>
      <c r="AE96" s="6">
        <v>37834</v>
      </c>
      <c r="AF96" s="6">
        <v>38991</v>
      </c>
      <c r="AG96" s="6">
        <v>44074</v>
      </c>
      <c r="AH96" s="6">
        <v>35217</v>
      </c>
      <c r="AI96" s="6">
        <v>45900</v>
      </c>
      <c r="AJ96" s="6">
        <v>18629</v>
      </c>
      <c r="AL96" t="s">
        <v>221</v>
      </c>
      <c r="AM96" t="s">
        <v>221</v>
      </c>
      <c r="AN96" t="s">
        <v>221</v>
      </c>
      <c r="AO96" t="s">
        <v>221</v>
      </c>
    </row>
    <row r="97" spans="1:41" x14ac:dyDescent="0.2">
      <c r="A97">
        <v>3</v>
      </c>
      <c r="B97" t="s">
        <v>95</v>
      </c>
      <c r="C97">
        <v>506</v>
      </c>
      <c r="D97" t="s">
        <v>855</v>
      </c>
      <c r="E97">
        <v>5060000</v>
      </c>
      <c r="F97" t="s">
        <v>102</v>
      </c>
      <c r="G97">
        <v>500</v>
      </c>
      <c r="H97">
        <v>63</v>
      </c>
      <c r="I97" t="s">
        <v>2</v>
      </c>
      <c r="J97">
        <v>1</v>
      </c>
      <c r="K97" t="s">
        <v>214</v>
      </c>
      <c r="L97">
        <v>1</v>
      </c>
      <c r="M97" t="s">
        <v>215</v>
      </c>
      <c r="N97">
        <v>0</v>
      </c>
      <c r="P97" t="s">
        <v>216</v>
      </c>
      <c r="Q97">
        <v>24448227</v>
      </c>
      <c r="R97" t="s">
        <v>856</v>
      </c>
      <c r="S97" t="s">
        <v>692</v>
      </c>
      <c r="T97" t="s">
        <v>219</v>
      </c>
      <c r="U97">
        <v>0.5</v>
      </c>
      <c r="V97">
        <v>0.5</v>
      </c>
      <c r="W97">
        <v>63</v>
      </c>
      <c r="X97" t="s">
        <v>2</v>
      </c>
      <c r="AA97">
        <v>80</v>
      </c>
      <c r="AB97" t="s">
        <v>220</v>
      </c>
      <c r="AC97">
        <v>6</v>
      </c>
      <c r="AD97">
        <v>102</v>
      </c>
      <c r="AE97" s="6">
        <v>37895</v>
      </c>
      <c r="AF97" s="6">
        <v>40057</v>
      </c>
      <c r="AG97" s="6">
        <v>49201</v>
      </c>
      <c r="AH97" s="6">
        <v>36434</v>
      </c>
      <c r="AI97" s="6">
        <v>49201</v>
      </c>
      <c r="AJ97" s="6">
        <v>18629</v>
      </c>
      <c r="AL97" t="s">
        <v>221</v>
      </c>
      <c r="AM97" t="s">
        <v>221</v>
      </c>
      <c r="AN97" t="s">
        <v>221</v>
      </c>
      <c r="AO97" t="s">
        <v>221</v>
      </c>
    </row>
    <row r="98" spans="1:41" x14ac:dyDescent="0.2">
      <c r="A98">
        <v>3</v>
      </c>
      <c r="B98" t="s">
        <v>95</v>
      </c>
      <c r="C98">
        <v>507</v>
      </c>
      <c r="D98" t="s">
        <v>859</v>
      </c>
      <c r="E98">
        <v>5070000</v>
      </c>
      <c r="F98" t="s">
        <v>103</v>
      </c>
      <c r="G98">
        <v>20100</v>
      </c>
      <c r="H98">
        <v>63</v>
      </c>
      <c r="I98" t="s">
        <v>2</v>
      </c>
      <c r="J98">
        <v>1</v>
      </c>
      <c r="K98" t="s">
        <v>214</v>
      </c>
      <c r="L98">
        <v>1</v>
      </c>
      <c r="M98" t="s">
        <v>215</v>
      </c>
      <c r="N98">
        <v>0</v>
      </c>
      <c r="P98" t="s">
        <v>216</v>
      </c>
      <c r="Q98">
        <v>58665217</v>
      </c>
      <c r="R98" t="s">
        <v>1220</v>
      </c>
      <c r="S98" t="s">
        <v>408</v>
      </c>
      <c r="T98" t="s">
        <v>219</v>
      </c>
      <c r="U98">
        <v>0.5</v>
      </c>
      <c r="V98">
        <v>0.5</v>
      </c>
      <c r="W98">
        <v>63</v>
      </c>
      <c r="X98" t="s">
        <v>2</v>
      </c>
      <c r="AA98">
        <v>80</v>
      </c>
      <c r="AB98" t="s">
        <v>220</v>
      </c>
      <c r="AC98">
        <v>6</v>
      </c>
      <c r="AD98">
        <v>111</v>
      </c>
      <c r="AE98" s="6">
        <v>36527</v>
      </c>
      <c r="AF98" s="6">
        <v>36527</v>
      </c>
      <c r="AG98" s="6">
        <v>43831</v>
      </c>
      <c r="AH98" s="6">
        <v>41579</v>
      </c>
      <c r="AI98" s="6">
        <v>49101</v>
      </c>
      <c r="AJ98" s="6">
        <v>33970</v>
      </c>
      <c r="AL98" t="s">
        <v>221</v>
      </c>
      <c r="AM98" t="s">
        <v>221</v>
      </c>
      <c r="AN98" t="s">
        <v>221</v>
      </c>
      <c r="AO98" t="s">
        <v>221</v>
      </c>
    </row>
    <row r="99" spans="1:41" x14ac:dyDescent="0.2">
      <c r="A99">
        <v>3</v>
      </c>
      <c r="B99" t="s">
        <v>95</v>
      </c>
      <c r="C99">
        <v>529</v>
      </c>
      <c r="D99" t="s">
        <v>875</v>
      </c>
      <c r="E99">
        <v>5290000</v>
      </c>
      <c r="F99" t="s">
        <v>109</v>
      </c>
      <c r="G99">
        <v>5000</v>
      </c>
      <c r="H99">
        <v>64</v>
      </c>
      <c r="I99" t="s">
        <v>222</v>
      </c>
      <c r="J99">
        <v>1</v>
      </c>
      <c r="K99" t="s">
        <v>214</v>
      </c>
      <c r="L99">
        <v>1</v>
      </c>
      <c r="M99" t="s">
        <v>215</v>
      </c>
      <c r="N99">
        <v>0</v>
      </c>
      <c r="P99" t="s">
        <v>216</v>
      </c>
      <c r="Q99">
        <v>23870611</v>
      </c>
      <c r="R99" t="s">
        <v>877</v>
      </c>
      <c r="S99" t="s">
        <v>878</v>
      </c>
      <c r="T99" t="s">
        <v>219</v>
      </c>
      <c r="U99">
        <v>0.5</v>
      </c>
      <c r="V99">
        <v>0.5</v>
      </c>
      <c r="W99">
        <v>64</v>
      </c>
      <c r="X99" t="s">
        <v>222</v>
      </c>
      <c r="AA99">
        <v>80</v>
      </c>
      <c r="AB99" t="s">
        <v>220</v>
      </c>
      <c r="AC99">
        <v>6</v>
      </c>
      <c r="AD99">
        <v>107</v>
      </c>
      <c r="AE99" s="6">
        <v>37377</v>
      </c>
      <c r="AF99" s="6">
        <v>37377</v>
      </c>
      <c r="AG99" s="6">
        <v>47042</v>
      </c>
      <c r="AH99" s="6">
        <v>34623</v>
      </c>
      <c r="AI99" s="6">
        <v>47848</v>
      </c>
      <c r="AJ99" s="6">
        <v>27699</v>
      </c>
      <c r="AL99" t="s">
        <v>221</v>
      </c>
      <c r="AM99" t="s">
        <v>221</v>
      </c>
      <c r="AN99" t="s">
        <v>221</v>
      </c>
      <c r="AO99" t="s">
        <v>221</v>
      </c>
    </row>
    <row r="100" spans="1:41" x14ac:dyDescent="0.2">
      <c r="A100">
        <v>3</v>
      </c>
      <c r="B100" t="s">
        <v>95</v>
      </c>
      <c r="C100">
        <v>543</v>
      </c>
      <c r="D100" t="s">
        <v>897</v>
      </c>
      <c r="E100">
        <v>5430000</v>
      </c>
      <c r="F100" t="s">
        <v>115</v>
      </c>
      <c r="G100">
        <v>25100</v>
      </c>
      <c r="H100">
        <v>63</v>
      </c>
      <c r="I100" t="s">
        <v>2</v>
      </c>
      <c r="J100">
        <v>1</v>
      </c>
      <c r="K100" t="s">
        <v>214</v>
      </c>
      <c r="L100">
        <v>1</v>
      </c>
      <c r="M100" t="s">
        <v>215</v>
      </c>
      <c r="N100">
        <v>0</v>
      </c>
      <c r="P100" t="s">
        <v>216</v>
      </c>
      <c r="Q100">
        <v>306207937</v>
      </c>
      <c r="R100" t="s">
        <v>1221</v>
      </c>
      <c r="S100" t="s">
        <v>1222</v>
      </c>
      <c r="T100" t="s">
        <v>219</v>
      </c>
      <c r="U100">
        <v>0.5</v>
      </c>
      <c r="V100">
        <v>0.5</v>
      </c>
      <c r="W100">
        <v>63</v>
      </c>
      <c r="X100" t="s">
        <v>2</v>
      </c>
      <c r="AA100">
        <v>80</v>
      </c>
      <c r="AB100" t="s">
        <v>220</v>
      </c>
      <c r="AC100">
        <v>6</v>
      </c>
      <c r="AD100">
        <v>111</v>
      </c>
      <c r="AE100" s="6">
        <v>35643</v>
      </c>
      <c r="AF100" s="6">
        <v>36678</v>
      </c>
      <c r="AG100" s="6">
        <v>44805</v>
      </c>
      <c r="AH100" s="6">
        <v>34029</v>
      </c>
      <c r="AI100" s="6">
        <v>43708</v>
      </c>
      <c r="AJ100" s="6">
        <v>18629</v>
      </c>
      <c r="AL100" t="s">
        <v>221</v>
      </c>
      <c r="AM100" t="s">
        <v>221</v>
      </c>
      <c r="AN100" t="s">
        <v>221</v>
      </c>
      <c r="AO100" t="s">
        <v>221</v>
      </c>
    </row>
    <row r="101" spans="1:41" x14ac:dyDescent="0.2">
      <c r="A101">
        <v>3</v>
      </c>
      <c r="B101" t="s">
        <v>95</v>
      </c>
      <c r="C101">
        <v>543</v>
      </c>
      <c r="D101" t="s">
        <v>897</v>
      </c>
      <c r="E101">
        <v>5430000</v>
      </c>
      <c r="F101" t="s">
        <v>115</v>
      </c>
      <c r="G101">
        <v>30100</v>
      </c>
      <c r="H101">
        <v>64</v>
      </c>
      <c r="I101" t="s">
        <v>222</v>
      </c>
      <c r="J101">
        <v>1</v>
      </c>
      <c r="K101" t="s">
        <v>214</v>
      </c>
      <c r="L101">
        <v>1</v>
      </c>
      <c r="M101" t="s">
        <v>215</v>
      </c>
      <c r="N101">
        <v>0</v>
      </c>
      <c r="P101" t="s">
        <v>216</v>
      </c>
      <c r="Q101">
        <v>305967630</v>
      </c>
      <c r="R101" t="s">
        <v>1223</v>
      </c>
      <c r="S101" t="s">
        <v>245</v>
      </c>
      <c r="T101" t="s">
        <v>219</v>
      </c>
      <c r="U101">
        <v>0.5</v>
      </c>
      <c r="V101">
        <v>0.5</v>
      </c>
      <c r="W101">
        <v>64</v>
      </c>
      <c r="X101" t="s">
        <v>222</v>
      </c>
      <c r="AA101">
        <v>80</v>
      </c>
      <c r="AB101" t="s">
        <v>220</v>
      </c>
      <c r="AC101">
        <v>6</v>
      </c>
      <c r="AD101">
        <v>111</v>
      </c>
      <c r="AE101" s="6">
        <v>37895</v>
      </c>
      <c r="AF101" s="6">
        <v>37895</v>
      </c>
      <c r="AG101" s="6">
        <v>41049</v>
      </c>
      <c r="AH101" s="6">
        <v>33878</v>
      </c>
      <c r="AI101" s="6">
        <v>48213</v>
      </c>
      <c r="AJ101" s="6">
        <v>33970</v>
      </c>
      <c r="AL101" t="s">
        <v>221</v>
      </c>
      <c r="AM101" t="s">
        <v>221</v>
      </c>
      <c r="AN101" t="s">
        <v>221</v>
      </c>
      <c r="AO101" t="s">
        <v>221</v>
      </c>
    </row>
    <row r="102" spans="1:41" x14ac:dyDescent="0.2">
      <c r="A102">
        <v>3</v>
      </c>
      <c r="B102" t="s">
        <v>95</v>
      </c>
      <c r="C102">
        <v>544</v>
      </c>
      <c r="D102" t="s">
        <v>905</v>
      </c>
      <c r="E102">
        <v>5440000</v>
      </c>
      <c r="F102" t="s">
        <v>116</v>
      </c>
      <c r="G102">
        <v>20100</v>
      </c>
      <c r="H102">
        <v>63</v>
      </c>
      <c r="I102" t="s">
        <v>2</v>
      </c>
      <c r="J102">
        <v>1</v>
      </c>
      <c r="K102" t="s">
        <v>214</v>
      </c>
      <c r="L102">
        <v>1</v>
      </c>
      <c r="M102" t="s">
        <v>215</v>
      </c>
      <c r="N102">
        <v>0</v>
      </c>
      <c r="P102" t="s">
        <v>216</v>
      </c>
      <c r="Q102">
        <v>57143190</v>
      </c>
      <c r="R102" t="s">
        <v>1224</v>
      </c>
      <c r="S102" t="s">
        <v>348</v>
      </c>
      <c r="T102" t="s">
        <v>219</v>
      </c>
      <c r="U102">
        <v>0.75</v>
      </c>
      <c r="V102">
        <v>0.75</v>
      </c>
      <c r="W102">
        <v>63</v>
      </c>
      <c r="X102" t="s">
        <v>2</v>
      </c>
      <c r="AA102">
        <v>80</v>
      </c>
      <c r="AB102" t="s">
        <v>220</v>
      </c>
      <c r="AC102">
        <v>5</v>
      </c>
      <c r="AD102">
        <v>101</v>
      </c>
      <c r="AE102" s="6">
        <v>40269</v>
      </c>
      <c r="AF102" s="6">
        <v>40269</v>
      </c>
      <c r="AG102" s="6">
        <v>44197</v>
      </c>
      <c r="AH102" s="6">
        <v>34700</v>
      </c>
      <c r="AI102" s="6">
        <v>44197</v>
      </c>
      <c r="AJ102" s="6">
        <v>18629</v>
      </c>
      <c r="AL102" t="s">
        <v>221</v>
      </c>
      <c r="AM102" t="s">
        <v>221</v>
      </c>
      <c r="AN102" t="s">
        <v>221</v>
      </c>
      <c r="AO102" t="s">
        <v>221</v>
      </c>
    </row>
    <row r="103" spans="1:41" x14ac:dyDescent="0.2">
      <c r="A103">
        <v>3</v>
      </c>
      <c r="B103" t="s">
        <v>95</v>
      </c>
      <c r="C103">
        <v>545</v>
      </c>
      <c r="D103" t="s">
        <v>912</v>
      </c>
      <c r="E103">
        <v>5450000</v>
      </c>
      <c r="F103" t="s">
        <v>117</v>
      </c>
      <c r="G103">
        <v>10100</v>
      </c>
      <c r="H103">
        <v>63</v>
      </c>
      <c r="I103" t="s">
        <v>2</v>
      </c>
      <c r="J103">
        <v>1</v>
      </c>
      <c r="K103" t="s">
        <v>214</v>
      </c>
      <c r="L103">
        <v>1</v>
      </c>
      <c r="M103" t="s">
        <v>215</v>
      </c>
      <c r="N103">
        <v>0</v>
      </c>
      <c r="P103" t="s">
        <v>216</v>
      </c>
      <c r="Q103">
        <v>67600254</v>
      </c>
      <c r="R103" t="s">
        <v>1225</v>
      </c>
      <c r="S103" t="s">
        <v>935</v>
      </c>
      <c r="T103" t="s">
        <v>219</v>
      </c>
      <c r="U103">
        <v>0.5</v>
      </c>
      <c r="V103">
        <v>0.5</v>
      </c>
      <c r="W103">
        <v>63</v>
      </c>
      <c r="X103" t="s">
        <v>2</v>
      </c>
      <c r="AA103">
        <v>80</v>
      </c>
      <c r="AB103" t="s">
        <v>220</v>
      </c>
      <c r="AC103">
        <v>5</v>
      </c>
      <c r="AD103">
        <v>111</v>
      </c>
      <c r="AE103" s="6">
        <v>40360</v>
      </c>
      <c r="AF103" s="6">
        <v>40360</v>
      </c>
      <c r="AG103" s="6">
        <v>42035</v>
      </c>
      <c r="AH103" s="6">
        <v>33208</v>
      </c>
      <c r="AI103" s="6">
        <v>45107</v>
      </c>
      <c r="AJ103" s="6">
        <v>33756</v>
      </c>
      <c r="AL103" t="s">
        <v>221</v>
      </c>
      <c r="AM103" t="s">
        <v>221</v>
      </c>
      <c r="AN103" t="s">
        <v>221</v>
      </c>
      <c r="AO103" t="s">
        <v>221</v>
      </c>
    </row>
    <row r="104" spans="1:41" x14ac:dyDescent="0.2">
      <c r="A104">
        <v>3</v>
      </c>
      <c r="B104" t="s">
        <v>95</v>
      </c>
      <c r="C104">
        <v>545</v>
      </c>
      <c r="D104" t="s">
        <v>912</v>
      </c>
      <c r="E104">
        <v>5450000</v>
      </c>
      <c r="F104" t="s">
        <v>117</v>
      </c>
      <c r="G104">
        <v>11100</v>
      </c>
      <c r="H104">
        <v>64</v>
      </c>
      <c r="I104" t="s">
        <v>222</v>
      </c>
      <c r="J104">
        <v>1</v>
      </c>
      <c r="K104" t="s">
        <v>214</v>
      </c>
      <c r="L104">
        <v>1</v>
      </c>
      <c r="M104" t="s">
        <v>215</v>
      </c>
      <c r="N104">
        <v>0</v>
      </c>
      <c r="P104" t="s">
        <v>216</v>
      </c>
      <c r="Q104">
        <v>54518782</v>
      </c>
      <c r="R104" t="s">
        <v>474</v>
      </c>
      <c r="S104" t="s">
        <v>1226</v>
      </c>
      <c r="T104" t="s">
        <v>219</v>
      </c>
      <c r="U104">
        <v>0.5</v>
      </c>
      <c r="V104">
        <v>0.5</v>
      </c>
      <c r="W104">
        <v>64</v>
      </c>
      <c r="X104" t="s">
        <v>222</v>
      </c>
      <c r="AA104">
        <v>80</v>
      </c>
      <c r="AB104" t="s">
        <v>220</v>
      </c>
      <c r="AC104">
        <v>6</v>
      </c>
      <c r="AD104">
        <v>108</v>
      </c>
      <c r="AE104" s="6">
        <v>38838</v>
      </c>
      <c r="AF104" s="6">
        <v>38838</v>
      </c>
      <c r="AG104" s="6">
        <v>42551</v>
      </c>
      <c r="AH104" s="6">
        <v>29465</v>
      </c>
      <c r="AI104" s="6">
        <v>43039</v>
      </c>
      <c r="AJ104" s="6">
        <v>18629</v>
      </c>
      <c r="AL104" t="s">
        <v>221</v>
      </c>
      <c r="AM104" t="s">
        <v>221</v>
      </c>
      <c r="AN104" t="s">
        <v>221</v>
      </c>
      <c r="AO104" t="s">
        <v>221</v>
      </c>
    </row>
    <row r="105" spans="1:41" x14ac:dyDescent="0.2">
      <c r="A105">
        <v>3</v>
      </c>
      <c r="B105" t="s">
        <v>95</v>
      </c>
      <c r="C105">
        <v>552</v>
      </c>
      <c r="D105" t="s">
        <v>922</v>
      </c>
      <c r="E105">
        <v>5520000</v>
      </c>
      <c r="F105" t="s">
        <v>119</v>
      </c>
      <c r="G105">
        <v>6100</v>
      </c>
      <c r="H105">
        <v>63</v>
      </c>
      <c r="I105" t="s">
        <v>2</v>
      </c>
      <c r="J105">
        <v>1</v>
      </c>
      <c r="K105" t="s">
        <v>214</v>
      </c>
      <c r="L105">
        <v>1</v>
      </c>
      <c r="M105" t="s">
        <v>215</v>
      </c>
      <c r="P105" t="s">
        <v>216</v>
      </c>
      <c r="Q105">
        <v>304151293</v>
      </c>
      <c r="R105" t="s">
        <v>1227</v>
      </c>
      <c r="S105" t="s">
        <v>1228</v>
      </c>
      <c r="T105" t="s">
        <v>219</v>
      </c>
      <c r="U105">
        <v>0.6</v>
      </c>
      <c r="V105">
        <v>0.6</v>
      </c>
      <c r="W105">
        <v>63</v>
      </c>
      <c r="X105" t="s">
        <v>2</v>
      </c>
      <c r="AA105">
        <v>80</v>
      </c>
      <c r="AB105" t="s">
        <v>220</v>
      </c>
      <c r="AC105">
        <v>6</v>
      </c>
      <c r="AD105">
        <v>111</v>
      </c>
      <c r="AE105" s="6">
        <v>39934</v>
      </c>
      <c r="AF105" s="6">
        <v>39934</v>
      </c>
      <c r="AG105" s="6">
        <v>41275</v>
      </c>
      <c r="AH105" s="6">
        <v>34881</v>
      </c>
      <c r="AI105" s="6">
        <v>42246</v>
      </c>
      <c r="AJ105" s="6">
        <v>37073</v>
      </c>
      <c r="AL105" t="s">
        <v>221</v>
      </c>
      <c r="AM105" t="s">
        <v>221</v>
      </c>
      <c r="AN105" t="s">
        <v>221</v>
      </c>
      <c r="AO105" t="s">
        <v>221</v>
      </c>
    </row>
    <row r="106" spans="1:41" x14ac:dyDescent="0.2">
      <c r="A106">
        <v>3</v>
      </c>
      <c r="B106" t="s">
        <v>95</v>
      </c>
      <c r="C106">
        <v>562</v>
      </c>
      <c r="D106" t="s">
        <v>934</v>
      </c>
      <c r="E106">
        <v>5620000</v>
      </c>
      <c r="F106" t="s">
        <v>123</v>
      </c>
      <c r="G106">
        <v>3000</v>
      </c>
      <c r="H106">
        <v>64</v>
      </c>
      <c r="I106" t="s">
        <v>222</v>
      </c>
      <c r="J106">
        <v>1</v>
      </c>
      <c r="K106" t="s">
        <v>214</v>
      </c>
      <c r="L106">
        <v>1</v>
      </c>
      <c r="M106" t="s">
        <v>215</v>
      </c>
      <c r="N106">
        <v>0</v>
      </c>
      <c r="P106" t="s">
        <v>216</v>
      </c>
      <c r="Q106">
        <v>22735716</v>
      </c>
      <c r="R106" t="s">
        <v>341</v>
      </c>
      <c r="S106" t="s">
        <v>935</v>
      </c>
      <c r="T106" t="s">
        <v>219</v>
      </c>
      <c r="U106">
        <v>0.5</v>
      </c>
      <c r="V106">
        <v>0.5</v>
      </c>
      <c r="W106">
        <v>64</v>
      </c>
      <c r="X106" t="s">
        <v>222</v>
      </c>
      <c r="AA106">
        <v>80</v>
      </c>
      <c r="AB106" t="s">
        <v>220</v>
      </c>
      <c r="AC106">
        <v>5</v>
      </c>
      <c r="AD106">
        <v>101</v>
      </c>
      <c r="AE106" s="6">
        <v>39508</v>
      </c>
      <c r="AF106" s="6">
        <v>39508</v>
      </c>
      <c r="AG106" s="6">
        <v>46387</v>
      </c>
      <c r="AH106" s="6">
        <v>34637</v>
      </c>
      <c r="AI106" s="6">
        <v>46387</v>
      </c>
      <c r="AJ106" s="6">
        <v>18629</v>
      </c>
      <c r="AL106" t="s">
        <v>221</v>
      </c>
      <c r="AM106" t="s">
        <v>221</v>
      </c>
      <c r="AN106" t="s">
        <v>221</v>
      </c>
      <c r="AO106" t="s">
        <v>221</v>
      </c>
    </row>
    <row r="107" spans="1:41" x14ac:dyDescent="0.2">
      <c r="A107">
        <v>3</v>
      </c>
      <c r="B107" t="s">
        <v>95</v>
      </c>
      <c r="C107">
        <v>564</v>
      </c>
      <c r="D107" t="s">
        <v>941</v>
      </c>
      <c r="E107">
        <v>5640010</v>
      </c>
      <c r="F107" t="s">
        <v>1229</v>
      </c>
      <c r="G107">
        <v>80100</v>
      </c>
      <c r="H107">
        <v>140</v>
      </c>
      <c r="I107" t="s">
        <v>241</v>
      </c>
      <c r="J107">
        <v>1</v>
      </c>
      <c r="K107" t="s">
        <v>214</v>
      </c>
      <c r="L107">
        <v>1</v>
      </c>
      <c r="M107" t="s">
        <v>215</v>
      </c>
      <c r="N107">
        <v>0</v>
      </c>
      <c r="P107" t="s">
        <v>216</v>
      </c>
      <c r="Q107">
        <v>27157916</v>
      </c>
      <c r="R107" t="s">
        <v>1230</v>
      </c>
      <c r="S107" t="s">
        <v>1231</v>
      </c>
      <c r="T107" t="s">
        <v>219</v>
      </c>
      <c r="U107">
        <v>0.5</v>
      </c>
      <c r="V107">
        <v>0.5</v>
      </c>
      <c r="W107">
        <v>140</v>
      </c>
      <c r="X107" t="s">
        <v>241</v>
      </c>
      <c r="AA107">
        <v>80</v>
      </c>
      <c r="AB107" t="s">
        <v>220</v>
      </c>
      <c r="AC107">
        <v>4</v>
      </c>
      <c r="AE107" s="6">
        <v>39052</v>
      </c>
      <c r="AF107" s="6">
        <v>40148</v>
      </c>
      <c r="AG107" s="6">
        <v>51775</v>
      </c>
      <c r="AH107" s="6">
        <v>38412</v>
      </c>
      <c r="AI107" s="6">
        <v>42750</v>
      </c>
      <c r="AJ107" s="6">
        <v>34060</v>
      </c>
      <c r="AL107" t="s">
        <v>221</v>
      </c>
      <c r="AM107" t="s">
        <v>221</v>
      </c>
      <c r="AN107" t="s">
        <v>221</v>
      </c>
      <c r="AO107" t="s">
        <v>221</v>
      </c>
    </row>
    <row r="108" spans="1:41" x14ac:dyDescent="0.2">
      <c r="A108">
        <v>3</v>
      </c>
      <c r="B108" t="s">
        <v>95</v>
      </c>
      <c r="C108">
        <v>600</v>
      </c>
      <c r="D108" t="s">
        <v>964</v>
      </c>
      <c r="E108">
        <v>6000000</v>
      </c>
      <c r="F108" t="s">
        <v>134</v>
      </c>
      <c r="G108">
        <v>2100</v>
      </c>
      <c r="H108">
        <v>63</v>
      </c>
      <c r="I108" t="s">
        <v>2</v>
      </c>
      <c r="J108">
        <v>1</v>
      </c>
      <c r="K108" t="s">
        <v>214</v>
      </c>
      <c r="L108">
        <v>1</v>
      </c>
      <c r="M108" t="s">
        <v>215</v>
      </c>
      <c r="P108" t="s">
        <v>216</v>
      </c>
      <c r="Q108">
        <v>37302262</v>
      </c>
      <c r="R108" t="s">
        <v>1232</v>
      </c>
      <c r="S108" t="s">
        <v>1233</v>
      </c>
      <c r="T108" t="s">
        <v>219</v>
      </c>
      <c r="U108">
        <v>0.5</v>
      </c>
      <c r="V108">
        <v>0.5</v>
      </c>
      <c r="W108">
        <v>63</v>
      </c>
      <c r="X108" t="s">
        <v>2</v>
      </c>
      <c r="AA108">
        <v>80</v>
      </c>
      <c r="AB108" t="s">
        <v>220</v>
      </c>
      <c r="AC108">
        <v>4</v>
      </c>
      <c r="AE108" s="6">
        <v>39904</v>
      </c>
      <c r="AF108" s="6">
        <v>39904</v>
      </c>
      <c r="AG108" s="6">
        <v>40543</v>
      </c>
      <c r="AH108" s="6">
        <v>37653</v>
      </c>
      <c r="AI108" s="6">
        <v>53778</v>
      </c>
      <c r="AJ108" s="6">
        <v>29860</v>
      </c>
      <c r="AL108" t="s">
        <v>221</v>
      </c>
      <c r="AM108" t="s">
        <v>221</v>
      </c>
      <c r="AN108" t="s">
        <v>221</v>
      </c>
      <c r="AO108" t="s">
        <v>221</v>
      </c>
    </row>
    <row r="109" spans="1:41" x14ac:dyDescent="0.2">
      <c r="A109">
        <v>3</v>
      </c>
      <c r="B109" t="s">
        <v>95</v>
      </c>
      <c r="C109">
        <v>600</v>
      </c>
      <c r="D109" t="s">
        <v>964</v>
      </c>
      <c r="E109">
        <v>6000000</v>
      </c>
      <c r="F109" t="s">
        <v>134</v>
      </c>
      <c r="G109">
        <v>3000</v>
      </c>
      <c r="H109">
        <v>64</v>
      </c>
      <c r="I109" t="s">
        <v>222</v>
      </c>
      <c r="J109">
        <v>1</v>
      </c>
      <c r="K109" t="s">
        <v>214</v>
      </c>
      <c r="L109">
        <v>1</v>
      </c>
      <c r="M109" t="s">
        <v>215</v>
      </c>
      <c r="N109">
        <v>0</v>
      </c>
      <c r="P109" t="s">
        <v>216</v>
      </c>
      <c r="Q109">
        <v>28368710</v>
      </c>
      <c r="R109" t="s">
        <v>967</v>
      </c>
      <c r="S109" t="s">
        <v>968</v>
      </c>
      <c r="T109" t="s">
        <v>219</v>
      </c>
      <c r="U109">
        <v>0.5</v>
      </c>
      <c r="V109">
        <v>0.5</v>
      </c>
      <c r="W109">
        <v>64</v>
      </c>
      <c r="X109" t="s">
        <v>222</v>
      </c>
      <c r="AA109">
        <v>80</v>
      </c>
      <c r="AB109" t="s">
        <v>220</v>
      </c>
      <c r="AC109">
        <v>6</v>
      </c>
      <c r="AD109">
        <v>106</v>
      </c>
      <c r="AE109" s="6">
        <v>37834</v>
      </c>
      <c r="AF109" s="6">
        <v>39244</v>
      </c>
      <c r="AG109" s="6">
        <v>40543</v>
      </c>
      <c r="AH109" s="6">
        <v>34425</v>
      </c>
      <c r="AI109" s="6">
        <v>49980</v>
      </c>
      <c r="AJ109" s="6">
        <v>33329</v>
      </c>
      <c r="AL109" t="s">
        <v>221</v>
      </c>
      <c r="AM109" t="s">
        <v>221</v>
      </c>
      <c r="AN109" t="s">
        <v>221</v>
      </c>
      <c r="AO109" t="s">
        <v>221</v>
      </c>
    </row>
    <row r="110" spans="1:41" x14ac:dyDescent="0.2">
      <c r="A110">
        <v>3</v>
      </c>
      <c r="B110" t="s">
        <v>95</v>
      </c>
      <c r="C110">
        <v>600</v>
      </c>
      <c r="D110" t="s">
        <v>964</v>
      </c>
      <c r="E110">
        <v>6000010</v>
      </c>
      <c r="F110" t="s">
        <v>969</v>
      </c>
      <c r="G110">
        <v>25100</v>
      </c>
      <c r="H110">
        <v>140</v>
      </c>
      <c r="I110" t="s">
        <v>241</v>
      </c>
      <c r="J110">
        <v>1</v>
      </c>
      <c r="K110" t="s">
        <v>214</v>
      </c>
      <c r="L110">
        <v>1</v>
      </c>
      <c r="M110" t="s">
        <v>215</v>
      </c>
      <c r="N110">
        <v>0</v>
      </c>
      <c r="P110" t="s">
        <v>216</v>
      </c>
      <c r="Q110">
        <v>28368710</v>
      </c>
      <c r="R110" t="s">
        <v>967</v>
      </c>
      <c r="S110" t="s">
        <v>968</v>
      </c>
      <c r="T110" t="s">
        <v>219</v>
      </c>
      <c r="U110">
        <v>0.4</v>
      </c>
      <c r="V110">
        <v>0.4</v>
      </c>
      <c r="W110">
        <v>140</v>
      </c>
      <c r="X110" t="s">
        <v>241</v>
      </c>
      <c r="AA110">
        <v>80</v>
      </c>
      <c r="AB110" t="s">
        <v>220</v>
      </c>
      <c r="AC110">
        <v>4</v>
      </c>
      <c r="AD110">
        <v>106</v>
      </c>
      <c r="AE110" s="6">
        <v>37834</v>
      </c>
      <c r="AF110" s="6">
        <v>39244</v>
      </c>
      <c r="AG110" s="6">
        <v>40543</v>
      </c>
      <c r="AH110" s="6">
        <v>34425</v>
      </c>
      <c r="AI110" s="6">
        <v>49980</v>
      </c>
      <c r="AJ110" s="6">
        <v>18629</v>
      </c>
      <c r="AL110" t="s">
        <v>221</v>
      </c>
      <c r="AM110" t="s">
        <v>221</v>
      </c>
      <c r="AN110" t="s">
        <v>221</v>
      </c>
      <c r="AO110" t="s">
        <v>221</v>
      </c>
    </row>
    <row r="111" spans="1:41" x14ac:dyDescent="0.2">
      <c r="A111">
        <v>3</v>
      </c>
      <c r="B111" t="s">
        <v>95</v>
      </c>
      <c r="C111">
        <v>601</v>
      </c>
      <c r="D111" t="s">
        <v>972</v>
      </c>
      <c r="E111">
        <v>6010000</v>
      </c>
      <c r="F111" t="s">
        <v>135</v>
      </c>
      <c r="G111">
        <v>700</v>
      </c>
      <c r="H111">
        <v>63</v>
      </c>
      <c r="I111" t="s">
        <v>2</v>
      </c>
      <c r="J111">
        <v>1</v>
      </c>
      <c r="K111" t="s">
        <v>214</v>
      </c>
      <c r="L111">
        <v>1</v>
      </c>
      <c r="M111" t="s">
        <v>215</v>
      </c>
      <c r="N111">
        <v>0</v>
      </c>
      <c r="P111" t="s">
        <v>216</v>
      </c>
      <c r="Q111">
        <v>28271484</v>
      </c>
      <c r="R111" t="s">
        <v>973</v>
      </c>
      <c r="S111" t="s">
        <v>974</v>
      </c>
      <c r="T111" t="s">
        <v>219</v>
      </c>
      <c r="U111">
        <v>0.5</v>
      </c>
      <c r="V111">
        <v>0.5</v>
      </c>
      <c r="W111">
        <v>63</v>
      </c>
      <c r="X111" t="s">
        <v>2</v>
      </c>
      <c r="AA111">
        <v>80</v>
      </c>
      <c r="AB111" t="s">
        <v>220</v>
      </c>
      <c r="AC111">
        <v>6</v>
      </c>
      <c r="AE111" s="6">
        <v>34881</v>
      </c>
      <c r="AF111" s="6">
        <v>34881</v>
      </c>
      <c r="AG111" s="6">
        <v>48315</v>
      </c>
      <c r="AH111" s="6">
        <v>34881</v>
      </c>
      <c r="AI111" s="6">
        <v>48945</v>
      </c>
      <c r="AJ111" s="6">
        <v>34881</v>
      </c>
      <c r="AL111" t="s">
        <v>221</v>
      </c>
      <c r="AM111" t="s">
        <v>221</v>
      </c>
      <c r="AN111" t="s">
        <v>221</v>
      </c>
      <c r="AO111" t="s">
        <v>221</v>
      </c>
    </row>
    <row r="112" spans="1:41" x14ac:dyDescent="0.2">
      <c r="A112">
        <v>3</v>
      </c>
      <c r="B112" t="s">
        <v>95</v>
      </c>
      <c r="C112">
        <v>620</v>
      </c>
      <c r="D112" t="s">
        <v>977</v>
      </c>
      <c r="E112">
        <v>6200000</v>
      </c>
      <c r="F112" t="s">
        <v>136</v>
      </c>
      <c r="G112">
        <v>12100</v>
      </c>
      <c r="H112">
        <v>63</v>
      </c>
      <c r="I112" t="s">
        <v>2</v>
      </c>
      <c r="J112">
        <v>1</v>
      </c>
      <c r="K112" t="s">
        <v>214</v>
      </c>
      <c r="L112">
        <v>1</v>
      </c>
      <c r="M112" t="s">
        <v>215</v>
      </c>
      <c r="N112">
        <v>0</v>
      </c>
      <c r="P112" t="s">
        <v>216</v>
      </c>
      <c r="U112">
        <v>0.77</v>
      </c>
      <c r="AJ112" s="6">
        <v>34274</v>
      </c>
      <c r="AL112" t="s">
        <v>221</v>
      </c>
      <c r="AM112" t="s">
        <v>221</v>
      </c>
      <c r="AN112" t="s">
        <v>221</v>
      </c>
      <c r="AO112" t="s">
        <v>221</v>
      </c>
    </row>
    <row r="113" spans="1:41" x14ac:dyDescent="0.2">
      <c r="A113">
        <v>3</v>
      </c>
      <c r="B113" t="s">
        <v>95</v>
      </c>
      <c r="C113">
        <v>620</v>
      </c>
      <c r="D113" t="s">
        <v>977</v>
      </c>
      <c r="E113">
        <v>6200000</v>
      </c>
      <c r="F113" t="s">
        <v>136</v>
      </c>
      <c r="G113">
        <v>30200</v>
      </c>
      <c r="H113">
        <v>140</v>
      </c>
      <c r="I113" t="s">
        <v>241</v>
      </c>
      <c r="J113">
        <v>1</v>
      </c>
      <c r="K113" t="s">
        <v>214</v>
      </c>
      <c r="L113">
        <v>1</v>
      </c>
      <c r="M113" t="s">
        <v>215</v>
      </c>
      <c r="N113">
        <v>0</v>
      </c>
      <c r="P113" t="s">
        <v>216</v>
      </c>
      <c r="Q113">
        <v>23256613</v>
      </c>
      <c r="R113" t="s">
        <v>981</v>
      </c>
      <c r="S113" t="s">
        <v>982</v>
      </c>
      <c r="T113" t="s">
        <v>225</v>
      </c>
      <c r="U113">
        <v>1</v>
      </c>
      <c r="V113">
        <v>1</v>
      </c>
      <c r="W113">
        <v>140</v>
      </c>
      <c r="X113" t="s">
        <v>241</v>
      </c>
      <c r="AA113">
        <v>80</v>
      </c>
      <c r="AB113" t="s">
        <v>220</v>
      </c>
      <c r="AC113">
        <v>4</v>
      </c>
      <c r="AD113">
        <v>109</v>
      </c>
      <c r="AE113" s="6">
        <v>38991</v>
      </c>
      <c r="AF113" s="6">
        <v>38991</v>
      </c>
      <c r="AG113" s="6">
        <v>48214</v>
      </c>
      <c r="AH113" s="6">
        <v>34335</v>
      </c>
      <c r="AI113" s="6">
        <v>48214</v>
      </c>
      <c r="AJ113" s="6">
        <v>34274</v>
      </c>
      <c r="AL113" t="s">
        <v>221</v>
      </c>
      <c r="AM113" t="s">
        <v>221</v>
      </c>
      <c r="AN113" t="s">
        <v>221</v>
      </c>
      <c r="AO113" t="s">
        <v>221</v>
      </c>
    </row>
    <row r="114" spans="1:41" x14ac:dyDescent="0.2">
      <c r="A114">
        <v>3</v>
      </c>
      <c r="B114" t="s">
        <v>95</v>
      </c>
      <c r="C114">
        <v>629</v>
      </c>
      <c r="D114" t="s">
        <v>992</v>
      </c>
      <c r="E114">
        <v>6290000</v>
      </c>
      <c r="F114" t="s">
        <v>140</v>
      </c>
      <c r="G114">
        <v>5000</v>
      </c>
      <c r="H114">
        <v>64</v>
      </c>
      <c r="I114" t="s">
        <v>222</v>
      </c>
      <c r="J114">
        <v>1</v>
      </c>
      <c r="K114" t="s">
        <v>214</v>
      </c>
      <c r="L114">
        <v>1</v>
      </c>
      <c r="M114" t="s">
        <v>215</v>
      </c>
      <c r="N114">
        <v>0</v>
      </c>
      <c r="P114" t="s">
        <v>216</v>
      </c>
      <c r="Q114">
        <v>26453407</v>
      </c>
      <c r="R114" t="s">
        <v>993</v>
      </c>
      <c r="S114" t="s">
        <v>994</v>
      </c>
      <c r="T114" t="s">
        <v>219</v>
      </c>
      <c r="U114">
        <v>0.5</v>
      </c>
      <c r="V114">
        <v>0.5</v>
      </c>
      <c r="W114">
        <v>64</v>
      </c>
      <c r="X114" t="s">
        <v>222</v>
      </c>
      <c r="AA114">
        <v>80</v>
      </c>
      <c r="AB114" t="s">
        <v>220</v>
      </c>
      <c r="AC114">
        <v>6</v>
      </c>
      <c r="AD114">
        <v>105</v>
      </c>
      <c r="AE114" s="6">
        <v>37316</v>
      </c>
      <c r="AF114" s="6">
        <v>37316</v>
      </c>
      <c r="AG114" s="6">
        <v>48580</v>
      </c>
      <c r="AH114" s="6">
        <v>34943</v>
      </c>
      <c r="AI114" s="6">
        <v>50586</v>
      </c>
      <c r="AJ114" s="6">
        <v>35247</v>
      </c>
      <c r="AL114" t="s">
        <v>221</v>
      </c>
      <c r="AM114" t="s">
        <v>221</v>
      </c>
      <c r="AN114" t="s">
        <v>221</v>
      </c>
      <c r="AO114" t="s">
        <v>221</v>
      </c>
    </row>
    <row r="115" spans="1:41" x14ac:dyDescent="0.2">
      <c r="A115">
        <v>3</v>
      </c>
      <c r="B115" t="s">
        <v>95</v>
      </c>
      <c r="C115">
        <v>643</v>
      </c>
      <c r="D115" t="s">
        <v>1234</v>
      </c>
      <c r="E115">
        <v>6430000</v>
      </c>
      <c r="F115" t="s">
        <v>1117</v>
      </c>
      <c r="G115">
        <v>2000</v>
      </c>
      <c r="H115">
        <v>63</v>
      </c>
      <c r="I115" t="s">
        <v>2</v>
      </c>
      <c r="J115">
        <v>1</v>
      </c>
      <c r="K115" t="s">
        <v>214</v>
      </c>
      <c r="L115">
        <v>1</v>
      </c>
      <c r="M115" t="s">
        <v>215</v>
      </c>
      <c r="N115">
        <v>0</v>
      </c>
      <c r="P115" t="s">
        <v>216</v>
      </c>
      <c r="Q115">
        <v>23409394</v>
      </c>
      <c r="R115" t="s">
        <v>1235</v>
      </c>
      <c r="S115" t="s">
        <v>1236</v>
      </c>
      <c r="T115" t="s">
        <v>219</v>
      </c>
      <c r="U115">
        <v>0.5</v>
      </c>
      <c r="V115">
        <v>0.5</v>
      </c>
      <c r="W115">
        <v>63</v>
      </c>
      <c r="X115" t="s">
        <v>2</v>
      </c>
      <c r="AA115">
        <v>80</v>
      </c>
      <c r="AB115" t="s">
        <v>220</v>
      </c>
      <c r="AC115">
        <v>6</v>
      </c>
      <c r="AD115">
        <v>102</v>
      </c>
      <c r="AE115" s="6">
        <v>36617</v>
      </c>
      <c r="AF115" s="6">
        <v>36617</v>
      </c>
      <c r="AG115" s="6">
        <v>47058</v>
      </c>
      <c r="AH115" s="6">
        <v>34669</v>
      </c>
      <c r="AI115" s="6">
        <v>47058</v>
      </c>
      <c r="AJ115" s="6">
        <v>33329</v>
      </c>
      <c r="AL115" t="s">
        <v>221</v>
      </c>
      <c r="AM115" t="s">
        <v>221</v>
      </c>
      <c r="AN115" t="s">
        <v>221</v>
      </c>
      <c r="AO115" t="s">
        <v>221</v>
      </c>
    </row>
    <row r="116" spans="1:41" x14ac:dyDescent="0.2">
      <c r="A116">
        <v>3</v>
      </c>
      <c r="B116" t="s">
        <v>95</v>
      </c>
      <c r="C116">
        <v>649</v>
      </c>
      <c r="D116" t="s">
        <v>1009</v>
      </c>
      <c r="E116">
        <v>6490000</v>
      </c>
      <c r="F116" t="s">
        <v>145</v>
      </c>
      <c r="G116">
        <v>1000</v>
      </c>
      <c r="H116">
        <v>63</v>
      </c>
      <c r="I116" t="s">
        <v>2</v>
      </c>
      <c r="J116">
        <v>1</v>
      </c>
      <c r="K116" t="s">
        <v>214</v>
      </c>
      <c r="L116">
        <v>1</v>
      </c>
      <c r="M116" t="s">
        <v>215</v>
      </c>
      <c r="N116">
        <v>0</v>
      </c>
      <c r="P116" t="s">
        <v>216</v>
      </c>
      <c r="Q116">
        <v>23485402</v>
      </c>
      <c r="R116" t="s">
        <v>1010</v>
      </c>
      <c r="S116" t="s">
        <v>1011</v>
      </c>
      <c r="T116" t="s">
        <v>219</v>
      </c>
      <c r="U116">
        <v>0.5</v>
      </c>
      <c r="V116">
        <v>0.5</v>
      </c>
      <c r="W116">
        <v>63</v>
      </c>
      <c r="X116" t="s">
        <v>2</v>
      </c>
      <c r="AA116">
        <v>80</v>
      </c>
      <c r="AB116" t="s">
        <v>220</v>
      </c>
      <c r="AC116">
        <v>6</v>
      </c>
      <c r="AD116">
        <v>102</v>
      </c>
      <c r="AE116" s="6">
        <v>36800</v>
      </c>
      <c r="AF116" s="6">
        <v>36800</v>
      </c>
      <c r="AG116" s="6">
        <v>47119</v>
      </c>
      <c r="AH116" s="6">
        <v>34700</v>
      </c>
      <c r="AI116" s="6">
        <v>47119</v>
      </c>
      <c r="AJ116" s="6">
        <v>35247</v>
      </c>
      <c r="AL116" t="s">
        <v>221</v>
      </c>
      <c r="AM116" t="s">
        <v>221</v>
      </c>
      <c r="AN116" t="s">
        <v>221</v>
      </c>
      <c r="AO116" t="s">
        <v>221</v>
      </c>
    </row>
    <row r="117" spans="1:41" x14ac:dyDescent="0.2">
      <c r="A117">
        <v>4</v>
      </c>
      <c r="B117" t="s">
        <v>151</v>
      </c>
      <c r="C117">
        <v>100</v>
      </c>
      <c r="D117" t="s">
        <v>1027</v>
      </c>
      <c r="E117">
        <v>1000000</v>
      </c>
      <c r="F117" t="s">
        <v>152</v>
      </c>
      <c r="G117">
        <v>2000</v>
      </c>
      <c r="H117">
        <v>63</v>
      </c>
      <c r="I117" t="s">
        <v>2</v>
      </c>
      <c r="J117">
        <v>1</v>
      </c>
      <c r="K117" t="s">
        <v>214</v>
      </c>
      <c r="L117">
        <v>1</v>
      </c>
      <c r="M117" t="s">
        <v>215</v>
      </c>
      <c r="P117" t="s">
        <v>216</v>
      </c>
      <c r="Q117">
        <v>38271037</v>
      </c>
      <c r="R117" t="s">
        <v>1237</v>
      </c>
      <c r="S117" t="s">
        <v>391</v>
      </c>
      <c r="T117" t="s">
        <v>219</v>
      </c>
      <c r="U117">
        <v>0.5</v>
      </c>
      <c r="V117">
        <v>0.5</v>
      </c>
      <c r="W117">
        <v>63</v>
      </c>
      <c r="X117" t="s">
        <v>2</v>
      </c>
      <c r="AA117">
        <v>80</v>
      </c>
      <c r="AB117" t="s">
        <v>220</v>
      </c>
      <c r="AC117">
        <v>4</v>
      </c>
      <c r="AD117">
        <v>102</v>
      </c>
      <c r="AE117" s="6">
        <v>40238</v>
      </c>
      <c r="AF117" s="6">
        <v>40238</v>
      </c>
      <c r="AG117" s="6">
        <v>42369</v>
      </c>
      <c r="AH117" s="6">
        <v>39116</v>
      </c>
      <c r="AI117" s="6">
        <v>41790</v>
      </c>
      <c r="AJ117" s="6">
        <v>34060</v>
      </c>
      <c r="AL117" t="s">
        <v>221</v>
      </c>
      <c r="AM117" t="s">
        <v>221</v>
      </c>
      <c r="AN117" t="s">
        <v>221</v>
      </c>
      <c r="AO117" t="s">
        <v>221</v>
      </c>
    </row>
    <row r="118" spans="1:41" x14ac:dyDescent="0.2">
      <c r="A118">
        <v>4</v>
      </c>
      <c r="B118" t="s">
        <v>151</v>
      </c>
      <c r="C118">
        <v>100</v>
      </c>
      <c r="D118" t="s">
        <v>1027</v>
      </c>
      <c r="E118">
        <v>1000000</v>
      </c>
      <c r="F118" t="s">
        <v>152</v>
      </c>
      <c r="G118">
        <v>3000</v>
      </c>
      <c r="H118">
        <v>64</v>
      </c>
      <c r="I118" t="s">
        <v>222</v>
      </c>
      <c r="J118">
        <v>1</v>
      </c>
      <c r="K118" t="s">
        <v>214</v>
      </c>
      <c r="L118">
        <v>1</v>
      </c>
      <c r="M118" t="s">
        <v>215</v>
      </c>
      <c r="P118" t="s">
        <v>216</v>
      </c>
      <c r="Q118">
        <v>309221067</v>
      </c>
      <c r="R118" t="s">
        <v>1238</v>
      </c>
      <c r="S118" t="s">
        <v>1239</v>
      </c>
      <c r="T118" t="s">
        <v>219</v>
      </c>
      <c r="U118">
        <v>0.5</v>
      </c>
      <c r="V118">
        <v>0.5</v>
      </c>
      <c r="W118">
        <v>64</v>
      </c>
      <c r="X118" t="s">
        <v>222</v>
      </c>
      <c r="AA118">
        <v>80</v>
      </c>
      <c r="AB118" t="s">
        <v>220</v>
      </c>
      <c r="AC118">
        <v>5</v>
      </c>
      <c r="AD118">
        <v>109</v>
      </c>
      <c r="AE118" s="6">
        <v>40238</v>
      </c>
      <c r="AF118" s="6">
        <v>40238</v>
      </c>
      <c r="AG118" s="6">
        <v>42369</v>
      </c>
      <c r="AH118" s="6">
        <v>38235</v>
      </c>
      <c r="AI118" s="6">
        <v>47848</v>
      </c>
      <c r="AJ118" s="6">
        <v>26390</v>
      </c>
      <c r="AL118" t="s">
        <v>221</v>
      </c>
      <c r="AM118" t="s">
        <v>221</v>
      </c>
      <c r="AN118" t="s">
        <v>221</v>
      </c>
      <c r="AO118" t="s">
        <v>221</v>
      </c>
    </row>
    <row r="119" spans="1:41" x14ac:dyDescent="0.2">
      <c r="A119">
        <v>4</v>
      </c>
      <c r="B119" t="s">
        <v>151</v>
      </c>
      <c r="C119">
        <v>102</v>
      </c>
      <c r="D119" t="s">
        <v>1032</v>
      </c>
      <c r="E119">
        <v>1020000</v>
      </c>
      <c r="F119" t="s">
        <v>1240</v>
      </c>
      <c r="G119">
        <v>14100</v>
      </c>
      <c r="H119">
        <v>63</v>
      </c>
      <c r="I119" t="s">
        <v>2</v>
      </c>
      <c r="J119">
        <v>1</v>
      </c>
      <c r="K119" t="s">
        <v>214</v>
      </c>
      <c r="L119">
        <v>1</v>
      </c>
      <c r="M119" t="s">
        <v>215</v>
      </c>
      <c r="N119">
        <v>0</v>
      </c>
      <c r="P119" t="s">
        <v>216</v>
      </c>
      <c r="Q119">
        <v>58828609</v>
      </c>
      <c r="R119" t="s">
        <v>1034</v>
      </c>
      <c r="S119" t="s">
        <v>1035</v>
      </c>
      <c r="T119" t="s">
        <v>219</v>
      </c>
      <c r="U119">
        <v>1</v>
      </c>
      <c r="V119">
        <v>1</v>
      </c>
      <c r="W119">
        <v>63</v>
      </c>
      <c r="X119" t="s">
        <v>2</v>
      </c>
      <c r="AA119">
        <v>80</v>
      </c>
      <c r="AB119" t="s">
        <v>220</v>
      </c>
      <c r="AC119">
        <v>6</v>
      </c>
      <c r="AD119">
        <v>111</v>
      </c>
      <c r="AE119" s="6">
        <v>37926</v>
      </c>
      <c r="AF119" s="6">
        <v>39387</v>
      </c>
      <c r="AG119" s="6">
        <v>45535</v>
      </c>
      <c r="AH119" s="6">
        <v>32387</v>
      </c>
      <c r="AI119" s="6">
        <v>45535</v>
      </c>
      <c r="AJ119" s="6">
        <v>37073</v>
      </c>
      <c r="AL119" t="s">
        <v>221</v>
      </c>
      <c r="AM119" t="s">
        <v>221</v>
      </c>
      <c r="AN119" t="s">
        <v>221</v>
      </c>
      <c r="AO119" t="s">
        <v>221</v>
      </c>
    </row>
    <row r="120" spans="1:41" x14ac:dyDescent="0.2">
      <c r="A120">
        <v>4</v>
      </c>
      <c r="B120" t="s">
        <v>151</v>
      </c>
      <c r="C120">
        <v>105</v>
      </c>
      <c r="D120" t="s">
        <v>1044</v>
      </c>
      <c r="E120">
        <v>1050020</v>
      </c>
      <c r="F120" t="s">
        <v>1045</v>
      </c>
      <c r="G120">
        <v>19200</v>
      </c>
      <c r="H120">
        <v>140</v>
      </c>
      <c r="I120" t="s">
        <v>241</v>
      </c>
      <c r="J120">
        <v>1</v>
      </c>
      <c r="K120" t="s">
        <v>214</v>
      </c>
      <c r="L120">
        <v>1</v>
      </c>
      <c r="M120" t="s">
        <v>215</v>
      </c>
      <c r="P120" t="s">
        <v>216</v>
      </c>
      <c r="Q120">
        <v>28838787</v>
      </c>
      <c r="R120" t="s">
        <v>1241</v>
      </c>
      <c r="S120" t="s">
        <v>1242</v>
      </c>
      <c r="T120" t="s">
        <v>219</v>
      </c>
      <c r="U120">
        <v>0.76</v>
      </c>
      <c r="V120">
        <v>0.76</v>
      </c>
      <c r="W120">
        <v>140</v>
      </c>
      <c r="X120" t="s">
        <v>241</v>
      </c>
      <c r="AA120">
        <v>80</v>
      </c>
      <c r="AB120" t="s">
        <v>220</v>
      </c>
      <c r="AC120">
        <v>5</v>
      </c>
      <c r="AD120">
        <v>103</v>
      </c>
      <c r="AE120" s="6">
        <v>39022</v>
      </c>
      <c r="AF120" s="6">
        <v>39569</v>
      </c>
      <c r="AG120" s="6">
        <v>49259</v>
      </c>
      <c r="AH120" s="6">
        <v>35309</v>
      </c>
      <c r="AI120" s="6">
        <v>43024</v>
      </c>
      <c r="AJ120" s="6">
        <v>27760</v>
      </c>
      <c r="AL120" t="s">
        <v>221</v>
      </c>
      <c r="AM120" t="s">
        <v>221</v>
      </c>
      <c r="AN120" t="s">
        <v>221</v>
      </c>
      <c r="AO120" t="s">
        <v>221</v>
      </c>
    </row>
    <row r="121" spans="1:41" x14ac:dyDescent="0.2">
      <c r="A121">
        <v>4</v>
      </c>
      <c r="B121" t="s">
        <v>151</v>
      </c>
      <c r="C121">
        <v>106</v>
      </c>
      <c r="D121" t="s">
        <v>1051</v>
      </c>
      <c r="E121">
        <v>1060000</v>
      </c>
      <c r="F121" t="s">
        <v>155</v>
      </c>
      <c r="G121">
        <v>15100</v>
      </c>
      <c r="H121">
        <v>63</v>
      </c>
      <c r="I121" t="s">
        <v>2</v>
      </c>
      <c r="J121">
        <v>1</v>
      </c>
      <c r="K121" t="s">
        <v>214</v>
      </c>
      <c r="L121">
        <v>1</v>
      </c>
      <c r="M121" t="s">
        <v>215</v>
      </c>
      <c r="N121">
        <v>0</v>
      </c>
      <c r="P121" t="s">
        <v>216</v>
      </c>
      <c r="Q121">
        <v>31898554</v>
      </c>
      <c r="R121" t="s">
        <v>1053</v>
      </c>
      <c r="S121" t="s">
        <v>235</v>
      </c>
      <c r="T121" t="s">
        <v>219</v>
      </c>
      <c r="U121">
        <v>1</v>
      </c>
      <c r="V121">
        <v>1</v>
      </c>
      <c r="W121">
        <v>63</v>
      </c>
      <c r="X121" t="s">
        <v>2</v>
      </c>
      <c r="AA121">
        <v>80</v>
      </c>
      <c r="AB121" t="s">
        <v>220</v>
      </c>
      <c r="AC121">
        <v>6</v>
      </c>
      <c r="AD121">
        <v>102</v>
      </c>
      <c r="AE121" s="6">
        <v>37290</v>
      </c>
      <c r="AF121" s="6">
        <v>39934</v>
      </c>
      <c r="AG121" s="6">
        <v>44196</v>
      </c>
      <c r="AH121" s="6">
        <v>36135</v>
      </c>
      <c r="AI121" s="6">
        <v>47848</v>
      </c>
      <c r="AJ121" s="6">
        <v>36039</v>
      </c>
      <c r="AL121" t="s">
        <v>221</v>
      </c>
      <c r="AM121" t="s">
        <v>221</v>
      </c>
      <c r="AN121" t="s">
        <v>221</v>
      </c>
      <c r="AO121" t="s">
        <v>221</v>
      </c>
    </row>
    <row r="122" spans="1:41" x14ac:dyDescent="0.2">
      <c r="A122">
        <v>4</v>
      </c>
      <c r="B122" t="s">
        <v>151</v>
      </c>
      <c r="C122">
        <v>120</v>
      </c>
      <c r="D122" t="s">
        <v>1059</v>
      </c>
      <c r="E122">
        <v>1200020</v>
      </c>
      <c r="F122" t="s">
        <v>1243</v>
      </c>
      <c r="G122">
        <v>20100</v>
      </c>
      <c r="H122">
        <v>140</v>
      </c>
      <c r="I122" t="s">
        <v>241</v>
      </c>
      <c r="J122">
        <v>1</v>
      </c>
      <c r="K122" t="s">
        <v>214</v>
      </c>
      <c r="L122">
        <v>1</v>
      </c>
      <c r="M122" t="s">
        <v>215</v>
      </c>
      <c r="N122">
        <v>0</v>
      </c>
      <c r="P122" t="s">
        <v>216</v>
      </c>
      <c r="Q122">
        <v>314366360</v>
      </c>
      <c r="R122" t="s">
        <v>1244</v>
      </c>
      <c r="S122" t="s">
        <v>487</v>
      </c>
      <c r="T122" t="s">
        <v>219</v>
      </c>
      <c r="U122">
        <v>0.5</v>
      </c>
      <c r="V122">
        <v>0.5</v>
      </c>
      <c r="W122">
        <v>140</v>
      </c>
      <c r="X122" t="s">
        <v>241</v>
      </c>
      <c r="AA122">
        <v>80</v>
      </c>
      <c r="AB122" t="s">
        <v>220</v>
      </c>
      <c r="AC122">
        <v>3</v>
      </c>
      <c r="AE122" s="6">
        <v>35827</v>
      </c>
      <c r="AF122" s="6">
        <v>35827</v>
      </c>
      <c r="AG122" s="6">
        <v>44444</v>
      </c>
      <c r="AH122" s="6">
        <v>35358</v>
      </c>
      <c r="AI122" s="6">
        <v>49673</v>
      </c>
      <c r="AJ122" s="6">
        <v>26359</v>
      </c>
      <c r="AL122" t="s">
        <v>221</v>
      </c>
      <c r="AM122" t="s">
        <v>221</v>
      </c>
      <c r="AN122" t="s">
        <v>221</v>
      </c>
      <c r="AO122" t="s">
        <v>221</v>
      </c>
    </row>
    <row r="123" spans="1:41" x14ac:dyDescent="0.2">
      <c r="A123">
        <v>4</v>
      </c>
      <c r="B123" t="s">
        <v>151</v>
      </c>
      <c r="C123">
        <v>123</v>
      </c>
      <c r="D123" t="s">
        <v>1061</v>
      </c>
      <c r="E123">
        <v>1230000</v>
      </c>
      <c r="F123" t="s">
        <v>157</v>
      </c>
      <c r="G123">
        <v>5000</v>
      </c>
      <c r="H123">
        <v>63</v>
      </c>
      <c r="I123" t="s">
        <v>2</v>
      </c>
      <c r="J123">
        <v>1</v>
      </c>
      <c r="K123" t="s">
        <v>214</v>
      </c>
      <c r="L123">
        <v>1</v>
      </c>
      <c r="M123" t="s">
        <v>215</v>
      </c>
      <c r="N123">
        <v>0</v>
      </c>
      <c r="P123" t="s">
        <v>216</v>
      </c>
      <c r="Q123">
        <v>37528064</v>
      </c>
      <c r="R123" t="s">
        <v>1245</v>
      </c>
      <c r="S123" t="s">
        <v>1246</v>
      </c>
      <c r="T123" t="s">
        <v>219</v>
      </c>
      <c r="U123">
        <v>1</v>
      </c>
      <c r="V123">
        <v>1</v>
      </c>
      <c r="W123">
        <v>63</v>
      </c>
      <c r="X123" t="s">
        <v>2</v>
      </c>
      <c r="AA123">
        <v>80</v>
      </c>
      <c r="AB123" t="s">
        <v>220</v>
      </c>
      <c r="AC123">
        <v>5</v>
      </c>
      <c r="AD123">
        <v>102</v>
      </c>
      <c r="AE123" s="6">
        <v>38985</v>
      </c>
      <c r="AF123" s="6">
        <v>38985</v>
      </c>
      <c r="AG123" s="6">
        <v>49644</v>
      </c>
      <c r="AH123" s="6">
        <v>36509</v>
      </c>
      <c r="AI123" s="6">
        <v>40903</v>
      </c>
      <c r="AJ123" s="6">
        <v>18629</v>
      </c>
      <c r="AL123" t="s">
        <v>221</v>
      </c>
      <c r="AM123" t="s">
        <v>221</v>
      </c>
      <c r="AN123" t="s">
        <v>221</v>
      </c>
      <c r="AO123" t="s">
        <v>221</v>
      </c>
    </row>
    <row r="124" spans="1:41" x14ac:dyDescent="0.2">
      <c r="A124">
        <v>4</v>
      </c>
      <c r="B124" t="s">
        <v>151</v>
      </c>
      <c r="C124">
        <v>125</v>
      </c>
      <c r="D124" t="s">
        <v>1064</v>
      </c>
      <c r="E124">
        <v>1250000</v>
      </c>
      <c r="F124" t="s">
        <v>158</v>
      </c>
      <c r="G124">
        <v>6400</v>
      </c>
      <c r="H124">
        <v>64</v>
      </c>
      <c r="I124" t="s">
        <v>222</v>
      </c>
      <c r="J124">
        <v>1</v>
      </c>
      <c r="K124" t="s">
        <v>214</v>
      </c>
      <c r="L124">
        <v>1</v>
      </c>
      <c r="M124" t="s">
        <v>215</v>
      </c>
      <c r="P124" t="s">
        <v>216</v>
      </c>
      <c r="U124">
        <v>0.5</v>
      </c>
      <c r="AJ124" s="6">
        <v>26481</v>
      </c>
      <c r="AL124" t="s">
        <v>221</v>
      </c>
      <c r="AM124" t="s">
        <v>221</v>
      </c>
      <c r="AN124" t="s">
        <v>221</v>
      </c>
      <c r="AO124" t="s">
        <v>221</v>
      </c>
    </row>
    <row r="125" spans="1:41" x14ac:dyDescent="0.2">
      <c r="A125">
        <v>4</v>
      </c>
      <c r="B125" t="s">
        <v>151</v>
      </c>
      <c r="C125">
        <v>245</v>
      </c>
      <c r="D125" t="s">
        <v>1105</v>
      </c>
      <c r="E125">
        <v>2450000</v>
      </c>
      <c r="F125" t="s">
        <v>171</v>
      </c>
      <c r="G125">
        <v>2100</v>
      </c>
      <c r="H125">
        <v>64</v>
      </c>
      <c r="I125" t="s">
        <v>222</v>
      </c>
      <c r="J125">
        <v>1</v>
      </c>
      <c r="K125" t="s">
        <v>214</v>
      </c>
      <c r="L125">
        <v>1</v>
      </c>
      <c r="M125" t="s">
        <v>215</v>
      </c>
      <c r="P125" t="s">
        <v>216</v>
      </c>
      <c r="Q125">
        <v>16755316</v>
      </c>
      <c r="R125" t="s">
        <v>1247</v>
      </c>
      <c r="S125" t="s">
        <v>294</v>
      </c>
      <c r="T125" t="s">
        <v>219</v>
      </c>
      <c r="U125">
        <v>0.5</v>
      </c>
      <c r="V125">
        <v>0.5</v>
      </c>
      <c r="W125">
        <v>64</v>
      </c>
      <c r="X125" t="s">
        <v>222</v>
      </c>
      <c r="AA125">
        <v>80</v>
      </c>
      <c r="AB125" t="s">
        <v>220</v>
      </c>
      <c r="AC125">
        <v>5</v>
      </c>
      <c r="AE125" s="6">
        <v>39838</v>
      </c>
      <c r="AF125" s="6">
        <v>39838</v>
      </c>
      <c r="AG125" s="6">
        <v>43490</v>
      </c>
      <c r="AH125" s="6">
        <v>43698</v>
      </c>
      <c r="AI125" s="6">
        <v>51322</v>
      </c>
      <c r="AJ125" s="6">
        <v>39295</v>
      </c>
      <c r="AL125" t="s">
        <v>221</v>
      </c>
      <c r="AM125" t="s">
        <v>221</v>
      </c>
      <c r="AN125" t="s">
        <v>221</v>
      </c>
      <c r="AO125" t="s">
        <v>221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rightToLeft="1" workbookViewId="0">
      <pane ySplit="1" topLeftCell="A144" activePane="bottomLeft" state="frozen"/>
      <selection pane="bottomLeft" activeCell="E160" sqref="E160:J160"/>
    </sheetView>
  </sheetViews>
  <sheetFormatPr defaultRowHeight="14.25" x14ac:dyDescent="0.2"/>
  <cols>
    <col min="3" max="3" width="11" bestFit="1" customWidth="1"/>
    <col min="4" max="4" width="16.75" bestFit="1" customWidth="1"/>
    <col min="5" max="8" width="9" style="7"/>
    <col min="9" max="10" width="0" style="7" hidden="1" customWidth="1"/>
  </cols>
  <sheetData>
    <row r="1" spans="1:10" s="15" customFormat="1" ht="15" x14ac:dyDescent="0.25">
      <c r="A1" s="19" t="s">
        <v>11</v>
      </c>
      <c r="B1" s="20" t="s">
        <v>173</v>
      </c>
      <c r="C1" s="20" t="s">
        <v>174</v>
      </c>
      <c r="D1" s="20" t="s">
        <v>1512</v>
      </c>
      <c r="E1" s="17" t="s">
        <v>1115</v>
      </c>
      <c r="F1" s="17" t="s">
        <v>1116</v>
      </c>
      <c r="G1" s="17" t="s">
        <v>225</v>
      </c>
      <c r="H1" s="17" t="s">
        <v>219</v>
      </c>
      <c r="I1" s="18" t="s">
        <v>1111</v>
      </c>
      <c r="J1" s="18"/>
    </row>
    <row r="2" spans="1:10" x14ac:dyDescent="0.2">
      <c r="A2" s="13">
        <v>1</v>
      </c>
      <c r="B2" s="13" t="s">
        <v>12</v>
      </c>
      <c r="C2" s="13">
        <v>101</v>
      </c>
      <c r="D2" s="13" t="s">
        <v>13</v>
      </c>
      <c r="E2" s="14">
        <v>3.5</v>
      </c>
      <c r="F2" s="14">
        <v>3.5</v>
      </c>
      <c r="G2" s="14">
        <f>IFERROR(VLOOKUP(C2,'פילוח 10-2020'!A:E,2,FALSE),0)</f>
        <v>1</v>
      </c>
      <c r="H2" s="14">
        <f>IFERROR(VLOOKUP(C2,'פילוח 10-2020'!A:E,3,FALSE),0)</f>
        <v>2.5</v>
      </c>
      <c r="I2" s="7">
        <f>IFERROR(VLOOKUP(C2,'פילוח 10-2020'!A:E,5,FALSE),0)</f>
        <v>3.5</v>
      </c>
      <c r="J2" s="7">
        <f>I2-F2</f>
        <v>0</v>
      </c>
    </row>
    <row r="3" spans="1:10" x14ac:dyDescent="0.2">
      <c r="A3" s="13">
        <v>1</v>
      </c>
      <c r="B3" s="13" t="s">
        <v>12</v>
      </c>
      <c r="C3" s="13">
        <v>103</v>
      </c>
      <c r="D3" s="13" t="s">
        <v>14</v>
      </c>
      <c r="E3" s="14">
        <v>29.85</v>
      </c>
      <c r="F3" s="14">
        <v>29.85</v>
      </c>
      <c r="G3" s="14">
        <f>IFERROR(VLOOKUP(C3,'פילוח 10-2020'!A:E,2,FALSE),0)</f>
        <v>0</v>
      </c>
      <c r="H3" s="14">
        <f>IFERROR(VLOOKUP(C3,'פילוח 10-2020'!A:E,3,FALSE),0)</f>
        <v>29.849999999999998</v>
      </c>
      <c r="I3" s="7">
        <f>IFERROR(VLOOKUP(C3,'פילוח 10-2020'!A:E,5,FALSE),0)</f>
        <v>29.849999999999998</v>
      </c>
      <c r="J3" s="7">
        <f t="shared" ref="J3:J66" si="0">I3-F3</f>
        <v>0</v>
      </c>
    </row>
    <row r="4" spans="1:10" x14ac:dyDescent="0.2">
      <c r="A4" s="13">
        <v>1</v>
      </c>
      <c r="B4" s="13" t="s">
        <v>12</v>
      </c>
      <c r="C4" s="13">
        <v>104</v>
      </c>
      <c r="D4" s="13" t="s">
        <v>15</v>
      </c>
      <c r="E4" s="14">
        <v>13.89</v>
      </c>
      <c r="F4" s="14">
        <v>12.75</v>
      </c>
      <c r="G4" s="14">
        <f>IFERROR(VLOOKUP(C4,'פילוח 10-2020'!A:E,2,FALSE),0)</f>
        <v>0</v>
      </c>
      <c r="H4" s="14">
        <f>IFERROR(VLOOKUP(C4,'פילוח 10-2020'!A:E,3,FALSE),0)</f>
        <v>12.750000000000002</v>
      </c>
      <c r="I4" s="7">
        <f>IFERROR(VLOOKUP(C4,'פילוח 10-2020'!A:E,5,FALSE),0)</f>
        <v>12.750000000000002</v>
      </c>
      <c r="J4" s="7">
        <f t="shared" si="0"/>
        <v>0</v>
      </c>
    </row>
    <row r="5" spans="1:10" x14ac:dyDescent="0.2">
      <c r="A5" s="13">
        <v>1</v>
      </c>
      <c r="B5" s="13" t="s">
        <v>12</v>
      </c>
      <c r="C5" s="13">
        <v>121</v>
      </c>
      <c r="D5" s="13" t="s">
        <v>16</v>
      </c>
      <c r="E5" s="14">
        <v>2.25</v>
      </c>
      <c r="F5" s="14">
        <v>2.25</v>
      </c>
      <c r="G5" s="14">
        <f>IFERROR(VLOOKUP(C5,'פילוח 10-2020'!A:E,2,FALSE),0)</f>
        <v>0</v>
      </c>
      <c r="H5" s="14">
        <f>IFERROR(VLOOKUP(C5,'פילוח 10-2020'!A:E,3,FALSE),0)</f>
        <v>2.25</v>
      </c>
      <c r="I5" s="7">
        <f>IFERROR(VLOOKUP(C5,'פילוח 10-2020'!A:E,5,FALSE),0)</f>
        <v>2.25</v>
      </c>
      <c r="J5" s="7">
        <f t="shared" si="0"/>
        <v>0</v>
      </c>
    </row>
    <row r="6" spans="1:10" x14ac:dyDescent="0.2">
      <c r="A6" s="13">
        <v>1</v>
      </c>
      <c r="B6" s="13" t="s">
        <v>12</v>
      </c>
      <c r="C6" s="13">
        <v>124</v>
      </c>
      <c r="D6" s="13" t="s">
        <v>17</v>
      </c>
      <c r="E6" s="14">
        <v>0.33</v>
      </c>
      <c r="F6" s="14">
        <v>0.33</v>
      </c>
      <c r="G6" s="14">
        <f>IFERROR(VLOOKUP(C6,'פילוח 10-2020'!A:E,2,FALSE),0)</f>
        <v>0</v>
      </c>
      <c r="H6" s="14">
        <f>IFERROR(VLOOKUP(C6,'פילוח 10-2020'!A:E,3,FALSE),0)</f>
        <v>0.33</v>
      </c>
      <c r="I6" s="7">
        <f>IFERROR(VLOOKUP(C6,'פילוח 10-2020'!A:E,5,FALSE),0)</f>
        <v>0.33</v>
      </c>
      <c r="J6" s="7">
        <f t="shared" si="0"/>
        <v>0</v>
      </c>
    </row>
    <row r="7" spans="1:10" x14ac:dyDescent="0.2">
      <c r="A7" s="13">
        <v>1</v>
      </c>
      <c r="B7" s="13" t="s">
        <v>12</v>
      </c>
      <c r="C7" s="13">
        <v>129</v>
      </c>
      <c r="D7" s="13" t="s">
        <v>18</v>
      </c>
      <c r="E7" s="14">
        <v>1.5</v>
      </c>
      <c r="F7" s="14">
        <v>1.5</v>
      </c>
      <c r="G7" s="14">
        <f>IFERROR(VLOOKUP(C7,'פילוח 10-2020'!A:E,2,FALSE),0)</f>
        <v>0</v>
      </c>
      <c r="H7" s="14">
        <f>IFERROR(VLOOKUP(C7,'פילוח 10-2020'!A:E,3,FALSE),0)</f>
        <v>1.5</v>
      </c>
      <c r="I7" s="7">
        <f>IFERROR(VLOOKUP(C7,'פילוח 10-2020'!A:E,5,FALSE),0)</f>
        <v>1.5</v>
      </c>
      <c r="J7" s="7">
        <f t="shared" si="0"/>
        <v>0</v>
      </c>
    </row>
    <row r="8" spans="1:10" x14ac:dyDescent="0.2">
      <c r="A8" s="13">
        <v>1</v>
      </c>
      <c r="B8" s="13" t="s">
        <v>12</v>
      </c>
      <c r="C8" s="13">
        <v>134</v>
      </c>
      <c r="D8" s="13" t="s">
        <v>20</v>
      </c>
      <c r="E8" s="14">
        <v>0.33</v>
      </c>
      <c r="F8" s="14">
        <v>0.33</v>
      </c>
      <c r="G8" s="14">
        <f>IFERROR(VLOOKUP(C8,'פילוח 10-2020'!A:E,2,FALSE),0)</f>
        <v>0</v>
      </c>
      <c r="H8" s="14">
        <f>IFERROR(VLOOKUP(C8,'פילוח 10-2020'!A:E,3,FALSE),0)</f>
        <v>0.33</v>
      </c>
      <c r="I8" s="7">
        <f>IFERROR(VLOOKUP(C8,'פילוח 10-2020'!A:E,5,FALSE),0)</f>
        <v>0.33</v>
      </c>
      <c r="J8" s="7">
        <f t="shared" si="0"/>
        <v>0</v>
      </c>
    </row>
    <row r="9" spans="1:10" x14ac:dyDescent="0.2">
      <c r="A9" s="13">
        <v>1</v>
      </c>
      <c r="B9" s="13" t="s">
        <v>12</v>
      </c>
      <c r="C9" s="13">
        <v>140</v>
      </c>
      <c r="D9" s="13" t="s">
        <v>21</v>
      </c>
      <c r="E9" s="14">
        <v>0.5</v>
      </c>
      <c r="F9" s="14">
        <v>0.5</v>
      </c>
      <c r="G9" s="14">
        <f>IFERROR(VLOOKUP(C9,'פילוח 10-2020'!A:E,2,FALSE),0)</f>
        <v>0</v>
      </c>
      <c r="H9" s="14">
        <f>IFERROR(VLOOKUP(C9,'פילוח 10-2020'!A:E,3,FALSE),0)</f>
        <v>0.5</v>
      </c>
      <c r="I9" s="7">
        <f>IFERROR(VLOOKUP(C9,'פילוח 10-2020'!A:E,5,FALSE),0)</f>
        <v>0.5</v>
      </c>
      <c r="J9" s="7">
        <f t="shared" si="0"/>
        <v>0</v>
      </c>
    </row>
    <row r="10" spans="1:10" x14ac:dyDescent="0.2">
      <c r="A10" s="13">
        <v>1</v>
      </c>
      <c r="B10" s="13" t="s">
        <v>12</v>
      </c>
      <c r="C10" s="13">
        <v>141</v>
      </c>
      <c r="D10" s="13" t="s">
        <v>22</v>
      </c>
      <c r="E10" s="14">
        <v>0.33</v>
      </c>
      <c r="F10" s="14">
        <v>0.33</v>
      </c>
      <c r="G10" s="14">
        <f>IFERROR(VLOOKUP(C10,'פילוח 10-2020'!A:E,2,FALSE),0)</f>
        <v>0</v>
      </c>
      <c r="H10" s="14">
        <f>IFERROR(VLOOKUP(C10,'פילוח 10-2020'!A:E,3,FALSE),0)</f>
        <v>0.33</v>
      </c>
      <c r="I10" s="7">
        <f>IFERROR(VLOOKUP(C10,'פילוח 10-2020'!A:E,5,FALSE),0)</f>
        <v>0.33</v>
      </c>
      <c r="J10" s="7">
        <f t="shared" si="0"/>
        <v>0</v>
      </c>
    </row>
    <row r="11" spans="1:10" x14ac:dyDescent="0.2">
      <c r="A11" s="13">
        <v>1</v>
      </c>
      <c r="B11" s="13" t="s">
        <v>12</v>
      </c>
      <c r="C11" s="13">
        <v>142</v>
      </c>
      <c r="D11" s="13" t="s">
        <v>23</v>
      </c>
      <c r="E11" s="14">
        <v>0.33</v>
      </c>
      <c r="F11" s="14">
        <v>0.33</v>
      </c>
      <c r="G11" s="14">
        <f>IFERROR(VLOOKUP(C11,'פילוח 10-2020'!A:E,2,FALSE),0)</f>
        <v>0</v>
      </c>
      <c r="H11" s="14">
        <f>IFERROR(VLOOKUP(C11,'פילוח 10-2020'!A:E,3,FALSE),0)</f>
        <v>0.33</v>
      </c>
      <c r="I11" s="7">
        <f>IFERROR(VLOOKUP(C11,'פילוח 10-2020'!A:E,5,FALSE),0)</f>
        <v>0.33</v>
      </c>
      <c r="J11" s="7">
        <f t="shared" si="0"/>
        <v>0</v>
      </c>
    </row>
    <row r="12" spans="1:10" x14ac:dyDescent="0.2">
      <c r="A12" s="13">
        <v>1</v>
      </c>
      <c r="B12" s="13" t="s">
        <v>12</v>
      </c>
      <c r="C12" s="13">
        <v>146</v>
      </c>
      <c r="D12" s="13" t="s">
        <v>24</v>
      </c>
      <c r="E12" s="14">
        <v>1.25</v>
      </c>
      <c r="F12" s="14">
        <v>1.25</v>
      </c>
      <c r="G12" s="14">
        <f>IFERROR(VLOOKUP(C12,'פילוח 10-2020'!A:E,2,FALSE),0)</f>
        <v>0</v>
      </c>
      <c r="H12" s="14">
        <f>IFERROR(VLOOKUP(C12,'פילוח 10-2020'!A:E,3,FALSE),0)</f>
        <v>1.25</v>
      </c>
      <c r="I12" s="7">
        <f>IFERROR(VLOOKUP(C12,'פילוח 10-2020'!A:E,5,FALSE),0)</f>
        <v>1.25</v>
      </c>
      <c r="J12" s="7">
        <f t="shared" si="0"/>
        <v>0</v>
      </c>
    </row>
    <row r="13" spans="1:10" x14ac:dyDescent="0.2">
      <c r="A13" s="13">
        <v>1</v>
      </c>
      <c r="B13" s="13" t="s">
        <v>12</v>
      </c>
      <c r="C13" s="13">
        <v>147</v>
      </c>
      <c r="D13" s="13" t="s">
        <v>25</v>
      </c>
      <c r="E13" s="14">
        <v>1.25</v>
      </c>
      <c r="F13" s="14">
        <v>1.2</v>
      </c>
      <c r="G13" s="14">
        <f>IFERROR(VLOOKUP(C13,'פילוח 10-2020'!A:E,2,FALSE),0)</f>
        <v>0</v>
      </c>
      <c r="H13" s="14">
        <f>IFERROR(VLOOKUP(C13,'פילוח 10-2020'!A:E,3,FALSE),0)</f>
        <v>1.2000000000000002</v>
      </c>
      <c r="I13" s="7">
        <f>IFERROR(VLOOKUP(C13,'פילוח 10-2020'!A:E,5,FALSE),0)</f>
        <v>1.2000000000000002</v>
      </c>
      <c r="J13" s="7">
        <f t="shared" si="0"/>
        <v>0</v>
      </c>
    </row>
    <row r="14" spans="1:10" x14ac:dyDescent="0.2">
      <c r="A14" s="13">
        <v>1</v>
      </c>
      <c r="B14" s="13" t="s">
        <v>12</v>
      </c>
      <c r="C14" s="13">
        <v>162</v>
      </c>
      <c r="D14" s="13" t="s">
        <v>26</v>
      </c>
      <c r="E14" s="14">
        <v>0.33</v>
      </c>
      <c r="F14" s="14">
        <v>0.33</v>
      </c>
      <c r="G14" s="14">
        <f>IFERROR(VLOOKUP(C14,'פילוח 10-2020'!A:E,2,FALSE),0)</f>
        <v>0</v>
      </c>
      <c r="H14" s="14">
        <f>IFERROR(VLOOKUP(C14,'פילוח 10-2020'!A:E,3,FALSE),0)</f>
        <v>0.33</v>
      </c>
      <c r="I14" s="7">
        <f>IFERROR(VLOOKUP(C14,'פילוח 10-2020'!A:E,5,FALSE),0)</f>
        <v>0.33</v>
      </c>
      <c r="J14" s="7">
        <f t="shared" si="0"/>
        <v>0</v>
      </c>
    </row>
    <row r="15" spans="1:10" x14ac:dyDescent="0.2">
      <c r="A15" s="13">
        <v>1</v>
      </c>
      <c r="B15" s="13" t="s">
        <v>12</v>
      </c>
      <c r="C15" s="13">
        <v>164</v>
      </c>
      <c r="D15" s="13" t="s">
        <v>27</v>
      </c>
      <c r="E15" s="14">
        <v>0.5</v>
      </c>
      <c r="F15" s="14">
        <v>0.5</v>
      </c>
      <c r="G15" s="14">
        <f>IFERROR(VLOOKUP(C15,'פילוח 10-2020'!A:E,2,FALSE),0)</f>
        <v>0</v>
      </c>
      <c r="H15" s="14">
        <f>IFERROR(VLOOKUP(C15,'פילוח 10-2020'!A:E,3,FALSE),0)</f>
        <v>0.5</v>
      </c>
      <c r="I15" s="7">
        <f>IFERROR(VLOOKUP(C15,'פילוח 10-2020'!A:E,5,FALSE),0)</f>
        <v>0.5</v>
      </c>
      <c r="J15" s="7">
        <f t="shared" si="0"/>
        <v>0</v>
      </c>
    </row>
    <row r="16" spans="1:10" x14ac:dyDescent="0.2">
      <c r="A16" s="13">
        <v>1</v>
      </c>
      <c r="B16" s="13" t="s">
        <v>12</v>
      </c>
      <c r="C16" s="13">
        <v>167</v>
      </c>
      <c r="D16" s="13" t="s">
        <v>28</v>
      </c>
      <c r="E16" s="14">
        <v>0.33</v>
      </c>
      <c r="F16" s="14">
        <v>0.33</v>
      </c>
      <c r="G16" s="14">
        <f>IFERROR(VLOOKUP(C16,'פילוח 10-2020'!A:E,2,FALSE),0)</f>
        <v>0</v>
      </c>
      <c r="H16" s="14">
        <f>IFERROR(VLOOKUP(C16,'פילוח 10-2020'!A:E,3,FALSE),0)</f>
        <v>0.33</v>
      </c>
      <c r="I16" s="7">
        <f>IFERROR(VLOOKUP(C16,'פילוח 10-2020'!A:E,5,FALSE),0)</f>
        <v>0.33</v>
      </c>
      <c r="J16" s="7">
        <f t="shared" si="0"/>
        <v>0</v>
      </c>
    </row>
    <row r="17" spans="1:10" x14ac:dyDescent="0.2">
      <c r="A17" s="13">
        <v>1</v>
      </c>
      <c r="B17" s="13" t="s">
        <v>12</v>
      </c>
      <c r="C17" s="13">
        <v>168</v>
      </c>
      <c r="D17" s="13" t="s">
        <v>29</v>
      </c>
      <c r="E17" s="14">
        <v>0.33</v>
      </c>
      <c r="F17" s="14">
        <v>0.33</v>
      </c>
      <c r="G17" s="14">
        <f>IFERROR(VLOOKUP(C17,'פילוח 10-2020'!A:E,2,FALSE),0)</f>
        <v>0</v>
      </c>
      <c r="H17" s="14">
        <f>IFERROR(VLOOKUP(C17,'פילוח 10-2020'!A:E,3,FALSE),0)</f>
        <v>0.33</v>
      </c>
      <c r="I17" s="7">
        <f>IFERROR(VLOOKUP(C17,'פילוח 10-2020'!A:E,5,FALSE),0)</f>
        <v>0.33</v>
      </c>
      <c r="J17" s="7">
        <f t="shared" si="0"/>
        <v>0</v>
      </c>
    </row>
    <row r="18" spans="1:10" x14ac:dyDescent="0.2">
      <c r="A18" s="13">
        <v>1</v>
      </c>
      <c r="B18" s="13" t="s">
        <v>12</v>
      </c>
      <c r="C18" s="13">
        <v>173</v>
      </c>
      <c r="D18" s="13" t="s">
        <v>30</v>
      </c>
      <c r="E18" s="14">
        <v>1</v>
      </c>
      <c r="F18" s="14">
        <v>1</v>
      </c>
      <c r="G18" s="14">
        <f>IFERROR(VLOOKUP(C18,'פילוח 10-2020'!A:E,2,FALSE),0)</f>
        <v>0</v>
      </c>
      <c r="H18" s="14">
        <f>IFERROR(VLOOKUP(C18,'פילוח 10-2020'!A:E,3,FALSE),0)</f>
        <v>1</v>
      </c>
      <c r="I18" s="7">
        <f>IFERROR(VLOOKUP(C18,'פילוח 10-2020'!A:E,5,FALSE),0)</f>
        <v>1</v>
      </c>
      <c r="J18" s="7">
        <f t="shared" si="0"/>
        <v>0</v>
      </c>
    </row>
    <row r="19" spans="1:10" x14ac:dyDescent="0.2">
      <c r="A19" s="13">
        <v>1</v>
      </c>
      <c r="B19" s="13" t="s">
        <v>12</v>
      </c>
      <c r="C19" s="13">
        <v>174</v>
      </c>
      <c r="D19" s="13" t="s">
        <v>31</v>
      </c>
      <c r="E19" s="14">
        <v>0.33</v>
      </c>
      <c r="F19" s="14"/>
      <c r="G19" s="14">
        <f>IFERROR(VLOOKUP(C19,'פילוח 10-2020'!A:E,2,FALSE),0)</f>
        <v>0</v>
      </c>
      <c r="H19" s="14">
        <f>IFERROR(VLOOKUP(C19,'פילוח 10-2020'!A:E,3,FALSE),0)</f>
        <v>0</v>
      </c>
      <c r="I19" s="7">
        <f>IFERROR(VLOOKUP(C19,'פילוח 10-2020'!A:E,5,FALSE),0)</f>
        <v>0</v>
      </c>
      <c r="J19" s="7">
        <f t="shared" si="0"/>
        <v>0</v>
      </c>
    </row>
    <row r="20" spans="1:10" x14ac:dyDescent="0.2">
      <c r="A20" s="13">
        <v>1</v>
      </c>
      <c r="B20" s="13" t="s">
        <v>12</v>
      </c>
      <c r="C20" s="13">
        <v>178</v>
      </c>
      <c r="D20" s="13" t="s">
        <v>32</v>
      </c>
      <c r="E20" s="14">
        <v>1.25</v>
      </c>
      <c r="F20" s="14">
        <v>1.25</v>
      </c>
      <c r="G20" s="14">
        <f>IFERROR(VLOOKUP(C20,'פילוח 10-2020'!A:E,2,FALSE),0)</f>
        <v>0</v>
      </c>
      <c r="H20" s="14">
        <f>IFERROR(VLOOKUP(C20,'פילוח 10-2020'!A:E,3,FALSE),0)</f>
        <v>1.25</v>
      </c>
      <c r="I20" s="7">
        <f>IFERROR(VLOOKUP(C20,'פילוח 10-2020'!A:E,5,FALSE),0)</f>
        <v>1.25</v>
      </c>
      <c r="J20" s="7">
        <f t="shared" si="0"/>
        <v>0</v>
      </c>
    </row>
    <row r="21" spans="1:10" x14ac:dyDescent="0.2">
      <c r="A21" s="13">
        <v>1</v>
      </c>
      <c r="B21" s="13" t="s">
        <v>12</v>
      </c>
      <c r="C21" s="13">
        <v>184</v>
      </c>
      <c r="D21" s="13" t="s">
        <v>33</v>
      </c>
      <c r="E21" s="14">
        <v>0.5</v>
      </c>
      <c r="F21" s="14">
        <v>0.5</v>
      </c>
      <c r="G21" s="14">
        <f>IFERROR(VLOOKUP(C21,'פילוח 10-2020'!A:E,2,FALSE),0)</f>
        <v>0</v>
      </c>
      <c r="H21" s="14">
        <f>IFERROR(VLOOKUP(C21,'פילוח 10-2020'!A:E,3,FALSE),0)</f>
        <v>0.5</v>
      </c>
      <c r="I21" s="7">
        <f>IFERROR(VLOOKUP(C21,'פילוח 10-2020'!A:E,5,FALSE),0)</f>
        <v>0.5</v>
      </c>
      <c r="J21" s="7">
        <f t="shared" si="0"/>
        <v>0</v>
      </c>
    </row>
    <row r="22" spans="1:10" x14ac:dyDescent="0.2">
      <c r="A22" s="13">
        <v>1</v>
      </c>
      <c r="B22" s="13" t="s">
        <v>12</v>
      </c>
      <c r="C22" s="13">
        <v>186</v>
      </c>
      <c r="D22" s="13" t="s">
        <v>34</v>
      </c>
      <c r="E22" s="14">
        <v>0.33</v>
      </c>
      <c r="F22" s="14">
        <v>0.33</v>
      </c>
      <c r="G22" s="14">
        <f>IFERROR(VLOOKUP(C22,'פילוח 10-2020'!A:E,2,FALSE),0)</f>
        <v>0</v>
      </c>
      <c r="H22" s="14">
        <f>IFERROR(VLOOKUP(C22,'פילוח 10-2020'!A:E,3,FALSE),0)</f>
        <v>0.33</v>
      </c>
      <c r="I22" s="7">
        <f>IFERROR(VLOOKUP(C22,'פילוח 10-2020'!A:E,5,FALSE),0)</f>
        <v>0.33</v>
      </c>
      <c r="J22" s="7">
        <f t="shared" si="0"/>
        <v>0</v>
      </c>
    </row>
    <row r="23" spans="1:10" x14ac:dyDescent="0.2">
      <c r="A23" s="13">
        <v>2</v>
      </c>
      <c r="B23" s="13" t="s">
        <v>36</v>
      </c>
      <c r="C23" s="13">
        <v>300</v>
      </c>
      <c r="D23" s="13" t="s">
        <v>37</v>
      </c>
      <c r="E23" s="14">
        <v>9.4700000000000006</v>
      </c>
      <c r="F23" s="14">
        <v>8.81</v>
      </c>
      <c r="G23" s="14">
        <f>IFERROR(VLOOKUP(C23,'פילוח 10-2020'!A:E,2,FALSE),0)</f>
        <v>1.05</v>
      </c>
      <c r="H23" s="14">
        <f>IFERROR(VLOOKUP(C23,'פילוח 10-2020'!A:E,3,FALSE),0)</f>
        <v>7.7600000000000007</v>
      </c>
      <c r="I23" s="7">
        <f>IFERROR(VLOOKUP(C23,'פילוח 10-2020'!A:E,5,FALSE),0)</f>
        <v>8.81</v>
      </c>
      <c r="J23" s="7">
        <f t="shared" si="0"/>
        <v>0</v>
      </c>
    </row>
    <row r="24" spans="1:10" x14ac:dyDescent="0.2">
      <c r="A24" s="13">
        <v>2</v>
      </c>
      <c r="B24" s="13" t="s">
        <v>36</v>
      </c>
      <c r="C24" s="13">
        <v>301</v>
      </c>
      <c r="D24" s="13" t="s">
        <v>38</v>
      </c>
      <c r="E24" s="14">
        <v>2.5</v>
      </c>
      <c r="F24" s="14">
        <v>1.75</v>
      </c>
      <c r="G24" s="14">
        <f>IFERROR(VLOOKUP(C24,'פילוח 10-2020'!A:E,2,FALSE),0)</f>
        <v>1</v>
      </c>
      <c r="H24" s="14">
        <f>IFERROR(VLOOKUP(C24,'פילוח 10-2020'!A:E,3,FALSE),0)</f>
        <v>0.75</v>
      </c>
      <c r="I24" s="7">
        <f>IFERROR(VLOOKUP(C24,'פילוח 10-2020'!A:E,5,FALSE),0)</f>
        <v>1.75</v>
      </c>
      <c r="J24" s="7">
        <f t="shared" si="0"/>
        <v>0</v>
      </c>
    </row>
    <row r="25" spans="1:10" x14ac:dyDescent="0.2">
      <c r="A25" s="13">
        <v>2</v>
      </c>
      <c r="B25" s="13" t="s">
        <v>36</v>
      </c>
      <c r="C25" s="13">
        <v>302</v>
      </c>
      <c r="D25" s="13" t="s">
        <v>39</v>
      </c>
      <c r="E25" s="14">
        <v>2</v>
      </c>
      <c r="F25" s="14">
        <v>2</v>
      </c>
      <c r="G25" s="14">
        <f>IFERROR(VLOOKUP(C25,'פילוח 10-2020'!A:E,2,FALSE),0)</f>
        <v>0</v>
      </c>
      <c r="H25" s="14">
        <f>IFERROR(VLOOKUP(C25,'פילוח 10-2020'!A:E,3,FALSE),0)</f>
        <v>2</v>
      </c>
      <c r="I25" s="7">
        <f>IFERROR(VLOOKUP(C25,'פילוח 10-2020'!A:E,5,FALSE),0)</f>
        <v>2</v>
      </c>
      <c r="J25" s="7">
        <f t="shared" si="0"/>
        <v>0</v>
      </c>
    </row>
    <row r="26" spans="1:10" x14ac:dyDescent="0.2">
      <c r="A26" s="13">
        <v>2</v>
      </c>
      <c r="B26" s="13" t="s">
        <v>36</v>
      </c>
      <c r="C26" s="13">
        <v>303</v>
      </c>
      <c r="D26" s="13" t="s">
        <v>40</v>
      </c>
      <c r="E26" s="14">
        <v>2.75</v>
      </c>
      <c r="F26" s="14">
        <v>2.4500000000000002</v>
      </c>
      <c r="G26" s="14">
        <f>IFERROR(VLOOKUP(C26,'פילוח 10-2020'!A:E,2,FALSE),0)</f>
        <v>0</v>
      </c>
      <c r="H26" s="14">
        <f>IFERROR(VLOOKUP(C26,'פילוח 10-2020'!A:E,3,FALSE),0)-J26</f>
        <v>2.4500000000000002</v>
      </c>
      <c r="I26" s="7">
        <f>IFERROR(VLOOKUP(C26,'פילוח 10-2020'!A:E,5,FALSE),0)</f>
        <v>3.45</v>
      </c>
      <c r="J26" s="7">
        <f t="shared" si="0"/>
        <v>1</v>
      </c>
    </row>
    <row r="27" spans="1:10" x14ac:dyDescent="0.2">
      <c r="A27" s="13">
        <v>2</v>
      </c>
      <c r="B27" s="13" t="s">
        <v>36</v>
      </c>
      <c r="C27" s="13">
        <v>304</v>
      </c>
      <c r="D27" s="13" t="s">
        <v>41</v>
      </c>
      <c r="E27" s="14">
        <v>4.1500000000000004</v>
      </c>
      <c r="F27" s="14">
        <v>4.1500000000000004</v>
      </c>
      <c r="G27" s="14">
        <f>IFERROR(VLOOKUP(C27,'פילוח 10-2020'!A:E,2,FALSE),0)</f>
        <v>0</v>
      </c>
      <c r="H27" s="14">
        <f>IFERROR(VLOOKUP(C27,'פילוח 10-2020'!A:E,3,FALSE),0)</f>
        <v>4.1500000000000004</v>
      </c>
      <c r="I27" s="7">
        <f>IFERROR(VLOOKUP(C27,'פילוח 10-2020'!A:E,5,FALSE),0)</f>
        <v>4.1500000000000004</v>
      </c>
      <c r="J27" s="7">
        <f t="shared" si="0"/>
        <v>0</v>
      </c>
    </row>
    <row r="28" spans="1:10" x14ac:dyDescent="0.2">
      <c r="A28" s="13">
        <v>2</v>
      </c>
      <c r="B28" s="13" t="s">
        <v>36</v>
      </c>
      <c r="C28" s="13">
        <v>305</v>
      </c>
      <c r="D28" s="13" t="s">
        <v>42</v>
      </c>
      <c r="E28" s="14">
        <v>3.56</v>
      </c>
      <c r="F28" s="14">
        <v>3.16</v>
      </c>
      <c r="G28" s="14">
        <f>IFERROR(VLOOKUP(C28,'פילוח 10-2020'!A:E,2,FALSE),0)</f>
        <v>0</v>
      </c>
      <c r="H28" s="14">
        <f>IFERROR(VLOOKUP(C28,'פילוח 10-2020'!A:E,3,FALSE),0)</f>
        <v>3.16</v>
      </c>
      <c r="I28" s="7">
        <f>IFERROR(VLOOKUP(C28,'פילוח 10-2020'!A:E,5,FALSE),0)</f>
        <v>3.16</v>
      </c>
      <c r="J28" s="7">
        <f t="shared" si="0"/>
        <v>0</v>
      </c>
    </row>
    <row r="29" spans="1:10" x14ac:dyDescent="0.2">
      <c r="A29" s="13">
        <v>2</v>
      </c>
      <c r="B29" s="13" t="s">
        <v>36</v>
      </c>
      <c r="C29" s="13">
        <v>306</v>
      </c>
      <c r="D29" s="13" t="s">
        <v>43</v>
      </c>
      <c r="E29" s="14">
        <v>1.5</v>
      </c>
      <c r="F29" s="14">
        <v>1.5</v>
      </c>
      <c r="G29" s="14">
        <f>IFERROR(VLOOKUP(C29,'פילוח 10-2020'!A:E,2,FALSE),0)</f>
        <v>0</v>
      </c>
      <c r="H29" s="14">
        <f>IFERROR(VLOOKUP(C29,'פילוח 10-2020'!A:E,3,FALSE),0)</f>
        <v>1.5</v>
      </c>
      <c r="I29" s="7">
        <f>IFERROR(VLOOKUP(C29,'פילוח 10-2020'!A:E,5,FALSE),0)</f>
        <v>1.5</v>
      </c>
      <c r="J29" s="7">
        <f t="shared" si="0"/>
        <v>0</v>
      </c>
    </row>
    <row r="30" spans="1:10" x14ac:dyDescent="0.2">
      <c r="A30" s="13">
        <v>2</v>
      </c>
      <c r="B30" s="13" t="s">
        <v>36</v>
      </c>
      <c r="C30" s="13">
        <v>307</v>
      </c>
      <c r="D30" s="13" t="s">
        <v>44</v>
      </c>
      <c r="E30" s="14">
        <v>4</v>
      </c>
      <c r="F30" s="14">
        <v>4</v>
      </c>
      <c r="G30" s="14">
        <f>IFERROR(VLOOKUP(C30,'פילוח 10-2020'!A:E,2,FALSE),0)</f>
        <v>0.75</v>
      </c>
      <c r="H30" s="14">
        <f>IFERROR(VLOOKUP(C30,'פילוח 10-2020'!A:E,3,FALSE),0)</f>
        <v>3.25</v>
      </c>
      <c r="I30" s="7">
        <f>IFERROR(VLOOKUP(C30,'פילוח 10-2020'!A:E,5,FALSE),0)</f>
        <v>4</v>
      </c>
      <c r="J30" s="7">
        <f t="shared" si="0"/>
        <v>0</v>
      </c>
    </row>
    <row r="31" spans="1:10" x14ac:dyDescent="0.2">
      <c r="A31" s="13">
        <v>2</v>
      </c>
      <c r="B31" s="13" t="s">
        <v>36</v>
      </c>
      <c r="C31" s="13">
        <v>308</v>
      </c>
      <c r="D31" s="13" t="s">
        <v>45</v>
      </c>
      <c r="E31" s="14">
        <v>5.75</v>
      </c>
      <c r="F31" s="14">
        <v>5.75</v>
      </c>
      <c r="G31" s="14">
        <f>IFERROR(VLOOKUP(C31,'פילוח 10-2020'!A:E,2,FALSE),0)</f>
        <v>0.85</v>
      </c>
      <c r="H31" s="14">
        <f>IFERROR(VLOOKUP(C31,'פילוח 10-2020'!A:E,3,FALSE),0)</f>
        <v>4.9000000000000004</v>
      </c>
      <c r="I31" s="7">
        <f>IFERROR(VLOOKUP(C31,'פילוח 10-2020'!A:E,5,FALSE),0)</f>
        <v>5.75</v>
      </c>
      <c r="J31" s="7">
        <f t="shared" si="0"/>
        <v>0</v>
      </c>
    </row>
    <row r="32" spans="1:10" x14ac:dyDescent="0.2">
      <c r="A32" s="13">
        <v>2</v>
      </c>
      <c r="B32" s="13" t="s">
        <v>36</v>
      </c>
      <c r="C32" s="13">
        <v>309</v>
      </c>
      <c r="D32" s="13" t="s">
        <v>46</v>
      </c>
      <c r="E32" s="14">
        <v>7</v>
      </c>
      <c r="F32" s="14">
        <v>7</v>
      </c>
      <c r="G32" s="14">
        <f>IFERROR(VLOOKUP(C32,'פילוח 10-2020'!A:E,2,FALSE),0)</f>
        <v>0</v>
      </c>
      <c r="H32" s="14">
        <f>IFERROR(VLOOKUP(C32,'פילוח 10-2020'!A:E,3,FALSE),0)</f>
        <v>7</v>
      </c>
      <c r="I32" s="7">
        <f>IFERROR(VLOOKUP(C32,'פילוח 10-2020'!A:E,5,FALSE),0)</f>
        <v>7</v>
      </c>
      <c r="J32" s="7">
        <f t="shared" si="0"/>
        <v>0</v>
      </c>
    </row>
    <row r="33" spans="1:10" x14ac:dyDescent="0.2">
      <c r="A33" s="13">
        <v>2</v>
      </c>
      <c r="B33" s="13" t="s">
        <v>36</v>
      </c>
      <c r="C33" s="13">
        <v>310</v>
      </c>
      <c r="D33" s="13" t="s">
        <v>47</v>
      </c>
      <c r="E33" s="14">
        <v>4.25</v>
      </c>
      <c r="F33" s="14">
        <v>4.12</v>
      </c>
      <c r="G33" s="14">
        <f>IFERROR(VLOOKUP(C33,'פילוח 10-2020'!A:E,2,FALSE),0)</f>
        <v>0.75</v>
      </c>
      <c r="H33" s="14">
        <f>IFERROR(VLOOKUP(C33,'פילוח 10-2020'!A:E,3,FALSE),0)</f>
        <v>3.37</v>
      </c>
      <c r="I33" s="7">
        <f>IFERROR(VLOOKUP(C33,'פילוח 10-2020'!A:E,5,FALSE),0)</f>
        <v>4.12</v>
      </c>
      <c r="J33" s="7">
        <f t="shared" si="0"/>
        <v>0</v>
      </c>
    </row>
    <row r="34" spans="1:10" x14ac:dyDescent="0.2">
      <c r="A34" s="13">
        <v>2</v>
      </c>
      <c r="B34" s="13" t="s">
        <v>36</v>
      </c>
      <c r="C34" s="13">
        <v>311</v>
      </c>
      <c r="D34" s="13" t="s">
        <v>48</v>
      </c>
      <c r="E34" s="14">
        <v>2.5</v>
      </c>
      <c r="F34" s="14">
        <v>1.75</v>
      </c>
      <c r="G34" s="14">
        <f>IFERROR(VLOOKUP(C34,'פילוח 10-2020'!A:E,2,FALSE),0)</f>
        <v>0</v>
      </c>
      <c r="H34" s="14">
        <f>IFERROR(VLOOKUP(C34,'פילוח 10-2020'!A:E,3,FALSE),0)</f>
        <v>1.75</v>
      </c>
      <c r="I34" s="7">
        <f>IFERROR(VLOOKUP(C34,'פילוח 10-2020'!A:E,5,FALSE),0)</f>
        <v>1.75</v>
      </c>
      <c r="J34" s="7">
        <f t="shared" si="0"/>
        <v>0</v>
      </c>
    </row>
    <row r="35" spans="1:10" x14ac:dyDescent="0.2">
      <c r="A35" s="13">
        <v>2</v>
      </c>
      <c r="B35" s="13" t="s">
        <v>36</v>
      </c>
      <c r="C35" s="13">
        <v>312</v>
      </c>
      <c r="D35" s="13" t="s">
        <v>49</v>
      </c>
      <c r="E35" s="14">
        <v>3.75</v>
      </c>
      <c r="F35" s="14">
        <v>3.75</v>
      </c>
      <c r="G35" s="14">
        <f>IFERROR(VLOOKUP(C35,'פילוח 10-2020'!A:E,2,FALSE),0)</f>
        <v>0</v>
      </c>
      <c r="H35" s="14">
        <f>IFERROR(VLOOKUP(C35,'פילוח 10-2020'!A:E,3,FALSE),0)</f>
        <v>3.75</v>
      </c>
      <c r="I35" s="7">
        <f>IFERROR(VLOOKUP(C35,'פילוח 10-2020'!A:E,5,FALSE),0)</f>
        <v>3.75</v>
      </c>
      <c r="J35" s="7">
        <f t="shared" si="0"/>
        <v>0</v>
      </c>
    </row>
    <row r="36" spans="1:10" x14ac:dyDescent="0.2">
      <c r="A36" s="13">
        <v>2</v>
      </c>
      <c r="B36" s="13" t="s">
        <v>36</v>
      </c>
      <c r="C36" s="13">
        <v>313</v>
      </c>
      <c r="D36" s="13" t="s">
        <v>50</v>
      </c>
      <c r="E36" s="14">
        <v>7</v>
      </c>
      <c r="F36" s="14">
        <v>7</v>
      </c>
      <c r="G36" s="14">
        <f>IFERROR(VLOOKUP(C36,'פילוח 10-2020'!A:E,2,FALSE),0)</f>
        <v>0</v>
      </c>
      <c r="H36" s="14">
        <f>IFERROR(VLOOKUP(C36,'פילוח 10-2020'!A:E,3,FALSE),0)</f>
        <v>7</v>
      </c>
      <c r="I36" s="7">
        <f>IFERROR(VLOOKUP(C36,'פילוח 10-2020'!A:E,5,FALSE),0)</f>
        <v>7</v>
      </c>
      <c r="J36" s="7">
        <f t="shared" si="0"/>
        <v>0</v>
      </c>
    </row>
    <row r="37" spans="1:10" x14ac:dyDescent="0.2">
      <c r="A37" s="13">
        <v>2</v>
      </c>
      <c r="B37" s="13" t="s">
        <v>36</v>
      </c>
      <c r="C37" s="13">
        <v>320</v>
      </c>
      <c r="D37" s="13" t="s">
        <v>51</v>
      </c>
      <c r="E37" s="14">
        <v>0.33</v>
      </c>
      <c r="F37" s="14">
        <v>0.33</v>
      </c>
      <c r="G37" s="14">
        <f>IFERROR(VLOOKUP(C37,'פילוח 10-2020'!A:E,2,FALSE),0)</f>
        <v>0</v>
      </c>
      <c r="H37" s="14">
        <f>IFERROR(VLOOKUP(C37,'פילוח 10-2020'!A:E,3,FALSE),0)</f>
        <v>0.33</v>
      </c>
      <c r="I37" s="7">
        <f>IFERROR(VLOOKUP(C37,'פילוח 10-2020'!A:E,5,FALSE),0)</f>
        <v>0.33</v>
      </c>
      <c r="J37" s="7">
        <f t="shared" si="0"/>
        <v>0</v>
      </c>
    </row>
    <row r="38" spans="1:10" x14ac:dyDescent="0.2">
      <c r="A38" s="13">
        <v>2</v>
      </c>
      <c r="B38" s="13" t="s">
        <v>36</v>
      </c>
      <c r="C38" s="13">
        <v>321</v>
      </c>
      <c r="D38" s="13" t="s">
        <v>52</v>
      </c>
      <c r="E38" s="14">
        <v>0.33</v>
      </c>
      <c r="F38" s="14">
        <v>0.33</v>
      </c>
      <c r="G38" s="14">
        <f>IFERROR(VLOOKUP(C38,'פילוח 10-2020'!A:E,2,FALSE),0)</f>
        <v>0</v>
      </c>
      <c r="H38" s="14">
        <f>IFERROR(VLOOKUP(C38,'פילוח 10-2020'!A:E,3,FALSE),0)</f>
        <v>0.33</v>
      </c>
      <c r="I38" s="7">
        <f>IFERROR(VLOOKUP(C38,'פילוח 10-2020'!A:E,5,FALSE),0)</f>
        <v>0.33</v>
      </c>
      <c r="J38" s="7">
        <f t="shared" si="0"/>
        <v>0</v>
      </c>
    </row>
    <row r="39" spans="1:10" x14ac:dyDescent="0.2">
      <c r="A39" s="13">
        <v>2</v>
      </c>
      <c r="B39" s="13" t="s">
        <v>36</v>
      </c>
      <c r="C39" s="13">
        <v>322</v>
      </c>
      <c r="D39" s="13" t="s">
        <v>53</v>
      </c>
      <c r="E39" s="14">
        <v>0.33</v>
      </c>
      <c r="F39" s="14">
        <v>0.33</v>
      </c>
      <c r="G39" s="14">
        <f>IFERROR(VLOOKUP(C39,'פילוח 10-2020'!A:E,2,FALSE),0)</f>
        <v>0</v>
      </c>
      <c r="H39" s="14">
        <f>IFERROR(VLOOKUP(C39,'פילוח 10-2020'!A:E,3,FALSE),0)</f>
        <v>0.33</v>
      </c>
      <c r="I39" s="7">
        <f>IFERROR(VLOOKUP(C39,'פילוח 10-2020'!A:E,5,FALSE),0)</f>
        <v>0.33</v>
      </c>
      <c r="J39" s="7">
        <f t="shared" si="0"/>
        <v>0</v>
      </c>
    </row>
    <row r="40" spans="1:10" x14ac:dyDescent="0.2">
      <c r="A40" s="13">
        <v>2</v>
      </c>
      <c r="B40" s="13" t="s">
        <v>36</v>
      </c>
      <c r="C40" s="13">
        <v>323</v>
      </c>
      <c r="D40" s="13" t="s">
        <v>1248</v>
      </c>
      <c r="E40" s="14">
        <v>0.33</v>
      </c>
      <c r="F40" s="14">
        <v>0.33</v>
      </c>
      <c r="G40" s="14">
        <f>IFERROR(VLOOKUP(C40,'פילוח 10-2020'!A:E,2,FALSE),0)</f>
        <v>0</v>
      </c>
      <c r="H40" s="14">
        <f>IFERROR(VLOOKUP(C40,'פילוח 10-2020'!A:E,3,FALSE),0)</f>
        <v>0.33</v>
      </c>
      <c r="I40" s="7">
        <f>IFERROR(VLOOKUP(C40,'פילוח 10-2020'!A:E,5,FALSE),0)</f>
        <v>0.33</v>
      </c>
      <c r="J40" s="7">
        <f t="shared" si="0"/>
        <v>0</v>
      </c>
    </row>
    <row r="41" spans="1:10" x14ac:dyDescent="0.2">
      <c r="A41" s="13">
        <v>2</v>
      </c>
      <c r="B41" s="13" t="s">
        <v>36</v>
      </c>
      <c r="C41" s="13">
        <v>324</v>
      </c>
      <c r="D41" s="13" t="s">
        <v>54</v>
      </c>
      <c r="E41" s="14">
        <v>0.33</v>
      </c>
      <c r="F41" s="14">
        <v>0.33</v>
      </c>
      <c r="G41" s="14">
        <f>IFERROR(VLOOKUP(C41,'פילוח 10-2020'!A:E,2,FALSE),0)</f>
        <v>0</v>
      </c>
      <c r="H41" s="14">
        <f>IFERROR(VLOOKUP(C41,'פילוח 10-2020'!A:E,3,FALSE),0)</f>
        <v>0.33</v>
      </c>
      <c r="I41" s="7">
        <f>IFERROR(VLOOKUP(C41,'פילוח 10-2020'!A:E,5,FALSE),0)</f>
        <v>0.33</v>
      </c>
      <c r="J41" s="7">
        <f t="shared" si="0"/>
        <v>0</v>
      </c>
    </row>
    <row r="42" spans="1:10" x14ac:dyDescent="0.2">
      <c r="A42" s="13">
        <v>2</v>
      </c>
      <c r="B42" s="13" t="s">
        <v>36</v>
      </c>
      <c r="C42" s="13">
        <v>325</v>
      </c>
      <c r="D42" s="13" t="s">
        <v>55</v>
      </c>
      <c r="E42" s="14">
        <v>0.5</v>
      </c>
      <c r="F42" s="14">
        <v>0.5</v>
      </c>
      <c r="G42" s="14">
        <f>IFERROR(VLOOKUP(C42,'פילוח 10-2020'!A:E,2,FALSE),0)</f>
        <v>0</v>
      </c>
      <c r="H42" s="14">
        <f>IFERROR(VLOOKUP(C42,'פילוח 10-2020'!A:E,3,FALSE),0)</f>
        <v>0.5</v>
      </c>
      <c r="I42" s="7">
        <f>IFERROR(VLOOKUP(C42,'פילוח 10-2020'!A:E,5,FALSE),0)</f>
        <v>0.5</v>
      </c>
      <c r="J42" s="7">
        <f t="shared" si="0"/>
        <v>0</v>
      </c>
    </row>
    <row r="43" spans="1:10" x14ac:dyDescent="0.2">
      <c r="A43" s="13">
        <v>2</v>
      </c>
      <c r="B43" s="13" t="s">
        <v>36</v>
      </c>
      <c r="C43" s="13">
        <v>326</v>
      </c>
      <c r="D43" s="13" t="s">
        <v>1249</v>
      </c>
      <c r="E43" s="14">
        <v>0.33</v>
      </c>
      <c r="F43" s="14">
        <v>0.33</v>
      </c>
      <c r="G43" s="14">
        <f>IFERROR(VLOOKUP(C43,'פילוח 10-2020'!A:E,2,FALSE),0)</f>
        <v>0</v>
      </c>
      <c r="H43" s="14">
        <f>IFERROR(VLOOKUP(C43,'פילוח 10-2020'!A:E,3,FALSE),0)</f>
        <v>0.33</v>
      </c>
      <c r="I43" s="7">
        <f>IFERROR(VLOOKUP(C43,'פילוח 10-2020'!A:E,5,FALSE),0)</f>
        <v>0.33</v>
      </c>
      <c r="J43" s="7">
        <f t="shared" si="0"/>
        <v>0</v>
      </c>
    </row>
    <row r="44" spans="1:10" x14ac:dyDescent="0.2">
      <c r="A44" s="13">
        <v>2</v>
      </c>
      <c r="B44" s="13" t="s">
        <v>36</v>
      </c>
      <c r="C44" s="13">
        <v>327</v>
      </c>
      <c r="D44" s="13" t="s">
        <v>56</v>
      </c>
      <c r="E44" s="14">
        <v>0.33</v>
      </c>
      <c r="F44" s="14">
        <v>0.33</v>
      </c>
      <c r="G44" s="14">
        <f>IFERROR(VLOOKUP(C44,'פילוח 10-2020'!A:E,2,FALSE),0)</f>
        <v>0.33</v>
      </c>
      <c r="H44" s="14">
        <f>IFERROR(VLOOKUP(C44,'פילוח 10-2020'!A:E,3,FALSE),0)</f>
        <v>0</v>
      </c>
      <c r="I44" s="7">
        <f>IFERROR(VLOOKUP(C44,'פילוח 10-2020'!A:E,5,FALSE),0)</f>
        <v>0.33</v>
      </c>
      <c r="J44" s="7">
        <f t="shared" si="0"/>
        <v>0</v>
      </c>
    </row>
    <row r="45" spans="1:10" x14ac:dyDescent="0.2">
      <c r="A45" s="13">
        <v>2</v>
      </c>
      <c r="B45" s="13" t="s">
        <v>36</v>
      </c>
      <c r="C45" s="13">
        <v>328</v>
      </c>
      <c r="D45" s="13" t="s">
        <v>57</v>
      </c>
      <c r="E45" s="14">
        <v>2</v>
      </c>
      <c r="F45" s="14">
        <v>2</v>
      </c>
      <c r="G45" s="14">
        <f>IFERROR(VLOOKUP(C45,'פילוח 10-2020'!A:E,2,FALSE),0)</f>
        <v>0</v>
      </c>
      <c r="H45" s="14">
        <f>IFERROR(VLOOKUP(C45,'פילוח 10-2020'!A:E,3,FALSE),0)</f>
        <v>2</v>
      </c>
      <c r="I45" s="7">
        <f>IFERROR(VLOOKUP(C45,'פילוח 10-2020'!A:E,5,FALSE),0)</f>
        <v>2</v>
      </c>
      <c r="J45" s="7">
        <f t="shared" si="0"/>
        <v>0</v>
      </c>
    </row>
    <row r="46" spans="1:10" x14ac:dyDescent="0.2">
      <c r="A46" s="13">
        <v>2</v>
      </c>
      <c r="B46" s="13" t="s">
        <v>36</v>
      </c>
      <c r="C46" s="13">
        <v>329</v>
      </c>
      <c r="D46" s="13" t="s">
        <v>58</v>
      </c>
      <c r="E46" s="14">
        <v>0.75</v>
      </c>
      <c r="F46" s="14">
        <v>0.75</v>
      </c>
      <c r="G46" s="14">
        <f>IFERROR(VLOOKUP(C46,'פילוח 10-2020'!A:E,2,FALSE),0)</f>
        <v>0</v>
      </c>
      <c r="H46" s="14">
        <f>IFERROR(VLOOKUP(C46,'פילוח 10-2020'!A:E,3,FALSE),0)</f>
        <v>0.75</v>
      </c>
      <c r="I46" s="7">
        <f>IFERROR(VLOOKUP(C46,'פילוח 10-2020'!A:E,5,FALSE),0)</f>
        <v>0.75</v>
      </c>
      <c r="J46" s="7">
        <f t="shared" si="0"/>
        <v>0</v>
      </c>
    </row>
    <row r="47" spans="1:10" x14ac:dyDescent="0.2">
      <c r="A47" s="13">
        <v>2</v>
      </c>
      <c r="B47" s="13" t="s">
        <v>36</v>
      </c>
      <c r="C47" s="13">
        <v>330</v>
      </c>
      <c r="D47" s="13" t="s">
        <v>59</v>
      </c>
      <c r="E47" s="14">
        <v>0.33</v>
      </c>
      <c r="F47" s="14">
        <v>0.33</v>
      </c>
      <c r="G47" s="14">
        <f>IFERROR(VLOOKUP(C47,'פילוח 10-2020'!A:E,2,FALSE),0)</f>
        <v>0</v>
      </c>
      <c r="H47" s="14">
        <f>IFERROR(VLOOKUP(C47,'פילוח 10-2020'!A:E,3,FALSE),0)</f>
        <v>0.33</v>
      </c>
      <c r="I47" s="7">
        <f>IFERROR(VLOOKUP(C47,'פילוח 10-2020'!A:E,5,FALSE),0)</f>
        <v>0.33</v>
      </c>
      <c r="J47" s="7">
        <f t="shared" si="0"/>
        <v>0</v>
      </c>
    </row>
    <row r="48" spans="1:10" x14ac:dyDescent="0.2">
      <c r="A48" s="13">
        <v>2</v>
      </c>
      <c r="B48" s="13" t="s">
        <v>36</v>
      </c>
      <c r="C48" s="13">
        <v>331</v>
      </c>
      <c r="D48" s="13" t="s">
        <v>60</v>
      </c>
      <c r="E48" s="14">
        <v>0.5</v>
      </c>
      <c r="F48" s="14">
        <v>0.5</v>
      </c>
      <c r="G48" s="14">
        <f>IFERROR(VLOOKUP(C48,'פילוח 10-2020'!A:E,2,FALSE),0)</f>
        <v>0</v>
      </c>
      <c r="H48" s="14">
        <f>IFERROR(VLOOKUP(C48,'פילוח 10-2020'!A:E,3,FALSE),0)</f>
        <v>0.5</v>
      </c>
      <c r="I48" s="7">
        <f>IFERROR(VLOOKUP(C48,'פילוח 10-2020'!A:E,5,FALSE),0)</f>
        <v>0.5</v>
      </c>
      <c r="J48" s="7">
        <f t="shared" si="0"/>
        <v>0</v>
      </c>
    </row>
    <row r="49" spans="1:10" x14ac:dyDescent="0.2">
      <c r="A49" s="13">
        <v>2</v>
      </c>
      <c r="B49" s="13" t="s">
        <v>36</v>
      </c>
      <c r="C49" s="13">
        <v>332</v>
      </c>
      <c r="D49" s="13" t="s">
        <v>61</v>
      </c>
      <c r="E49" s="14">
        <v>0.75</v>
      </c>
      <c r="F49" s="14"/>
      <c r="G49" s="14">
        <f>IFERROR(VLOOKUP(C49,'פילוח 10-2020'!A:E,2,FALSE),0)</f>
        <v>0</v>
      </c>
      <c r="H49" s="14">
        <f>IFERROR(VLOOKUP(C49,'פילוח 10-2020'!A:E,3,FALSE),0)</f>
        <v>0</v>
      </c>
      <c r="I49" s="7">
        <f>IFERROR(VLOOKUP(C49,'פילוח 10-2020'!A:E,5,FALSE),0)</f>
        <v>0</v>
      </c>
      <c r="J49" s="7">
        <f t="shared" si="0"/>
        <v>0</v>
      </c>
    </row>
    <row r="50" spans="1:10" x14ac:dyDescent="0.2">
      <c r="A50" s="13">
        <v>2</v>
      </c>
      <c r="B50" s="13" t="s">
        <v>36</v>
      </c>
      <c r="C50" s="13">
        <v>334</v>
      </c>
      <c r="D50" s="13" t="s">
        <v>1250</v>
      </c>
      <c r="E50" s="14">
        <v>0.33</v>
      </c>
      <c r="F50" s="14">
        <v>0.33</v>
      </c>
      <c r="G50" s="14">
        <f>IFERROR(VLOOKUP(C50,'פילוח 10-2020'!A:E,2,FALSE),0)</f>
        <v>0</v>
      </c>
      <c r="H50" s="14">
        <f>IFERROR(VLOOKUP(C50,'פילוח 10-2020'!A:E,3,FALSE),0)</f>
        <v>0.33</v>
      </c>
      <c r="I50" s="7">
        <f>IFERROR(VLOOKUP(C50,'פילוח 10-2020'!A:E,5,FALSE),0)</f>
        <v>0.33</v>
      </c>
      <c r="J50" s="7">
        <f t="shared" si="0"/>
        <v>0</v>
      </c>
    </row>
    <row r="51" spans="1:10" x14ac:dyDescent="0.2">
      <c r="A51" s="13">
        <v>2</v>
      </c>
      <c r="B51" s="13" t="s">
        <v>36</v>
      </c>
      <c r="C51" s="13">
        <v>337</v>
      </c>
      <c r="D51" s="13" t="s">
        <v>62</v>
      </c>
      <c r="E51" s="14">
        <v>1.5</v>
      </c>
      <c r="F51" s="14">
        <v>0.7</v>
      </c>
      <c r="G51" s="14">
        <f>IFERROR(VLOOKUP(C51,'פילוח 10-2020'!A:E,2,FALSE),0)</f>
        <v>0</v>
      </c>
      <c r="H51" s="14">
        <f>IFERROR(VLOOKUP(C51,'פילוח 10-2020'!A:E,3,FALSE),0)</f>
        <v>0.7</v>
      </c>
      <c r="I51" s="7">
        <f>IFERROR(VLOOKUP(C51,'פילוח 10-2020'!A:E,5,FALSE),0)</f>
        <v>0.7</v>
      </c>
      <c r="J51" s="7">
        <f t="shared" si="0"/>
        <v>0</v>
      </c>
    </row>
    <row r="52" spans="1:10" x14ac:dyDescent="0.2">
      <c r="A52" s="13">
        <v>2</v>
      </c>
      <c r="B52" s="13" t="s">
        <v>36</v>
      </c>
      <c r="C52" s="13">
        <v>338</v>
      </c>
      <c r="D52" s="13" t="s">
        <v>63</v>
      </c>
      <c r="E52" s="14">
        <v>0.33</v>
      </c>
      <c r="F52" s="14">
        <v>0.33</v>
      </c>
      <c r="G52" s="14">
        <f>IFERROR(VLOOKUP(C52,'פילוח 10-2020'!A:E,2,FALSE),0)</f>
        <v>0</v>
      </c>
      <c r="H52" s="14">
        <f>IFERROR(VLOOKUP(C52,'פילוח 10-2020'!A:E,3,FALSE),0)</f>
        <v>0.33</v>
      </c>
      <c r="I52" s="7">
        <f>IFERROR(VLOOKUP(C52,'פילוח 10-2020'!A:E,5,FALSE),0)</f>
        <v>0.33</v>
      </c>
      <c r="J52" s="7">
        <f t="shared" si="0"/>
        <v>0</v>
      </c>
    </row>
    <row r="53" spans="1:10" x14ac:dyDescent="0.2">
      <c r="A53" s="13">
        <v>2</v>
      </c>
      <c r="B53" s="13" t="s">
        <v>36</v>
      </c>
      <c r="C53" s="13">
        <v>339</v>
      </c>
      <c r="D53" s="13" t="s">
        <v>64</v>
      </c>
      <c r="E53" s="14">
        <v>0.83</v>
      </c>
      <c r="F53" s="14">
        <v>0.83</v>
      </c>
      <c r="G53" s="14">
        <f>IFERROR(VLOOKUP(C53,'פילוח 10-2020'!A:E,2,FALSE),0)</f>
        <v>0</v>
      </c>
      <c r="H53" s="14">
        <f>IFERROR(VLOOKUP(C53,'פילוח 10-2020'!A:E,3,FALSE),0)</f>
        <v>0.83000000000000007</v>
      </c>
      <c r="I53" s="7">
        <f>IFERROR(VLOOKUP(C53,'פילוח 10-2020'!A:E,5,FALSE),0)</f>
        <v>0.83000000000000007</v>
      </c>
      <c r="J53" s="7">
        <f t="shared" si="0"/>
        <v>0</v>
      </c>
    </row>
    <row r="54" spans="1:10" x14ac:dyDescent="0.2">
      <c r="A54" s="13">
        <v>2</v>
      </c>
      <c r="B54" s="13" t="s">
        <v>36</v>
      </c>
      <c r="C54" s="13">
        <v>340</v>
      </c>
      <c r="D54" s="13" t="s">
        <v>65</v>
      </c>
      <c r="E54" s="14">
        <v>0.75</v>
      </c>
      <c r="F54" s="14">
        <v>0.75</v>
      </c>
      <c r="G54" s="14">
        <f>IFERROR(VLOOKUP(C54,'פילוח 10-2020'!A:E,2,FALSE),0)</f>
        <v>0.75</v>
      </c>
      <c r="H54" s="14">
        <f>IFERROR(VLOOKUP(C54,'פילוח 10-2020'!A:E,3,FALSE),0)</f>
        <v>0</v>
      </c>
      <c r="I54" s="7">
        <f>IFERROR(VLOOKUP(C54,'פילוח 10-2020'!A:E,5,FALSE),0)</f>
        <v>0.75</v>
      </c>
      <c r="J54" s="7">
        <f t="shared" si="0"/>
        <v>0</v>
      </c>
    </row>
    <row r="55" spans="1:10" x14ac:dyDescent="0.2">
      <c r="A55" s="13">
        <v>2</v>
      </c>
      <c r="B55" s="13" t="s">
        <v>36</v>
      </c>
      <c r="C55" s="13">
        <v>341</v>
      </c>
      <c r="D55" s="13" t="s">
        <v>66</v>
      </c>
      <c r="E55" s="14">
        <v>1</v>
      </c>
      <c r="F55" s="14">
        <v>1</v>
      </c>
      <c r="G55" s="14">
        <f>IFERROR(VLOOKUP(C55,'פילוח 10-2020'!A:E,2,FALSE),0)</f>
        <v>0</v>
      </c>
      <c r="H55" s="14">
        <f>IFERROR(VLOOKUP(C55,'פילוח 10-2020'!A:E,3,FALSE),0)</f>
        <v>1</v>
      </c>
      <c r="I55" s="7">
        <f>IFERROR(VLOOKUP(C55,'פילוח 10-2020'!A:E,5,FALSE),0)</f>
        <v>1</v>
      </c>
      <c r="J55" s="7">
        <f t="shared" si="0"/>
        <v>0</v>
      </c>
    </row>
    <row r="56" spans="1:10" x14ac:dyDescent="0.2">
      <c r="A56" s="13">
        <v>2</v>
      </c>
      <c r="B56" s="13" t="s">
        <v>36</v>
      </c>
      <c r="C56" s="13">
        <v>342</v>
      </c>
      <c r="D56" s="13" t="s">
        <v>67</v>
      </c>
      <c r="E56" s="14">
        <v>2.5</v>
      </c>
      <c r="F56" s="14">
        <v>2.5</v>
      </c>
      <c r="G56" s="14">
        <f>IFERROR(VLOOKUP(C56,'פילוח 10-2020'!A:E,2,FALSE),0)</f>
        <v>0</v>
      </c>
      <c r="H56" s="14">
        <f>IFERROR(VLOOKUP(C56,'פילוח 10-2020'!A:E,3,FALSE),0)</f>
        <v>2.5</v>
      </c>
      <c r="I56" s="7">
        <f>IFERROR(VLOOKUP(C56,'פילוח 10-2020'!A:E,5,FALSE),0)</f>
        <v>2.5</v>
      </c>
      <c r="J56" s="7">
        <f t="shared" si="0"/>
        <v>0</v>
      </c>
    </row>
    <row r="57" spans="1:10" x14ac:dyDescent="0.2">
      <c r="A57" s="13">
        <v>2</v>
      </c>
      <c r="B57" s="13" t="s">
        <v>36</v>
      </c>
      <c r="C57" s="13">
        <v>343</v>
      </c>
      <c r="D57" s="13" t="s">
        <v>68</v>
      </c>
      <c r="E57" s="14">
        <v>2.5</v>
      </c>
      <c r="F57" s="14">
        <v>2.5</v>
      </c>
      <c r="G57" s="14">
        <f>IFERROR(VLOOKUP(C57,'פילוח 10-2020'!A:E,2,FALSE),0)</f>
        <v>0</v>
      </c>
      <c r="H57" s="14">
        <f>IFERROR(VLOOKUP(C57,'פילוח 10-2020'!A:E,3,FALSE),0)</f>
        <v>2.5</v>
      </c>
      <c r="I57" s="7">
        <f>IFERROR(VLOOKUP(C57,'פילוח 10-2020'!A:E,5,FALSE),0)</f>
        <v>2.5</v>
      </c>
      <c r="J57" s="7">
        <f t="shared" si="0"/>
        <v>0</v>
      </c>
    </row>
    <row r="58" spans="1:10" x14ac:dyDescent="0.2">
      <c r="A58" s="13">
        <v>2</v>
      </c>
      <c r="B58" s="13" t="s">
        <v>36</v>
      </c>
      <c r="C58" s="13">
        <v>344</v>
      </c>
      <c r="D58" s="13" t="s">
        <v>69</v>
      </c>
      <c r="E58" s="14">
        <v>0.33</v>
      </c>
      <c r="F58" s="14">
        <v>0.33</v>
      </c>
      <c r="G58" s="14">
        <f>IFERROR(VLOOKUP(C58,'פילוח 10-2020'!A:E,2,FALSE),0)</f>
        <v>0</v>
      </c>
      <c r="H58" s="14">
        <f>IFERROR(VLOOKUP(C58,'פילוח 10-2020'!A:E,3,FALSE),0)</f>
        <v>0.33</v>
      </c>
      <c r="I58" s="7">
        <f>IFERROR(VLOOKUP(C58,'פילוח 10-2020'!A:E,5,FALSE),0)</f>
        <v>0.33</v>
      </c>
      <c r="J58" s="7">
        <f t="shared" si="0"/>
        <v>0</v>
      </c>
    </row>
    <row r="59" spans="1:10" x14ac:dyDescent="0.2">
      <c r="A59" s="13">
        <v>2</v>
      </c>
      <c r="B59" s="13" t="s">
        <v>36</v>
      </c>
      <c r="C59" s="13">
        <v>345</v>
      </c>
      <c r="D59" s="13" t="s">
        <v>70</v>
      </c>
      <c r="E59" s="14">
        <v>0.33</v>
      </c>
      <c r="F59" s="14">
        <v>0.33</v>
      </c>
      <c r="G59" s="14">
        <f>IFERROR(VLOOKUP(C59,'פילוח 10-2020'!A:E,2,FALSE),0)</f>
        <v>0</v>
      </c>
      <c r="H59" s="14">
        <f>IFERROR(VLOOKUP(C59,'פילוח 10-2020'!A:E,3,FALSE),0)</f>
        <v>0.33</v>
      </c>
      <c r="I59" s="7">
        <f>IFERROR(VLOOKUP(C59,'פילוח 10-2020'!A:E,5,FALSE),0)</f>
        <v>0.33</v>
      </c>
      <c r="J59" s="7">
        <f t="shared" si="0"/>
        <v>0</v>
      </c>
    </row>
    <row r="60" spans="1:10" x14ac:dyDescent="0.2">
      <c r="A60" s="13">
        <v>2</v>
      </c>
      <c r="B60" s="13" t="s">
        <v>36</v>
      </c>
      <c r="C60" s="13">
        <v>346</v>
      </c>
      <c r="D60" s="13" t="s">
        <v>71</v>
      </c>
      <c r="E60" s="14">
        <v>0.5</v>
      </c>
      <c r="F60" s="14">
        <v>0.5</v>
      </c>
      <c r="G60" s="14">
        <f>IFERROR(VLOOKUP(C60,'פילוח 10-2020'!A:E,2,FALSE),0)</f>
        <v>0</v>
      </c>
      <c r="H60" s="14">
        <f>IFERROR(VLOOKUP(C60,'פילוח 10-2020'!A:E,3,FALSE),0)</f>
        <v>0.5</v>
      </c>
      <c r="I60" s="7">
        <f>IFERROR(VLOOKUP(C60,'פילוח 10-2020'!A:E,5,FALSE),0)</f>
        <v>0.5</v>
      </c>
      <c r="J60" s="7">
        <f t="shared" si="0"/>
        <v>0</v>
      </c>
    </row>
    <row r="61" spans="1:10" x14ac:dyDescent="0.2">
      <c r="A61" s="13">
        <v>2</v>
      </c>
      <c r="B61" s="13" t="s">
        <v>36</v>
      </c>
      <c r="C61" s="13">
        <v>347</v>
      </c>
      <c r="D61" s="13" t="s">
        <v>72</v>
      </c>
      <c r="E61" s="14">
        <v>2</v>
      </c>
      <c r="F61" s="14">
        <v>1.7</v>
      </c>
      <c r="G61" s="14">
        <f>IFERROR(VLOOKUP(C61,'פילוח 10-2020'!A:E,2,FALSE),0)</f>
        <v>0.15</v>
      </c>
      <c r="H61" s="14">
        <f>IFERROR(VLOOKUP(C61,'פילוח 10-2020'!A:E,3,FALSE),0)</f>
        <v>1.5499999999999998</v>
      </c>
      <c r="I61" s="7">
        <f>IFERROR(VLOOKUP(C61,'פילוח 10-2020'!A:E,5,FALSE),0)</f>
        <v>1.6999999999999997</v>
      </c>
      <c r="J61" s="7">
        <f t="shared" si="0"/>
        <v>0</v>
      </c>
    </row>
    <row r="62" spans="1:10" x14ac:dyDescent="0.2">
      <c r="A62" s="13">
        <v>2</v>
      </c>
      <c r="B62" s="13" t="s">
        <v>36</v>
      </c>
      <c r="C62" s="13">
        <v>350</v>
      </c>
      <c r="D62" s="13" t="s">
        <v>73</v>
      </c>
      <c r="E62" s="14">
        <v>0.33</v>
      </c>
      <c r="F62" s="14">
        <v>0.33</v>
      </c>
      <c r="G62" s="14">
        <f>IFERROR(VLOOKUP(C62,'פילוח 10-2020'!A:E,2,FALSE),0)</f>
        <v>0</v>
      </c>
      <c r="H62" s="14">
        <f>IFERROR(VLOOKUP(C62,'פילוח 10-2020'!A:E,3,FALSE),0)</f>
        <v>0.33</v>
      </c>
      <c r="I62" s="7">
        <f>IFERROR(VLOOKUP(C62,'פילוח 10-2020'!A:E,5,FALSE),0)</f>
        <v>0.33</v>
      </c>
      <c r="J62" s="7">
        <f t="shared" si="0"/>
        <v>0</v>
      </c>
    </row>
    <row r="63" spans="1:10" x14ac:dyDescent="0.2">
      <c r="A63" s="13">
        <v>2</v>
      </c>
      <c r="B63" s="13" t="s">
        <v>36</v>
      </c>
      <c r="C63" s="13">
        <v>352</v>
      </c>
      <c r="D63" s="13" t="s">
        <v>74</v>
      </c>
      <c r="E63" s="14">
        <v>0.33</v>
      </c>
      <c r="F63" s="14">
        <v>0.33</v>
      </c>
      <c r="G63" s="14">
        <f>IFERROR(VLOOKUP(C63,'פילוח 10-2020'!A:E,2,FALSE),0)</f>
        <v>0</v>
      </c>
      <c r="H63" s="14">
        <f>IFERROR(VLOOKUP(C63,'פילוח 10-2020'!A:E,3,FALSE),0)</f>
        <v>0.33</v>
      </c>
      <c r="I63" s="7">
        <f>IFERROR(VLOOKUP(C63,'פילוח 10-2020'!A:E,5,FALSE),0)</f>
        <v>0.33</v>
      </c>
      <c r="J63" s="7">
        <f t="shared" si="0"/>
        <v>0</v>
      </c>
    </row>
    <row r="64" spans="1:10" x14ac:dyDescent="0.2">
      <c r="A64" s="13">
        <v>2</v>
      </c>
      <c r="B64" s="13" t="s">
        <v>36</v>
      </c>
      <c r="C64" s="13">
        <v>353</v>
      </c>
      <c r="D64" s="13" t="s">
        <v>1251</v>
      </c>
      <c r="E64" s="14">
        <v>0.33</v>
      </c>
      <c r="F64" s="14">
        <v>0.33</v>
      </c>
      <c r="G64" s="14">
        <f>IFERROR(VLOOKUP(C64,'פילוח 10-2020'!A:E,2,FALSE),0)</f>
        <v>0</v>
      </c>
      <c r="H64" s="14">
        <f>IFERROR(VLOOKUP(C64,'פילוח 10-2020'!A:E,3,FALSE),0)</f>
        <v>0.33</v>
      </c>
      <c r="I64" s="7">
        <f>IFERROR(VLOOKUP(C64,'פילוח 10-2020'!A:E,5,FALSE),0)</f>
        <v>0.33</v>
      </c>
      <c r="J64" s="7">
        <f t="shared" si="0"/>
        <v>0</v>
      </c>
    </row>
    <row r="65" spans="1:10" x14ac:dyDescent="0.2">
      <c r="A65" s="13">
        <v>2</v>
      </c>
      <c r="B65" s="13" t="s">
        <v>36</v>
      </c>
      <c r="C65" s="13">
        <v>355</v>
      </c>
      <c r="D65" s="13" t="s">
        <v>75</v>
      </c>
      <c r="E65" s="14">
        <v>0.33</v>
      </c>
      <c r="F65" s="14">
        <v>0.33</v>
      </c>
      <c r="G65" s="14">
        <f>IFERROR(VLOOKUP(C65,'פילוח 10-2020'!A:E,2,FALSE),0)</f>
        <v>0</v>
      </c>
      <c r="H65" s="14">
        <f>IFERROR(VLOOKUP(C65,'פילוח 10-2020'!A:E,3,FALSE),0)</f>
        <v>0.33</v>
      </c>
      <c r="I65" s="7">
        <f>IFERROR(VLOOKUP(C65,'פילוח 10-2020'!A:E,5,FALSE),0)</f>
        <v>0.33</v>
      </c>
      <c r="J65" s="7">
        <f t="shared" si="0"/>
        <v>0</v>
      </c>
    </row>
    <row r="66" spans="1:10" x14ac:dyDescent="0.2">
      <c r="A66" s="13">
        <v>2</v>
      </c>
      <c r="B66" s="13" t="s">
        <v>36</v>
      </c>
      <c r="C66" s="13">
        <v>359</v>
      </c>
      <c r="D66" s="13" t="s">
        <v>76</v>
      </c>
      <c r="E66" s="14">
        <v>2</v>
      </c>
      <c r="F66" s="14">
        <v>2</v>
      </c>
      <c r="G66" s="14">
        <f>IFERROR(VLOOKUP(C66,'פילוח 10-2020'!A:E,2,FALSE),0)</f>
        <v>0</v>
      </c>
      <c r="H66" s="14">
        <f>IFERROR(VLOOKUP(C66,'פילוח 10-2020'!A:E,3,FALSE),0)</f>
        <v>2</v>
      </c>
      <c r="I66" s="7">
        <f>IFERROR(VLOOKUP(C66,'פילוח 10-2020'!A:E,5,FALSE),0)</f>
        <v>2</v>
      </c>
      <c r="J66" s="7">
        <f t="shared" si="0"/>
        <v>0</v>
      </c>
    </row>
    <row r="67" spans="1:10" x14ac:dyDescent="0.2">
      <c r="A67" s="13">
        <v>2</v>
      </c>
      <c r="B67" s="13" t="s">
        <v>36</v>
      </c>
      <c r="C67" s="13">
        <v>361</v>
      </c>
      <c r="D67" s="13" t="s">
        <v>77</v>
      </c>
      <c r="E67" s="14">
        <v>0.33</v>
      </c>
      <c r="F67" s="14">
        <v>0.33</v>
      </c>
      <c r="G67" s="14">
        <f>IFERROR(VLOOKUP(C67,'פילוח 10-2020'!A:E,2,FALSE),0)</f>
        <v>0</v>
      </c>
      <c r="H67" s="14">
        <f>IFERROR(VLOOKUP(C67,'פילוח 10-2020'!A:E,3,FALSE),0)</f>
        <v>0.33</v>
      </c>
      <c r="I67" s="7">
        <f>IFERROR(VLOOKUP(C67,'פילוח 10-2020'!A:E,5,FALSE),0)</f>
        <v>0.33</v>
      </c>
      <c r="J67" s="7">
        <f t="shared" ref="J67:J130" si="1">I67-F67</f>
        <v>0</v>
      </c>
    </row>
    <row r="68" spans="1:10" x14ac:dyDescent="0.2">
      <c r="A68" s="13">
        <v>2</v>
      </c>
      <c r="B68" s="13" t="s">
        <v>36</v>
      </c>
      <c r="C68" s="13">
        <v>362</v>
      </c>
      <c r="D68" s="13" t="s">
        <v>78</v>
      </c>
      <c r="E68" s="14">
        <v>0.33</v>
      </c>
      <c r="F68" s="14">
        <v>0.33</v>
      </c>
      <c r="G68" s="14">
        <f>IFERROR(VLOOKUP(C68,'פילוח 10-2020'!A:E,2,FALSE),0)</f>
        <v>0</v>
      </c>
      <c r="H68" s="14">
        <f>IFERROR(VLOOKUP(C68,'פילוח 10-2020'!A:E,3,FALSE),0)</f>
        <v>0.33</v>
      </c>
      <c r="I68" s="7">
        <f>IFERROR(VLOOKUP(C68,'פילוח 10-2020'!A:E,5,FALSE),0)</f>
        <v>0.33</v>
      </c>
      <c r="J68" s="7">
        <f t="shared" si="1"/>
        <v>0</v>
      </c>
    </row>
    <row r="69" spans="1:10" x14ac:dyDescent="0.2">
      <c r="A69" s="13">
        <v>2</v>
      </c>
      <c r="B69" s="13" t="s">
        <v>36</v>
      </c>
      <c r="C69" s="13">
        <v>363</v>
      </c>
      <c r="D69" s="13" t="s">
        <v>79</v>
      </c>
      <c r="E69" s="14">
        <v>0.5</v>
      </c>
      <c r="F69" s="14">
        <v>0.5</v>
      </c>
      <c r="G69" s="14">
        <f>IFERROR(VLOOKUP(C69,'פילוח 10-2020'!A:E,2,FALSE),0)</f>
        <v>0</v>
      </c>
      <c r="H69" s="14">
        <f>IFERROR(VLOOKUP(C69,'פילוח 10-2020'!A:E,3,FALSE),0)</f>
        <v>0.5</v>
      </c>
      <c r="I69" s="7">
        <f>IFERROR(VLOOKUP(C69,'פילוח 10-2020'!A:E,5,FALSE),0)</f>
        <v>0.5</v>
      </c>
      <c r="J69" s="7">
        <f t="shared" si="1"/>
        <v>0</v>
      </c>
    </row>
    <row r="70" spans="1:10" x14ac:dyDescent="0.2">
      <c r="A70" s="13">
        <v>2</v>
      </c>
      <c r="B70" s="13" t="s">
        <v>36</v>
      </c>
      <c r="C70" s="13">
        <v>365</v>
      </c>
      <c r="D70" s="13" t="s">
        <v>80</v>
      </c>
      <c r="E70" s="14">
        <v>0.33</v>
      </c>
      <c r="F70" s="14">
        <v>0.33</v>
      </c>
      <c r="G70" s="14">
        <f>IFERROR(VLOOKUP(C70,'פילוח 10-2020'!A:E,2,FALSE),0)</f>
        <v>0</v>
      </c>
      <c r="H70" s="14">
        <f>IFERROR(VLOOKUP(C70,'פילוח 10-2020'!A:E,3,FALSE),0)</f>
        <v>0.33</v>
      </c>
      <c r="I70" s="7">
        <f>IFERROR(VLOOKUP(C70,'פילוח 10-2020'!A:E,5,FALSE),0)</f>
        <v>0.33</v>
      </c>
      <c r="J70" s="7">
        <f t="shared" si="1"/>
        <v>0</v>
      </c>
    </row>
    <row r="71" spans="1:10" x14ac:dyDescent="0.2">
      <c r="A71" s="13">
        <v>2</v>
      </c>
      <c r="B71" s="13" t="s">
        <v>36</v>
      </c>
      <c r="C71" s="13">
        <v>366</v>
      </c>
      <c r="D71" s="13" t="s">
        <v>81</v>
      </c>
      <c r="E71" s="14">
        <v>1</v>
      </c>
      <c r="F71" s="14">
        <v>1</v>
      </c>
      <c r="G71" s="14">
        <f>IFERROR(VLOOKUP(C71,'פילוח 10-2020'!A:E,2,FALSE),0)</f>
        <v>0.5</v>
      </c>
      <c r="H71" s="14">
        <f>IFERROR(VLOOKUP(C71,'פילוח 10-2020'!A:E,3,FALSE),0)</f>
        <v>0.5</v>
      </c>
      <c r="I71" s="7">
        <f>IFERROR(VLOOKUP(C71,'פילוח 10-2020'!A:E,5,FALSE),0)</f>
        <v>1</v>
      </c>
      <c r="J71" s="7">
        <f t="shared" si="1"/>
        <v>0</v>
      </c>
    </row>
    <row r="72" spans="1:10" x14ac:dyDescent="0.2">
      <c r="A72" s="13">
        <v>2</v>
      </c>
      <c r="B72" s="13" t="s">
        <v>36</v>
      </c>
      <c r="C72" s="13">
        <v>368</v>
      </c>
      <c r="D72" s="13" t="s">
        <v>82</v>
      </c>
      <c r="E72" s="14">
        <v>0.5</v>
      </c>
      <c r="F72" s="14">
        <v>0.5</v>
      </c>
      <c r="G72" s="14">
        <f>IFERROR(VLOOKUP(C72,'פילוח 10-2020'!A:E,2,FALSE),0)</f>
        <v>0</v>
      </c>
      <c r="H72" s="14">
        <f>IFERROR(VLOOKUP(C72,'פילוח 10-2020'!A:E,3,FALSE),0)</f>
        <v>0.5</v>
      </c>
      <c r="I72" s="7">
        <f>IFERROR(VLOOKUP(C72,'פילוח 10-2020'!A:E,5,FALSE),0)</f>
        <v>0.5</v>
      </c>
      <c r="J72" s="7">
        <f t="shared" si="1"/>
        <v>0</v>
      </c>
    </row>
    <row r="73" spans="1:10" x14ac:dyDescent="0.2">
      <c r="A73" s="13">
        <v>2</v>
      </c>
      <c r="B73" s="13" t="s">
        <v>36</v>
      </c>
      <c r="C73" s="13">
        <v>370</v>
      </c>
      <c r="D73" s="13" t="s">
        <v>83</v>
      </c>
      <c r="E73" s="14">
        <v>0.33</v>
      </c>
      <c r="F73" s="14">
        <v>0.33</v>
      </c>
      <c r="G73" s="14">
        <f>IFERROR(VLOOKUP(C73,'פילוח 10-2020'!A:E,2,FALSE),0)</f>
        <v>0</v>
      </c>
      <c r="H73" s="14">
        <f>IFERROR(VLOOKUP(C73,'פילוח 10-2020'!A:E,3,FALSE),0)</f>
        <v>0.33</v>
      </c>
      <c r="I73" s="7">
        <f>IFERROR(VLOOKUP(C73,'פילוח 10-2020'!A:E,5,FALSE),0)</f>
        <v>0.33</v>
      </c>
      <c r="J73" s="7">
        <f t="shared" si="1"/>
        <v>0</v>
      </c>
    </row>
    <row r="74" spans="1:10" x14ac:dyDescent="0.2">
      <c r="A74" s="13">
        <v>2</v>
      </c>
      <c r="B74" s="13" t="s">
        <v>36</v>
      </c>
      <c r="C74" s="13">
        <v>371</v>
      </c>
      <c r="D74" s="13" t="s">
        <v>84</v>
      </c>
      <c r="E74" s="14">
        <v>0.33</v>
      </c>
      <c r="F74" s="14">
        <v>0.33</v>
      </c>
      <c r="G74" s="14">
        <f>IFERROR(VLOOKUP(C74,'פילוח 10-2020'!A:E,2,FALSE),0)</f>
        <v>0</v>
      </c>
      <c r="H74" s="14">
        <f>IFERROR(VLOOKUP(C74,'פילוח 10-2020'!A:E,3,FALSE),0)</f>
        <v>0.33</v>
      </c>
      <c r="I74" s="7">
        <f>IFERROR(VLOOKUP(C74,'פילוח 10-2020'!A:E,5,FALSE),0)</f>
        <v>0.33</v>
      </c>
      <c r="J74" s="7">
        <f t="shared" si="1"/>
        <v>0</v>
      </c>
    </row>
    <row r="75" spans="1:10" x14ac:dyDescent="0.2">
      <c r="A75" s="13">
        <v>2</v>
      </c>
      <c r="B75" s="13" t="s">
        <v>36</v>
      </c>
      <c r="C75" s="13">
        <v>374</v>
      </c>
      <c r="D75" s="13" t="s">
        <v>85</v>
      </c>
      <c r="E75" s="14">
        <v>0.33</v>
      </c>
      <c r="F75" s="14">
        <v>0.33</v>
      </c>
      <c r="G75" s="14">
        <f>IFERROR(VLOOKUP(C75,'פילוח 10-2020'!A:E,2,FALSE),0)</f>
        <v>0</v>
      </c>
      <c r="H75" s="14">
        <f>IFERROR(VLOOKUP(C75,'פילוח 10-2020'!A:E,3,FALSE),0)</f>
        <v>0.33</v>
      </c>
      <c r="I75" s="7">
        <f>IFERROR(VLOOKUP(C75,'פילוח 10-2020'!A:E,5,FALSE),0)</f>
        <v>0.33</v>
      </c>
      <c r="J75" s="7">
        <f t="shared" si="1"/>
        <v>0</v>
      </c>
    </row>
    <row r="76" spans="1:10" x14ac:dyDescent="0.2">
      <c r="A76" s="13">
        <v>2</v>
      </c>
      <c r="B76" s="13" t="s">
        <v>36</v>
      </c>
      <c r="C76" s="13">
        <v>375</v>
      </c>
      <c r="D76" s="13" t="s">
        <v>86</v>
      </c>
      <c r="E76" s="14">
        <v>0.33</v>
      </c>
      <c r="F76" s="14">
        <v>0.33</v>
      </c>
      <c r="G76" s="14">
        <f>IFERROR(VLOOKUP(C76,'פילוח 10-2020'!A:E,2,FALSE),0)</f>
        <v>0</v>
      </c>
      <c r="H76" s="14">
        <f>IFERROR(VLOOKUP(C76,'פילוח 10-2020'!A:E,3,FALSE),0)</f>
        <v>0.33</v>
      </c>
      <c r="I76" s="7">
        <f>IFERROR(VLOOKUP(C76,'פילוח 10-2020'!A:E,5,FALSE),0)</f>
        <v>0.33</v>
      </c>
      <c r="J76" s="7">
        <f t="shared" si="1"/>
        <v>0</v>
      </c>
    </row>
    <row r="77" spans="1:10" x14ac:dyDescent="0.2">
      <c r="A77" s="13">
        <v>2</v>
      </c>
      <c r="B77" s="13" t="s">
        <v>36</v>
      </c>
      <c r="C77" s="13">
        <v>377</v>
      </c>
      <c r="D77" s="13" t="s">
        <v>87</v>
      </c>
      <c r="E77" s="14">
        <v>0.5</v>
      </c>
      <c r="F77" s="14">
        <v>0.5</v>
      </c>
      <c r="G77" s="14">
        <f>IFERROR(VLOOKUP(C77,'פילוח 10-2020'!A:E,2,FALSE),0)</f>
        <v>0</v>
      </c>
      <c r="H77" s="14">
        <f>IFERROR(VLOOKUP(C77,'פילוח 10-2020'!A:E,3,FALSE),0)</f>
        <v>0.5</v>
      </c>
      <c r="I77" s="7">
        <f>IFERROR(VLOOKUP(C77,'פילוח 10-2020'!A:E,5,FALSE),0)</f>
        <v>0.5</v>
      </c>
      <c r="J77" s="7">
        <f t="shared" si="1"/>
        <v>0</v>
      </c>
    </row>
    <row r="78" spans="1:10" x14ac:dyDescent="0.2">
      <c r="A78" s="13">
        <v>2</v>
      </c>
      <c r="B78" s="13" t="s">
        <v>36</v>
      </c>
      <c r="C78" s="13">
        <v>378</v>
      </c>
      <c r="D78" s="13" t="s">
        <v>88</v>
      </c>
      <c r="E78" s="14">
        <v>0.33</v>
      </c>
      <c r="F78" s="14">
        <v>0.33</v>
      </c>
      <c r="G78" s="14">
        <f>IFERROR(VLOOKUP(C78,'פילוח 10-2020'!A:E,2,FALSE),0)</f>
        <v>0</v>
      </c>
      <c r="H78" s="14">
        <f>IFERROR(VLOOKUP(C78,'פילוח 10-2020'!A:E,3,FALSE),0)</f>
        <v>0.33</v>
      </c>
      <c r="I78" s="7">
        <f>IFERROR(VLOOKUP(C78,'פילוח 10-2020'!A:E,5,FALSE),0)</f>
        <v>0.33</v>
      </c>
      <c r="J78" s="7">
        <f t="shared" si="1"/>
        <v>0</v>
      </c>
    </row>
    <row r="79" spans="1:10" x14ac:dyDescent="0.2">
      <c r="A79" s="13">
        <v>2</v>
      </c>
      <c r="B79" s="13" t="s">
        <v>36</v>
      </c>
      <c r="C79" s="13">
        <v>379</v>
      </c>
      <c r="D79" s="13" t="s">
        <v>89</v>
      </c>
      <c r="E79" s="14">
        <v>0.5</v>
      </c>
      <c r="F79" s="14">
        <v>0.5</v>
      </c>
      <c r="G79" s="14">
        <f>IFERROR(VLOOKUP(C79,'פילוח 10-2020'!A:E,2,FALSE),0)</f>
        <v>0</v>
      </c>
      <c r="H79" s="14">
        <f>IFERROR(VLOOKUP(C79,'פילוח 10-2020'!A:E,3,FALSE),0)</f>
        <v>0.5</v>
      </c>
      <c r="I79" s="7">
        <f>IFERROR(VLOOKUP(C79,'פילוח 10-2020'!A:E,5,FALSE),0)</f>
        <v>0.5</v>
      </c>
      <c r="J79" s="7">
        <f t="shared" si="1"/>
        <v>0</v>
      </c>
    </row>
    <row r="80" spans="1:10" x14ac:dyDescent="0.2">
      <c r="A80" s="13">
        <v>2</v>
      </c>
      <c r="B80" s="13" t="s">
        <v>36</v>
      </c>
      <c r="C80" s="13">
        <v>421</v>
      </c>
      <c r="D80" s="13" t="s">
        <v>90</v>
      </c>
      <c r="E80" s="14">
        <v>0.33</v>
      </c>
      <c r="F80" s="14">
        <v>0.33</v>
      </c>
      <c r="G80" s="14">
        <f>IFERROR(VLOOKUP(C80,'פילוח 10-2020'!A:E,2,FALSE),0)</f>
        <v>0</v>
      </c>
      <c r="H80" s="14">
        <f>IFERROR(VLOOKUP(C80,'פילוח 10-2020'!A:E,3,FALSE),0)</f>
        <v>0.33</v>
      </c>
      <c r="I80" s="7">
        <f>IFERROR(VLOOKUP(C80,'פילוח 10-2020'!A:E,5,FALSE),0)</f>
        <v>0.33</v>
      </c>
      <c r="J80" s="7">
        <f t="shared" si="1"/>
        <v>0</v>
      </c>
    </row>
    <row r="81" spans="1:10" x14ac:dyDescent="0.2">
      <c r="A81" s="13">
        <v>2</v>
      </c>
      <c r="B81" s="13" t="s">
        <v>36</v>
      </c>
      <c r="C81" s="13">
        <v>422</v>
      </c>
      <c r="D81" s="13" t="s">
        <v>91</v>
      </c>
      <c r="E81" s="14">
        <v>0.33</v>
      </c>
      <c r="F81" s="14"/>
      <c r="G81" s="14">
        <f>IFERROR(VLOOKUP(C81,'פילוח 10-2020'!A:E,2,FALSE),0)</f>
        <v>0</v>
      </c>
      <c r="H81" s="14">
        <f>IFERROR(VLOOKUP(C81,'פילוח 10-2020'!A:E,3,FALSE),0)</f>
        <v>0</v>
      </c>
      <c r="I81" s="7">
        <f>IFERROR(VLOOKUP(C81,'פילוח 10-2020'!A:E,5,FALSE),0)</f>
        <v>0</v>
      </c>
      <c r="J81" s="7">
        <f t="shared" si="1"/>
        <v>0</v>
      </c>
    </row>
    <row r="82" spans="1:10" x14ac:dyDescent="0.2">
      <c r="A82" s="13">
        <v>2</v>
      </c>
      <c r="B82" s="13" t="s">
        <v>36</v>
      </c>
      <c r="C82" s="13">
        <v>424</v>
      </c>
      <c r="D82" s="13" t="s">
        <v>92</v>
      </c>
      <c r="E82" s="14">
        <v>0.33</v>
      </c>
      <c r="F82" s="14">
        <v>0.33</v>
      </c>
      <c r="G82" s="14">
        <f>IFERROR(VLOOKUP(C82,'פילוח 10-2020'!A:E,2,FALSE),0)</f>
        <v>0</v>
      </c>
      <c r="H82" s="14">
        <f>IFERROR(VLOOKUP(C82,'פילוח 10-2020'!A:E,3,FALSE),0)</f>
        <v>0.33</v>
      </c>
      <c r="I82" s="7">
        <f>IFERROR(VLOOKUP(C82,'פילוח 10-2020'!A:E,5,FALSE),0)</f>
        <v>0.33</v>
      </c>
      <c r="J82" s="7">
        <f t="shared" si="1"/>
        <v>0</v>
      </c>
    </row>
    <row r="83" spans="1:10" x14ac:dyDescent="0.2">
      <c r="A83" s="13">
        <v>2</v>
      </c>
      <c r="B83" s="13" t="s">
        <v>36</v>
      </c>
      <c r="C83" s="13">
        <v>425</v>
      </c>
      <c r="D83" s="13" t="s">
        <v>93</v>
      </c>
      <c r="E83" s="14">
        <v>0.33</v>
      </c>
      <c r="F83" s="14">
        <v>0.33</v>
      </c>
      <c r="G83" s="14">
        <f>IFERROR(VLOOKUP(C83,'פילוח 10-2020'!A:E,2,FALSE),0)</f>
        <v>0</v>
      </c>
      <c r="H83" s="14">
        <f>IFERROR(VLOOKUP(C83,'פילוח 10-2020'!A:E,3,FALSE),0)</f>
        <v>0.33</v>
      </c>
      <c r="I83" s="7">
        <f>IFERROR(VLOOKUP(C83,'פילוח 10-2020'!A:E,5,FALSE),0)</f>
        <v>0.33</v>
      </c>
      <c r="J83" s="7">
        <f t="shared" si="1"/>
        <v>0</v>
      </c>
    </row>
    <row r="84" spans="1:10" x14ac:dyDescent="0.2">
      <c r="A84" s="13">
        <v>2</v>
      </c>
      <c r="B84" s="13" t="s">
        <v>36</v>
      </c>
      <c r="C84" s="13">
        <v>426</v>
      </c>
      <c r="D84" s="13" t="s">
        <v>94</v>
      </c>
      <c r="E84" s="14">
        <v>0.4</v>
      </c>
      <c r="F84" s="14">
        <v>0.25</v>
      </c>
      <c r="G84" s="14">
        <f>IFERROR(VLOOKUP(C84,'פילוח 10-2020'!A:E,2,FALSE),0)</f>
        <v>0</v>
      </c>
      <c r="H84" s="14">
        <f>IFERROR(VLOOKUP(C84,'פילוח 10-2020'!A:E,3,FALSE),0)</f>
        <v>0.25</v>
      </c>
      <c r="I84" s="7">
        <f>IFERROR(VLOOKUP(C84,'פילוח 10-2020'!A:E,5,FALSE),0)</f>
        <v>0.25</v>
      </c>
      <c r="J84" s="7">
        <f t="shared" si="1"/>
        <v>0</v>
      </c>
    </row>
    <row r="85" spans="1:10" x14ac:dyDescent="0.2">
      <c r="A85" s="13">
        <v>3</v>
      </c>
      <c r="B85" s="13" t="s">
        <v>95</v>
      </c>
      <c r="C85" s="13">
        <v>500</v>
      </c>
      <c r="D85" s="13" t="s">
        <v>96</v>
      </c>
      <c r="E85" s="14">
        <v>2</v>
      </c>
      <c r="F85" s="14">
        <v>2</v>
      </c>
      <c r="G85" s="14">
        <f>IFERROR(VLOOKUP(C85,'פילוח 10-2020'!A:E,2,FALSE),0)</f>
        <v>0</v>
      </c>
      <c r="H85" s="14">
        <f>IFERROR(VLOOKUP(C85,'פילוח 10-2020'!A:E,3,FALSE),0)</f>
        <v>2</v>
      </c>
      <c r="I85" s="7">
        <f>IFERROR(VLOOKUP(C85,'פילוח 10-2020'!A:E,5,FALSE),0)</f>
        <v>2</v>
      </c>
      <c r="J85" s="7">
        <f t="shared" si="1"/>
        <v>0</v>
      </c>
    </row>
    <row r="86" spans="1:10" x14ac:dyDescent="0.2">
      <c r="A86" s="13">
        <v>3</v>
      </c>
      <c r="B86" s="13" t="s">
        <v>95</v>
      </c>
      <c r="C86" s="13">
        <v>501</v>
      </c>
      <c r="D86" s="13" t="s">
        <v>97</v>
      </c>
      <c r="E86" s="14">
        <v>7.25</v>
      </c>
      <c r="F86" s="14">
        <v>7.25</v>
      </c>
      <c r="G86" s="14">
        <f>IFERROR(VLOOKUP(C86,'פילוח 10-2020'!A:E,2,FALSE),0)</f>
        <v>0</v>
      </c>
      <c r="H86" s="14">
        <f>IFERROR(VLOOKUP(C86,'פילוח 10-2020'!A:E,3,FALSE),0)</f>
        <v>7.2499999999999991</v>
      </c>
      <c r="I86" s="7">
        <f>IFERROR(VLOOKUP(C86,'פילוח 10-2020'!A:E,5,FALSE),0)</f>
        <v>7.2499999999999991</v>
      </c>
      <c r="J86" s="7">
        <f t="shared" si="1"/>
        <v>0</v>
      </c>
    </row>
    <row r="87" spans="1:10" x14ac:dyDescent="0.2">
      <c r="A87" s="13">
        <v>3</v>
      </c>
      <c r="B87" s="13" t="s">
        <v>95</v>
      </c>
      <c r="C87" s="13">
        <v>502</v>
      </c>
      <c r="D87" s="13" t="s">
        <v>98</v>
      </c>
      <c r="E87" s="14">
        <v>1.49</v>
      </c>
      <c r="F87" s="14">
        <v>1.49</v>
      </c>
      <c r="G87" s="14">
        <f>IFERROR(VLOOKUP(C87,'פילוח 10-2020'!A:E,2,FALSE),0)</f>
        <v>0</v>
      </c>
      <c r="H87" s="14">
        <f>IFERROR(VLOOKUP(C87,'פילוח 10-2020'!A:E,3,FALSE),0)</f>
        <v>1.49</v>
      </c>
      <c r="I87" s="7">
        <f>IFERROR(VLOOKUP(C87,'פילוח 10-2020'!A:E,5,FALSE),0)</f>
        <v>1.49</v>
      </c>
      <c r="J87" s="7">
        <f t="shared" si="1"/>
        <v>0</v>
      </c>
    </row>
    <row r="88" spans="1:10" x14ac:dyDescent="0.2">
      <c r="A88" s="13">
        <v>3</v>
      </c>
      <c r="B88" s="13" t="s">
        <v>95</v>
      </c>
      <c r="C88" s="13">
        <v>503</v>
      </c>
      <c r="D88" s="13" t="s">
        <v>99</v>
      </c>
      <c r="E88" s="14">
        <v>1.75</v>
      </c>
      <c r="F88" s="14">
        <v>1.75</v>
      </c>
      <c r="G88" s="14">
        <f>IFERROR(VLOOKUP(C88,'פילוח 10-2020'!A:E,2,FALSE),0)</f>
        <v>0</v>
      </c>
      <c r="H88" s="14">
        <f>IFERROR(VLOOKUP(C88,'פילוח 10-2020'!A:E,3,FALSE),0)</f>
        <v>1.75</v>
      </c>
      <c r="I88" s="7">
        <f>IFERROR(VLOOKUP(C88,'פילוח 10-2020'!A:E,5,FALSE),0)</f>
        <v>1.75</v>
      </c>
      <c r="J88" s="7">
        <f t="shared" si="1"/>
        <v>0</v>
      </c>
    </row>
    <row r="89" spans="1:10" x14ac:dyDescent="0.2">
      <c r="A89" s="13">
        <v>3</v>
      </c>
      <c r="B89" s="13" t="s">
        <v>95</v>
      </c>
      <c r="C89" s="13">
        <v>504</v>
      </c>
      <c r="D89" s="13" t="s">
        <v>100</v>
      </c>
      <c r="E89" s="14">
        <v>1.75</v>
      </c>
      <c r="F89" s="14">
        <v>1.63</v>
      </c>
      <c r="G89" s="14">
        <f>IFERROR(VLOOKUP(C89,'פילוח 10-2020'!A:E,2,FALSE),0)</f>
        <v>0</v>
      </c>
      <c r="H89" s="14">
        <f>IFERROR(VLOOKUP(C89,'פילוח 10-2020'!A:E,3,FALSE),0)</f>
        <v>1.6300000000000001</v>
      </c>
      <c r="I89" s="7">
        <f>IFERROR(VLOOKUP(C89,'פילוח 10-2020'!A:E,5,FALSE),0)</f>
        <v>1.6300000000000001</v>
      </c>
      <c r="J89" s="7">
        <f t="shared" si="1"/>
        <v>0</v>
      </c>
    </row>
    <row r="90" spans="1:10" x14ac:dyDescent="0.2">
      <c r="A90" s="13">
        <v>3</v>
      </c>
      <c r="B90" s="13" t="s">
        <v>95</v>
      </c>
      <c r="C90" s="13">
        <v>505</v>
      </c>
      <c r="D90" s="13" t="s">
        <v>101</v>
      </c>
      <c r="E90" s="14">
        <v>0.33</v>
      </c>
      <c r="F90" s="14">
        <v>0.25</v>
      </c>
      <c r="G90" s="14">
        <f>IFERROR(VLOOKUP(C90,'פילוח 10-2020'!A:E,2,FALSE),0)</f>
        <v>0</v>
      </c>
      <c r="H90" s="14">
        <f>IFERROR(VLOOKUP(C90,'פילוח 10-2020'!A:E,3,FALSE),0)</f>
        <v>0.25</v>
      </c>
      <c r="I90" s="7">
        <f>IFERROR(VLOOKUP(C90,'פילוח 10-2020'!A:E,5,FALSE),0)</f>
        <v>0.25</v>
      </c>
      <c r="J90" s="7">
        <f t="shared" si="1"/>
        <v>0</v>
      </c>
    </row>
    <row r="91" spans="1:10" x14ac:dyDescent="0.2">
      <c r="A91" s="13">
        <v>3</v>
      </c>
      <c r="B91" s="13" t="s">
        <v>95</v>
      </c>
      <c r="C91" s="13">
        <v>506</v>
      </c>
      <c r="D91" s="13" t="s">
        <v>102</v>
      </c>
      <c r="E91" s="14">
        <v>1</v>
      </c>
      <c r="F91" s="14">
        <v>1</v>
      </c>
      <c r="G91" s="14">
        <f>IFERROR(VLOOKUP(C91,'פילוח 10-2020'!A:E,2,FALSE),0)</f>
        <v>0</v>
      </c>
      <c r="H91" s="14">
        <f>IFERROR(VLOOKUP(C91,'פילוח 10-2020'!A:E,3,FALSE),0)</f>
        <v>1</v>
      </c>
      <c r="I91" s="7">
        <f>IFERROR(VLOOKUP(C91,'פילוח 10-2020'!A:E,5,FALSE),0)</f>
        <v>1</v>
      </c>
      <c r="J91" s="7">
        <f t="shared" si="1"/>
        <v>0</v>
      </c>
    </row>
    <row r="92" spans="1:10" x14ac:dyDescent="0.2">
      <c r="A92" s="13">
        <v>3</v>
      </c>
      <c r="B92" s="13" t="s">
        <v>95</v>
      </c>
      <c r="C92" s="13">
        <v>507</v>
      </c>
      <c r="D92" s="13" t="s">
        <v>103</v>
      </c>
      <c r="E92" s="14">
        <v>1.33</v>
      </c>
      <c r="F92" s="14">
        <v>1</v>
      </c>
      <c r="G92" s="14">
        <f>IFERROR(VLOOKUP(C92,'פילוח 10-2020'!A:E,2,FALSE),0)</f>
        <v>0</v>
      </c>
      <c r="H92" s="14">
        <f>IFERROR(VLOOKUP(C92,'פילוח 10-2020'!A:E,3,FALSE),0)</f>
        <v>1</v>
      </c>
      <c r="I92" s="7">
        <f>IFERROR(VLOOKUP(C92,'פילוח 10-2020'!A:E,5,FALSE),0)</f>
        <v>1</v>
      </c>
      <c r="J92" s="7">
        <f t="shared" si="1"/>
        <v>0</v>
      </c>
    </row>
    <row r="93" spans="1:10" x14ac:dyDescent="0.2">
      <c r="A93" s="13">
        <v>3</v>
      </c>
      <c r="B93" s="13" t="s">
        <v>95</v>
      </c>
      <c r="C93" s="13">
        <v>520</v>
      </c>
      <c r="D93" s="13" t="s">
        <v>104</v>
      </c>
      <c r="E93" s="14">
        <v>0.33</v>
      </c>
      <c r="F93" s="14">
        <v>0.33</v>
      </c>
      <c r="G93" s="14">
        <f>IFERROR(VLOOKUP(C93,'פילוח 10-2020'!A:E,2,FALSE),0)</f>
        <v>0</v>
      </c>
      <c r="H93" s="14">
        <f>IFERROR(VLOOKUP(C93,'פילוח 10-2020'!A:E,3,FALSE),0)</f>
        <v>0.33</v>
      </c>
      <c r="I93" s="7">
        <f>IFERROR(VLOOKUP(C93,'פילוח 10-2020'!A:E,5,FALSE),0)</f>
        <v>0.33</v>
      </c>
      <c r="J93" s="7">
        <f t="shared" si="1"/>
        <v>0</v>
      </c>
    </row>
    <row r="94" spans="1:10" x14ac:dyDescent="0.2">
      <c r="A94" s="13">
        <v>3</v>
      </c>
      <c r="B94" s="13" t="s">
        <v>95</v>
      </c>
      <c r="C94" s="13">
        <v>521</v>
      </c>
      <c r="D94" s="13" t="s">
        <v>105</v>
      </c>
      <c r="E94" s="14">
        <v>0.33</v>
      </c>
      <c r="F94" s="14">
        <v>0.33</v>
      </c>
      <c r="G94" s="14">
        <f>IFERROR(VLOOKUP(C94,'פילוח 10-2020'!A:E,2,FALSE),0)</f>
        <v>0</v>
      </c>
      <c r="H94" s="14">
        <f>IFERROR(VLOOKUP(C94,'פילוח 10-2020'!A:E,3,FALSE),0)</f>
        <v>0.33</v>
      </c>
      <c r="I94" s="7">
        <f>IFERROR(VLOOKUP(C94,'פילוח 10-2020'!A:E,5,FALSE),0)</f>
        <v>0.33</v>
      </c>
      <c r="J94" s="7">
        <f t="shared" si="1"/>
        <v>0</v>
      </c>
    </row>
    <row r="95" spans="1:10" x14ac:dyDescent="0.2">
      <c r="A95" s="13">
        <v>3</v>
      </c>
      <c r="B95" s="13" t="s">
        <v>95</v>
      </c>
      <c r="C95" s="13">
        <v>522</v>
      </c>
      <c r="D95" s="13" t="s">
        <v>106</v>
      </c>
      <c r="E95" s="14">
        <v>0.33</v>
      </c>
      <c r="F95" s="14">
        <v>0.2</v>
      </c>
      <c r="G95" s="14">
        <f>IFERROR(VLOOKUP(C95,'פילוח 10-2020'!A:E,2,FALSE),0)</f>
        <v>0</v>
      </c>
      <c r="H95" s="14">
        <f>IFERROR(VLOOKUP(C95,'פילוח 10-2020'!A:E,3,FALSE),0)</f>
        <v>0.2</v>
      </c>
      <c r="I95" s="7">
        <f>IFERROR(VLOOKUP(C95,'פילוח 10-2020'!A:E,5,FALSE),0)</f>
        <v>0.2</v>
      </c>
      <c r="J95" s="7">
        <f t="shared" si="1"/>
        <v>0</v>
      </c>
    </row>
    <row r="96" spans="1:10" x14ac:dyDescent="0.2">
      <c r="A96" s="13">
        <v>3</v>
      </c>
      <c r="B96" s="13" t="s">
        <v>95</v>
      </c>
      <c r="C96" s="13">
        <v>524</v>
      </c>
      <c r="D96" s="13" t="s">
        <v>107</v>
      </c>
      <c r="E96" s="14">
        <v>0.33</v>
      </c>
      <c r="F96" s="14">
        <v>0.33</v>
      </c>
      <c r="G96" s="14">
        <f>IFERROR(VLOOKUP(C96,'פילוח 10-2020'!A:E,2,FALSE),0)</f>
        <v>0</v>
      </c>
      <c r="H96" s="14">
        <f>IFERROR(VLOOKUP(C96,'פילוח 10-2020'!A:E,3,FALSE),0)</f>
        <v>0.33</v>
      </c>
      <c r="I96" s="7">
        <f>IFERROR(VLOOKUP(C96,'פילוח 10-2020'!A:E,5,FALSE),0)</f>
        <v>0.33</v>
      </c>
      <c r="J96" s="7">
        <f t="shared" si="1"/>
        <v>0</v>
      </c>
    </row>
    <row r="97" spans="1:10" x14ac:dyDescent="0.2">
      <c r="A97" s="13">
        <v>3</v>
      </c>
      <c r="B97" s="13" t="s">
        <v>95</v>
      </c>
      <c r="C97" s="13">
        <v>526</v>
      </c>
      <c r="D97" s="13" t="s">
        <v>108</v>
      </c>
      <c r="E97" s="14">
        <v>0.33</v>
      </c>
      <c r="F97" s="14">
        <v>0.33</v>
      </c>
      <c r="G97" s="14">
        <f>IFERROR(VLOOKUP(C97,'פילוח 10-2020'!A:E,2,FALSE),0)</f>
        <v>0</v>
      </c>
      <c r="H97" s="14">
        <f>IFERROR(VLOOKUP(C97,'פילוח 10-2020'!A:E,3,FALSE),0)</f>
        <v>0.33</v>
      </c>
      <c r="I97" s="7">
        <f>IFERROR(VLOOKUP(C97,'פילוח 10-2020'!A:E,5,FALSE),0)</f>
        <v>0.33</v>
      </c>
      <c r="J97" s="7">
        <f t="shared" si="1"/>
        <v>0</v>
      </c>
    </row>
    <row r="98" spans="1:10" x14ac:dyDescent="0.2">
      <c r="A98" s="13">
        <v>3</v>
      </c>
      <c r="B98" s="13" t="s">
        <v>95</v>
      </c>
      <c r="C98" s="13">
        <v>529</v>
      </c>
      <c r="D98" s="13" t="s">
        <v>109</v>
      </c>
      <c r="E98" s="14">
        <v>0.83</v>
      </c>
      <c r="F98" s="14">
        <v>0.83</v>
      </c>
      <c r="G98" s="14">
        <f>IFERROR(VLOOKUP(C98,'פילוח 10-2020'!A:E,2,FALSE),0)</f>
        <v>0</v>
      </c>
      <c r="H98" s="14">
        <f>IFERROR(VLOOKUP(C98,'פילוח 10-2020'!A:E,3,FALSE),0)</f>
        <v>0.83000000000000007</v>
      </c>
      <c r="I98" s="7">
        <f>IFERROR(VLOOKUP(C98,'פילוח 10-2020'!A:E,5,FALSE),0)</f>
        <v>0.83000000000000007</v>
      </c>
      <c r="J98" s="7">
        <f t="shared" si="1"/>
        <v>0</v>
      </c>
    </row>
    <row r="99" spans="1:10" x14ac:dyDescent="0.2">
      <c r="A99" s="13">
        <v>3</v>
      </c>
      <c r="B99" s="13" t="s">
        <v>95</v>
      </c>
      <c r="C99" s="13">
        <v>533</v>
      </c>
      <c r="D99" s="13" t="s">
        <v>110</v>
      </c>
      <c r="E99" s="14">
        <v>0.33</v>
      </c>
      <c r="F99" s="14">
        <v>0.33</v>
      </c>
      <c r="G99" s="14">
        <f>IFERROR(VLOOKUP(C99,'פילוח 10-2020'!A:E,2,FALSE),0)</f>
        <v>0</v>
      </c>
      <c r="H99" s="14">
        <f>IFERROR(VLOOKUP(C99,'פילוח 10-2020'!A:E,3,FALSE),0)</f>
        <v>0.33</v>
      </c>
      <c r="I99" s="7">
        <f>IFERROR(VLOOKUP(C99,'פילוח 10-2020'!A:E,5,FALSE),0)</f>
        <v>0.33</v>
      </c>
      <c r="J99" s="7">
        <f t="shared" si="1"/>
        <v>0</v>
      </c>
    </row>
    <row r="100" spans="1:10" x14ac:dyDescent="0.2">
      <c r="A100" s="13">
        <v>3</v>
      </c>
      <c r="B100" s="13" t="s">
        <v>95</v>
      </c>
      <c r="C100" s="13">
        <v>535</v>
      </c>
      <c r="D100" s="13" t="s">
        <v>111</v>
      </c>
      <c r="E100" s="14">
        <v>0.33</v>
      </c>
      <c r="F100" s="14">
        <v>0.33</v>
      </c>
      <c r="G100" s="14">
        <f>IFERROR(VLOOKUP(C100,'פילוח 10-2020'!A:E,2,FALSE),0)</f>
        <v>0</v>
      </c>
      <c r="H100" s="14">
        <f>IFERROR(VLOOKUP(C100,'פילוח 10-2020'!A:E,3,FALSE),0)</f>
        <v>0.33</v>
      </c>
      <c r="I100" s="7">
        <f>IFERROR(VLOOKUP(C100,'פילוח 10-2020'!A:E,5,FALSE),0)</f>
        <v>0.33</v>
      </c>
      <c r="J100" s="7">
        <f t="shared" si="1"/>
        <v>0</v>
      </c>
    </row>
    <row r="101" spans="1:10" x14ac:dyDescent="0.2">
      <c r="A101" s="13">
        <v>3</v>
      </c>
      <c r="B101" s="13" t="s">
        <v>95</v>
      </c>
      <c r="C101" s="13">
        <v>536</v>
      </c>
      <c r="D101" s="13" t="s">
        <v>112</v>
      </c>
      <c r="E101" s="14">
        <v>0.33</v>
      </c>
      <c r="F101" s="14">
        <v>0.33</v>
      </c>
      <c r="G101" s="14">
        <f>IFERROR(VLOOKUP(C101,'פילוח 10-2020'!A:E,2,FALSE),0)</f>
        <v>0.33</v>
      </c>
      <c r="H101" s="14">
        <f>IFERROR(VLOOKUP(C101,'פילוח 10-2020'!A:E,3,FALSE),0)-J101</f>
        <v>0</v>
      </c>
      <c r="I101" s="7">
        <f>IFERROR(VLOOKUP(C101,'פילוח 10-2020'!A:E,5,FALSE),0)</f>
        <v>0.66</v>
      </c>
      <c r="J101" s="7">
        <f t="shared" si="1"/>
        <v>0.33</v>
      </c>
    </row>
    <row r="102" spans="1:10" x14ac:dyDescent="0.2">
      <c r="A102" s="13">
        <v>3</v>
      </c>
      <c r="B102" s="13" t="s">
        <v>95</v>
      </c>
      <c r="C102" s="13">
        <v>539</v>
      </c>
      <c r="D102" s="13" t="s">
        <v>113</v>
      </c>
      <c r="E102" s="14">
        <v>0.5</v>
      </c>
      <c r="F102" s="14">
        <v>0.5</v>
      </c>
      <c r="G102" s="14">
        <f>IFERROR(VLOOKUP(C102,'פילוח 10-2020'!A:E,2,FALSE),0)</f>
        <v>0</v>
      </c>
      <c r="H102" s="14">
        <f>IFERROR(VLOOKUP(C102,'פילוח 10-2020'!A:E,3,FALSE),0)</f>
        <v>0.5</v>
      </c>
      <c r="I102" s="7">
        <f>IFERROR(VLOOKUP(C102,'פילוח 10-2020'!A:E,5,FALSE),0)</f>
        <v>0.5</v>
      </c>
      <c r="J102" s="7">
        <f t="shared" si="1"/>
        <v>0</v>
      </c>
    </row>
    <row r="103" spans="1:10" x14ac:dyDescent="0.2">
      <c r="A103" s="13">
        <v>3</v>
      </c>
      <c r="B103" s="13" t="s">
        <v>95</v>
      </c>
      <c r="C103" s="13">
        <v>540</v>
      </c>
      <c r="D103" s="13" t="s">
        <v>114</v>
      </c>
      <c r="E103" s="14">
        <v>1.25</v>
      </c>
      <c r="F103" s="14">
        <v>1.25</v>
      </c>
      <c r="G103" s="14">
        <f>IFERROR(VLOOKUP(C103,'פילוח 10-2020'!A:E,2,FALSE),0)</f>
        <v>0</v>
      </c>
      <c r="H103" s="14">
        <f>IFERROR(VLOOKUP(C103,'פילוח 10-2020'!A:E,3,FALSE),0)</f>
        <v>1.25</v>
      </c>
      <c r="I103" s="7">
        <f>IFERROR(VLOOKUP(C103,'פילוח 10-2020'!A:E,5,FALSE),0)</f>
        <v>1.25</v>
      </c>
      <c r="J103" s="7">
        <f t="shared" si="1"/>
        <v>0</v>
      </c>
    </row>
    <row r="104" spans="1:10" x14ac:dyDescent="0.2">
      <c r="A104" s="13">
        <v>3</v>
      </c>
      <c r="B104" s="13" t="s">
        <v>95</v>
      </c>
      <c r="C104" s="13">
        <v>542</v>
      </c>
      <c r="D104" s="13" t="s">
        <v>1252</v>
      </c>
      <c r="E104" s="14">
        <v>0.33</v>
      </c>
      <c r="F104" s="14">
        <v>0.33</v>
      </c>
      <c r="G104" s="14">
        <f>IFERROR(VLOOKUP(C104,'פילוח 10-2020'!A:E,2,FALSE),0)</f>
        <v>0</v>
      </c>
      <c r="H104" s="14">
        <f>IFERROR(VLOOKUP(C104,'פילוח 10-2020'!A:E,3,FALSE),0)</f>
        <v>0.33</v>
      </c>
      <c r="I104" s="7">
        <f>IFERROR(VLOOKUP(C104,'פילוח 10-2020'!A:E,5,FALSE),0)</f>
        <v>0.33</v>
      </c>
      <c r="J104" s="7">
        <f t="shared" si="1"/>
        <v>0</v>
      </c>
    </row>
    <row r="105" spans="1:10" x14ac:dyDescent="0.2">
      <c r="A105" s="13">
        <v>3</v>
      </c>
      <c r="B105" s="13" t="s">
        <v>95</v>
      </c>
      <c r="C105" s="13">
        <v>543</v>
      </c>
      <c r="D105" s="13" t="s">
        <v>115</v>
      </c>
      <c r="E105" s="14">
        <v>1.5</v>
      </c>
      <c r="F105" s="14">
        <v>1.5</v>
      </c>
      <c r="G105" s="14">
        <f>IFERROR(VLOOKUP(C105,'פילוח 10-2020'!A:E,2,FALSE),0)</f>
        <v>0</v>
      </c>
      <c r="H105" s="14">
        <f>IFERROR(VLOOKUP(C105,'פילוח 10-2020'!A:E,3,FALSE),0)</f>
        <v>1.5</v>
      </c>
      <c r="I105" s="7">
        <f>IFERROR(VLOOKUP(C105,'פילוח 10-2020'!A:E,5,FALSE),0)</f>
        <v>1.5</v>
      </c>
      <c r="J105" s="7">
        <f t="shared" si="1"/>
        <v>0</v>
      </c>
    </row>
    <row r="106" spans="1:10" x14ac:dyDescent="0.2">
      <c r="A106" s="13">
        <v>3</v>
      </c>
      <c r="B106" s="13" t="s">
        <v>95</v>
      </c>
      <c r="C106" s="13">
        <v>544</v>
      </c>
      <c r="D106" s="13" t="s">
        <v>116</v>
      </c>
      <c r="E106" s="14">
        <v>2.15</v>
      </c>
      <c r="F106" s="14">
        <v>1.9</v>
      </c>
      <c r="G106" s="14">
        <f>IFERROR(VLOOKUP(C106,'פילוח 10-2020'!A:E,2,FALSE),0)</f>
        <v>0</v>
      </c>
      <c r="H106" s="14">
        <f>IFERROR(VLOOKUP(C106,'פילוח 10-2020'!A:E,3,FALSE),0)</f>
        <v>1.9</v>
      </c>
      <c r="I106" s="7">
        <f>IFERROR(VLOOKUP(C106,'פילוח 10-2020'!A:E,5,FALSE),0)</f>
        <v>1.9</v>
      </c>
      <c r="J106" s="7">
        <f t="shared" si="1"/>
        <v>0</v>
      </c>
    </row>
    <row r="107" spans="1:10" x14ac:dyDescent="0.2">
      <c r="A107" s="13">
        <v>3</v>
      </c>
      <c r="B107" s="13" t="s">
        <v>95</v>
      </c>
      <c r="C107" s="13">
        <v>545</v>
      </c>
      <c r="D107" s="13" t="s">
        <v>117</v>
      </c>
      <c r="E107" s="14">
        <v>1.25</v>
      </c>
      <c r="F107" s="14">
        <v>1.25</v>
      </c>
      <c r="G107" s="14">
        <f>IFERROR(VLOOKUP(C107,'פילוח 10-2020'!A:E,2,FALSE),0)</f>
        <v>0</v>
      </c>
      <c r="H107" s="14">
        <f>IFERROR(VLOOKUP(C107,'פילוח 10-2020'!A:E,3,FALSE),0)</f>
        <v>1.25</v>
      </c>
      <c r="I107" s="7">
        <f>IFERROR(VLOOKUP(C107,'פילוח 10-2020'!A:E,5,FALSE),0)</f>
        <v>1.25</v>
      </c>
      <c r="J107" s="7">
        <f t="shared" si="1"/>
        <v>0</v>
      </c>
    </row>
    <row r="108" spans="1:10" x14ac:dyDescent="0.2">
      <c r="A108" s="13">
        <v>3</v>
      </c>
      <c r="B108" s="13" t="s">
        <v>95</v>
      </c>
      <c r="C108" s="13">
        <v>550</v>
      </c>
      <c r="D108" s="13" t="s">
        <v>118</v>
      </c>
      <c r="E108" s="14">
        <v>0.33</v>
      </c>
      <c r="F108" s="14">
        <v>0.33</v>
      </c>
      <c r="G108" s="14">
        <f>IFERROR(VLOOKUP(C108,'פילוח 10-2020'!A:E,2,FALSE),0)</f>
        <v>0</v>
      </c>
      <c r="H108" s="14">
        <f>IFERROR(VLOOKUP(C108,'פילוח 10-2020'!A:E,3,FALSE),0)</f>
        <v>0.32999999999999996</v>
      </c>
      <c r="I108" s="7">
        <f>IFERROR(VLOOKUP(C108,'פילוח 10-2020'!A:E,5,FALSE),0)</f>
        <v>0.32999999999999996</v>
      </c>
      <c r="J108" s="7">
        <f t="shared" si="1"/>
        <v>0</v>
      </c>
    </row>
    <row r="109" spans="1:10" x14ac:dyDescent="0.2">
      <c r="A109" s="13">
        <v>3</v>
      </c>
      <c r="B109" s="13" t="s">
        <v>95</v>
      </c>
      <c r="C109" s="13">
        <v>552</v>
      </c>
      <c r="D109" s="13" t="s">
        <v>119</v>
      </c>
      <c r="E109" s="14">
        <v>1.35</v>
      </c>
      <c r="F109" s="14">
        <v>1.35</v>
      </c>
      <c r="G109" s="14">
        <f>IFERROR(VLOOKUP(C109,'פילוח 10-2020'!A:E,2,FALSE),0)</f>
        <v>0</v>
      </c>
      <c r="H109" s="14">
        <f>IFERROR(VLOOKUP(C109,'פילוח 10-2020'!A:E,3,FALSE),0)</f>
        <v>1.35</v>
      </c>
      <c r="I109" s="7">
        <f>IFERROR(VLOOKUP(C109,'פילוח 10-2020'!A:E,5,FALSE),0)</f>
        <v>1.35</v>
      </c>
      <c r="J109" s="7">
        <f t="shared" si="1"/>
        <v>0</v>
      </c>
    </row>
    <row r="110" spans="1:10" x14ac:dyDescent="0.2">
      <c r="A110" s="13">
        <v>3</v>
      </c>
      <c r="B110" s="13" t="s">
        <v>95</v>
      </c>
      <c r="C110" s="13">
        <v>556</v>
      </c>
      <c r="D110" s="13" t="s">
        <v>121</v>
      </c>
      <c r="E110" s="14">
        <v>0.33</v>
      </c>
      <c r="F110" s="14">
        <v>0.33</v>
      </c>
      <c r="G110" s="14">
        <f>IFERROR(VLOOKUP(C110,'פילוח 10-2020'!A:E,2,FALSE),0)</f>
        <v>0</v>
      </c>
      <c r="H110" s="14">
        <f>IFERROR(VLOOKUP(C110,'פילוח 10-2020'!A:E,3,FALSE),0)</f>
        <v>0.33</v>
      </c>
      <c r="I110" s="7">
        <f>IFERROR(VLOOKUP(C110,'פילוח 10-2020'!A:E,5,FALSE),0)</f>
        <v>0.33</v>
      </c>
      <c r="J110" s="7">
        <f t="shared" si="1"/>
        <v>0</v>
      </c>
    </row>
    <row r="111" spans="1:10" x14ac:dyDescent="0.2">
      <c r="A111" s="13">
        <v>3</v>
      </c>
      <c r="B111" s="13" t="s">
        <v>95</v>
      </c>
      <c r="C111" s="13">
        <v>561</v>
      </c>
      <c r="D111" s="13" t="s">
        <v>122</v>
      </c>
      <c r="E111" s="14">
        <v>0.33</v>
      </c>
      <c r="F111" s="14">
        <v>0.33</v>
      </c>
      <c r="G111" s="14">
        <f>IFERROR(VLOOKUP(C111,'פילוח 10-2020'!A:E,2,FALSE),0)</f>
        <v>0</v>
      </c>
      <c r="H111" s="14">
        <f>IFERROR(VLOOKUP(C111,'פילוח 10-2020'!A:E,3,FALSE),0)</f>
        <v>0.33</v>
      </c>
      <c r="I111" s="7">
        <f>IFERROR(VLOOKUP(C111,'פילוח 10-2020'!A:E,5,FALSE),0)</f>
        <v>0.33</v>
      </c>
      <c r="J111" s="7">
        <f t="shared" si="1"/>
        <v>0</v>
      </c>
    </row>
    <row r="112" spans="1:10" x14ac:dyDescent="0.2">
      <c r="A112" s="13">
        <v>3</v>
      </c>
      <c r="B112" s="13" t="s">
        <v>95</v>
      </c>
      <c r="C112" s="13">
        <v>562</v>
      </c>
      <c r="D112" s="13" t="s">
        <v>123</v>
      </c>
      <c r="E112" s="14">
        <v>0.83</v>
      </c>
      <c r="F112" s="14">
        <v>0.83</v>
      </c>
      <c r="G112" s="14">
        <f>IFERROR(VLOOKUP(C112,'פילוח 10-2020'!A:E,2,FALSE),0)</f>
        <v>0</v>
      </c>
      <c r="H112" s="14">
        <f>IFERROR(VLOOKUP(C112,'פילוח 10-2020'!A:E,3,FALSE),0)</f>
        <v>0.83000000000000007</v>
      </c>
      <c r="I112" s="7">
        <f>IFERROR(VLOOKUP(C112,'פילוח 10-2020'!A:E,5,FALSE),0)</f>
        <v>0.83000000000000007</v>
      </c>
      <c r="J112" s="7">
        <f t="shared" si="1"/>
        <v>0</v>
      </c>
    </row>
    <row r="113" spans="1:10" x14ac:dyDescent="0.2">
      <c r="A113" s="13">
        <v>3</v>
      </c>
      <c r="B113" s="13" t="s">
        <v>95</v>
      </c>
      <c r="C113" s="13">
        <v>563</v>
      </c>
      <c r="D113" s="13" t="s">
        <v>124</v>
      </c>
      <c r="E113" s="14">
        <v>0.33</v>
      </c>
      <c r="F113" s="14">
        <v>0.33</v>
      </c>
      <c r="G113" s="14">
        <f>IFERROR(VLOOKUP(C113,'פילוח 10-2020'!A:E,2,FALSE),0)</f>
        <v>0</v>
      </c>
      <c r="H113" s="14">
        <f>IFERROR(VLOOKUP(C113,'פילוח 10-2020'!A:E,3,FALSE),0)</f>
        <v>0.33</v>
      </c>
      <c r="I113" s="7">
        <f>IFERROR(VLOOKUP(C113,'פילוח 10-2020'!A:E,5,FALSE),0)</f>
        <v>0.33</v>
      </c>
      <c r="J113" s="7">
        <f t="shared" si="1"/>
        <v>0</v>
      </c>
    </row>
    <row r="114" spans="1:10" x14ac:dyDescent="0.2">
      <c r="A114" s="13">
        <v>3</v>
      </c>
      <c r="B114" s="13" t="s">
        <v>95</v>
      </c>
      <c r="C114" s="13">
        <v>564</v>
      </c>
      <c r="D114" s="13" t="s">
        <v>125</v>
      </c>
      <c r="E114" s="14">
        <v>0.83</v>
      </c>
      <c r="F114" s="14">
        <v>0.83</v>
      </c>
      <c r="G114" s="14">
        <f>IFERROR(VLOOKUP(C114,'פילוח 10-2020'!A:E,2,FALSE),0)</f>
        <v>0</v>
      </c>
      <c r="H114" s="14">
        <f>IFERROR(VLOOKUP(C114,'פילוח 10-2020'!A:E,3,FALSE),0)</f>
        <v>0.83000000000000007</v>
      </c>
      <c r="I114" s="7">
        <f>IFERROR(VLOOKUP(C114,'פילוח 10-2020'!A:E,5,FALSE),0)</f>
        <v>0.83000000000000007</v>
      </c>
      <c r="J114" s="7">
        <f t="shared" si="1"/>
        <v>0</v>
      </c>
    </row>
    <row r="115" spans="1:10" x14ac:dyDescent="0.2">
      <c r="A115" s="13">
        <v>3</v>
      </c>
      <c r="B115" s="13" t="s">
        <v>95</v>
      </c>
      <c r="C115" s="13">
        <v>565</v>
      </c>
      <c r="D115" s="13" t="s">
        <v>1253</v>
      </c>
      <c r="E115" s="14">
        <v>0.33</v>
      </c>
      <c r="F115" s="14">
        <v>0.33</v>
      </c>
      <c r="G115" s="14">
        <f>IFERROR(VLOOKUP(C115,'פילוח 10-2020'!A:E,2,FALSE),0)</f>
        <v>0</v>
      </c>
      <c r="H115" s="14">
        <f>IFERROR(VLOOKUP(C115,'פילוח 10-2020'!A:E,3,FALSE),0)</f>
        <v>0.33</v>
      </c>
      <c r="I115" s="7">
        <f>IFERROR(VLOOKUP(C115,'פילוח 10-2020'!A:E,5,FALSE),0)</f>
        <v>0.33</v>
      </c>
      <c r="J115" s="7">
        <f t="shared" si="1"/>
        <v>0</v>
      </c>
    </row>
    <row r="116" spans="1:10" x14ac:dyDescent="0.2">
      <c r="A116" s="13">
        <v>3</v>
      </c>
      <c r="B116" s="13" t="s">
        <v>95</v>
      </c>
      <c r="C116" s="13">
        <v>566</v>
      </c>
      <c r="D116" s="13" t="s">
        <v>1254</v>
      </c>
      <c r="E116" s="14">
        <v>0.33</v>
      </c>
      <c r="F116" s="14">
        <v>0.33</v>
      </c>
      <c r="G116" s="14">
        <f>IFERROR(VLOOKUP(C116,'פילוח 10-2020'!A:E,2,FALSE),0)</f>
        <v>0</v>
      </c>
      <c r="H116" s="14">
        <f>IFERROR(VLOOKUP(C116,'פילוח 10-2020'!A:E,3,FALSE),0)</f>
        <v>0.33</v>
      </c>
      <c r="I116" s="7">
        <f>IFERROR(VLOOKUP(C116,'פילוח 10-2020'!A:E,5,FALSE),0)</f>
        <v>0.33</v>
      </c>
      <c r="J116" s="7">
        <f t="shared" si="1"/>
        <v>0</v>
      </c>
    </row>
    <row r="117" spans="1:10" x14ac:dyDescent="0.2">
      <c r="A117" s="13">
        <v>3</v>
      </c>
      <c r="B117" s="13" t="s">
        <v>95</v>
      </c>
      <c r="C117" s="13">
        <v>567</v>
      </c>
      <c r="D117" s="13" t="s">
        <v>126</v>
      </c>
      <c r="E117" s="14">
        <v>0.33</v>
      </c>
      <c r="F117" s="14">
        <v>0.33</v>
      </c>
      <c r="G117" s="14">
        <f>IFERROR(VLOOKUP(C117,'פילוח 10-2020'!A:E,2,FALSE),0)</f>
        <v>0</v>
      </c>
      <c r="H117" s="14">
        <f>IFERROR(VLOOKUP(C117,'פילוח 10-2020'!A:E,3,FALSE),0)</f>
        <v>0.33</v>
      </c>
      <c r="I117" s="7">
        <f>IFERROR(VLOOKUP(C117,'פילוח 10-2020'!A:E,5,FALSE),0)</f>
        <v>0.33</v>
      </c>
      <c r="J117" s="7">
        <f t="shared" si="1"/>
        <v>0</v>
      </c>
    </row>
    <row r="118" spans="1:10" x14ac:dyDescent="0.2">
      <c r="A118" s="13">
        <v>3</v>
      </c>
      <c r="B118" s="13" t="s">
        <v>95</v>
      </c>
      <c r="C118" s="13">
        <v>568</v>
      </c>
      <c r="D118" s="13" t="s">
        <v>127</v>
      </c>
      <c r="E118" s="14">
        <v>0.75</v>
      </c>
      <c r="F118" s="14">
        <v>0.75</v>
      </c>
      <c r="G118" s="14">
        <f>IFERROR(VLOOKUP(C118,'פילוח 10-2020'!A:E,2,FALSE),0)</f>
        <v>0</v>
      </c>
      <c r="H118" s="14">
        <f>IFERROR(VLOOKUP(C118,'פילוח 10-2020'!A:E,3,FALSE),0)</f>
        <v>0.75</v>
      </c>
      <c r="I118" s="7">
        <f>IFERROR(VLOOKUP(C118,'פילוח 10-2020'!A:E,5,FALSE),0)</f>
        <v>0.75</v>
      </c>
      <c r="J118" s="7">
        <f t="shared" si="1"/>
        <v>0</v>
      </c>
    </row>
    <row r="119" spans="1:10" x14ac:dyDescent="0.2">
      <c r="A119" s="13">
        <v>3</v>
      </c>
      <c r="B119" s="13" t="s">
        <v>95</v>
      </c>
      <c r="C119" s="13">
        <v>569</v>
      </c>
      <c r="D119" s="13" t="s">
        <v>128</v>
      </c>
      <c r="E119" s="14">
        <v>0.33</v>
      </c>
      <c r="F119" s="14">
        <v>0.33</v>
      </c>
      <c r="G119" s="14">
        <f>IFERROR(VLOOKUP(C119,'פילוח 10-2020'!A:E,2,FALSE),0)</f>
        <v>0</v>
      </c>
      <c r="H119" s="14">
        <f>IFERROR(VLOOKUP(C119,'פילוח 10-2020'!A:E,3,FALSE),0)</f>
        <v>0.33</v>
      </c>
      <c r="I119" s="7">
        <f>IFERROR(VLOOKUP(C119,'פילוח 10-2020'!A:E,5,FALSE),0)</f>
        <v>0.33</v>
      </c>
      <c r="J119" s="7">
        <f t="shared" si="1"/>
        <v>0</v>
      </c>
    </row>
    <row r="120" spans="1:10" x14ac:dyDescent="0.2">
      <c r="A120" s="13">
        <v>3</v>
      </c>
      <c r="B120" s="13" t="s">
        <v>95</v>
      </c>
      <c r="C120" s="13">
        <v>570</v>
      </c>
      <c r="D120" s="13" t="s">
        <v>129</v>
      </c>
      <c r="E120" s="14">
        <v>0.33</v>
      </c>
      <c r="F120" s="14">
        <v>0.33</v>
      </c>
      <c r="G120" s="14">
        <f>IFERROR(VLOOKUP(C120,'פילוח 10-2020'!A:E,2,FALSE),0)</f>
        <v>0</v>
      </c>
      <c r="H120" s="14">
        <f>IFERROR(VLOOKUP(C120,'פילוח 10-2020'!A:E,3,FALSE),0)</f>
        <v>0.33</v>
      </c>
      <c r="I120" s="7">
        <f>IFERROR(VLOOKUP(C120,'פילוח 10-2020'!A:E,5,FALSE),0)</f>
        <v>0.33</v>
      </c>
      <c r="J120" s="7">
        <f t="shared" si="1"/>
        <v>0</v>
      </c>
    </row>
    <row r="121" spans="1:10" x14ac:dyDescent="0.2">
      <c r="A121" s="13">
        <v>3</v>
      </c>
      <c r="B121" s="13" t="s">
        <v>95</v>
      </c>
      <c r="C121" s="13">
        <v>571</v>
      </c>
      <c r="D121" s="13" t="s">
        <v>130</v>
      </c>
      <c r="E121" s="14">
        <v>0.33</v>
      </c>
      <c r="F121" s="14">
        <v>0.33</v>
      </c>
      <c r="G121" s="14">
        <f>IFERROR(VLOOKUP(C121,'פילוח 10-2020'!A:E,2,FALSE),0)</f>
        <v>0</v>
      </c>
      <c r="H121" s="14">
        <f>IFERROR(VLOOKUP(C121,'פילוח 10-2020'!A:E,3,FALSE),0)</f>
        <v>0.33</v>
      </c>
      <c r="I121" s="7">
        <f>IFERROR(VLOOKUP(C121,'פילוח 10-2020'!A:E,5,FALSE),0)</f>
        <v>0.33</v>
      </c>
      <c r="J121" s="7">
        <f t="shared" si="1"/>
        <v>0</v>
      </c>
    </row>
    <row r="122" spans="1:10" x14ac:dyDescent="0.2">
      <c r="A122" s="13">
        <v>3</v>
      </c>
      <c r="B122" s="13" t="s">
        <v>95</v>
      </c>
      <c r="C122" s="13">
        <v>575</v>
      </c>
      <c r="D122" s="13" t="s">
        <v>131</v>
      </c>
      <c r="E122" s="14">
        <v>0.33</v>
      </c>
      <c r="F122" s="14">
        <v>0.33</v>
      </c>
      <c r="G122" s="14">
        <f>IFERROR(VLOOKUP(C122,'פילוח 10-2020'!A:E,2,FALSE),0)</f>
        <v>0</v>
      </c>
      <c r="H122" s="14">
        <f>IFERROR(VLOOKUP(C122,'פילוח 10-2020'!A:E,3,FALSE),0)</f>
        <v>0.33</v>
      </c>
      <c r="I122" s="7">
        <f>IFERROR(VLOOKUP(C122,'פילוח 10-2020'!A:E,5,FALSE),0)</f>
        <v>0.33</v>
      </c>
      <c r="J122" s="7">
        <f t="shared" si="1"/>
        <v>0</v>
      </c>
    </row>
    <row r="123" spans="1:10" x14ac:dyDescent="0.2">
      <c r="A123" s="13">
        <v>3</v>
      </c>
      <c r="B123" s="13" t="s">
        <v>95</v>
      </c>
      <c r="C123" s="13">
        <v>578</v>
      </c>
      <c r="D123" s="13" t="s">
        <v>132</v>
      </c>
      <c r="E123" s="14">
        <v>0.33</v>
      </c>
      <c r="F123" s="14">
        <v>0.33</v>
      </c>
      <c r="G123" s="14">
        <f>IFERROR(VLOOKUP(C123,'פילוח 10-2020'!A:E,2,FALSE),0)</f>
        <v>0</v>
      </c>
      <c r="H123" s="14">
        <f>IFERROR(VLOOKUP(C123,'פילוח 10-2020'!A:E,3,FALSE),0)</f>
        <v>0.33</v>
      </c>
      <c r="I123" s="7">
        <f>IFERROR(VLOOKUP(C123,'פילוח 10-2020'!A:E,5,FALSE),0)</f>
        <v>0.33</v>
      </c>
      <c r="J123" s="7">
        <f t="shared" si="1"/>
        <v>0</v>
      </c>
    </row>
    <row r="124" spans="1:10" x14ac:dyDescent="0.2">
      <c r="A124" s="13">
        <v>3</v>
      </c>
      <c r="B124" s="13" t="s">
        <v>95</v>
      </c>
      <c r="C124" s="13">
        <v>579</v>
      </c>
      <c r="D124" s="13" t="s">
        <v>133</v>
      </c>
      <c r="E124" s="14">
        <v>0.33</v>
      </c>
      <c r="F124" s="14">
        <v>0.33</v>
      </c>
      <c r="G124" s="14">
        <f>IFERROR(VLOOKUP(C124,'פילוח 10-2020'!A:E,2,FALSE),0)</f>
        <v>0</v>
      </c>
      <c r="H124" s="14">
        <f>IFERROR(VLOOKUP(C124,'פילוח 10-2020'!A:E,3,FALSE),0)</f>
        <v>0.33</v>
      </c>
      <c r="I124" s="7">
        <f>IFERROR(VLOOKUP(C124,'פילוח 10-2020'!A:E,5,FALSE),0)</f>
        <v>0.33</v>
      </c>
      <c r="J124" s="7">
        <f t="shared" si="1"/>
        <v>0</v>
      </c>
    </row>
    <row r="125" spans="1:10" x14ac:dyDescent="0.2">
      <c r="A125" s="13">
        <v>3</v>
      </c>
      <c r="B125" s="13" t="s">
        <v>95</v>
      </c>
      <c r="C125" s="13">
        <v>600</v>
      </c>
      <c r="D125" s="13" t="s">
        <v>134</v>
      </c>
      <c r="E125" s="14">
        <v>1.73</v>
      </c>
      <c r="F125" s="14">
        <v>1.23</v>
      </c>
      <c r="G125" s="14">
        <f>IFERROR(VLOOKUP(C125,'פילוח 10-2020'!A:E,2,FALSE),0)</f>
        <v>0</v>
      </c>
      <c r="H125" s="14">
        <f>IFERROR(VLOOKUP(C125,'פילוח 10-2020'!A:E,3,FALSE),0)</f>
        <v>1.23</v>
      </c>
      <c r="I125" s="7">
        <f>IFERROR(VLOOKUP(C125,'פילוח 10-2020'!A:E,5,FALSE),0)</f>
        <v>1.23</v>
      </c>
      <c r="J125" s="7">
        <f t="shared" si="1"/>
        <v>0</v>
      </c>
    </row>
    <row r="126" spans="1:10" x14ac:dyDescent="0.2">
      <c r="A126" s="13">
        <v>3</v>
      </c>
      <c r="B126" s="13" t="s">
        <v>95</v>
      </c>
      <c r="C126" s="13">
        <v>601</v>
      </c>
      <c r="D126" s="13" t="s">
        <v>135</v>
      </c>
      <c r="E126" s="14">
        <v>0.83</v>
      </c>
      <c r="F126" s="14">
        <v>0.83</v>
      </c>
      <c r="G126" s="14">
        <f>IFERROR(VLOOKUP(C126,'פילוח 10-2020'!A:E,2,FALSE),0)</f>
        <v>0</v>
      </c>
      <c r="H126" s="14">
        <f>IFERROR(VLOOKUP(C126,'פילוח 10-2020'!A:E,3,FALSE),0)</f>
        <v>0.83000000000000007</v>
      </c>
      <c r="I126" s="7">
        <f>IFERROR(VLOOKUP(C126,'פילוח 10-2020'!A:E,5,FALSE),0)</f>
        <v>0.83000000000000007</v>
      </c>
      <c r="J126" s="7">
        <f t="shared" si="1"/>
        <v>0</v>
      </c>
    </row>
    <row r="127" spans="1:10" x14ac:dyDescent="0.2">
      <c r="A127" s="13">
        <v>3</v>
      </c>
      <c r="B127" s="13" t="s">
        <v>95</v>
      </c>
      <c r="C127" s="13">
        <v>620</v>
      </c>
      <c r="D127" s="13" t="s">
        <v>136</v>
      </c>
      <c r="E127" s="14">
        <v>2.33</v>
      </c>
      <c r="F127" s="14">
        <v>2</v>
      </c>
      <c r="G127" s="14">
        <f>IFERROR(VLOOKUP(C127,'פילוח 10-2020'!A:E,2,FALSE),0)</f>
        <v>1</v>
      </c>
      <c r="H127" s="14">
        <f>IFERROR(VLOOKUP(C127,'פילוח 10-2020'!A:E,3,FALSE),0)</f>
        <v>1</v>
      </c>
      <c r="I127" s="7">
        <f>IFERROR(VLOOKUP(C127,'פילוח 10-2020'!A:E,5,FALSE),0)</f>
        <v>2</v>
      </c>
      <c r="J127" s="7">
        <f t="shared" si="1"/>
        <v>0</v>
      </c>
    </row>
    <row r="128" spans="1:10" x14ac:dyDescent="0.2">
      <c r="A128" s="13">
        <v>3</v>
      </c>
      <c r="B128" s="13" t="s">
        <v>95</v>
      </c>
      <c r="C128" s="13">
        <v>621</v>
      </c>
      <c r="D128" s="13" t="s">
        <v>137</v>
      </c>
      <c r="E128" s="14">
        <v>0.5</v>
      </c>
      <c r="F128" s="14">
        <v>0.5</v>
      </c>
      <c r="G128" s="14">
        <f>IFERROR(VLOOKUP(C128,'פילוח 10-2020'!A:E,2,FALSE),0)</f>
        <v>0</v>
      </c>
      <c r="H128" s="14">
        <f>IFERROR(VLOOKUP(C128,'פילוח 10-2020'!A:E,3,FALSE),0)</f>
        <v>0.5</v>
      </c>
      <c r="I128" s="7">
        <f>IFERROR(VLOOKUP(C128,'פילוח 10-2020'!A:E,5,FALSE),0)</f>
        <v>0.5</v>
      </c>
      <c r="J128" s="7">
        <f t="shared" si="1"/>
        <v>0</v>
      </c>
    </row>
    <row r="129" spans="1:10" x14ac:dyDescent="0.2">
      <c r="A129" s="13">
        <v>3</v>
      </c>
      <c r="B129" s="13" t="s">
        <v>95</v>
      </c>
      <c r="C129" s="13">
        <v>622</v>
      </c>
      <c r="D129" s="13" t="s">
        <v>138</v>
      </c>
      <c r="E129" s="14">
        <v>0.33</v>
      </c>
      <c r="F129" s="14">
        <v>0.33</v>
      </c>
      <c r="G129" s="14">
        <f>IFERROR(VLOOKUP(C129,'פילוח 10-2020'!A:E,2,FALSE),0)</f>
        <v>0</v>
      </c>
      <c r="H129" s="14">
        <f>IFERROR(VLOOKUP(C129,'פילוח 10-2020'!A:E,3,FALSE),0)</f>
        <v>0.33</v>
      </c>
      <c r="I129" s="7">
        <f>IFERROR(VLOOKUP(C129,'פילוח 10-2020'!A:E,5,FALSE),0)</f>
        <v>0.33</v>
      </c>
      <c r="J129" s="7">
        <f t="shared" si="1"/>
        <v>0</v>
      </c>
    </row>
    <row r="130" spans="1:10" x14ac:dyDescent="0.2">
      <c r="A130" s="13">
        <v>3</v>
      </c>
      <c r="B130" s="13" t="s">
        <v>95</v>
      </c>
      <c r="C130" s="13">
        <v>629</v>
      </c>
      <c r="D130" s="13" t="s">
        <v>140</v>
      </c>
      <c r="E130" s="14">
        <v>0.5</v>
      </c>
      <c r="F130" s="14">
        <v>0.5</v>
      </c>
      <c r="G130" s="14">
        <f>IFERROR(VLOOKUP(C130,'פילוח 10-2020'!A:E,2,FALSE),0)</f>
        <v>0</v>
      </c>
      <c r="H130" s="14">
        <f>IFERROR(VLOOKUP(C130,'פילוח 10-2020'!A:E,3,FALSE),0)</f>
        <v>0.5</v>
      </c>
      <c r="I130" s="7">
        <f>IFERROR(VLOOKUP(C130,'פילוח 10-2020'!A:E,5,FALSE),0)</f>
        <v>0.5</v>
      </c>
      <c r="J130" s="7">
        <f t="shared" si="1"/>
        <v>0</v>
      </c>
    </row>
    <row r="131" spans="1:10" x14ac:dyDescent="0.2">
      <c r="A131" s="13">
        <v>3</v>
      </c>
      <c r="B131" s="13" t="s">
        <v>95</v>
      </c>
      <c r="C131" s="13">
        <v>636</v>
      </c>
      <c r="D131" s="13" t="s">
        <v>142</v>
      </c>
      <c r="E131" s="14">
        <v>0.33</v>
      </c>
      <c r="F131" s="14">
        <v>0.33</v>
      </c>
      <c r="G131" s="14">
        <f>IFERROR(VLOOKUP(C131,'פילוח 10-2020'!A:E,2,FALSE),0)</f>
        <v>0</v>
      </c>
      <c r="H131" s="14">
        <f>IFERROR(VLOOKUP(C131,'פילוח 10-2020'!A:E,3,FALSE),0)</f>
        <v>0.33</v>
      </c>
      <c r="I131" s="7">
        <f>IFERROR(VLOOKUP(C131,'פילוח 10-2020'!A:E,5,FALSE),0)</f>
        <v>0.33</v>
      </c>
      <c r="J131" s="7">
        <f t="shared" ref="J131:J158" si="2">I131-F131</f>
        <v>0</v>
      </c>
    </row>
    <row r="132" spans="1:10" x14ac:dyDescent="0.2">
      <c r="A132" s="13">
        <v>3</v>
      </c>
      <c r="B132" s="13" t="s">
        <v>95</v>
      </c>
      <c r="C132" s="13">
        <v>644</v>
      </c>
      <c r="D132" s="13" t="s">
        <v>144</v>
      </c>
      <c r="E132" s="14">
        <v>0.83</v>
      </c>
      <c r="F132" s="14">
        <v>0.83</v>
      </c>
      <c r="G132" s="14">
        <f>IFERROR(VLOOKUP(C132,'פילוח 10-2020'!A:E,2,FALSE),0)</f>
        <v>0</v>
      </c>
      <c r="H132" s="14">
        <f>IFERROR(VLOOKUP(C132,'פילוח 10-2020'!A:E,3,FALSE),0)</f>
        <v>0.83000000000000007</v>
      </c>
      <c r="I132" s="7">
        <f>IFERROR(VLOOKUP(C132,'פילוח 10-2020'!A:E,5,FALSE),0)</f>
        <v>0.83000000000000007</v>
      </c>
      <c r="J132" s="7">
        <f t="shared" si="2"/>
        <v>0</v>
      </c>
    </row>
    <row r="133" spans="1:10" x14ac:dyDescent="0.2">
      <c r="A133" s="13">
        <v>3</v>
      </c>
      <c r="B133" s="13" t="s">
        <v>95</v>
      </c>
      <c r="C133" s="13">
        <v>649</v>
      </c>
      <c r="D133" s="13" t="s">
        <v>145</v>
      </c>
      <c r="E133" s="14">
        <v>0.5</v>
      </c>
      <c r="F133" s="14">
        <v>0.5</v>
      </c>
      <c r="G133" s="14">
        <f>IFERROR(VLOOKUP(C133,'פילוח 10-2020'!A:E,2,FALSE),0)</f>
        <v>0</v>
      </c>
      <c r="H133" s="14">
        <f>IFERROR(VLOOKUP(C133,'פילוח 10-2020'!A:E,3,FALSE),0)</f>
        <v>0.5</v>
      </c>
      <c r="I133" s="7">
        <f>IFERROR(VLOOKUP(C133,'פילוח 10-2020'!A:E,5,FALSE),0)</f>
        <v>0.5</v>
      </c>
      <c r="J133" s="7">
        <f t="shared" si="2"/>
        <v>0</v>
      </c>
    </row>
    <row r="134" spans="1:10" x14ac:dyDescent="0.2">
      <c r="A134" s="13">
        <v>3</v>
      </c>
      <c r="B134" s="13" t="s">
        <v>95</v>
      </c>
      <c r="C134" s="13">
        <v>651</v>
      </c>
      <c r="D134" s="13" t="s">
        <v>146</v>
      </c>
      <c r="E134" s="14">
        <v>0.33</v>
      </c>
      <c r="F134" s="14">
        <v>0.33</v>
      </c>
      <c r="G134" s="14">
        <f>IFERROR(VLOOKUP(C134,'פילוח 10-2020'!A:E,2,FALSE),0)</f>
        <v>0</v>
      </c>
      <c r="H134" s="14">
        <f>IFERROR(VLOOKUP(C134,'פילוח 10-2020'!A:E,3,FALSE),0)</f>
        <v>0.33</v>
      </c>
      <c r="I134" s="7">
        <f>IFERROR(VLOOKUP(C134,'פילוח 10-2020'!A:E,5,FALSE),0)</f>
        <v>0.33</v>
      </c>
      <c r="J134" s="7">
        <f t="shared" si="2"/>
        <v>0</v>
      </c>
    </row>
    <row r="135" spans="1:10" x14ac:dyDescent="0.2">
      <c r="A135" s="13">
        <v>3</v>
      </c>
      <c r="B135" s="13" t="s">
        <v>95</v>
      </c>
      <c r="C135" s="13">
        <v>666</v>
      </c>
      <c r="D135" s="13" t="s">
        <v>148</v>
      </c>
      <c r="E135" s="14">
        <v>0.33</v>
      </c>
      <c r="F135" s="14">
        <v>0.33</v>
      </c>
      <c r="G135" s="14">
        <f>IFERROR(VLOOKUP(C135,'פילוח 10-2020'!A:E,2,FALSE),0)</f>
        <v>0</v>
      </c>
      <c r="H135" s="14">
        <f>IFERROR(VLOOKUP(C135,'פילוח 10-2020'!A:E,3,FALSE),0)</f>
        <v>0.33</v>
      </c>
      <c r="I135" s="7">
        <f>IFERROR(VLOOKUP(C135,'פילוח 10-2020'!A:E,5,FALSE),0)</f>
        <v>0.33</v>
      </c>
      <c r="J135" s="7">
        <f t="shared" si="2"/>
        <v>0</v>
      </c>
    </row>
    <row r="136" spans="1:10" x14ac:dyDescent="0.2">
      <c r="A136" s="13">
        <v>4</v>
      </c>
      <c r="B136" s="13" t="s">
        <v>151</v>
      </c>
      <c r="C136" s="13">
        <v>100</v>
      </c>
      <c r="D136" s="13" t="s">
        <v>152</v>
      </c>
      <c r="E136" s="14">
        <v>1.75</v>
      </c>
      <c r="F136" s="14">
        <v>1.75</v>
      </c>
      <c r="G136" s="14">
        <f>IFERROR(VLOOKUP(C136,'פילוח 10-2020'!A:E,2,FALSE),0)</f>
        <v>0.25</v>
      </c>
      <c r="H136" s="14">
        <f>IFERROR(VLOOKUP(C136,'פילוח 10-2020'!A:E,3,FALSE),0)</f>
        <v>1.5</v>
      </c>
      <c r="I136" s="7">
        <f>IFERROR(VLOOKUP(C136,'פילוח 10-2020'!A:E,5,FALSE),0)</f>
        <v>1.75</v>
      </c>
      <c r="J136" s="7">
        <f t="shared" si="2"/>
        <v>0</v>
      </c>
    </row>
    <row r="137" spans="1:10" x14ac:dyDescent="0.2">
      <c r="A137" s="13">
        <v>4</v>
      </c>
      <c r="B137" s="13" t="s">
        <v>151</v>
      </c>
      <c r="C137" s="13">
        <v>102</v>
      </c>
      <c r="D137" s="13" t="s">
        <v>153</v>
      </c>
      <c r="E137" s="14">
        <v>5.25</v>
      </c>
      <c r="F137" s="14">
        <v>4.25</v>
      </c>
      <c r="G137" s="14">
        <f>IFERROR(VLOOKUP(C137,'פילוח 10-2020'!A:E,2,FALSE),0)</f>
        <v>0</v>
      </c>
      <c r="H137" s="14">
        <f>IFERROR(VLOOKUP(C137,'פילוח 10-2020'!A:E,3,FALSE),0)</f>
        <v>4.25</v>
      </c>
      <c r="I137" s="7">
        <f>IFERROR(VLOOKUP(C137,'פילוח 10-2020'!A:E,5,FALSE),0)</f>
        <v>4.25</v>
      </c>
      <c r="J137" s="7">
        <f t="shared" si="2"/>
        <v>0</v>
      </c>
    </row>
    <row r="138" spans="1:10" x14ac:dyDescent="0.2">
      <c r="A138" s="13">
        <v>4</v>
      </c>
      <c r="B138" s="13" t="s">
        <v>151</v>
      </c>
      <c r="C138" s="13">
        <v>105</v>
      </c>
      <c r="D138" s="13" t="s">
        <v>154</v>
      </c>
      <c r="E138" s="14">
        <v>1.36</v>
      </c>
      <c r="F138" s="14">
        <v>0.86</v>
      </c>
      <c r="G138" s="14">
        <f>IFERROR(VLOOKUP(C138,'פילוח 10-2020'!A:E,2,FALSE),0)</f>
        <v>0</v>
      </c>
      <c r="H138" s="14">
        <f>IFERROR(VLOOKUP(C138,'פילוח 10-2020'!A:E,3,FALSE),0)</f>
        <v>0.86</v>
      </c>
      <c r="I138" s="7">
        <f>IFERROR(VLOOKUP(C138,'פילוח 10-2020'!A:E,5,FALSE),0)</f>
        <v>0.86</v>
      </c>
      <c r="J138" s="7">
        <f t="shared" si="2"/>
        <v>0</v>
      </c>
    </row>
    <row r="139" spans="1:10" x14ac:dyDescent="0.2">
      <c r="A139" s="13">
        <v>4</v>
      </c>
      <c r="B139" s="13" t="s">
        <v>151</v>
      </c>
      <c r="C139" s="13">
        <v>106</v>
      </c>
      <c r="D139" s="13" t="s">
        <v>155</v>
      </c>
      <c r="E139" s="14">
        <v>2.75</v>
      </c>
      <c r="F139" s="14">
        <v>2.75</v>
      </c>
      <c r="G139" s="14">
        <f>IFERROR(VLOOKUP(C139,'פילוח 10-2020'!A:E,2,FALSE),0)</f>
        <v>0</v>
      </c>
      <c r="H139" s="14">
        <f>IFERROR(VLOOKUP(C139,'פילוח 10-2020'!A:E,3,FALSE),0)</f>
        <v>2.75</v>
      </c>
      <c r="I139" s="7">
        <f>IFERROR(VLOOKUP(C139,'פילוח 10-2020'!A:E,5,FALSE),0)</f>
        <v>2.75</v>
      </c>
      <c r="J139" s="7">
        <f t="shared" si="2"/>
        <v>0</v>
      </c>
    </row>
    <row r="140" spans="1:10" x14ac:dyDescent="0.2">
      <c r="A140" s="13">
        <v>4</v>
      </c>
      <c r="B140" s="13" t="s">
        <v>151</v>
      </c>
      <c r="C140" s="13">
        <v>120</v>
      </c>
      <c r="D140" s="13" t="s">
        <v>156</v>
      </c>
      <c r="E140" s="14">
        <v>0.83</v>
      </c>
      <c r="F140" s="14">
        <v>0.83</v>
      </c>
      <c r="G140" s="14">
        <f>IFERROR(VLOOKUP(C140,'פילוח 10-2020'!A:E,2,FALSE),0)</f>
        <v>0</v>
      </c>
      <c r="H140" s="14">
        <f>IFERROR(VLOOKUP(C140,'פילוח 10-2020'!A:E,3,FALSE),0)</f>
        <v>0.83000000000000007</v>
      </c>
      <c r="I140" s="7">
        <f>IFERROR(VLOOKUP(C140,'פילוח 10-2020'!A:E,5,FALSE),0)</f>
        <v>0.83000000000000007</v>
      </c>
      <c r="J140" s="7">
        <f t="shared" si="2"/>
        <v>0</v>
      </c>
    </row>
    <row r="141" spans="1:10" x14ac:dyDescent="0.2">
      <c r="A141" s="13">
        <v>4</v>
      </c>
      <c r="B141" s="13" t="s">
        <v>151</v>
      </c>
      <c r="C141" s="13">
        <v>123</v>
      </c>
      <c r="D141" s="13" t="s">
        <v>157</v>
      </c>
      <c r="E141" s="14">
        <v>1</v>
      </c>
      <c r="F141" s="14">
        <v>1</v>
      </c>
      <c r="G141" s="14">
        <f>IFERROR(VLOOKUP(C141,'פילוח 10-2020'!A:E,2,FALSE),0)</f>
        <v>1</v>
      </c>
      <c r="H141" s="14">
        <f>IFERROR(VLOOKUP(C141,'פילוח 10-2020'!A:E,3,FALSE),0)</f>
        <v>0</v>
      </c>
      <c r="I141" s="7">
        <f>IFERROR(VLOOKUP(C141,'פילוח 10-2020'!A:E,5,FALSE),0)</f>
        <v>1</v>
      </c>
      <c r="J141" s="7">
        <f t="shared" si="2"/>
        <v>0</v>
      </c>
    </row>
    <row r="142" spans="1:10" x14ac:dyDescent="0.2">
      <c r="A142" s="13">
        <v>4</v>
      </c>
      <c r="B142" s="13" t="s">
        <v>151</v>
      </c>
      <c r="C142" s="13">
        <v>125</v>
      </c>
      <c r="D142" s="13" t="s">
        <v>158</v>
      </c>
      <c r="E142" s="14">
        <v>0.83</v>
      </c>
      <c r="F142" s="14">
        <v>0.83</v>
      </c>
      <c r="G142" s="14">
        <f>IFERROR(VLOOKUP(C142,'פילוח 10-2020'!A:E,2,FALSE),0)</f>
        <v>0</v>
      </c>
      <c r="H142" s="14">
        <f>IFERROR(VLOOKUP(C142,'פילוח 10-2020'!A:E,3,FALSE),0)</f>
        <v>0.83000000000000007</v>
      </c>
      <c r="I142" s="7">
        <f>IFERROR(VLOOKUP(C142,'פילוח 10-2020'!A:E,5,FALSE),0)</f>
        <v>0.83000000000000007</v>
      </c>
      <c r="J142" s="7">
        <f t="shared" si="2"/>
        <v>0</v>
      </c>
    </row>
    <row r="143" spans="1:10" x14ac:dyDescent="0.2">
      <c r="A143" s="13">
        <v>4</v>
      </c>
      <c r="B143" s="13" t="s">
        <v>151</v>
      </c>
      <c r="C143" s="13">
        <v>127</v>
      </c>
      <c r="D143" s="13" t="s">
        <v>1255</v>
      </c>
      <c r="E143" s="14">
        <v>0.33</v>
      </c>
      <c r="F143" s="14">
        <v>0.33</v>
      </c>
      <c r="G143" s="14">
        <f>IFERROR(VLOOKUP(C143,'פילוח 10-2020'!A:E,2,FALSE),0)</f>
        <v>0</v>
      </c>
      <c r="H143" s="14">
        <f>IFERROR(VLOOKUP(C143,'פילוח 10-2020'!A:E,3,FALSE),0)</f>
        <v>0.33</v>
      </c>
      <c r="I143" s="7">
        <f>IFERROR(VLOOKUP(C143,'פילוח 10-2020'!A:E,5,FALSE),0)</f>
        <v>0.33</v>
      </c>
      <c r="J143" s="7">
        <f t="shared" si="2"/>
        <v>0</v>
      </c>
    </row>
    <row r="144" spans="1:10" x14ac:dyDescent="0.2">
      <c r="A144" s="13">
        <v>4</v>
      </c>
      <c r="B144" s="13" t="s">
        <v>151</v>
      </c>
      <c r="C144" s="13">
        <v>128</v>
      </c>
      <c r="D144" s="13" t="s">
        <v>159</v>
      </c>
      <c r="E144" s="14">
        <v>0.33</v>
      </c>
      <c r="F144" s="14">
        <v>0.33</v>
      </c>
      <c r="G144" s="14">
        <f>IFERROR(VLOOKUP(C144,'פילוח 10-2020'!A:E,2,FALSE),0)</f>
        <v>0</v>
      </c>
      <c r="H144" s="14">
        <f>IFERROR(VLOOKUP(C144,'פילוח 10-2020'!A:E,3,FALSE),0)</f>
        <v>0.33</v>
      </c>
      <c r="I144" s="7">
        <f>IFERROR(VLOOKUP(C144,'פילוח 10-2020'!A:E,5,FALSE),0)</f>
        <v>0.33</v>
      </c>
      <c r="J144" s="7">
        <f t="shared" si="2"/>
        <v>0</v>
      </c>
    </row>
    <row r="145" spans="1:10" x14ac:dyDescent="0.2">
      <c r="A145" s="13">
        <v>4</v>
      </c>
      <c r="B145" s="13" t="s">
        <v>151</v>
      </c>
      <c r="C145" s="13">
        <v>130</v>
      </c>
      <c r="D145" s="13" t="s">
        <v>160</v>
      </c>
      <c r="E145" s="14">
        <v>1</v>
      </c>
      <c r="F145" s="14">
        <v>1</v>
      </c>
      <c r="G145" s="14">
        <f>IFERROR(VLOOKUP(C145,'פילוח 10-2020'!A:E,2,FALSE),0)</f>
        <v>0.5</v>
      </c>
      <c r="H145" s="14">
        <f>IFERROR(VLOOKUP(C145,'פילוח 10-2020'!A:E,3,FALSE),0)</f>
        <v>0.5</v>
      </c>
      <c r="I145" s="7">
        <f>IFERROR(VLOOKUP(C145,'פילוח 10-2020'!A:E,5,FALSE),0)</f>
        <v>1</v>
      </c>
      <c r="J145" s="7">
        <f t="shared" si="2"/>
        <v>0</v>
      </c>
    </row>
    <row r="146" spans="1:10" x14ac:dyDescent="0.2">
      <c r="A146" s="13">
        <v>4</v>
      </c>
      <c r="B146" s="13" t="s">
        <v>151</v>
      </c>
      <c r="C146" s="13">
        <v>133</v>
      </c>
      <c r="D146" s="13" t="s">
        <v>1256</v>
      </c>
      <c r="E146" s="14">
        <v>0.33</v>
      </c>
      <c r="F146" s="14">
        <v>0.33</v>
      </c>
      <c r="G146" s="14">
        <f>IFERROR(VLOOKUP(C146,'פילוח 10-2020'!A:E,2,FALSE),0)</f>
        <v>0</v>
      </c>
      <c r="H146" s="14">
        <f>IFERROR(VLOOKUP(C146,'פילוח 10-2020'!A:E,3,FALSE),0)</f>
        <v>0.33</v>
      </c>
      <c r="I146" s="7">
        <f>IFERROR(VLOOKUP(C146,'פילוח 10-2020'!A:E,5,FALSE),0)</f>
        <v>0.33</v>
      </c>
      <c r="J146" s="7">
        <f t="shared" si="2"/>
        <v>0</v>
      </c>
    </row>
    <row r="147" spans="1:10" x14ac:dyDescent="0.2">
      <c r="A147" s="13">
        <v>4</v>
      </c>
      <c r="B147" s="13" t="s">
        <v>151</v>
      </c>
      <c r="C147" s="13">
        <v>143</v>
      </c>
      <c r="D147" s="13" t="s">
        <v>161</v>
      </c>
      <c r="E147" s="14">
        <v>0.33</v>
      </c>
      <c r="F147" s="14"/>
      <c r="G147" s="14">
        <f>IFERROR(VLOOKUP(C147,'פילוח 10-2020'!A:E,2,FALSE),0)</f>
        <v>0</v>
      </c>
      <c r="H147" s="14">
        <f>IFERROR(VLOOKUP(C147,'פילוח 10-2020'!A:E,3,FALSE),0)</f>
        <v>0</v>
      </c>
      <c r="I147" s="7">
        <f>IFERROR(VLOOKUP(C147,'פילוח 10-2020'!A:E,5,FALSE),0)</f>
        <v>0</v>
      </c>
      <c r="J147" s="7">
        <f t="shared" si="2"/>
        <v>0</v>
      </c>
    </row>
    <row r="148" spans="1:10" x14ac:dyDescent="0.2">
      <c r="A148" s="13">
        <v>4</v>
      </c>
      <c r="B148" s="13" t="s">
        <v>151</v>
      </c>
      <c r="C148" s="13">
        <v>145</v>
      </c>
      <c r="D148" s="13" t="s">
        <v>162</v>
      </c>
      <c r="E148" s="14">
        <v>0.33</v>
      </c>
      <c r="F148" s="14">
        <v>0.33</v>
      </c>
      <c r="G148" s="14">
        <f>IFERROR(VLOOKUP(C148,'פילוח 10-2020'!A:E,2,FALSE),0)</f>
        <v>0</v>
      </c>
      <c r="H148" s="14">
        <f>IFERROR(VLOOKUP(C148,'פילוח 10-2020'!A:E,3,FALSE),0)</f>
        <v>0.33</v>
      </c>
      <c r="I148" s="7">
        <f>IFERROR(VLOOKUP(C148,'פילוח 10-2020'!A:E,5,FALSE),0)</f>
        <v>0.33</v>
      </c>
      <c r="J148" s="7">
        <f t="shared" si="2"/>
        <v>0</v>
      </c>
    </row>
    <row r="149" spans="1:10" x14ac:dyDescent="0.2">
      <c r="A149" s="13">
        <v>4</v>
      </c>
      <c r="B149" s="13" t="s">
        <v>151</v>
      </c>
      <c r="C149" s="13">
        <v>161</v>
      </c>
      <c r="D149" s="13" t="s">
        <v>163</v>
      </c>
      <c r="E149" s="14">
        <v>0.33</v>
      </c>
      <c r="F149" s="14">
        <v>0.33</v>
      </c>
      <c r="G149" s="14">
        <f>IFERROR(VLOOKUP(C149,'פילוח 10-2020'!A:E,2,FALSE),0)</f>
        <v>0</v>
      </c>
      <c r="H149" s="14">
        <f>IFERROR(VLOOKUP(C149,'פילוח 10-2020'!A:E,3,FALSE),0)</f>
        <v>0.33</v>
      </c>
      <c r="I149" s="7">
        <f>IFERROR(VLOOKUP(C149,'פילוח 10-2020'!A:E,5,FALSE),0)</f>
        <v>0.33</v>
      </c>
      <c r="J149" s="7">
        <f t="shared" si="2"/>
        <v>0</v>
      </c>
    </row>
    <row r="150" spans="1:10" x14ac:dyDescent="0.2">
      <c r="A150" s="13">
        <v>4</v>
      </c>
      <c r="B150" s="13" t="s">
        <v>151</v>
      </c>
      <c r="C150" s="13">
        <v>165</v>
      </c>
      <c r="D150" s="13" t="s">
        <v>164</v>
      </c>
      <c r="E150" s="14">
        <v>0.83</v>
      </c>
      <c r="F150" s="14">
        <v>0.83</v>
      </c>
      <c r="G150" s="14">
        <f>IFERROR(VLOOKUP(C150,'פילוח 10-2020'!A:E,2,FALSE),0)</f>
        <v>0</v>
      </c>
      <c r="H150" s="14">
        <f>IFERROR(VLOOKUP(C150,'פילוח 10-2020'!A:E,3,FALSE),0)</f>
        <v>0.83000000000000007</v>
      </c>
      <c r="I150" s="7">
        <f>IFERROR(VLOOKUP(C150,'פילוח 10-2020'!A:E,5,FALSE),0)</f>
        <v>0.83000000000000007</v>
      </c>
      <c r="J150" s="7">
        <f t="shared" si="2"/>
        <v>0</v>
      </c>
    </row>
    <row r="151" spans="1:10" x14ac:dyDescent="0.2">
      <c r="A151" s="13">
        <v>4</v>
      </c>
      <c r="B151" s="13" t="s">
        <v>151</v>
      </c>
      <c r="C151" s="13">
        <v>166</v>
      </c>
      <c r="D151" s="13" t="s">
        <v>165</v>
      </c>
      <c r="E151" s="14">
        <v>0.33</v>
      </c>
      <c r="F151" s="14">
        <v>0.33</v>
      </c>
      <c r="G151" s="14">
        <f>IFERROR(VLOOKUP(C151,'פילוח 10-2020'!A:E,2,FALSE),0)</f>
        <v>0</v>
      </c>
      <c r="H151" s="14">
        <f>IFERROR(VLOOKUP(C151,'פילוח 10-2020'!A:E,3,FALSE),0)</f>
        <v>0.33</v>
      </c>
      <c r="I151" s="7">
        <f>IFERROR(VLOOKUP(C151,'פילוח 10-2020'!A:E,5,FALSE),0)</f>
        <v>0.33</v>
      </c>
      <c r="J151" s="7">
        <f t="shared" si="2"/>
        <v>0</v>
      </c>
    </row>
    <row r="152" spans="1:10" x14ac:dyDescent="0.2">
      <c r="A152" s="13">
        <v>4</v>
      </c>
      <c r="B152" s="13" t="s">
        <v>151</v>
      </c>
      <c r="C152" s="13">
        <v>169</v>
      </c>
      <c r="D152" s="13" t="s">
        <v>166</v>
      </c>
      <c r="E152" s="14">
        <v>0.33</v>
      </c>
      <c r="F152" s="14">
        <v>0.33</v>
      </c>
      <c r="G152" s="14">
        <f>IFERROR(VLOOKUP(C152,'פילוח 10-2020'!A:E,2,FALSE),0)</f>
        <v>0</v>
      </c>
      <c r="H152" s="14">
        <f>IFERROR(VLOOKUP(C152,'פילוח 10-2020'!A:E,3,FALSE),0)</f>
        <v>0.33</v>
      </c>
      <c r="I152" s="7">
        <f>IFERROR(VLOOKUP(C152,'פילוח 10-2020'!A:E,5,FALSE),0)</f>
        <v>0.33</v>
      </c>
      <c r="J152" s="7">
        <f t="shared" si="2"/>
        <v>0</v>
      </c>
    </row>
    <row r="153" spans="1:10" x14ac:dyDescent="0.2">
      <c r="A153" s="13">
        <v>4</v>
      </c>
      <c r="B153" s="13" t="s">
        <v>151</v>
      </c>
      <c r="C153" s="13">
        <v>171</v>
      </c>
      <c r="D153" s="13" t="s">
        <v>167</v>
      </c>
      <c r="E153" s="14">
        <v>0.33</v>
      </c>
      <c r="F153" s="14">
        <v>0.33</v>
      </c>
      <c r="G153" s="14">
        <f>IFERROR(VLOOKUP(C153,'פילוח 10-2020'!A:E,2,FALSE),0)</f>
        <v>0</v>
      </c>
      <c r="H153" s="14">
        <f>IFERROR(VLOOKUP(C153,'פילוח 10-2020'!A:E,3,FALSE),0)</f>
        <v>0.33</v>
      </c>
      <c r="I153" s="7">
        <f>IFERROR(VLOOKUP(C153,'פילוח 10-2020'!A:E,5,FALSE),0)</f>
        <v>0.33</v>
      </c>
      <c r="J153" s="7">
        <f t="shared" si="2"/>
        <v>0</v>
      </c>
    </row>
    <row r="154" spans="1:10" x14ac:dyDescent="0.2">
      <c r="A154" s="13">
        <v>4</v>
      </c>
      <c r="B154" s="13" t="s">
        <v>151</v>
      </c>
      <c r="C154" s="13">
        <v>172</v>
      </c>
      <c r="D154" s="13" t="s">
        <v>168</v>
      </c>
      <c r="E154" s="14">
        <v>0.33</v>
      </c>
      <c r="F154" s="14">
        <v>0.33</v>
      </c>
      <c r="G154" s="14">
        <f>IFERROR(VLOOKUP(C154,'פילוח 10-2020'!A:E,2,FALSE),0)</f>
        <v>0</v>
      </c>
      <c r="H154" s="14">
        <f>IFERROR(VLOOKUP(C154,'פילוח 10-2020'!A:E,3,FALSE),0)</f>
        <v>0.33</v>
      </c>
      <c r="I154" s="7">
        <f>IFERROR(VLOOKUP(C154,'פילוח 10-2020'!A:E,5,FALSE),0)</f>
        <v>0.33</v>
      </c>
      <c r="J154" s="7">
        <f t="shared" si="2"/>
        <v>0</v>
      </c>
    </row>
    <row r="155" spans="1:10" x14ac:dyDescent="0.2">
      <c r="A155" s="13">
        <v>4</v>
      </c>
      <c r="B155" s="13" t="s">
        <v>151</v>
      </c>
      <c r="C155" s="13">
        <v>221</v>
      </c>
      <c r="D155" s="13" t="s">
        <v>169</v>
      </c>
      <c r="E155" s="14">
        <v>1.33</v>
      </c>
      <c r="F155" s="14">
        <v>0.83</v>
      </c>
      <c r="G155" s="14">
        <f>IFERROR(VLOOKUP(C155,'פילוח 10-2020'!A:E,2,FALSE),0)</f>
        <v>0.33</v>
      </c>
      <c r="H155" s="14">
        <f>IFERROR(VLOOKUP(C155,'פילוח 10-2020'!A:E,3,FALSE),0)</f>
        <v>0.5</v>
      </c>
      <c r="I155" s="7">
        <f>IFERROR(VLOOKUP(C155,'פילוח 10-2020'!A:E,5,FALSE),0)</f>
        <v>0.83000000000000007</v>
      </c>
      <c r="J155" s="7">
        <f t="shared" si="2"/>
        <v>0</v>
      </c>
    </row>
    <row r="156" spans="1:10" x14ac:dyDescent="0.2">
      <c r="A156" s="13">
        <v>4</v>
      </c>
      <c r="B156" s="13" t="s">
        <v>151</v>
      </c>
      <c r="C156" s="13">
        <v>222</v>
      </c>
      <c r="D156" s="13" t="s">
        <v>170</v>
      </c>
      <c r="E156" s="14">
        <v>0.5</v>
      </c>
      <c r="F156" s="14"/>
      <c r="G156" s="14">
        <f>IFERROR(VLOOKUP(C156,'פילוח 10-2020'!A:E,2,FALSE),0)</f>
        <v>0</v>
      </c>
      <c r="H156" s="14">
        <f>IFERROR(VLOOKUP(C156,'פילוח 10-2020'!A:E,3,FALSE),0)</f>
        <v>0</v>
      </c>
      <c r="I156" s="7">
        <f>IFERROR(VLOOKUP(C156,'פילוח 10-2020'!A:E,5,FALSE),0)</f>
        <v>0</v>
      </c>
      <c r="J156" s="7">
        <f t="shared" si="2"/>
        <v>0</v>
      </c>
    </row>
    <row r="157" spans="1:10" x14ac:dyDescent="0.2">
      <c r="A157" s="13">
        <v>4</v>
      </c>
      <c r="B157" s="13" t="s">
        <v>151</v>
      </c>
      <c r="C157" s="13">
        <v>245</v>
      </c>
      <c r="D157" s="13" t="s">
        <v>171</v>
      </c>
      <c r="E157" s="14">
        <v>0.5</v>
      </c>
      <c r="F157" s="14">
        <v>0.5</v>
      </c>
      <c r="G157" s="14">
        <f>IFERROR(VLOOKUP(C157,'פילוח 10-2020'!A:E,2,FALSE),0)</f>
        <v>0.5</v>
      </c>
      <c r="H157" s="14">
        <f>IFERROR(VLOOKUP(C157,'פילוח 10-2020'!A:E,3,FALSE),0)</f>
        <v>0</v>
      </c>
      <c r="I157" s="7">
        <f>IFERROR(VLOOKUP(C157,'פילוח 10-2020'!A:E,5,FALSE),0)</f>
        <v>0.5</v>
      </c>
      <c r="J157" s="7">
        <f t="shared" si="2"/>
        <v>0</v>
      </c>
    </row>
    <row r="158" spans="1:10" x14ac:dyDescent="0.2">
      <c r="A158" s="13">
        <v>4</v>
      </c>
      <c r="B158" s="13" t="s">
        <v>151</v>
      </c>
      <c r="C158" s="13">
        <v>246</v>
      </c>
      <c r="D158" s="13" t="s">
        <v>172</v>
      </c>
      <c r="E158" s="14">
        <v>1</v>
      </c>
      <c r="F158" s="14">
        <v>1</v>
      </c>
      <c r="G158" s="14">
        <f>IFERROR(VLOOKUP(C158,'פילוח 10-2020'!A:E,2,FALSE),0)</f>
        <v>0</v>
      </c>
      <c r="H158" s="14">
        <f>IFERROR(VLOOKUP(C158,'פילוח 10-2020'!A:E,3,FALSE),0)</f>
        <v>1</v>
      </c>
      <c r="I158" s="7">
        <f>IFERROR(VLOOKUP(C158,'פילוח 10-2020'!A:E,5,FALSE),0)</f>
        <v>1</v>
      </c>
      <c r="J158" s="7">
        <f t="shared" si="2"/>
        <v>0</v>
      </c>
    </row>
    <row r="160" spans="1:10" ht="15" x14ac:dyDescent="0.25">
      <c r="E160" s="22">
        <f>SUM(E2:E159)</f>
        <v>217.28000000000085</v>
      </c>
      <c r="F160" s="22">
        <f t="shared" ref="F160:J160" si="3">SUM(F2:F159)</f>
        <v>205.87000000000072</v>
      </c>
      <c r="G160" s="22">
        <f t="shared" si="3"/>
        <v>11.040000000000001</v>
      </c>
      <c r="H160" s="22">
        <f t="shared" si="3"/>
        <v>194.83000000000067</v>
      </c>
      <c r="I160" s="22">
        <f t="shared" si="3"/>
        <v>207.2000000000007</v>
      </c>
      <c r="J160" s="22">
        <f t="shared" si="3"/>
        <v>1.33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62"/>
  <sheetViews>
    <sheetView rightToLeft="1" workbookViewId="0">
      <selection activeCell="B4" sqref="B4:E4"/>
    </sheetView>
  </sheetViews>
  <sheetFormatPr defaultRowHeight="14.25" x14ac:dyDescent="0.2"/>
  <cols>
    <col min="1" max="1" width="19.5" bestFit="1" customWidth="1"/>
    <col min="2" max="2" width="12.625" bestFit="1" customWidth="1"/>
    <col min="3" max="3" width="6.875" bestFit="1" customWidth="1"/>
    <col min="4" max="4" width="4.75" bestFit="1" customWidth="1"/>
    <col min="5" max="5" width="8.125" bestFit="1" customWidth="1"/>
  </cols>
  <sheetData>
    <row r="3" spans="1:5" x14ac:dyDescent="0.2">
      <c r="A3" s="8" t="s">
        <v>1114</v>
      </c>
      <c r="B3" s="8" t="s">
        <v>1112</v>
      </c>
    </row>
    <row r="4" spans="1:5" x14ac:dyDescent="0.2">
      <c r="A4" s="8" t="s">
        <v>1110</v>
      </c>
      <c r="B4" t="s">
        <v>225</v>
      </c>
      <c r="C4" t="s">
        <v>219</v>
      </c>
      <c r="D4" t="s">
        <v>1113</v>
      </c>
      <c r="E4" t="s">
        <v>1111</v>
      </c>
    </row>
    <row r="5" spans="1:5" x14ac:dyDescent="0.2">
      <c r="A5" s="9">
        <v>100</v>
      </c>
      <c r="B5" s="10">
        <v>0.25</v>
      </c>
      <c r="C5" s="10">
        <v>1.5</v>
      </c>
      <c r="D5" s="10"/>
      <c r="E5" s="10">
        <v>1.75</v>
      </c>
    </row>
    <row r="6" spans="1:5" x14ac:dyDescent="0.2">
      <c r="A6" s="9">
        <v>101</v>
      </c>
      <c r="B6" s="10">
        <v>1</v>
      </c>
      <c r="C6" s="10">
        <v>2.5</v>
      </c>
      <c r="D6" s="10"/>
      <c r="E6" s="10">
        <v>3.5</v>
      </c>
    </row>
    <row r="7" spans="1:5" x14ac:dyDescent="0.2">
      <c r="A7" s="9">
        <v>102</v>
      </c>
      <c r="B7" s="10"/>
      <c r="C7" s="10">
        <v>4.25</v>
      </c>
      <c r="D7" s="10"/>
      <c r="E7" s="10">
        <v>4.25</v>
      </c>
    </row>
    <row r="8" spans="1:5" x14ac:dyDescent="0.2">
      <c r="A8" s="9">
        <v>103</v>
      </c>
      <c r="B8" s="10"/>
      <c r="C8" s="10">
        <v>29.849999999999998</v>
      </c>
      <c r="D8" s="10"/>
      <c r="E8" s="10">
        <v>29.849999999999998</v>
      </c>
    </row>
    <row r="9" spans="1:5" x14ac:dyDescent="0.2">
      <c r="A9" s="9">
        <v>104</v>
      </c>
      <c r="B9" s="10"/>
      <c r="C9" s="10">
        <v>12.750000000000002</v>
      </c>
      <c r="D9" s="10"/>
      <c r="E9" s="10">
        <v>12.750000000000002</v>
      </c>
    </row>
    <row r="10" spans="1:5" x14ac:dyDescent="0.2">
      <c r="A10" s="9">
        <v>105</v>
      </c>
      <c r="B10" s="10"/>
      <c r="C10" s="10">
        <v>0.86</v>
      </c>
      <c r="D10" s="10"/>
      <c r="E10" s="10">
        <v>0.86</v>
      </c>
    </row>
    <row r="11" spans="1:5" x14ac:dyDescent="0.2">
      <c r="A11" s="9">
        <v>106</v>
      </c>
      <c r="B11" s="10"/>
      <c r="C11" s="10">
        <v>2.75</v>
      </c>
      <c r="D11" s="10"/>
      <c r="E11" s="10">
        <v>2.75</v>
      </c>
    </row>
    <row r="12" spans="1:5" x14ac:dyDescent="0.2">
      <c r="A12" s="9">
        <v>120</v>
      </c>
      <c r="B12" s="10"/>
      <c r="C12" s="10">
        <v>0.83000000000000007</v>
      </c>
      <c r="D12" s="10"/>
      <c r="E12" s="10">
        <v>0.83000000000000007</v>
      </c>
    </row>
    <row r="13" spans="1:5" x14ac:dyDescent="0.2">
      <c r="A13" s="9">
        <v>121</v>
      </c>
      <c r="B13" s="10"/>
      <c r="C13" s="10">
        <v>2.25</v>
      </c>
      <c r="D13" s="10"/>
      <c r="E13" s="10">
        <v>2.25</v>
      </c>
    </row>
    <row r="14" spans="1:5" x14ac:dyDescent="0.2">
      <c r="A14" s="9">
        <v>123</v>
      </c>
      <c r="B14" s="10">
        <v>1</v>
      </c>
      <c r="C14" s="10"/>
      <c r="D14" s="10"/>
      <c r="E14" s="10">
        <v>1</v>
      </c>
    </row>
    <row r="15" spans="1:5" x14ac:dyDescent="0.2">
      <c r="A15" s="9">
        <v>124</v>
      </c>
      <c r="B15" s="10"/>
      <c r="C15" s="10">
        <v>0.33</v>
      </c>
      <c r="D15" s="10"/>
      <c r="E15" s="10">
        <v>0.33</v>
      </c>
    </row>
    <row r="16" spans="1:5" x14ac:dyDescent="0.2">
      <c r="A16" s="9">
        <v>125</v>
      </c>
      <c r="B16" s="10"/>
      <c r="C16" s="10">
        <v>0.83000000000000007</v>
      </c>
      <c r="D16" s="10"/>
      <c r="E16" s="10">
        <v>0.83000000000000007</v>
      </c>
    </row>
    <row r="17" spans="1:5" x14ac:dyDescent="0.2">
      <c r="A17" s="9">
        <v>127</v>
      </c>
      <c r="B17" s="10"/>
      <c r="C17" s="10">
        <v>0.33</v>
      </c>
      <c r="D17" s="10"/>
      <c r="E17" s="10">
        <v>0.33</v>
      </c>
    </row>
    <row r="18" spans="1:5" x14ac:dyDescent="0.2">
      <c r="A18" s="9">
        <v>128</v>
      </c>
      <c r="B18" s="10"/>
      <c r="C18" s="10">
        <v>0.33</v>
      </c>
      <c r="D18" s="10"/>
      <c r="E18" s="10">
        <v>0.33</v>
      </c>
    </row>
    <row r="19" spans="1:5" x14ac:dyDescent="0.2">
      <c r="A19" s="9">
        <v>129</v>
      </c>
      <c r="B19" s="10"/>
      <c r="C19" s="10">
        <v>1.5</v>
      </c>
      <c r="D19" s="10"/>
      <c r="E19" s="10">
        <v>1.5</v>
      </c>
    </row>
    <row r="20" spans="1:5" x14ac:dyDescent="0.2">
      <c r="A20" s="9">
        <v>130</v>
      </c>
      <c r="B20" s="10">
        <v>0.5</v>
      </c>
      <c r="C20" s="10">
        <v>0.5</v>
      </c>
      <c r="D20" s="10"/>
      <c r="E20" s="10">
        <v>1</v>
      </c>
    </row>
    <row r="21" spans="1:5" x14ac:dyDescent="0.2">
      <c r="A21" s="9">
        <v>133</v>
      </c>
      <c r="B21" s="10"/>
      <c r="C21" s="10">
        <v>0.33</v>
      </c>
      <c r="D21" s="10"/>
      <c r="E21" s="10">
        <v>0.33</v>
      </c>
    </row>
    <row r="22" spans="1:5" x14ac:dyDescent="0.2">
      <c r="A22" s="9">
        <v>134</v>
      </c>
      <c r="B22" s="10"/>
      <c r="C22" s="10">
        <v>0.33</v>
      </c>
      <c r="D22" s="10"/>
      <c r="E22" s="10">
        <v>0.33</v>
      </c>
    </row>
    <row r="23" spans="1:5" x14ac:dyDescent="0.2">
      <c r="A23" s="9">
        <v>140</v>
      </c>
      <c r="B23" s="10"/>
      <c r="C23" s="10">
        <v>0.5</v>
      </c>
      <c r="D23" s="10"/>
      <c r="E23" s="10">
        <v>0.5</v>
      </c>
    </row>
    <row r="24" spans="1:5" x14ac:dyDescent="0.2">
      <c r="A24" s="9">
        <v>141</v>
      </c>
      <c r="B24" s="10"/>
      <c r="C24" s="10">
        <v>0.33</v>
      </c>
      <c r="D24" s="10"/>
      <c r="E24" s="10">
        <v>0.33</v>
      </c>
    </row>
    <row r="25" spans="1:5" x14ac:dyDescent="0.2">
      <c r="A25" s="9">
        <v>142</v>
      </c>
      <c r="B25" s="10"/>
      <c r="C25" s="10">
        <v>0.33</v>
      </c>
      <c r="D25" s="10"/>
      <c r="E25" s="10">
        <v>0.33</v>
      </c>
    </row>
    <row r="26" spans="1:5" x14ac:dyDescent="0.2">
      <c r="A26" s="9">
        <v>143</v>
      </c>
      <c r="B26" s="10"/>
      <c r="C26" s="10"/>
      <c r="D26" s="10"/>
      <c r="E26" s="10"/>
    </row>
    <row r="27" spans="1:5" x14ac:dyDescent="0.2">
      <c r="A27" s="9">
        <v>145</v>
      </c>
      <c r="B27" s="10"/>
      <c r="C27" s="10">
        <v>0.33</v>
      </c>
      <c r="D27" s="10"/>
      <c r="E27" s="10">
        <v>0.33</v>
      </c>
    </row>
    <row r="28" spans="1:5" x14ac:dyDescent="0.2">
      <c r="A28" s="9">
        <v>146</v>
      </c>
      <c r="B28" s="10"/>
      <c r="C28" s="10">
        <v>1.25</v>
      </c>
      <c r="D28" s="10"/>
      <c r="E28" s="10">
        <v>1.25</v>
      </c>
    </row>
    <row r="29" spans="1:5" x14ac:dyDescent="0.2">
      <c r="A29" s="9">
        <v>147</v>
      </c>
      <c r="B29" s="10"/>
      <c r="C29" s="10">
        <v>1.2000000000000002</v>
      </c>
      <c r="D29" s="10"/>
      <c r="E29" s="10">
        <v>1.2000000000000002</v>
      </c>
    </row>
    <row r="30" spans="1:5" x14ac:dyDescent="0.2">
      <c r="A30" s="9">
        <v>161</v>
      </c>
      <c r="B30" s="10"/>
      <c r="C30" s="10">
        <v>0.33</v>
      </c>
      <c r="D30" s="10"/>
      <c r="E30" s="10">
        <v>0.33</v>
      </c>
    </row>
    <row r="31" spans="1:5" x14ac:dyDescent="0.2">
      <c r="A31" s="9">
        <v>162</v>
      </c>
      <c r="B31" s="10"/>
      <c r="C31" s="10">
        <v>0.33</v>
      </c>
      <c r="D31" s="10"/>
      <c r="E31" s="10">
        <v>0.33</v>
      </c>
    </row>
    <row r="32" spans="1:5" x14ac:dyDescent="0.2">
      <c r="A32" s="9">
        <v>164</v>
      </c>
      <c r="B32" s="10"/>
      <c r="C32" s="10">
        <v>0.5</v>
      </c>
      <c r="D32" s="10"/>
      <c r="E32" s="10">
        <v>0.5</v>
      </c>
    </row>
    <row r="33" spans="1:5" x14ac:dyDescent="0.2">
      <c r="A33" s="9">
        <v>165</v>
      </c>
      <c r="B33" s="10"/>
      <c r="C33" s="10">
        <v>0.83000000000000007</v>
      </c>
      <c r="D33" s="10"/>
      <c r="E33" s="10">
        <v>0.83000000000000007</v>
      </c>
    </row>
    <row r="34" spans="1:5" x14ac:dyDescent="0.2">
      <c r="A34" s="9">
        <v>166</v>
      </c>
      <c r="B34" s="10"/>
      <c r="C34" s="10">
        <v>0.33</v>
      </c>
      <c r="D34" s="10"/>
      <c r="E34" s="10">
        <v>0.33</v>
      </c>
    </row>
    <row r="35" spans="1:5" x14ac:dyDescent="0.2">
      <c r="A35" s="9">
        <v>167</v>
      </c>
      <c r="B35" s="10"/>
      <c r="C35" s="10">
        <v>0.33</v>
      </c>
      <c r="D35" s="10"/>
      <c r="E35" s="10">
        <v>0.33</v>
      </c>
    </row>
    <row r="36" spans="1:5" x14ac:dyDescent="0.2">
      <c r="A36" s="9">
        <v>168</v>
      </c>
      <c r="B36" s="10"/>
      <c r="C36" s="10">
        <v>0.33</v>
      </c>
      <c r="D36" s="10"/>
      <c r="E36" s="10">
        <v>0.33</v>
      </c>
    </row>
    <row r="37" spans="1:5" x14ac:dyDescent="0.2">
      <c r="A37" s="9">
        <v>169</v>
      </c>
      <c r="B37" s="10"/>
      <c r="C37" s="10">
        <v>0.33</v>
      </c>
      <c r="D37" s="10"/>
      <c r="E37" s="10">
        <v>0.33</v>
      </c>
    </row>
    <row r="38" spans="1:5" x14ac:dyDescent="0.2">
      <c r="A38" s="9">
        <v>171</v>
      </c>
      <c r="B38" s="10"/>
      <c r="C38" s="10">
        <v>0.33</v>
      </c>
      <c r="D38" s="10"/>
      <c r="E38" s="10">
        <v>0.33</v>
      </c>
    </row>
    <row r="39" spans="1:5" x14ac:dyDescent="0.2">
      <c r="A39" s="9">
        <v>172</v>
      </c>
      <c r="B39" s="10"/>
      <c r="C39" s="10">
        <v>0.33</v>
      </c>
      <c r="D39" s="10"/>
      <c r="E39" s="10">
        <v>0.33</v>
      </c>
    </row>
    <row r="40" spans="1:5" x14ac:dyDescent="0.2">
      <c r="A40" s="9">
        <v>173</v>
      </c>
      <c r="B40" s="10"/>
      <c r="C40" s="10">
        <v>1</v>
      </c>
      <c r="D40" s="10"/>
      <c r="E40" s="10">
        <v>1</v>
      </c>
    </row>
    <row r="41" spans="1:5" x14ac:dyDescent="0.2">
      <c r="A41" s="9">
        <v>174</v>
      </c>
      <c r="B41" s="10"/>
      <c r="C41" s="10"/>
      <c r="D41" s="10"/>
      <c r="E41" s="10"/>
    </row>
    <row r="42" spans="1:5" x14ac:dyDescent="0.2">
      <c r="A42" s="9">
        <v>178</v>
      </c>
      <c r="B42" s="10"/>
      <c r="C42" s="10">
        <v>1.25</v>
      </c>
      <c r="D42" s="10"/>
      <c r="E42" s="10">
        <v>1.25</v>
      </c>
    </row>
    <row r="43" spans="1:5" x14ac:dyDescent="0.2">
      <c r="A43" s="9">
        <v>184</v>
      </c>
      <c r="B43" s="10"/>
      <c r="C43" s="10">
        <v>0.5</v>
      </c>
      <c r="D43" s="10"/>
      <c r="E43" s="10">
        <v>0.5</v>
      </c>
    </row>
    <row r="44" spans="1:5" x14ac:dyDescent="0.2">
      <c r="A44" s="9">
        <v>186</v>
      </c>
      <c r="B44" s="10"/>
      <c r="C44" s="10">
        <v>0.33</v>
      </c>
      <c r="D44" s="10"/>
      <c r="E44" s="10">
        <v>0.33</v>
      </c>
    </row>
    <row r="45" spans="1:5" x14ac:dyDescent="0.2">
      <c r="A45" s="9">
        <v>221</v>
      </c>
      <c r="B45" s="10">
        <v>0.33</v>
      </c>
      <c r="C45" s="10">
        <v>0.5</v>
      </c>
      <c r="D45" s="10"/>
      <c r="E45" s="10">
        <v>0.83000000000000007</v>
      </c>
    </row>
    <row r="46" spans="1:5" x14ac:dyDescent="0.2">
      <c r="A46" s="9">
        <v>222</v>
      </c>
      <c r="B46" s="10"/>
      <c r="C46" s="10"/>
      <c r="D46" s="10"/>
      <c r="E46" s="10"/>
    </row>
    <row r="47" spans="1:5" x14ac:dyDescent="0.2">
      <c r="A47" s="9">
        <v>245</v>
      </c>
      <c r="B47" s="10">
        <v>0.5</v>
      </c>
      <c r="C47" s="10"/>
      <c r="D47" s="10"/>
      <c r="E47" s="10">
        <v>0.5</v>
      </c>
    </row>
    <row r="48" spans="1:5" x14ac:dyDescent="0.2">
      <c r="A48" s="9">
        <v>246</v>
      </c>
      <c r="B48" s="10"/>
      <c r="C48" s="10">
        <v>1</v>
      </c>
      <c r="D48" s="10"/>
      <c r="E48" s="10">
        <v>1</v>
      </c>
    </row>
    <row r="49" spans="1:5" x14ac:dyDescent="0.2">
      <c r="A49" s="9">
        <v>300</v>
      </c>
      <c r="B49" s="10">
        <v>1.05</v>
      </c>
      <c r="C49" s="10">
        <v>7.7600000000000007</v>
      </c>
      <c r="D49" s="10"/>
      <c r="E49" s="10">
        <v>8.81</v>
      </c>
    </row>
    <row r="50" spans="1:5" x14ac:dyDescent="0.2">
      <c r="A50" s="9">
        <v>301</v>
      </c>
      <c r="B50" s="10">
        <v>1</v>
      </c>
      <c r="C50" s="10">
        <v>0.75</v>
      </c>
      <c r="D50" s="10"/>
      <c r="E50" s="10">
        <v>1.75</v>
      </c>
    </row>
    <row r="51" spans="1:5" x14ac:dyDescent="0.2">
      <c r="A51" s="9">
        <v>302</v>
      </c>
      <c r="B51" s="10"/>
      <c r="C51" s="10">
        <v>2</v>
      </c>
      <c r="D51" s="10"/>
      <c r="E51" s="10">
        <v>2</v>
      </c>
    </row>
    <row r="52" spans="1:5" x14ac:dyDescent="0.2">
      <c r="A52" s="9">
        <v>303</v>
      </c>
      <c r="B52" s="10"/>
      <c r="C52" s="10">
        <v>3.45</v>
      </c>
      <c r="D52" s="10"/>
      <c r="E52" s="10">
        <v>3.45</v>
      </c>
    </row>
    <row r="53" spans="1:5" x14ac:dyDescent="0.2">
      <c r="A53" s="9">
        <v>304</v>
      </c>
      <c r="B53" s="10"/>
      <c r="C53" s="10">
        <v>4.1500000000000004</v>
      </c>
      <c r="D53" s="10"/>
      <c r="E53" s="10">
        <v>4.1500000000000004</v>
      </c>
    </row>
    <row r="54" spans="1:5" x14ac:dyDescent="0.2">
      <c r="A54" s="9">
        <v>305</v>
      </c>
      <c r="B54" s="10"/>
      <c r="C54" s="10">
        <v>3.16</v>
      </c>
      <c r="D54" s="10"/>
      <c r="E54" s="10">
        <v>3.16</v>
      </c>
    </row>
    <row r="55" spans="1:5" x14ac:dyDescent="0.2">
      <c r="A55" s="9">
        <v>306</v>
      </c>
      <c r="B55" s="10"/>
      <c r="C55" s="10">
        <v>1.5</v>
      </c>
      <c r="D55" s="10"/>
      <c r="E55" s="10">
        <v>1.5</v>
      </c>
    </row>
    <row r="56" spans="1:5" x14ac:dyDescent="0.2">
      <c r="A56" s="9">
        <v>307</v>
      </c>
      <c r="B56" s="10">
        <v>0.75</v>
      </c>
      <c r="C56" s="10">
        <v>3.25</v>
      </c>
      <c r="D56" s="10"/>
      <c r="E56" s="10">
        <v>4</v>
      </c>
    </row>
    <row r="57" spans="1:5" x14ac:dyDescent="0.2">
      <c r="A57" s="9">
        <v>308</v>
      </c>
      <c r="B57" s="10">
        <v>0.85</v>
      </c>
      <c r="C57" s="10">
        <v>4.9000000000000004</v>
      </c>
      <c r="D57" s="10"/>
      <c r="E57" s="10">
        <v>5.75</v>
      </c>
    </row>
    <row r="58" spans="1:5" x14ac:dyDescent="0.2">
      <c r="A58" s="9">
        <v>309</v>
      </c>
      <c r="B58" s="10"/>
      <c r="C58" s="10">
        <v>7</v>
      </c>
      <c r="D58" s="10"/>
      <c r="E58" s="10">
        <v>7</v>
      </c>
    </row>
    <row r="59" spans="1:5" x14ac:dyDescent="0.2">
      <c r="A59" s="9">
        <v>310</v>
      </c>
      <c r="B59" s="10">
        <v>0.75</v>
      </c>
      <c r="C59" s="10">
        <v>3.37</v>
      </c>
      <c r="D59" s="10"/>
      <c r="E59" s="10">
        <v>4.12</v>
      </c>
    </row>
    <row r="60" spans="1:5" x14ac:dyDescent="0.2">
      <c r="A60" s="9">
        <v>311</v>
      </c>
      <c r="B60" s="10"/>
      <c r="C60" s="10">
        <v>1.75</v>
      </c>
      <c r="D60" s="10"/>
      <c r="E60" s="10">
        <v>1.75</v>
      </c>
    </row>
    <row r="61" spans="1:5" x14ac:dyDescent="0.2">
      <c r="A61" s="9">
        <v>312</v>
      </c>
      <c r="B61" s="10"/>
      <c r="C61" s="10">
        <v>3.75</v>
      </c>
      <c r="D61" s="10"/>
      <c r="E61" s="10">
        <v>3.75</v>
      </c>
    </row>
    <row r="62" spans="1:5" x14ac:dyDescent="0.2">
      <c r="A62" s="9">
        <v>313</v>
      </c>
      <c r="B62" s="10"/>
      <c r="C62" s="10">
        <v>7</v>
      </c>
      <c r="D62" s="10"/>
      <c r="E62" s="10">
        <v>7</v>
      </c>
    </row>
    <row r="63" spans="1:5" x14ac:dyDescent="0.2">
      <c r="A63" s="9">
        <v>320</v>
      </c>
      <c r="B63" s="10"/>
      <c r="C63" s="10">
        <v>0.33</v>
      </c>
      <c r="D63" s="10"/>
      <c r="E63" s="10">
        <v>0.33</v>
      </c>
    </row>
    <row r="64" spans="1:5" x14ac:dyDescent="0.2">
      <c r="A64" s="9">
        <v>321</v>
      </c>
      <c r="B64" s="10"/>
      <c r="C64" s="10">
        <v>0.33</v>
      </c>
      <c r="D64" s="10"/>
      <c r="E64" s="10">
        <v>0.33</v>
      </c>
    </row>
    <row r="65" spans="1:5" x14ac:dyDescent="0.2">
      <c r="A65" s="9">
        <v>322</v>
      </c>
      <c r="B65" s="10"/>
      <c r="C65" s="10">
        <v>0.33</v>
      </c>
      <c r="D65" s="10"/>
      <c r="E65" s="10">
        <v>0.33</v>
      </c>
    </row>
    <row r="66" spans="1:5" x14ac:dyDescent="0.2">
      <c r="A66" s="9">
        <v>323</v>
      </c>
      <c r="B66" s="10"/>
      <c r="C66" s="10">
        <v>0.33</v>
      </c>
      <c r="D66" s="10"/>
      <c r="E66" s="10">
        <v>0.33</v>
      </c>
    </row>
    <row r="67" spans="1:5" x14ac:dyDescent="0.2">
      <c r="A67" s="9">
        <v>324</v>
      </c>
      <c r="B67" s="10"/>
      <c r="C67" s="10">
        <v>0.33</v>
      </c>
      <c r="D67" s="10"/>
      <c r="E67" s="10">
        <v>0.33</v>
      </c>
    </row>
    <row r="68" spans="1:5" x14ac:dyDescent="0.2">
      <c r="A68" s="9">
        <v>325</v>
      </c>
      <c r="B68" s="10"/>
      <c r="C68" s="10">
        <v>0.5</v>
      </c>
      <c r="D68" s="10"/>
      <c r="E68" s="10">
        <v>0.5</v>
      </c>
    </row>
    <row r="69" spans="1:5" x14ac:dyDescent="0.2">
      <c r="A69" s="9">
        <v>326</v>
      </c>
      <c r="B69" s="10"/>
      <c r="C69" s="10">
        <v>0.33</v>
      </c>
      <c r="D69" s="10"/>
      <c r="E69" s="10">
        <v>0.33</v>
      </c>
    </row>
    <row r="70" spans="1:5" x14ac:dyDescent="0.2">
      <c r="A70" s="9">
        <v>327</v>
      </c>
      <c r="B70" s="10">
        <v>0.33</v>
      </c>
      <c r="C70" s="10"/>
      <c r="D70" s="10"/>
      <c r="E70" s="10">
        <v>0.33</v>
      </c>
    </row>
    <row r="71" spans="1:5" x14ac:dyDescent="0.2">
      <c r="A71" s="9">
        <v>328</v>
      </c>
      <c r="B71" s="10"/>
      <c r="C71" s="10">
        <v>2</v>
      </c>
      <c r="D71" s="10"/>
      <c r="E71" s="10">
        <v>2</v>
      </c>
    </row>
    <row r="72" spans="1:5" x14ac:dyDescent="0.2">
      <c r="A72" s="9">
        <v>329</v>
      </c>
      <c r="B72" s="10"/>
      <c r="C72" s="10">
        <v>0.75</v>
      </c>
      <c r="D72" s="10"/>
      <c r="E72" s="10">
        <v>0.75</v>
      </c>
    </row>
    <row r="73" spans="1:5" x14ac:dyDescent="0.2">
      <c r="A73" s="9">
        <v>330</v>
      </c>
      <c r="B73" s="10"/>
      <c r="C73" s="10">
        <v>0.33</v>
      </c>
      <c r="D73" s="10"/>
      <c r="E73" s="10">
        <v>0.33</v>
      </c>
    </row>
    <row r="74" spans="1:5" x14ac:dyDescent="0.2">
      <c r="A74" s="9">
        <v>331</v>
      </c>
      <c r="B74" s="10"/>
      <c r="C74" s="10">
        <v>0.5</v>
      </c>
      <c r="D74" s="10"/>
      <c r="E74" s="10">
        <v>0.5</v>
      </c>
    </row>
    <row r="75" spans="1:5" x14ac:dyDescent="0.2">
      <c r="A75" s="9">
        <v>332</v>
      </c>
      <c r="B75" s="10"/>
      <c r="C75" s="10"/>
      <c r="D75" s="10"/>
      <c r="E75" s="10"/>
    </row>
    <row r="76" spans="1:5" x14ac:dyDescent="0.2">
      <c r="A76" s="9">
        <v>334</v>
      </c>
      <c r="B76" s="10"/>
      <c r="C76" s="10">
        <v>0.33</v>
      </c>
      <c r="D76" s="10"/>
      <c r="E76" s="10">
        <v>0.33</v>
      </c>
    </row>
    <row r="77" spans="1:5" x14ac:dyDescent="0.2">
      <c r="A77" s="9">
        <v>337</v>
      </c>
      <c r="B77" s="10"/>
      <c r="C77" s="10">
        <v>0.7</v>
      </c>
      <c r="D77" s="10"/>
      <c r="E77" s="10">
        <v>0.7</v>
      </c>
    </row>
    <row r="78" spans="1:5" x14ac:dyDescent="0.2">
      <c r="A78" s="9">
        <v>338</v>
      </c>
      <c r="B78" s="10"/>
      <c r="C78" s="10">
        <v>0.33</v>
      </c>
      <c r="D78" s="10"/>
      <c r="E78" s="10">
        <v>0.33</v>
      </c>
    </row>
    <row r="79" spans="1:5" x14ac:dyDescent="0.2">
      <c r="A79" s="9">
        <v>339</v>
      </c>
      <c r="B79" s="10"/>
      <c r="C79" s="10">
        <v>0.83000000000000007</v>
      </c>
      <c r="D79" s="10"/>
      <c r="E79" s="10">
        <v>0.83000000000000007</v>
      </c>
    </row>
    <row r="80" spans="1:5" x14ac:dyDescent="0.2">
      <c r="A80" s="9">
        <v>340</v>
      </c>
      <c r="B80" s="10">
        <v>0.75</v>
      </c>
      <c r="C80" s="10"/>
      <c r="D80" s="10"/>
      <c r="E80" s="10">
        <v>0.75</v>
      </c>
    </row>
    <row r="81" spans="1:5" x14ac:dyDescent="0.2">
      <c r="A81" s="9">
        <v>341</v>
      </c>
      <c r="B81" s="10"/>
      <c r="C81" s="10">
        <v>1</v>
      </c>
      <c r="D81" s="10"/>
      <c r="E81" s="10">
        <v>1</v>
      </c>
    </row>
    <row r="82" spans="1:5" x14ac:dyDescent="0.2">
      <c r="A82" s="9">
        <v>342</v>
      </c>
      <c r="B82" s="10"/>
      <c r="C82" s="10">
        <v>2.5</v>
      </c>
      <c r="D82" s="10"/>
      <c r="E82" s="10">
        <v>2.5</v>
      </c>
    </row>
    <row r="83" spans="1:5" x14ac:dyDescent="0.2">
      <c r="A83" s="9">
        <v>343</v>
      </c>
      <c r="B83" s="10"/>
      <c r="C83" s="10">
        <v>2.5</v>
      </c>
      <c r="D83" s="10"/>
      <c r="E83" s="10">
        <v>2.5</v>
      </c>
    </row>
    <row r="84" spans="1:5" x14ac:dyDescent="0.2">
      <c r="A84" s="9">
        <v>344</v>
      </c>
      <c r="B84" s="10"/>
      <c r="C84" s="10">
        <v>0.33</v>
      </c>
      <c r="D84" s="10"/>
      <c r="E84" s="10">
        <v>0.33</v>
      </c>
    </row>
    <row r="85" spans="1:5" x14ac:dyDescent="0.2">
      <c r="A85" s="9">
        <v>345</v>
      </c>
      <c r="B85" s="10"/>
      <c r="C85" s="10">
        <v>0.33</v>
      </c>
      <c r="D85" s="10"/>
      <c r="E85" s="10">
        <v>0.33</v>
      </c>
    </row>
    <row r="86" spans="1:5" x14ac:dyDescent="0.2">
      <c r="A86" s="9">
        <v>346</v>
      </c>
      <c r="B86" s="10"/>
      <c r="C86" s="10">
        <v>0.5</v>
      </c>
      <c r="D86" s="10"/>
      <c r="E86" s="10">
        <v>0.5</v>
      </c>
    </row>
    <row r="87" spans="1:5" x14ac:dyDescent="0.2">
      <c r="A87" s="9">
        <v>347</v>
      </c>
      <c r="B87" s="10">
        <v>0.15</v>
      </c>
      <c r="C87" s="10">
        <v>1.5499999999999998</v>
      </c>
      <c r="D87" s="10"/>
      <c r="E87" s="10">
        <v>1.6999999999999997</v>
      </c>
    </row>
    <row r="88" spans="1:5" x14ac:dyDescent="0.2">
      <c r="A88" s="9">
        <v>350</v>
      </c>
      <c r="B88" s="10"/>
      <c r="C88" s="10">
        <v>0.33</v>
      </c>
      <c r="D88" s="10"/>
      <c r="E88" s="10">
        <v>0.33</v>
      </c>
    </row>
    <row r="89" spans="1:5" x14ac:dyDescent="0.2">
      <c r="A89" s="9">
        <v>352</v>
      </c>
      <c r="B89" s="10"/>
      <c r="C89" s="10">
        <v>0.33</v>
      </c>
      <c r="D89" s="10"/>
      <c r="E89" s="10">
        <v>0.33</v>
      </c>
    </row>
    <row r="90" spans="1:5" x14ac:dyDescent="0.2">
      <c r="A90" s="9">
        <v>353</v>
      </c>
      <c r="B90" s="10"/>
      <c r="C90" s="10">
        <v>0.33</v>
      </c>
      <c r="D90" s="10"/>
      <c r="E90" s="10">
        <v>0.33</v>
      </c>
    </row>
    <row r="91" spans="1:5" x14ac:dyDescent="0.2">
      <c r="A91" s="9">
        <v>355</v>
      </c>
      <c r="B91" s="10"/>
      <c r="C91" s="10">
        <v>0.33</v>
      </c>
      <c r="D91" s="10"/>
      <c r="E91" s="10">
        <v>0.33</v>
      </c>
    </row>
    <row r="92" spans="1:5" x14ac:dyDescent="0.2">
      <c r="A92" s="9">
        <v>359</v>
      </c>
      <c r="B92" s="10"/>
      <c r="C92" s="10">
        <v>2</v>
      </c>
      <c r="D92" s="10"/>
      <c r="E92" s="10">
        <v>2</v>
      </c>
    </row>
    <row r="93" spans="1:5" x14ac:dyDescent="0.2">
      <c r="A93" s="9">
        <v>361</v>
      </c>
      <c r="B93" s="10"/>
      <c r="C93" s="10">
        <v>0.33</v>
      </c>
      <c r="D93" s="10"/>
      <c r="E93" s="10">
        <v>0.33</v>
      </c>
    </row>
    <row r="94" spans="1:5" x14ac:dyDescent="0.2">
      <c r="A94" s="9">
        <v>362</v>
      </c>
      <c r="B94" s="10"/>
      <c r="C94" s="10">
        <v>0.33</v>
      </c>
      <c r="D94" s="10"/>
      <c r="E94" s="10">
        <v>0.33</v>
      </c>
    </row>
    <row r="95" spans="1:5" x14ac:dyDescent="0.2">
      <c r="A95" s="9">
        <v>363</v>
      </c>
      <c r="B95" s="10"/>
      <c r="C95" s="10">
        <v>0.5</v>
      </c>
      <c r="D95" s="10"/>
      <c r="E95" s="10">
        <v>0.5</v>
      </c>
    </row>
    <row r="96" spans="1:5" x14ac:dyDescent="0.2">
      <c r="A96" s="9">
        <v>365</v>
      </c>
      <c r="B96" s="10"/>
      <c r="C96" s="10">
        <v>0.33</v>
      </c>
      <c r="D96" s="10"/>
      <c r="E96" s="10">
        <v>0.33</v>
      </c>
    </row>
    <row r="97" spans="1:5" x14ac:dyDescent="0.2">
      <c r="A97" s="9">
        <v>366</v>
      </c>
      <c r="B97" s="10">
        <v>0.5</v>
      </c>
      <c r="C97" s="10">
        <v>0.5</v>
      </c>
      <c r="D97" s="10"/>
      <c r="E97" s="10">
        <v>1</v>
      </c>
    </row>
    <row r="98" spans="1:5" x14ac:dyDescent="0.2">
      <c r="A98" s="9">
        <v>368</v>
      </c>
      <c r="B98" s="10"/>
      <c r="C98" s="10">
        <v>0.5</v>
      </c>
      <c r="D98" s="10"/>
      <c r="E98" s="10">
        <v>0.5</v>
      </c>
    </row>
    <row r="99" spans="1:5" x14ac:dyDescent="0.2">
      <c r="A99" s="9">
        <v>370</v>
      </c>
      <c r="B99" s="10"/>
      <c r="C99" s="10">
        <v>0.33</v>
      </c>
      <c r="D99" s="10"/>
      <c r="E99" s="10">
        <v>0.33</v>
      </c>
    </row>
    <row r="100" spans="1:5" x14ac:dyDescent="0.2">
      <c r="A100" s="9">
        <v>371</v>
      </c>
      <c r="B100" s="10"/>
      <c r="C100" s="10">
        <v>0.33</v>
      </c>
      <c r="D100" s="10"/>
      <c r="E100" s="10">
        <v>0.33</v>
      </c>
    </row>
    <row r="101" spans="1:5" x14ac:dyDescent="0.2">
      <c r="A101" s="9">
        <v>374</v>
      </c>
      <c r="B101" s="10"/>
      <c r="C101" s="10">
        <v>0.33</v>
      </c>
      <c r="D101" s="10"/>
      <c r="E101" s="10">
        <v>0.33</v>
      </c>
    </row>
    <row r="102" spans="1:5" x14ac:dyDescent="0.2">
      <c r="A102" s="9">
        <v>375</v>
      </c>
      <c r="B102" s="10"/>
      <c r="C102" s="10">
        <v>0.33</v>
      </c>
      <c r="D102" s="10"/>
      <c r="E102" s="10">
        <v>0.33</v>
      </c>
    </row>
    <row r="103" spans="1:5" x14ac:dyDescent="0.2">
      <c r="A103" s="9">
        <v>377</v>
      </c>
      <c r="B103" s="10"/>
      <c r="C103" s="10">
        <v>0.5</v>
      </c>
      <c r="D103" s="10"/>
      <c r="E103" s="10">
        <v>0.5</v>
      </c>
    </row>
    <row r="104" spans="1:5" x14ac:dyDescent="0.2">
      <c r="A104" s="9">
        <v>378</v>
      </c>
      <c r="B104" s="10"/>
      <c r="C104" s="10">
        <v>0.33</v>
      </c>
      <c r="D104" s="10"/>
      <c r="E104" s="10">
        <v>0.33</v>
      </c>
    </row>
    <row r="105" spans="1:5" x14ac:dyDescent="0.2">
      <c r="A105" s="9">
        <v>379</v>
      </c>
      <c r="B105" s="10"/>
      <c r="C105" s="10">
        <v>0.5</v>
      </c>
      <c r="D105" s="10"/>
      <c r="E105" s="10">
        <v>0.5</v>
      </c>
    </row>
    <row r="106" spans="1:5" x14ac:dyDescent="0.2">
      <c r="A106" s="9">
        <v>421</v>
      </c>
      <c r="B106" s="10"/>
      <c r="C106" s="10">
        <v>0.33</v>
      </c>
      <c r="D106" s="10"/>
      <c r="E106" s="10">
        <v>0.33</v>
      </c>
    </row>
    <row r="107" spans="1:5" x14ac:dyDescent="0.2">
      <c r="A107" s="9">
        <v>422</v>
      </c>
      <c r="B107" s="10"/>
      <c r="C107" s="10"/>
      <c r="D107" s="10"/>
      <c r="E107" s="10"/>
    </row>
    <row r="108" spans="1:5" x14ac:dyDescent="0.2">
      <c r="A108" s="9">
        <v>424</v>
      </c>
      <c r="B108" s="10"/>
      <c r="C108" s="10">
        <v>0.33</v>
      </c>
      <c r="D108" s="10"/>
      <c r="E108" s="10">
        <v>0.33</v>
      </c>
    </row>
    <row r="109" spans="1:5" x14ac:dyDescent="0.2">
      <c r="A109" s="9">
        <v>425</v>
      </c>
      <c r="B109" s="10"/>
      <c r="C109" s="10">
        <v>0.33</v>
      </c>
      <c r="D109" s="10"/>
      <c r="E109" s="10">
        <v>0.33</v>
      </c>
    </row>
    <row r="110" spans="1:5" x14ac:dyDescent="0.2">
      <c r="A110" s="9">
        <v>426</v>
      </c>
      <c r="B110" s="10"/>
      <c r="C110" s="10">
        <v>0.25</v>
      </c>
      <c r="D110" s="10"/>
      <c r="E110" s="10">
        <v>0.25</v>
      </c>
    </row>
    <row r="111" spans="1:5" x14ac:dyDescent="0.2">
      <c r="A111" s="9">
        <v>500</v>
      </c>
      <c r="B111" s="10"/>
      <c r="C111" s="10">
        <v>2</v>
      </c>
      <c r="D111" s="10"/>
      <c r="E111" s="10">
        <v>2</v>
      </c>
    </row>
    <row r="112" spans="1:5" x14ac:dyDescent="0.2">
      <c r="A112" s="9">
        <v>501</v>
      </c>
      <c r="B112" s="10"/>
      <c r="C112" s="10">
        <v>7.2499999999999991</v>
      </c>
      <c r="D112" s="10"/>
      <c r="E112" s="10">
        <v>7.2499999999999991</v>
      </c>
    </row>
    <row r="113" spans="1:5" x14ac:dyDescent="0.2">
      <c r="A113" s="9">
        <v>502</v>
      </c>
      <c r="B113" s="10"/>
      <c r="C113" s="10">
        <v>1.49</v>
      </c>
      <c r="D113" s="10"/>
      <c r="E113" s="10">
        <v>1.49</v>
      </c>
    </row>
    <row r="114" spans="1:5" x14ac:dyDescent="0.2">
      <c r="A114" s="9">
        <v>503</v>
      </c>
      <c r="B114" s="10"/>
      <c r="C114" s="10">
        <v>1.75</v>
      </c>
      <c r="D114" s="10"/>
      <c r="E114" s="10">
        <v>1.75</v>
      </c>
    </row>
    <row r="115" spans="1:5" x14ac:dyDescent="0.2">
      <c r="A115" s="9">
        <v>504</v>
      </c>
      <c r="B115" s="10"/>
      <c r="C115" s="10">
        <v>1.6300000000000001</v>
      </c>
      <c r="D115" s="10"/>
      <c r="E115" s="10">
        <v>1.6300000000000001</v>
      </c>
    </row>
    <row r="116" spans="1:5" x14ac:dyDescent="0.2">
      <c r="A116" s="9">
        <v>505</v>
      </c>
      <c r="B116" s="10"/>
      <c r="C116" s="10">
        <v>0.25</v>
      </c>
      <c r="D116" s="10"/>
      <c r="E116" s="10">
        <v>0.25</v>
      </c>
    </row>
    <row r="117" spans="1:5" x14ac:dyDescent="0.2">
      <c r="A117" s="9">
        <v>506</v>
      </c>
      <c r="B117" s="10"/>
      <c r="C117" s="10">
        <v>1</v>
      </c>
      <c r="D117" s="10"/>
      <c r="E117" s="10">
        <v>1</v>
      </c>
    </row>
    <row r="118" spans="1:5" x14ac:dyDescent="0.2">
      <c r="A118" s="9">
        <v>507</v>
      </c>
      <c r="B118" s="10"/>
      <c r="C118" s="10">
        <v>1</v>
      </c>
      <c r="D118" s="10"/>
      <c r="E118" s="10">
        <v>1</v>
      </c>
    </row>
    <row r="119" spans="1:5" x14ac:dyDescent="0.2">
      <c r="A119" s="9">
        <v>520</v>
      </c>
      <c r="B119" s="10"/>
      <c r="C119" s="10">
        <v>0.33</v>
      </c>
      <c r="D119" s="10"/>
      <c r="E119" s="10">
        <v>0.33</v>
      </c>
    </row>
    <row r="120" spans="1:5" x14ac:dyDescent="0.2">
      <c r="A120" s="9">
        <v>521</v>
      </c>
      <c r="B120" s="10"/>
      <c r="C120" s="10">
        <v>0.33</v>
      </c>
      <c r="D120" s="10"/>
      <c r="E120" s="10">
        <v>0.33</v>
      </c>
    </row>
    <row r="121" spans="1:5" x14ac:dyDescent="0.2">
      <c r="A121" s="9">
        <v>522</v>
      </c>
      <c r="B121" s="10"/>
      <c r="C121" s="10">
        <v>0.2</v>
      </c>
      <c r="D121" s="10"/>
      <c r="E121" s="10">
        <v>0.2</v>
      </c>
    </row>
    <row r="122" spans="1:5" x14ac:dyDescent="0.2">
      <c r="A122" s="9">
        <v>524</v>
      </c>
      <c r="B122" s="10"/>
      <c r="C122" s="10">
        <v>0.33</v>
      </c>
      <c r="D122" s="10"/>
      <c r="E122" s="10">
        <v>0.33</v>
      </c>
    </row>
    <row r="123" spans="1:5" x14ac:dyDescent="0.2">
      <c r="A123" s="9">
        <v>526</v>
      </c>
      <c r="B123" s="10"/>
      <c r="C123" s="10">
        <v>0.33</v>
      </c>
      <c r="D123" s="10"/>
      <c r="E123" s="10">
        <v>0.33</v>
      </c>
    </row>
    <row r="124" spans="1:5" x14ac:dyDescent="0.2">
      <c r="A124" s="9">
        <v>529</v>
      </c>
      <c r="B124" s="10"/>
      <c r="C124" s="10">
        <v>0.83000000000000007</v>
      </c>
      <c r="D124" s="10"/>
      <c r="E124" s="10">
        <v>0.83000000000000007</v>
      </c>
    </row>
    <row r="125" spans="1:5" x14ac:dyDescent="0.2">
      <c r="A125" s="9">
        <v>533</v>
      </c>
      <c r="B125" s="10"/>
      <c r="C125" s="10">
        <v>0.33</v>
      </c>
      <c r="D125" s="10"/>
      <c r="E125" s="10">
        <v>0.33</v>
      </c>
    </row>
    <row r="126" spans="1:5" x14ac:dyDescent="0.2">
      <c r="A126" s="9">
        <v>535</v>
      </c>
      <c r="B126" s="10"/>
      <c r="C126" s="10">
        <v>0.33</v>
      </c>
      <c r="D126" s="10"/>
      <c r="E126" s="10">
        <v>0.33</v>
      </c>
    </row>
    <row r="127" spans="1:5" x14ac:dyDescent="0.2">
      <c r="A127" s="9">
        <v>536</v>
      </c>
      <c r="B127" s="10">
        <v>0.33</v>
      </c>
      <c r="C127" s="10">
        <v>0.33</v>
      </c>
      <c r="D127" s="10"/>
      <c r="E127" s="10">
        <v>0.66</v>
      </c>
    </row>
    <row r="128" spans="1:5" x14ac:dyDescent="0.2">
      <c r="A128" s="9">
        <v>539</v>
      </c>
      <c r="B128" s="10"/>
      <c r="C128" s="10">
        <v>0.5</v>
      </c>
      <c r="D128" s="10"/>
      <c r="E128" s="10">
        <v>0.5</v>
      </c>
    </row>
    <row r="129" spans="1:5" x14ac:dyDescent="0.2">
      <c r="A129" s="9">
        <v>540</v>
      </c>
      <c r="B129" s="10"/>
      <c r="C129" s="10">
        <v>1.25</v>
      </c>
      <c r="D129" s="10"/>
      <c r="E129" s="10">
        <v>1.25</v>
      </c>
    </row>
    <row r="130" spans="1:5" x14ac:dyDescent="0.2">
      <c r="A130" s="9">
        <v>542</v>
      </c>
      <c r="B130" s="10"/>
      <c r="C130" s="10">
        <v>0.33</v>
      </c>
      <c r="D130" s="10"/>
      <c r="E130" s="10">
        <v>0.33</v>
      </c>
    </row>
    <row r="131" spans="1:5" x14ac:dyDescent="0.2">
      <c r="A131" s="9">
        <v>543</v>
      </c>
      <c r="B131" s="10"/>
      <c r="C131" s="10">
        <v>1.5</v>
      </c>
      <c r="D131" s="10"/>
      <c r="E131" s="10">
        <v>1.5</v>
      </c>
    </row>
    <row r="132" spans="1:5" x14ac:dyDescent="0.2">
      <c r="A132" s="9">
        <v>544</v>
      </c>
      <c r="B132" s="10"/>
      <c r="C132" s="10">
        <v>1.9</v>
      </c>
      <c r="D132" s="10"/>
      <c r="E132" s="10">
        <v>1.9</v>
      </c>
    </row>
    <row r="133" spans="1:5" x14ac:dyDescent="0.2">
      <c r="A133" s="9">
        <v>545</v>
      </c>
      <c r="B133" s="10"/>
      <c r="C133" s="10">
        <v>1.25</v>
      </c>
      <c r="D133" s="10"/>
      <c r="E133" s="10">
        <v>1.25</v>
      </c>
    </row>
    <row r="134" spans="1:5" x14ac:dyDescent="0.2">
      <c r="A134" s="9">
        <v>550</v>
      </c>
      <c r="B134" s="10"/>
      <c r="C134" s="10">
        <v>0.32999999999999996</v>
      </c>
      <c r="D134" s="10"/>
      <c r="E134" s="10">
        <v>0.32999999999999996</v>
      </c>
    </row>
    <row r="135" spans="1:5" x14ac:dyDescent="0.2">
      <c r="A135" s="9">
        <v>552</v>
      </c>
      <c r="B135" s="10"/>
      <c r="C135" s="10">
        <v>1.35</v>
      </c>
      <c r="D135" s="10"/>
      <c r="E135" s="10">
        <v>1.35</v>
      </c>
    </row>
    <row r="136" spans="1:5" x14ac:dyDescent="0.2">
      <c r="A136" s="9">
        <v>556</v>
      </c>
      <c r="B136" s="10"/>
      <c r="C136" s="10">
        <v>0.33</v>
      </c>
      <c r="D136" s="10"/>
      <c r="E136" s="10">
        <v>0.33</v>
      </c>
    </row>
    <row r="137" spans="1:5" x14ac:dyDescent="0.2">
      <c r="A137" s="9">
        <v>561</v>
      </c>
      <c r="B137" s="10"/>
      <c r="C137" s="10">
        <v>0.33</v>
      </c>
      <c r="D137" s="10"/>
      <c r="E137" s="10">
        <v>0.33</v>
      </c>
    </row>
    <row r="138" spans="1:5" x14ac:dyDescent="0.2">
      <c r="A138" s="9">
        <v>562</v>
      </c>
      <c r="B138" s="10"/>
      <c r="C138" s="10">
        <v>0.83000000000000007</v>
      </c>
      <c r="D138" s="10"/>
      <c r="E138" s="10">
        <v>0.83000000000000007</v>
      </c>
    </row>
    <row r="139" spans="1:5" x14ac:dyDescent="0.2">
      <c r="A139" s="9">
        <v>563</v>
      </c>
      <c r="B139" s="10"/>
      <c r="C139" s="10">
        <v>0.33</v>
      </c>
      <c r="D139" s="10"/>
      <c r="E139" s="10">
        <v>0.33</v>
      </c>
    </row>
    <row r="140" spans="1:5" x14ac:dyDescent="0.2">
      <c r="A140" s="9">
        <v>564</v>
      </c>
      <c r="B140" s="10"/>
      <c r="C140" s="10">
        <v>0.83000000000000007</v>
      </c>
      <c r="D140" s="10"/>
      <c r="E140" s="10">
        <v>0.83000000000000007</v>
      </c>
    </row>
    <row r="141" spans="1:5" x14ac:dyDescent="0.2">
      <c r="A141" s="9">
        <v>565</v>
      </c>
      <c r="B141" s="10"/>
      <c r="C141" s="10">
        <v>0.33</v>
      </c>
      <c r="D141" s="10"/>
      <c r="E141" s="10">
        <v>0.33</v>
      </c>
    </row>
    <row r="142" spans="1:5" x14ac:dyDescent="0.2">
      <c r="A142" s="9">
        <v>566</v>
      </c>
      <c r="B142" s="10"/>
      <c r="C142" s="10">
        <v>0.33</v>
      </c>
      <c r="D142" s="10"/>
      <c r="E142" s="10">
        <v>0.33</v>
      </c>
    </row>
    <row r="143" spans="1:5" x14ac:dyDescent="0.2">
      <c r="A143" s="9">
        <v>567</v>
      </c>
      <c r="B143" s="10"/>
      <c r="C143" s="10">
        <v>0.33</v>
      </c>
      <c r="D143" s="10"/>
      <c r="E143" s="10">
        <v>0.33</v>
      </c>
    </row>
    <row r="144" spans="1:5" x14ac:dyDescent="0.2">
      <c r="A144" s="9">
        <v>568</v>
      </c>
      <c r="B144" s="10"/>
      <c r="C144" s="10">
        <v>0.75</v>
      </c>
      <c r="D144" s="10"/>
      <c r="E144" s="10">
        <v>0.75</v>
      </c>
    </row>
    <row r="145" spans="1:5" x14ac:dyDescent="0.2">
      <c r="A145" s="9">
        <v>569</v>
      </c>
      <c r="B145" s="10"/>
      <c r="C145" s="10">
        <v>0.33</v>
      </c>
      <c r="D145" s="10"/>
      <c r="E145" s="10">
        <v>0.33</v>
      </c>
    </row>
    <row r="146" spans="1:5" x14ac:dyDescent="0.2">
      <c r="A146" s="9">
        <v>570</v>
      </c>
      <c r="B146" s="10"/>
      <c r="C146" s="10">
        <v>0.33</v>
      </c>
      <c r="D146" s="10"/>
      <c r="E146" s="10">
        <v>0.33</v>
      </c>
    </row>
    <row r="147" spans="1:5" x14ac:dyDescent="0.2">
      <c r="A147" s="9">
        <v>571</v>
      </c>
      <c r="B147" s="10"/>
      <c r="C147" s="10">
        <v>0.33</v>
      </c>
      <c r="D147" s="10"/>
      <c r="E147" s="10">
        <v>0.33</v>
      </c>
    </row>
    <row r="148" spans="1:5" x14ac:dyDescent="0.2">
      <c r="A148" s="9">
        <v>575</v>
      </c>
      <c r="B148" s="10"/>
      <c r="C148" s="10">
        <v>0.33</v>
      </c>
      <c r="D148" s="10"/>
      <c r="E148" s="10">
        <v>0.33</v>
      </c>
    </row>
    <row r="149" spans="1:5" x14ac:dyDescent="0.2">
      <c r="A149" s="9">
        <v>578</v>
      </c>
      <c r="B149" s="10"/>
      <c r="C149" s="10">
        <v>0.33</v>
      </c>
      <c r="D149" s="10"/>
      <c r="E149" s="10">
        <v>0.33</v>
      </c>
    </row>
    <row r="150" spans="1:5" x14ac:dyDescent="0.2">
      <c r="A150" s="9">
        <v>579</v>
      </c>
      <c r="B150" s="10"/>
      <c r="C150" s="10">
        <v>0.33</v>
      </c>
      <c r="D150" s="10"/>
      <c r="E150" s="10">
        <v>0.33</v>
      </c>
    </row>
    <row r="151" spans="1:5" x14ac:dyDescent="0.2">
      <c r="A151" s="9">
        <v>600</v>
      </c>
      <c r="B151" s="10"/>
      <c r="C151" s="10">
        <v>1.23</v>
      </c>
      <c r="D151" s="10"/>
      <c r="E151" s="10">
        <v>1.23</v>
      </c>
    </row>
    <row r="152" spans="1:5" x14ac:dyDescent="0.2">
      <c r="A152" s="9">
        <v>601</v>
      </c>
      <c r="B152" s="10"/>
      <c r="C152" s="10">
        <v>0.83000000000000007</v>
      </c>
      <c r="D152" s="10"/>
      <c r="E152" s="10">
        <v>0.83000000000000007</v>
      </c>
    </row>
    <row r="153" spans="1:5" x14ac:dyDescent="0.2">
      <c r="A153" s="9">
        <v>620</v>
      </c>
      <c r="B153" s="10">
        <v>1</v>
      </c>
      <c r="C153" s="10">
        <v>1</v>
      </c>
      <c r="D153" s="10"/>
      <c r="E153" s="10">
        <v>2</v>
      </c>
    </row>
    <row r="154" spans="1:5" x14ac:dyDescent="0.2">
      <c r="A154" s="9">
        <v>621</v>
      </c>
      <c r="B154" s="10"/>
      <c r="C154" s="10">
        <v>0.5</v>
      </c>
      <c r="D154" s="10"/>
      <c r="E154" s="10">
        <v>0.5</v>
      </c>
    </row>
    <row r="155" spans="1:5" x14ac:dyDescent="0.2">
      <c r="A155" s="9">
        <v>622</v>
      </c>
      <c r="B155" s="10"/>
      <c r="C155" s="10">
        <v>0.33</v>
      </c>
      <c r="D155" s="10"/>
      <c r="E155" s="10">
        <v>0.33</v>
      </c>
    </row>
    <row r="156" spans="1:5" x14ac:dyDescent="0.2">
      <c r="A156" s="9">
        <v>629</v>
      </c>
      <c r="B156" s="10"/>
      <c r="C156" s="10">
        <v>0.5</v>
      </c>
      <c r="D156" s="10"/>
      <c r="E156" s="10">
        <v>0.5</v>
      </c>
    </row>
    <row r="157" spans="1:5" x14ac:dyDescent="0.2">
      <c r="A157" s="9">
        <v>636</v>
      </c>
      <c r="B157" s="10"/>
      <c r="C157" s="10">
        <v>0.33</v>
      </c>
      <c r="D157" s="10"/>
      <c r="E157" s="10">
        <v>0.33</v>
      </c>
    </row>
    <row r="158" spans="1:5" x14ac:dyDescent="0.2">
      <c r="A158" s="9">
        <v>644</v>
      </c>
      <c r="B158" s="10"/>
      <c r="C158" s="10">
        <v>0.83000000000000007</v>
      </c>
      <c r="D158" s="10"/>
      <c r="E158" s="10">
        <v>0.83000000000000007</v>
      </c>
    </row>
    <row r="159" spans="1:5" x14ac:dyDescent="0.2">
      <c r="A159" s="9">
        <v>649</v>
      </c>
      <c r="B159" s="10"/>
      <c r="C159" s="10">
        <v>0.5</v>
      </c>
      <c r="D159" s="10"/>
      <c r="E159" s="10">
        <v>0.5</v>
      </c>
    </row>
    <row r="160" spans="1:5" x14ac:dyDescent="0.2">
      <c r="A160" s="9">
        <v>651</v>
      </c>
      <c r="B160" s="10"/>
      <c r="C160" s="10">
        <v>0.33</v>
      </c>
      <c r="D160" s="10"/>
      <c r="E160" s="10">
        <v>0.33</v>
      </c>
    </row>
    <row r="161" spans="1:5" x14ac:dyDescent="0.2">
      <c r="A161" s="9">
        <v>666</v>
      </c>
      <c r="B161" s="10"/>
      <c r="C161" s="10">
        <v>0.33</v>
      </c>
      <c r="D161" s="10"/>
      <c r="E161" s="10">
        <v>0.33</v>
      </c>
    </row>
    <row r="162" spans="1:5" x14ac:dyDescent="0.2">
      <c r="A162" s="9" t="s">
        <v>1111</v>
      </c>
      <c r="B162" s="10">
        <v>11.04</v>
      </c>
      <c r="C162" s="10">
        <v>196.16000000000068</v>
      </c>
      <c r="D162" s="10"/>
      <c r="E162" s="10">
        <v>207.20000000000064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O444"/>
  <sheetViews>
    <sheetView rightToLeft="1" topLeftCell="Q1" workbookViewId="0">
      <selection sqref="A1:XFD1048576"/>
    </sheetView>
  </sheetViews>
  <sheetFormatPr defaultRowHeight="14.25" x14ac:dyDescent="0.2"/>
  <cols>
    <col min="1" max="1" width="9.875" bestFit="1" customWidth="1"/>
    <col min="2" max="2" width="8" bestFit="1" customWidth="1"/>
    <col min="3" max="3" width="10.375" bestFit="1" customWidth="1"/>
    <col min="4" max="4" width="19.125" bestFit="1" customWidth="1"/>
    <col min="5" max="5" width="11.75" bestFit="1" customWidth="1"/>
    <col min="6" max="6" width="19.625" bestFit="1" customWidth="1"/>
    <col min="7" max="7" width="12.125" bestFit="1" customWidth="1"/>
    <col min="8" max="8" width="12.625" bestFit="1" customWidth="1"/>
    <col min="9" max="9" width="16.5" bestFit="1" customWidth="1"/>
    <col min="10" max="10" width="9.875" bestFit="1" customWidth="1"/>
    <col min="11" max="11" width="9.625" bestFit="1" customWidth="1"/>
    <col min="12" max="12" width="15.625" bestFit="1" customWidth="1"/>
    <col min="13" max="13" width="19.75" bestFit="1" customWidth="1"/>
    <col min="14" max="14" width="14.125" bestFit="1" customWidth="1"/>
    <col min="15" max="15" width="14.875" bestFit="1" customWidth="1"/>
    <col min="16" max="16" width="16" bestFit="1" customWidth="1"/>
    <col min="17" max="17" width="9.875" bestFit="1" customWidth="1"/>
    <col min="18" max="18" width="13.125" bestFit="1" customWidth="1"/>
    <col min="19" max="19" width="9.625" bestFit="1" customWidth="1"/>
    <col min="20" max="20" width="5.125" bestFit="1" customWidth="1"/>
    <col min="21" max="21" width="11" bestFit="1" customWidth="1"/>
    <col min="22" max="22" width="13.75" bestFit="1" customWidth="1"/>
    <col min="23" max="23" width="14.5" bestFit="1" customWidth="1"/>
    <col min="24" max="24" width="17.75" bestFit="1" customWidth="1"/>
    <col min="25" max="25" width="11.5" bestFit="1" customWidth="1"/>
    <col min="26" max="26" width="16.125" bestFit="1" customWidth="1"/>
    <col min="27" max="27" width="9.625" bestFit="1" customWidth="1"/>
    <col min="28" max="28" width="12" bestFit="1" customWidth="1"/>
    <col min="29" max="29" width="6.75" bestFit="1" customWidth="1"/>
    <col min="30" max="30" width="13.75" bestFit="1" customWidth="1"/>
    <col min="31" max="31" width="19.875" bestFit="1" customWidth="1"/>
    <col min="32" max="32" width="25" bestFit="1" customWidth="1"/>
    <col min="33" max="33" width="22.25" bestFit="1" customWidth="1"/>
    <col min="34" max="34" width="22.625" bestFit="1" customWidth="1"/>
    <col min="35" max="35" width="20.125" bestFit="1" customWidth="1"/>
    <col min="36" max="36" width="16.875" bestFit="1" customWidth="1"/>
    <col min="37" max="37" width="14.625" bestFit="1" customWidth="1"/>
    <col min="38" max="38" width="13.375" bestFit="1" customWidth="1"/>
    <col min="39" max="39" width="15.125" bestFit="1" customWidth="1"/>
    <col min="40" max="40" width="18.875" bestFit="1" customWidth="1"/>
    <col min="41" max="41" width="17" bestFit="1" customWidth="1"/>
  </cols>
  <sheetData>
    <row r="1" spans="1:41" x14ac:dyDescent="0.2">
      <c r="A1" t="s">
        <v>11</v>
      </c>
      <c r="B1" t="s">
        <v>173</v>
      </c>
      <c r="C1" t="s">
        <v>174</v>
      </c>
      <c r="D1" t="s">
        <v>175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  <c r="J1" t="s">
        <v>181</v>
      </c>
      <c r="K1" t="s">
        <v>182</v>
      </c>
      <c r="L1" t="s">
        <v>183</v>
      </c>
      <c r="M1" t="s">
        <v>184</v>
      </c>
      <c r="N1" t="s">
        <v>185</v>
      </c>
      <c r="O1" t="s">
        <v>186</v>
      </c>
      <c r="P1" t="s">
        <v>187</v>
      </c>
      <c r="Q1" t="s">
        <v>188</v>
      </c>
      <c r="R1" t="s">
        <v>189</v>
      </c>
      <c r="S1" t="s">
        <v>190</v>
      </c>
      <c r="T1" t="s">
        <v>191</v>
      </c>
      <c r="U1" t="s">
        <v>192</v>
      </c>
      <c r="V1" t="s">
        <v>193</v>
      </c>
      <c r="W1" t="s">
        <v>194</v>
      </c>
      <c r="X1" t="s">
        <v>195</v>
      </c>
      <c r="Y1" t="s">
        <v>196</v>
      </c>
      <c r="Z1" t="s">
        <v>197</v>
      </c>
      <c r="AA1" t="s">
        <v>198</v>
      </c>
      <c r="AB1" t="s">
        <v>199</v>
      </c>
      <c r="AC1" t="s">
        <v>200</v>
      </c>
      <c r="AD1" t="s">
        <v>201</v>
      </c>
      <c r="AE1" t="s">
        <v>202</v>
      </c>
      <c r="AF1" t="s">
        <v>203</v>
      </c>
      <c r="AG1" t="s">
        <v>204</v>
      </c>
      <c r="AH1" t="s">
        <v>205</v>
      </c>
      <c r="AI1" t="s">
        <v>206</v>
      </c>
      <c r="AJ1" t="s">
        <v>207</v>
      </c>
      <c r="AK1" t="s">
        <v>208</v>
      </c>
      <c r="AL1" t="s">
        <v>209</v>
      </c>
      <c r="AM1" t="s">
        <v>210</v>
      </c>
      <c r="AN1" t="s">
        <v>211</v>
      </c>
      <c r="AO1" t="s">
        <v>212</v>
      </c>
    </row>
    <row r="2" spans="1:41" hidden="1" x14ac:dyDescent="0.2">
      <c r="A2">
        <v>1</v>
      </c>
      <c r="B2" t="s">
        <v>12</v>
      </c>
      <c r="C2">
        <v>101</v>
      </c>
      <c r="D2" t="s">
        <v>213</v>
      </c>
      <c r="E2">
        <v>1010000</v>
      </c>
      <c r="F2" t="s">
        <v>13</v>
      </c>
      <c r="G2">
        <v>40100</v>
      </c>
      <c r="H2">
        <v>63</v>
      </c>
      <c r="I2" t="s">
        <v>2</v>
      </c>
      <c r="J2">
        <v>1</v>
      </c>
      <c r="K2" t="s">
        <v>214</v>
      </c>
      <c r="L2">
        <v>1</v>
      </c>
      <c r="M2" t="s">
        <v>215</v>
      </c>
      <c r="N2">
        <v>0</v>
      </c>
      <c r="P2" t="s">
        <v>216</v>
      </c>
      <c r="Q2">
        <v>15857873</v>
      </c>
      <c r="R2" t="s">
        <v>217</v>
      </c>
      <c r="S2" t="s">
        <v>218</v>
      </c>
      <c r="T2" t="s">
        <v>219</v>
      </c>
      <c r="U2">
        <v>1</v>
      </c>
      <c r="V2">
        <v>1</v>
      </c>
      <c r="W2">
        <v>63</v>
      </c>
      <c r="X2" t="s">
        <v>2</v>
      </c>
      <c r="Y2">
        <v>0</v>
      </c>
      <c r="AA2">
        <v>80</v>
      </c>
      <c r="AB2" t="s">
        <v>220</v>
      </c>
      <c r="AC2">
        <v>6</v>
      </c>
      <c r="AD2">
        <v>105</v>
      </c>
      <c r="AE2" s="6">
        <v>41548</v>
      </c>
      <c r="AF2" s="6">
        <v>41548</v>
      </c>
      <c r="AG2" s="6">
        <v>46843</v>
      </c>
      <c r="AH2" s="6">
        <v>33939</v>
      </c>
      <c r="AI2" s="6">
        <v>46843</v>
      </c>
      <c r="AJ2" s="6">
        <v>18629</v>
      </c>
      <c r="AL2" t="s">
        <v>221</v>
      </c>
      <c r="AM2" t="s">
        <v>221</v>
      </c>
      <c r="AN2" t="s">
        <v>221</v>
      </c>
      <c r="AO2" t="s">
        <v>221</v>
      </c>
    </row>
    <row r="3" spans="1:41" hidden="1" x14ac:dyDescent="0.2">
      <c r="A3">
        <v>1</v>
      </c>
      <c r="B3" t="s">
        <v>12</v>
      </c>
      <c r="C3">
        <v>101</v>
      </c>
      <c r="D3" t="s">
        <v>213</v>
      </c>
      <c r="E3">
        <v>1010000</v>
      </c>
      <c r="F3" t="s">
        <v>13</v>
      </c>
      <c r="G3">
        <v>50200</v>
      </c>
      <c r="H3">
        <v>64</v>
      </c>
      <c r="I3" t="s">
        <v>222</v>
      </c>
      <c r="J3">
        <v>1</v>
      </c>
      <c r="K3" t="s">
        <v>214</v>
      </c>
      <c r="L3">
        <v>1</v>
      </c>
      <c r="M3" t="s">
        <v>215</v>
      </c>
      <c r="N3">
        <v>0</v>
      </c>
      <c r="P3" t="s">
        <v>216</v>
      </c>
      <c r="Q3">
        <v>309855096</v>
      </c>
      <c r="R3" t="s">
        <v>223</v>
      </c>
      <c r="S3" t="s">
        <v>224</v>
      </c>
      <c r="T3" t="s">
        <v>225</v>
      </c>
      <c r="U3">
        <v>1</v>
      </c>
      <c r="V3">
        <v>1</v>
      </c>
      <c r="W3">
        <v>64</v>
      </c>
      <c r="X3" t="s">
        <v>222</v>
      </c>
      <c r="Y3">
        <v>0</v>
      </c>
      <c r="AA3">
        <v>80</v>
      </c>
      <c r="AB3" t="s">
        <v>220</v>
      </c>
      <c r="AC3">
        <v>6</v>
      </c>
      <c r="AD3">
        <v>111</v>
      </c>
      <c r="AE3" s="6">
        <v>40238</v>
      </c>
      <c r="AF3" s="6">
        <v>40238</v>
      </c>
      <c r="AG3" s="6">
        <v>46752</v>
      </c>
      <c r="AH3" s="6">
        <v>36151</v>
      </c>
      <c r="AI3" s="6">
        <v>46752</v>
      </c>
      <c r="AJ3" s="6">
        <v>18629</v>
      </c>
      <c r="AL3" t="s">
        <v>221</v>
      </c>
      <c r="AM3" t="s">
        <v>221</v>
      </c>
      <c r="AN3" t="s">
        <v>221</v>
      </c>
      <c r="AO3" t="s">
        <v>221</v>
      </c>
    </row>
    <row r="4" spans="1:41" hidden="1" x14ac:dyDescent="0.2">
      <c r="A4">
        <v>1</v>
      </c>
      <c r="B4" t="s">
        <v>12</v>
      </c>
      <c r="C4">
        <v>101</v>
      </c>
      <c r="D4" t="s">
        <v>213</v>
      </c>
      <c r="E4">
        <v>1010110</v>
      </c>
      <c r="F4" t="s">
        <v>226</v>
      </c>
      <c r="G4">
        <v>120200</v>
      </c>
      <c r="H4">
        <v>120</v>
      </c>
      <c r="I4" t="s">
        <v>227</v>
      </c>
      <c r="J4">
        <v>1</v>
      </c>
      <c r="K4" t="s">
        <v>214</v>
      </c>
      <c r="L4">
        <v>1</v>
      </c>
      <c r="M4" t="s">
        <v>215</v>
      </c>
      <c r="N4">
        <v>8</v>
      </c>
      <c r="O4" t="s">
        <v>228</v>
      </c>
      <c r="P4" t="s">
        <v>216</v>
      </c>
      <c r="Q4">
        <v>29359346</v>
      </c>
      <c r="R4" t="s">
        <v>229</v>
      </c>
      <c r="S4" t="s">
        <v>230</v>
      </c>
      <c r="T4" t="s">
        <v>219</v>
      </c>
      <c r="U4">
        <v>0.5</v>
      </c>
      <c r="V4">
        <v>0.5</v>
      </c>
      <c r="W4">
        <v>120</v>
      </c>
      <c r="X4" t="s">
        <v>227</v>
      </c>
      <c r="Y4">
        <v>0</v>
      </c>
      <c r="AA4">
        <v>80</v>
      </c>
      <c r="AB4" t="s">
        <v>220</v>
      </c>
      <c r="AC4">
        <v>1</v>
      </c>
      <c r="AE4" s="6">
        <v>43786</v>
      </c>
      <c r="AF4" s="6">
        <v>43786</v>
      </c>
      <c r="AG4" s="6">
        <v>44926</v>
      </c>
      <c r="AH4" s="6">
        <v>43786</v>
      </c>
      <c r="AI4" s="6">
        <v>49674</v>
      </c>
      <c r="AJ4" s="6">
        <v>42461</v>
      </c>
      <c r="AL4" t="s">
        <v>221</v>
      </c>
      <c r="AM4" t="s">
        <v>221</v>
      </c>
      <c r="AN4" t="s">
        <v>221</v>
      </c>
      <c r="AO4" t="s">
        <v>221</v>
      </c>
    </row>
    <row r="5" spans="1:41" hidden="1" x14ac:dyDescent="0.2">
      <c r="A5">
        <v>1</v>
      </c>
      <c r="B5" t="s">
        <v>12</v>
      </c>
      <c r="C5">
        <v>101</v>
      </c>
      <c r="D5" t="s">
        <v>213</v>
      </c>
      <c r="E5">
        <v>1010110</v>
      </c>
      <c r="F5" t="s">
        <v>226</v>
      </c>
      <c r="G5">
        <v>120300</v>
      </c>
      <c r="H5">
        <v>120</v>
      </c>
      <c r="I5" t="s">
        <v>227</v>
      </c>
      <c r="J5">
        <v>1</v>
      </c>
      <c r="K5" t="s">
        <v>214</v>
      </c>
      <c r="L5">
        <v>1</v>
      </c>
      <c r="M5" t="s">
        <v>215</v>
      </c>
      <c r="N5">
        <v>8</v>
      </c>
      <c r="O5" t="s">
        <v>228</v>
      </c>
      <c r="P5" t="s">
        <v>216</v>
      </c>
      <c r="Q5">
        <v>309787885</v>
      </c>
      <c r="R5" t="s">
        <v>231</v>
      </c>
      <c r="S5" t="s">
        <v>232</v>
      </c>
      <c r="T5" t="s">
        <v>219</v>
      </c>
      <c r="U5">
        <v>1</v>
      </c>
      <c r="V5">
        <v>1</v>
      </c>
      <c r="W5">
        <v>120</v>
      </c>
      <c r="X5" t="s">
        <v>227</v>
      </c>
      <c r="Y5">
        <v>0</v>
      </c>
      <c r="AA5">
        <v>80</v>
      </c>
      <c r="AB5" t="s">
        <v>220</v>
      </c>
      <c r="AC5">
        <v>3</v>
      </c>
      <c r="AD5">
        <v>102</v>
      </c>
      <c r="AE5" s="6">
        <v>42522</v>
      </c>
      <c r="AF5" s="6">
        <v>43678</v>
      </c>
      <c r="AG5" s="6">
        <v>51501</v>
      </c>
      <c r="AH5" s="6">
        <v>40163</v>
      </c>
      <c r="AI5" s="6">
        <v>54057</v>
      </c>
      <c r="AJ5" s="6">
        <v>42461</v>
      </c>
      <c r="AL5" t="s">
        <v>221</v>
      </c>
      <c r="AM5" t="s">
        <v>221</v>
      </c>
      <c r="AN5" t="s">
        <v>221</v>
      </c>
      <c r="AO5" t="s">
        <v>221</v>
      </c>
    </row>
    <row r="6" spans="1:41" hidden="1" x14ac:dyDescent="0.2">
      <c r="A6">
        <v>1</v>
      </c>
      <c r="B6" t="s">
        <v>12</v>
      </c>
      <c r="C6">
        <v>103</v>
      </c>
      <c r="D6" t="s">
        <v>12</v>
      </c>
      <c r="E6">
        <v>1030000</v>
      </c>
      <c r="F6" t="s">
        <v>233</v>
      </c>
      <c r="G6">
        <v>39210</v>
      </c>
      <c r="H6">
        <v>120</v>
      </c>
      <c r="I6" t="s">
        <v>227</v>
      </c>
      <c r="J6">
        <v>1</v>
      </c>
      <c r="K6" t="s">
        <v>214</v>
      </c>
      <c r="L6">
        <v>1</v>
      </c>
      <c r="M6" t="s">
        <v>215</v>
      </c>
      <c r="N6">
        <v>8</v>
      </c>
      <c r="O6" t="s">
        <v>228</v>
      </c>
      <c r="P6" t="s">
        <v>216</v>
      </c>
      <c r="Q6">
        <v>24395592</v>
      </c>
      <c r="R6" t="s">
        <v>234</v>
      </c>
      <c r="S6" t="s">
        <v>235</v>
      </c>
      <c r="T6" t="s">
        <v>219</v>
      </c>
      <c r="U6">
        <v>0.25</v>
      </c>
      <c r="V6">
        <v>0.25</v>
      </c>
      <c r="W6">
        <v>120</v>
      </c>
      <c r="X6" t="s">
        <v>227</v>
      </c>
      <c r="Y6">
        <v>0</v>
      </c>
      <c r="AA6">
        <v>80</v>
      </c>
      <c r="AB6" t="s">
        <v>220</v>
      </c>
      <c r="AC6">
        <v>3</v>
      </c>
      <c r="AD6">
        <v>111</v>
      </c>
      <c r="AE6" s="6">
        <v>40483</v>
      </c>
      <c r="AF6" s="6">
        <v>43831</v>
      </c>
      <c r="AG6" s="6">
        <v>50009</v>
      </c>
      <c r="AH6" s="6">
        <v>35521</v>
      </c>
      <c r="AI6" s="6">
        <v>50009</v>
      </c>
      <c r="AJ6" s="6">
        <v>42461</v>
      </c>
      <c r="AL6" t="s">
        <v>221</v>
      </c>
      <c r="AM6" t="s">
        <v>221</v>
      </c>
      <c r="AN6" t="s">
        <v>221</v>
      </c>
      <c r="AO6" t="s">
        <v>221</v>
      </c>
    </row>
    <row r="7" spans="1:41" hidden="1" x14ac:dyDescent="0.2">
      <c r="A7">
        <v>1</v>
      </c>
      <c r="B7" t="s">
        <v>12</v>
      </c>
      <c r="C7">
        <v>103</v>
      </c>
      <c r="D7" t="s">
        <v>12</v>
      </c>
      <c r="E7">
        <v>1030030</v>
      </c>
      <c r="F7" t="s">
        <v>236</v>
      </c>
      <c r="G7">
        <v>50</v>
      </c>
      <c r="H7">
        <v>63</v>
      </c>
      <c r="I7" t="s">
        <v>2</v>
      </c>
      <c r="J7">
        <v>1</v>
      </c>
      <c r="K7" t="s">
        <v>214</v>
      </c>
      <c r="L7">
        <v>1</v>
      </c>
      <c r="M7" t="s">
        <v>215</v>
      </c>
      <c r="N7">
        <v>0</v>
      </c>
      <c r="P7" t="s">
        <v>216</v>
      </c>
      <c r="Q7">
        <v>22076772</v>
      </c>
      <c r="R7" t="s">
        <v>372</v>
      </c>
      <c r="S7" t="s">
        <v>692</v>
      </c>
      <c r="T7" t="s">
        <v>219</v>
      </c>
      <c r="U7">
        <v>0.75</v>
      </c>
      <c r="V7">
        <v>0.75</v>
      </c>
      <c r="W7">
        <v>63</v>
      </c>
      <c r="X7" t="s">
        <v>2</v>
      </c>
      <c r="Y7">
        <v>0</v>
      </c>
      <c r="AA7">
        <v>80</v>
      </c>
      <c r="AB7" t="s">
        <v>220</v>
      </c>
      <c r="AC7">
        <v>6</v>
      </c>
      <c r="AD7">
        <v>111</v>
      </c>
      <c r="AE7" s="6">
        <v>43983</v>
      </c>
      <c r="AF7" s="6">
        <v>43983</v>
      </c>
      <c r="AG7" s="6">
        <v>47787</v>
      </c>
      <c r="AH7" s="6">
        <v>33204</v>
      </c>
      <c r="AI7" s="6">
        <v>47787</v>
      </c>
      <c r="AJ7" s="6">
        <v>18629</v>
      </c>
      <c r="AL7" t="s">
        <v>221</v>
      </c>
      <c r="AM7" t="s">
        <v>221</v>
      </c>
      <c r="AN7" t="s">
        <v>221</v>
      </c>
      <c r="AO7" t="s">
        <v>221</v>
      </c>
    </row>
    <row r="8" spans="1:41" hidden="1" x14ac:dyDescent="0.2">
      <c r="A8">
        <v>1</v>
      </c>
      <c r="B8" t="s">
        <v>12</v>
      </c>
      <c r="C8">
        <v>103</v>
      </c>
      <c r="D8" t="s">
        <v>12</v>
      </c>
      <c r="E8">
        <v>1030030</v>
      </c>
      <c r="F8" t="s">
        <v>236</v>
      </c>
      <c r="G8">
        <v>100</v>
      </c>
      <c r="H8">
        <v>84</v>
      </c>
      <c r="I8" t="s">
        <v>884</v>
      </c>
      <c r="J8">
        <v>1</v>
      </c>
      <c r="K8" t="s">
        <v>214</v>
      </c>
      <c r="L8">
        <v>1</v>
      </c>
      <c r="M8" t="s">
        <v>215</v>
      </c>
      <c r="N8">
        <v>0</v>
      </c>
      <c r="P8" t="s">
        <v>216</v>
      </c>
      <c r="Q8">
        <v>24531014</v>
      </c>
      <c r="R8" t="s">
        <v>1123</v>
      </c>
      <c r="S8" t="s">
        <v>408</v>
      </c>
      <c r="T8" t="s">
        <v>219</v>
      </c>
      <c r="U8">
        <v>1</v>
      </c>
      <c r="V8">
        <v>1</v>
      </c>
      <c r="W8">
        <v>84</v>
      </c>
      <c r="X8" t="s">
        <v>884</v>
      </c>
      <c r="Y8">
        <v>0</v>
      </c>
      <c r="AA8">
        <v>80</v>
      </c>
      <c r="AB8" t="s">
        <v>220</v>
      </c>
      <c r="AC8">
        <v>6</v>
      </c>
      <c r="AD8">
        <v>105</v>
      </c>
      <c r="AE8" s="6">
        <v>42795</v>
      </c>
      <c r="AF8" s="6">
        <v>42795</v>
      </c>
      <c r="AG8" s="6">
        <v>49278</v>
      </c>
      <c r="AH8" s="6">
        <v>34486</v>
      </c>
      <c r="AI8" s="6">
        <v>49278</v>
      </c>
      <c r="AJ8" s="6">
        <v>18629</v>
      </c>
      <c r="AL8" t="s">
        <v>221</v>
      </c>
      <c r="AM8" t="s">
        <v>221</v>
      </c>
      <c r="AN8" t="s">
        <v>221</v>
      </c>
      <c r="AO8" t="s">
        <v>221</v>
      </c>
    </row>
    <row r="9" spans="1:41" hidden="1" x14ac:dyDescent="0.2">
      <c r="A9">
        <v>1</v>
      </c>
      <c r="B9" t="s">
        <v>12</v>
      </c>
      <c r="C9">
        <v>103</v>
      </c>
      <c r="D9" t="s">
        <v>12</v>
      </c>
      <c r="E9">
        <v>1030030</v>
      </c>
      <c r="F9" t="s">
        <v>236</v>
      </c>
      <c r="G9">
        <v>7500</v>
      </c>
      <c r="H9">
        <v>120</v>
      </c>
      <c r="I9" t="s">
        <v>227</v>
      </c>
      <c r="J9">
        <v>1</v>
      </c>
      <c r="K9" t="s">
        <v>214</v>
      </c>
      <c r="L9">
        <v>1</v>
      </c>
      <c r="M9" t="s">
        <v>215</v>
      </c>
      <c r="N9">
        <v>8</v>
      </c>
      <c r="O9" t="s">
        <v>228</v>
      </c>
      <c r="P9" t="s">
        <v>216</v>
      </c>
      <c r="Q9">
        <v>66002254</v>
      </c>
      <c r="R9" t="s">
        <v>1028</v>
      </c>
      <c r="S9" t="s">
        <v>938</v>
      </c>
      <c r="T9" t="s">
        <v>219</v>
      </c>
      <c r="U9">
        <v>1</v>
      </c>
      <c r="V9">
        <v>0.2</v>
      </c>
      <c r="W9">
        <v>120</v>
      </c>
      <c r="X9" t="s">
        <v>227</v>
      </c>
      <c r="Y9">
        <v>0</v>
      </c>
      <c r="AA9">
        <v>80</v>
      </c>
      <c r="AB9" t="s">
        <v>220</v>
      </c>
      <c r="AC9">
        <v>3</v>
      </c>
      <c r="AD9">
        <v>102</v>
      </c>
      <c r="AE9" s="6">
        <v>40238</v>
      </c>
      <c r="AF9" s="6">
        <v>43983</v>
      </c>
      <c r="AG9" s="6">
        <v>54696</v>
      </c>
      <c r="AH9" s="6">
        <v>39744</v>
      </c>
      <c r="AI9" s="6">
        <v>44809</v>
      </c>
      <c r="AJ9" s="6">
        <v>42461</v>
      </c>
      <c r="AL9" t="s">
        <v>221</v>
      </c>
      <c r="AM9" t="s">
        <v>221</v>
      </c>
      <c r="AN9" t="s">
        <v>221</v>
      </c>
      <c r="AO9" t="s">
        <v>221</v>
      </c>
    </row>
    <row r="10" spans="1:41" hidden="1" x14ac:dyDescent="0.2">
      <c r="A10">
        <v>1</v>
      </c>
      <c r="B10" t="s">
        <v>12</v>
      </c>
      <c r="C10">
        <v>103</v>
      </c>
      <c r="D10" t="s">
        <v>12</v>
      </c>
      <c r="E10">
        <v>1030030</v>
      </c>
      <c r="F10" t="s">
        <v>236</v>
      </c>
      <c r="G10">
        <v>7500</v>
      </c>
      <c r="H10">
        <v>120</v>
      </c>
      <c r="I10" t="s">
        <v>227</v>
      </c>
      <c r="J10">
        <v>1</v>
      </c>
      <c r="K10" t="s">
        <v>214</v>
      </c>
      <c r="L10">
        <v>1</v>
      </c>
      <c r="M10" t="s">
        <v>215</v>
      </c>
      <c r="N10">
        <v>8</v>
      </c>
      <c r="O10" t="s">
        <v>228</v>
      </c>
      <c r="P10" t="s">
        <v>216</v>
      </c>
      <c r="Q10">
        <v>302547989</v>
      </c>
      <c r="R10" t="s">
        <v>237</v>
      </c>
      <c r="S10" t="s">
        <v>238</v>
      </c>
      <c r="T10" t="s">
        <v>219</v>
      </c>
      <c r="U10">
        <v>1</v>
      </c>
      <c r="V10">
        <v>0.8</v>
      </c>
      <c r="W10">
        <v>120</v>
      </c>
      <c r="X10" t="s">
        <v>227</v>
      </c>
      <c r="Y10">
        <v>0</v>
      </c>
      <c r="AA10">
        <v>80</v>
      </c>
      <c r="AB10" t="s">
        <v>220</v>
      </c>
      <c r="AC10">
        <v>3</v>
      </c>
      <c r="AD10">
        <v>136</v>
      </c>
      <c r="AE10" s="6">
        <v>43992</v>
      </c>
      <c r="AF10" s="6">
        <v>43992</v>
      </c>
      <c r="AG10" s="6">
        <v>57496</v>
      </c>
      <c r="AH10" s="6">
        <v>42764</v>
      </c>
      <c r="AI10" s="6">
        <v>57496</v>
      </c>
      <c r="AJ10" s="6">
        <v>42461</v>
      </c>
      <c r="AL10" t="s">
        <v>221</v>
      </c>
      <c r="AM10" t="s">
        <v>221</v>
      </c>
      <c r="AN10" t="s">
        <v>221</v>
      </c>
      <c r="AO10" t="s">
        <v>221</v>
      </c>
    </row>
    <row r="11" spans="1:41" hidden="1" x14ac:dyDescent="0.2">
      <c r="A11">
        <v>1</v>
      </c>
      <c r="B11" t="s">
        <v>12</v>
      </c>
      <c r="C11">
        <v>103</v>
      </c>
      <c r="D11" t="s">
        <v>12</v>
      </c>
      <c r="E11">
        <v>1030030</v>
      </c>
      <c r="F11" t="s">
        <v>236</v>
      </c>
      <c r="G11">
        <v>10100</v>
      </c>
      <c r="H11">
        <v>140</v>
      </c>
      <c r="I11" t="s">
        <v>241</v>
      </c>
      <c r="J11">
        <v>1</v>
      </c>
      <c r="K11" t="s">
        <v>214</v>
      </c>
      <c r="L11">
        <v>1</v>
      </c>
      <c r="M11" t="s">
        <v>215</v>
      </c>
      <c r="N11">
        <v>0</v>
      </c>
      <c r="P11" t="s">
        <v>216</v>
      </c>
      <c r="Q11">
        <v>56381825</v>
      </c>
      <c r="R11" t="s">
        <v>1121</v>
      </c>
      <c r="S11" t="s">
        <v>235</v>
      </c>
      <c r="T11" t="s">
        <v>219</v>
      </c>
      <c r="U11">
        <v>1</v>
      </c>
      <c r="V11">
        <v>1</v>
      </c>
      <c r="W11">
        <v>140</v>
      </c>
      <c r="X11" t="s">
        <v>241</v>
      </c>
      <c r="Y11">
        <v>0</v>
      </c>
      <c r="AA11">
        <v>80</v>
      </c>
      <c r="AB11" t="s">
        <v>220</v>
      </c>
      <c r="AC11">
        <v>3</v>
      </c>
      <c r="AD11">
        <v>110</v>
      </c>
      <c r="AE11" s="6">
        <v>37487</v>
      </c>
      <c r="AF11" s="6">
        <v>38353</v>
      </c>
      <c r="AG11" s="6">
        <v>45716</v>
      </c>
      <c r="AH11" s="6">
        <v>37196</v>
      </c>
      <c r="AI11" s="6">
        <v>45716</v>
      </c>
      <c r="AJ11" s="6">
        <v>18629</v>
      </c>
      <c r="AL11" t="s">
        <v>221</v>
      </c>
      <c r="AM11" t="s">
        <v>221</v>
      </c>
      <c r="AN11" t="s">
        <v>221</v>
      </c>
      <c r="AO11" t="s">
        <v>221</v>
      </c>
    </row>
    <row r="12" spans="1:41" hidden="1" x14ac:dyDescent="0.2">
      <c r="A12">
        <v>1</v>
      </c>
      <c r="B12" t="s">
        <v>12</v>
      </c>
      <c r="C12">
        <v>103</v>
      </c>
      <c r="D12" t="s">
        <v>12</v>
      </c>
      <c r="E12">
        <v>1030030</v>
      </c>
      <c r="F12" t="s">
        <v>236</v>
      </c>
      <c r="G12">
        <v>10200</v>
      </c>
      <c r="H12">
        <v>140</v>
      </c>
      <c r="I12" t="s">
        <v>241</v>
      </c>
      <c r="J12">
        <v>1</v>
      </c>
      <c r="K12" t="s">
        <v>214</v>
      </c>
      <c r="L12">
        <v>1</v>
      </c>
      <c r="M12" t="s">
        <v>215</v>
      </c>
      <c r="N12">
        <v>0</v>
      </c>
      <c r="P12" t="s">
        <v>216</v>
      </c>
      <c r="Q12">
        <v>13896949</v>
      </c>
      <c r="R12" t="s">
        <v>1122</v>
      </c>
      <c r="S12" t="s">
        <v>429</v>
      </c>
      <c r="T12" t="s">
        <v>219</v>
      </c>
      <c r="U12">
        <v>0.5</v>
      </c>
      <c r="V12">
        <v>0.5</v>
      </c>
      <c r="W12">
        <v>140</v>
      </c>
      <c r="X12" t="s">
        <v>241</v>
      </c>
      <c r="Y12">
        <v>0</v>
      </c>
      <c r="AA12">
        <v>80</v>
      </c>
      <c r="AB12" t="s">
        <v>220</v>
      </c>
      <c r="AC12">
        <v>3</v>
      </c>
      <c r="AD12">
        <v>105</v>
      </c>
      <c r="AE12" s="6">
        <v>35065</v>
      </c>
      <c r="AF12" s="6">
        <v>38961</v>
      </c>
      <c r="AG12" s="6">
        <v>44279</v>
      </c>
      <c r="AH12" s="6">
        <v>29682</v>
      </c>
      <c r="AI12" s="6">
        <v>45016</v>
      </c>
      <c r="AJ12" s="6">
        <v>18629</v>
      </c>
      <c r="AL12" t="s">
        <v>221</v>
      </c>
      <c r="AM12" t="s">
        <v>221</v>
      </c>
      <c r="AN12" t="s">
        <v>221</v>
      </c>
      <c r="AO12" t="s">
        <v>221</v>
      </c>
    </row>
    <row r="13" spans="1:41" hidden="1" x14ac:dyDescent="0.2">
      <c r="A13">
        <v>1</v>
      </c>
      <c r="B13" t="s">
        <v>12</v>
      </c>
      <c r="C13">
        <v>103</v>
      </c>
      <c r="D13" t="s">
        <v>12</v>
      </c>
      <c r="E13">
        <v>1030030</v>
      </c>
      <c r="F13" t="s">
        <v>236</v>
      </c>
      <c r="G13">
        <v>10300</v>
      </c>
      <c r="H13">
        <v>140</v>
      </c>
      <c r="I13" t="s">
        <v>241</v>
      </c>
      <c r="J13">
        <v>1</v>
      </c>
      <c r="K13" t="s">
        <v>214</v>
      </c>
      <c r="L13">
        <v>1</v>
      </c>
      <c r="M13" t="s">
        <v>215</v>
      </c>
      <c r="N13">
        <v>0</v>
      </c>
      <c r="P13" t="s">
        <v>216</v>
      </c>
      <c r="Q13">
        <v>24395592</v>
      </c>
      <c r="R13" t="s">
        <v>234</v>
      </c>
      <c r="S13" t="s">
        <v>235</v>
      </c>
      <c r="T13" t="s">
        <v>219</v>
      </c>
      <c r="U13">
        <v>0.5</v>
      </c>
      <c r="V13">
        <v>0.25</v>
      </c>
      <c r="W13">
        <v>140</v>
      </c>
      <c r="X13" t="s">
        <v>241</v>
      </c>
      <c r="Y13">
        <v>0</v>
      </c>
      <c r="AA13">
        <v>80</v>
      </c>
      <c r="AB13" t="s">
        <v>220</v>
      </c>
      <c r="AC13">
        <v>3</v>
      </c>
      <c r="AD13">
        <v>111</v>
      </c>
      <c r="AE13" s="6">
        <v>43922</v>
      </c>
      <c r="AF13" s="6">
        <v>43922</v>
      </c>
      <c r="AG13" s="6">
        <v>50009</v>
      </c>
      <c r="AH13" s="6">
        <v>35521</v>
      </c>
      <c r="AI13" s="6">
        <v>50009</v>
      </c>
      <c r="AJ13" s="6">
        <v>18629</v>
      </c>
      <c r="AL13" t="s">
        <v>221</v>
      </c>
      <c r="AM13" t="s">
        <v>221</v>
      </c>
      <c r="AN13" t="s">
        <v>221</v>
      </c>
      <c r="AO13" t="s">
        <v>221</v>
      </c>
    </row>
    <row r="14" spans="1:41" hidden="1" x14ac:dyDescent="0.2">
      <c r="A14">
        <v>1</v>
      </c>
      <c r="B14" t="s">
        <v>12</v>
      </c>
      <c r="C14">
        <v>103</v>
      </c>
      <c r="D14" t="s">
        <v>12</v>
      </c>
      <c r="E14">
        <v>1030030</v>
      </c>
      <c r="F14" t="s">
        <v>236</v>
      </c>
      <c r="G14">
        <v>10300</v>
      </c>
      <c r="H14">
        <v>140</v>
      </c>
      <c r="I14" t="s">
        <v>241</v>
      </c>
      <c r="J14">
        <v>1</v>
      </c>
      <c r="K14" t="s">
        <v>214</v>
      </c>
      <c r="L14">
        <v>1</v>
      </c>
      <c r="M14" t="s">
        <v>215</v>
      </c>
      <c r="N14">
        <v>0</v>
      </c>
      <c r="P14" t="s">
        <v>216</v>
      </c>
      <c r="Q14">
        <v>305950388</v>
      </c>
      <c r="R14" t="s">
        <v>244</v>
      </c>
      <c r="S14" t="s">
        <v>245</v>
      </c>
      <c r="T14" t="s">
        <v>219</v>
      </c>
      <c r="U14">
        <v>0.5</v>
      </c>
      <c r="V14">
        <v>0.25</v>
      </c>
      <c r="W14">
        <v>120</v>
      </c>
      <c r="X14" t="s">
        <v>227</v>
      </c>
      <c r="Y14">
        <v>0</v>
      </c>
      <c r="AA14">
        <v>80</v>
      </c>
      <c r="AB14" t="s">
        <v>220</v>
      </c>
      <c r="AC14">
        <v>5</v>
      </c>
      <c r="AD14">
        <v>111</v>
      </c>
      <c r="AE14" s="6">
        <v>41699</v>
      </c>
      <c r="AF14" s="6">
        <v>43297</v>
      </c>
      <c r="AG14" s="6">
        <v>45961</v>
      </c>
      <c r="AH14" s="6">
        <v>35186</v>
      </c>
      <c r="AI14" s="6">
        <v>46660</v>
      </c>
      <c r="AJ14" s="6">
        <v>18629</v>
      </c>
      <c r="AL14" t="s">
        <v>221</v>
      </c>
      <c r="AM14" t="s">
        <v>221</v>
      </c>
      <c r="AN14" t="s">
        <v>221</v>
      </c>
      <c r="AO14" t="s">
        <v>221</v>
      </c>
    </row>
    <row r="15" spans="1:41" hidden="1" x14ac:dyDescent="0.2">
      <c r="A15">
        <v>1</v>
      </c>
      <c r="B15" t="s">
        <v>12</v>
      </c>
      <c r="C15">
        <v>103</v>
      </c>
      <c r="D15" t="s">
        <v>12</v>
      </c>
      <c r="E15">
        <v>1030030</v>
      </c>
      <c r="F15" t="s">
        <v>236</v>
      </c>
      <c r="G15">
        <v>10400</v>
      </c>
      <c r="H15">
        <v>140</v>
      </c>
      <c r="I15" t="s">
        <v>241</v>
      </c>
      <c r="J15">
        <v>1</v>
      </c>
      <c r="K15" t="s">
        <v>214</v>
      </c>
      <c r="L15">
        <v>1</v>
      </c>
      <c r="M15" t="s">
        <v>215</v>
      </c>
      <c r="N15">
        <v>0</v>
      </c>
      <c r="P15" t="s">
        <v>216</v>
      </c>
      <c r="Q15">
        <v>57154619</v>
      </c>
      <c r="R15" t="s">
        <v>1257</v>
      </c>
      <c r="S15" t="s">
        <v>692</v>
      </c>
      <c r="T15" t="s">
        <v>219</v>
      </c>
      <c r="U15">
        <v>0.25</v>
      </c>
      <c r="V15">
        <v>0.25</v>
      </c>
      <c r="W15">
        <v>120</v>
      </c>
      <c r="X15" t="s">
        <v>227</v>
      </c>
      <c r="Y15">
        <v>0</v>
      </c>
      <c r="AA15">
        <v>80</v>
      </c>
      <c r="AB15" t="s">
        <v>220</v>
      </c>
      <c r="AC15">
        <v>5</v>
      </c>
      <c r="AD15">
        <v>111</v>
      </c>
      <c r="AE15" s="6">
        <v>31594</v>
      </c>
      <c r="AF15" s="6">
        <v>43126</v>
      </c>
      <c r="AG15" s="6">
        <v>46265</v>
      </c>
      <c r="AH15" s="6">
        <v>31564</v>
      </c>
      <c r="AI15" s="6">
        <v>46996</v>
      </c>
      <c r="AJ15" s="6">
        <v>18629</v>
      </c>
      <c r="AL15" t="s">
        <v>221</v>
      </c>
      <c r="AM15" t="s">
        <v>221</v>
      </c>
      <c r="AN15" t="s">
        <v>221</v>
      </c>
      <c r="AO15" t="s">
        <v>221</v>
      </c>
    </row>
    <row r="16" spans="1:41" hidden="1" x14ac:dyDescent="0.2">
      <c r="A16">
        <v>1</v>
      </c>
      <c r="B16" t="s">
        <v>12</v>
      </c>
      <c r="C16">
        <v>103</v>
      </c>
      <c r="D16" t="s">
        <v>12</v>
      </c>
      <c r="E16">
        <v>1030030</v>
      </c>
      <c r="F16" t="s">
        <v>236</v>
      </c>
      <c r="G16">
        <v>10500</v>
      </c>
      <c r="H16">
        <v>140</v>
      </c>
      <c r="I16" t="s">
        <v>241</v>
      </c>
      <c r="J16">
        <v>1</v>
      </c>
      <c r="K16" t="s">
        <v>214</v>
      </c>
      <c r="L16">
        <v>1</v>
      </c>
      <c r="M16" t="s">
        <v>215</v>
      </c>
      <c r="N16">
        <v>0</v>
      </c>
      <c r="P16" t="s">
        <v>216</v>
      </c>
      <c r="Q16">
        <v>59839654</v>
      </c>
      <c r="R16" t="s">
        <v>1126</v>
      </c>
      <c r="S16" t="s">
        <v>596</v>
      </c>
      <c r="T16" t="s">
        <v>219</v>
      </c>
      <c r="U16">
        <v>1</v>
      </c>
      <c r="V16">
        <v>0.5</v>
      </c>
      <c r="W16">
        <v>140</v>
      </c>
      <c r="X16" t="s">
        <v>241</v>
      </c>
      <c r="Y16">
        <v>0</v>
      </c>
      <c r="AA16">
        <v>80</v>
      </c>
      <c r="AB16" t="s">
        <v>220</v>
      </c>
      <c r="AC16">
        <v>3</v>
      </c>
      <c r="AD16">
        <v>102</v>
      </c>
      <c r="AE16" s="6">
        <v>37956</v>
      </c>
      <c r="AF16" s="6">
        <v>39448</v>
      </c>
      <c r="AG16" s="6">
        <v>48579</v>
      </c>
      <c r="AH16" s="6">
        <v>37956</v>
      </c>
      <c r="AI16" s="6">
        <v>48579</v>
      </c>
      <c r="AJ16" s="6">
        <v>33786</v>
      </c>
      <c r="AL16" t="s">
        <v>221</v>
      </c>
      <c r="AM16" t="s">
        <v>221</v>
      </c>
      <c r="AN16" t="s">
        <v>221</v>
      </c>
      <c r="AO16" t="s">
        <v>221</v>
      </c>
    </row>
    <row r="17" spans="1:41" hidden="1" x14ac:dyDescent="0.2">
      <c r="A17">
        <v>1</v>
      </c>
      <c r="B17" t="s">
        <v>12</v>
      </c>
      <c r="C17">
        <v>103</v>
      </c>
      <c r="D17" t="s">
        <v>12</v>
      </c>
      <c r="E17">
        <v>1030030</v>
      </c>
      <c r="F17" t="s">
        <v>236</v>
      </c>
      <c r="G17">
        <v>10500</v>
      </c>
      <c r="H17">
        <v>140</v>
      </c>
      <c r="I17" t="s">
        <v>241</v>
      </c>
      <c r="J17">
        <v>1</v>
      </c>
      <c r="K17" t="s">
        <v>214</v>
      </c>
      <c r="L17">
        <v>1</v>
      </c>
      <c r="M17" t="s">
        <v>215</v>
      </c>
      <c r="N17">
        <v>0</v>
      </c>
      <c r="P17" t="s">
        <v>216</v>
      </c>
      <c r="Q17">
        <v>305950388</v>
      </c>
      <c r="R17" t="s">
        <v>244</v>
      </c>
      <c r="S17" t="s">
        <v>245</v>
      </c>
      <c r="T17" t="s">
        <v>219</v>
      </c>
      <c r="U17">
        <v>1</v>
      </c>
      <c r="V17">
        <v>0.5</v>
      </c>
      <c r="W17">
        <v>140</v>
      </c>
      <c r="X17" t="s">
        <v>241</v>
      </c>
      <c r="Y17">
        <v>0</v>
      </c>
      <c r="AA17">
        <v>80</v>
      </c>
      <c r="AB17" t="s">
        <v>220</v>
      </c>
      <c r="AC17">
        <v>5</v>
      </c>
      <c r="AD17">
        <v>111</v>
      </c>
      <c r="AE17" s="6">
        <v>39934</v>
      </c>
      <c r="AF17" s="6">
        <v>40063</v>
      </c>
      <c r="AG17" s="6">
        <v>45961</v>
      </c>
      <c r="AH17" s="6">
        <v>35186</v>
      </c>
      <c r="AI17" s="6">
        <v>46660</v>
      </c>
      <c r="AJ17" s="6">
        <v>33786</v>
      </c>
      <c r="AL17" t="s">
        <v>221</v>
      </c>
      <c r="AM17" t="s">
        <v>221</v>
      </c>
      <c r="AN17" t="s">
        <v>221</v>
      </c>
      <c r="AO17" t="s">
        <v>221</v>
      </c>
    </row>
    <row r="18" spans="1:41" hidden="1" x14ac:dyDescent="0.2">
      <c r="A18">
        <v>1</v>
      </c>
      <c r="B18" t="s">
        <v>12</v>
      </c>
      <c r="C18">
        <v>103</v>
      </c>
      <c r="D18" t="s">
        <v>12</v>
      </c>
      <c r="E18">
        <v>1030030</v>
      </c>
      <c r="F18" t="s">
        <v>236</v>
      </c>
      <c r="G18">
        <v>10700</v>
      </c>
      <c r="H18">
        <v>140</v>
      </c>
      <c r="I18" t="s">
        <v>241</v>
      </c>
      <c r="J18">
        <v>1</v>
      </c>
      <c r="K18" t="s">
        <v>214</v>
      </c>
      <c r="L18">
        <v>1</v>
      </c>
      <c r="M18" t="s">
        <v>215</v>
      </c>
      <c r="N18">
        <v>0</v>
      </c>
      <c r="P18" t="s">
        <v>216</v>
      </c>
      <c r="Q18">
        <v>33229915</v>
      </c>
      <c r="R18" t="s">
        <v>246</v>
      </c>
      <c r="S18" t="s">
        <v>247</v>
      </c>
      <c r="T18" t="s">
        <v>219</v>
      </c>
      <c r="U18">
        <v>1</v>
      </c>
      <c r="V18">
        <v>1</v>
      </c>
      <c r="W18">
        <v>140</v>
      </c>
      <c r="X18" t="s">
        <v>241</v>
      </c>
      <c r="Y18">
        <v>0</v>
      </c>
      <c r="AA18">
        <v>80</v>
      </c>
      <c r="AB18" t="s">
        <v>220</v>
      </c>
      <c r="AC18">
        <v>3</v>
      </c>
      <c r="AE18" s="6">
        <v>39904</v>
      </c>
      <c r="AF18" s="6">
        <v>41699</v>
      </c>
      <c r="AG18" s="6">
        <v>51774</v>
      </c>
      <c r="AH18" s="6">
        <v>39904</v>
      </c>
      <c r="AI18" s="6">
        <v>51774</v>
      </c>
      <c r="AJ18" s="6">
        <v>18629</v>
      </c>
      <c r="AL18" t="s">
        <v>221</v>
      </c>
      <c r="AM18" t="s">
        <v>221</v>
      </c>
      <c r="AN18" t="s">
        <v>221</v>
      </c>
      <c r="AO18" t="s">
        <v>221</v>
      </c>
    </row>
    <row r="19" spans="1:41" hidden="1" x14ac:dyDescent="0.2">
      <c r="A19">
        <v>1</v>
      </c>
      <c r="B19" t="s">
        <v>12</v>
      </c>
      <c r="C19">
        <v>103</v>
      </c>
      <c r="D19" t="s">
        <v>12</v>
      </c>
      <c r="E19">
        <v>1030030</v>
      </c>
      <c r="F19" t="s">
        <v>236</v>
      </c>
      <c r="G19">
        <v>10800</v>
      </c>
      <c r="H19">
        <v>140</v>
      </c>
      <c r="I19" t="s">
        <v>241</v>
      </c>
      <c r="J19">
        <v>1</v>
      </c>
      <c r="K19" t="s">
        <v>214</v>
      </c>
      <c r="L19">
        <v>1</v>
      </c>
      <c r="M19" t="s">
        <v>215</v>
      </c>
      <c r="N19">
        <v>0</v>
      </c>
      <c r="P19" t="s">
        <v>216</v>
      </c>
      <c r="Q19">
        <v>66002254</v>
      </c>
      <c r="R19" t="s">
        <v>1028</v>
      </c>
      <c r="S19" t="s">
        <v>938</v>
      </c>
      <c r="T19" t="s">
        <v>219</v>
      </c>
      <c r="U19">
        <v>0.5</v>
      </c>
      <c r="V19">
        <v>0.5</v>
      </c>
      <c r="W19">
        <v>140</v>
      </c>
      <c r="X19" t="s">
        <v>241</v>
      </c>
      <c r="Y19">
        <v>0</v>
      </c>
      <c r="AA19">
        <v>80</v>
      </c>
      <c r="AB19" t="s">
        <v>220</v>
      </c>
      <c r="AC19">
        <v>3</v>
      </c>
      <c r="AD19">
        <v>102</v>
      </c>
      <c r="AE19" s="6">
        <v>42795</v>
      </c>
      <c r="AF19" s="6">
        <v>43770</v>
      </c>
      <c r="AG19" s="6">
        <v>54696</v>
      </c>
      <c r="AH19" s="6">
        <v>39744</v>
      </c>
      <c r="AI19" s="6">
        <v>44809</v>
      </c>
      <c r="AJ19" s="6">
        <v>18629</v>
      </c>
      <c r="AL19" t="s">
        <v>221</v>
      </c>
      <c r="AM19" t="s">
        <v>221</v>
      </c>
      <c r="AN19" t="s">
        <v>221</v>
      </c>
      <c r="AO19" t="s">
        <v>221</v>
      </c>
    </row>
    <row r="20" spans="1:41" hidden="1" x14ac:dyDescent="0.2">
      <c r="A20">
        <v>1</v>
      </c>
      <c r="B20" t="s">
        <v>12</v>
      </c>
      <c r="C20">
        <v>103</v>
      </c>
      <c r="D20" t="s">
        <v>12</v>
      </c>
      <c r="E20">
        <v>1030030</v>
      </c>
      <c r="F20" t="s">
        <v>236</v>
      </c>
      <c r="G20">
        <v>11000</v>
      </c>
      <c r="H20">
        <v>140</v>
      </c>
      <c r="I20" t="s">
        <v>241</v>
      </c>
      <c r="J20">
        <v>1</v>
      </c>
      <c r="K20" t="s">
        <v>214</v>
      </c>
      <c r="L20">
        <v>1</v>
      </c>
      <c r="M20" t="s">
        <v>215</v>
      </c>
      <c r="N20">
        <v>0</v>
      </c>
      <c r="P20" t="s">
        <v>216</v>
      </c>
      <c r="Q20">
        <v>22218614</v>
      </c>
      <c r="R20" t="s">
        <v>1258</v>
      </c>
      <c r="S20" t="s">
        <v>773</v>
      </c>
      <c r="T20" t="s">
        <v>219</v>
      </c>
      <c r="U20">
        <v>0.5</v>
      </c>
      <c r="V20">
        <v>0.5</v>
      </c>
      <c r="W20">
        <v>140</v>
      </c>
      <c r="X20" t="s">
        <v>241</v>
      </c>
      <c r="Y20">
        <v>0</v>
      </c>
      <c r="AA20">
        <v>80</v>
      </c>
      <c r="AB20" t="s">
        <v>220</v>
      </c>
      <c r="AC20">
        <v>3</v>
      </c>
      <c r="AD20">
        <v>104</v>
      </c>
      <c r="AE20" s="6">
        <v>38899</v>
      </c>
      <c r="AF20" s="6">
        <v>43374</v>
      </c>
      <c r="AG20" s="6">
        <v>47879</v>
      </c>
      <c r="AH20" s="6">
        <v>33604</v>
      </c>
      <c r="AI20" s="6">
        <v>47879</v>
      </c>
      <c r="AJ20" s="6">
        <v>18629</v>
      </c>
      <c r="AL20" t="s">
        <v>221</v>
      </c>
      <c r="AM20" t="s">
        <v>221</v>
      </c>
      <c r="AN20" t="s">
        <v>221</v>
      </c>
      <c r="AO20" t="s">
        <v>221</v>
      </c>
    </row>
    <row r="21" spans="1:41" hidden="1" x14ac:dyDescent="0.2">
      <c r="A21">
        <v>1</v>
      </c>
      <c r="B21" t="s">
        <v>12</v>
      </c>
      <c r="C21">
        <v>103</v>
      </c>
      <c r="D21" t="s">
        <v>12</v>
      </c>
      <c r="E21">
        <v>1030049</v>
      </c>
      <c r="F21" t="s">
        <v>1259</v>
      </c>
      <c r="G21">
        <v>17100</v>
      </c>
      <c r="H21">
        <v>120</v>
      </c>
      <c r="I21" t="s">
        <v>227</v>
      </c>
      <c r="J21">
        <v>1</v>
      </c>
      <c r="K21" t="s">
        <v>214</v>
      </c>
      <c r="L21">
        <v>1</v>
      </c>
      <c r="M21" t="s">
        <v>215</v>
      </c>
      <c r="N21">
        <v>8</v>
      </c>
      <c r="O21" t="s">
        <v>228</v>
      </c>
      <c r="P21" t="s">
        <v>216</v>
      </c>
      <c r="Q21">
        <v>305189581</v>
      </c>
      <c r="R21" t="s">
        <v>1260</v>
      </c>
      <c r="S21" t="s">
        <v>525</v>
      </c>
      <c r="T21" t="s">
        <v>219</v>
      </c>
      <c r="U21">
        <v>0.75</v>
      </c>
      <c r="V21">
        <v>0.75</v>
      </c>
      <c r="W21">
        <v>120</v>
      </c>
      <c r="X21" t="s">
        <v>227</v>
      </c>
      <c r="Y21">
        <v>0</v>
      </c>
      <c r="AA21">
        <v>80</v>
      </c>
      <c r="AB21" t="s">
        <v>220</v>
      </c>
      <c r="AC21">
        <v>1</v>
      </c>
      <c r="AE21" s="6">
        <v>44075</v>
      </c>
      <c r="AF21" s="6">
        <v>44075</v>
      </c>
      <c r="AG21" s="6">
        <v>44561</v>
      </c>
      <c r="AH21" s="6">
        <v>44075</v>
      </c>
      <c r="AI21" s="6">
        <v>44654</v>
      </c>
      <c r="AJ21" s="6">
        <v>42461</v>
      </c>
      <c r="AL21" t="s">
        <v>221</v>
      </c>
      <c r="AM21" t="s">
        <v>221</v>
      </c>
      <c r="AN21" t="s">
        <v>221</v>
      </c>
      <c r="AO21" t="s">
        <v>221</v>
      </c>
    </row>
    <row r="22" spans="1:41" hidden="1" x14ac:dyDescent="0.2">
      <c r="A22">
        <v>1</v>
      </c>
      <c r="B22" t="s">
        <v>12</v>
      </c>
      <c r="C22">
        <v>103</v>
      </c>
      <c r="D22" t="s">
        <v>12</v>
      </c>
      <c r="E22">
        <v>1030050</v>
      </c>
      <c r="F22" t="s">
        <v>1134</v>
      </c>
      <c r="G22">
        <v>22100</v>
      </c>
      <c r="H22">
        <v>64</v>
      </c>
      <c r="I22" t="s">
        <v>222</v>
      </c>
      <c r="J22">
        <v>1</v>
      </c>
      <c r="K22" t="s">
        <v>214</v>
      </c>
      <c r="L22">
        <v>1</v>
      </c>
      <c r="M22" t="s">
        <v>215</v>
      </c>
      <c r="N22">
        <v>0</v>
      </c>
      <c r="P22" t="s">
        <v>216</v>
      </c>
      <c r="Q22">
        <v>24828865</v>
      </c>
      <c r="R22" t="s">
        <v>1261</v>
      </c>
      <c r="S22" t="s">
        <v>260</v>
      </c>
      <c r="T22" t="s">
        <v>219</v>
      </c>
      <c r="U22">
        <v>0.9</v>
      </c>
      <c r="V22">
        <v>0.9</v>
      </c>
      <c r="W22">
        <v>64</v>
      </c>
      <c r="X22" t="s">
        <v>222</v>
      </c>
      <c r="Y22">
        <v>0</v>
      </c>
      <c r="AA22">
        <v>80</v>
      </c>
      <c r="AB22" t="s">
        <v>220</v>
      </c>
      <c r="AC22">
        <v>4</v>
      </c>
      <c r="AD22">
        <v>101</v>
      </c>
      <c r="AE22" s="6">
        <v>44010</v>
      </c>
      <c r="AF22" s="6">
        <v>44010</v>
      </c>
      <c r="AG22" s="6">
        <v>53539</v>
      </c>
      <c r="AH22" s="6">
        <v>42757</v>
      </c>
      <c r="AI22" s="6">
        <v>53539</v>
      </c>
      <c r="AJ22" s="6">
        <v>18629</v>
      </c>
      <c r="AL22" t="s">
        <v>221</v>
      </c>
      <c r="AM22" t="s">
        <v>221</v>
      </c>
      <c r="AN22" t="s">
        <v>221</v>
      </c>
      <c r="AO22" t="s">
        <v>221</v>
      </c>
    </row>
    <row r="23" spans="1:41" hidden="1" x14ac:dyDescent="0.2">
      <c r="A23">
        <v>1</v>
      </c>
      <c r="B23" t="s">
        <v>12</v>
      </c>
      <c r="C23">
        <v>103</v>
      </c>
      <c r="D23" t="s">
        <v>12</v>
      </c>
      <c r="E23">
        <v>1030050</v>
      </c>
      <c r="F23" t="s">
        <v>1134</v>
      </c>
      <c r="G23">
        <v>30300</v>
      </c>
      <c r="H23">
        <v>120</v>
      </c>
      <c r="I23" t="s">
        <v>227</v>
      </c>
      <c r="J23">
        <v>1</v>
      </c>
      <c r="K23" t="s">
        <v>214</v>
      </c>
      <c r="L23">
        <v>1</v>
      </c>
      <c r="M23" t="s">
        <v>215</v>
      </c>
      <c r="N23">
        <v>8</v>
      </c>
      <c r="O23" t="s">
        <v>228</v>
      </c>
      <c r="P23" t="s">
        <v>216</v>
      </c>
      <c r="Q23">
        <v>23713894</v>
      </c>
      <c r="R23" t="s">
        <v>1262</v>
      </c>
      <c r="S23" t="s">
        <v>1263</v>
      </c>
      <c r="T23" t="s">
        <v>219</v>
      </c>
      <c r="U23">
        <v>0.5</v>
      </c>
      <c r="V23">
        <v>0.5</v>
      </c>
      <c r="W23">
        <v>120</v>
      </c>
      <c r="X23" t="s">
        <v>227</v>
      </c>
      <c r="Y23">
        <v>0</v>
      </c>
      <c r="AA23">
        <v>80</v>
      </c>
      <c r="AB23" t="s">
        <v>220</v>
      </c>
      <c r="AC23">
        <v>5</v>
      </c>
      <c r="AE23" s="6">
        <v>36647</v>
      </c>
      <c r="AF23" s="6">
        <v>43922</v>
      </c>
      <c r="AG23" s="6">
        <v>48760</v>
      </c>
      <c r="AH23" s="6">
        <v>36647</v>
      </c>
      <c r="AI23" s="6">
        <v>44196</v>
      </c>
      <c r="AJ23" s="6">
        <v>42461</v>
      </c>
      <c r="AL23" t="s">
        <v>221</v>
      </c>
      <c r="AM23" t="s">
        <v>221</v>
      </c>
      <c r="AN23" t="s">
        <v>221</v>
      </c>
      <c r="AO23" t="s">
        <v>221</v>
      </c>
    </row>
    <row r="24" spans="1:41" hidden="1" x14ac:dyDescent="0.2">
      <c r="A24">
        <v>1</v>
      </c>
      <c r="B24" t="s">
        <v>12</v>
      </c>
      <c r="C24">
        <v>103</v>
      </c>
      <c r="D24" t="s">
        <v>12</v>
      </c>
      <c r="E24">
        <v>1030050</v>
      </c>
      <c r="F24" t="s">
        <v>1134</v>
      </c>
      <c r="G24">
        <v>60000</v>
      </c>
      <c r="H24">
        <v>140</v>
      </c>
      <c r="I24" t="s">
        <v>241</v>
      </c>
      <c r="J24">
        <v>1</v>
      </c>
      <c r="K24" t="s">
        <v>214</v>
      </c>
      <c r="L24">
        <v>1</v>
      </c>
      <c r="M24" t="s">
        <v>215</v>
      </c>
      <c r="N24">
        <v>0</v>
      </c>
      <c r="P24" t="s">
        <v>216</v>
      </c>
      <c r="Q24">
        <v>300850971</v>
      </c>
      <c r="R24" t="s">
        <v>332</v>
      </c>
      <c r="S24" t="s">
        <v>333</v>
      </c>
      <c r="T24" t="s">
        <v>219</v>
      </c>
      <c r="U24">
        <v>0.25</v>
      </c>
      <c r="V24">
        <v>0.25</v>
      </c>
      <c r="W24">
        <v>140</v>
      </c>
      <c r="X24" t="s">
        <v>241</v>
      </c>
      <c r="Y24">
        <v>0</v>
      </c>
      <c r="AA24">
        <v>80</v>
      </c>
      <c r="AB24" t="s">
        <v>220</v>
      </c>
      <c r="AC24">
        <v>2</v>
      </c>
      <c r="AD24">
        <v>106</v>
      </c>
      <c r="AE24" s="6">
        <v>43061</v>
      </c>
      <c r="AF24" s="6">
        <v>43770</v>
      </c>
      <c r="AG24" s="6">
        <v>56461</v>
      </c>
      <c r="AH24" s="6">
        <v>43061</v>
      </c>
      <c r="AI24" s="6">
        <v>56461</v>
      </c>
      <c r="AJ24" s="6">
        <v>18629</v>
      </c>
      <c r="AL24" t="s">
        <v>221</v>
      </c>
      <c r="AM24" t="s">
        <v>221</v>
      </c>
      <c r="AN24" t="s">
        <v>221</v>
      </c>
      <c r="AO24" t="s">
        <v>221</v>
      </c>
    </row>
    <row r="25" spans="1:41" hidden="1" x14ac:dyDescent="0.2">
      <c r="A25">
        <v>1</v>
      </c>
      <c r="B25" t="s">
        <v>12</v>
      </c>
      <c r="C25">
        <v>103</v>
      </c>
      <c r="D25" t="s">
        <v>12</v>
      </c>
      <c r="E25">
        <v>1030050</v>
      </c>
      <c r="F25" t="s">
        <v>1134</v>
      </c>
      <c r="G25">
        <v>60400</v>
      </c>
      <c r="H25">
        <v>140</v>
      </c>
      <c r="I25" t="s">
        <v>241</v>
      </c>
      <c r="J25">
        <v>1</v>
      </c>
      <c r="K25" t="s">
        <v>214</v>
      </c>
      <c r="L25">
        <v>1</v>
      </c>
      <c r="M25" t="s">
        <v>215</v>
      </c>
      <c r="N25">
        <v>0</v>
      </c>
      <c r="P25" t="s">
        <v>216</v>
      </c>
      <c r="Q25">
        <v>13773841</v>
      </c>
      <c r="R25" t="s">
        <v>328</v>
      </c>
      <c r="S25" t="s">
        <v>329</v>
      </c>
      <c r="T25" t="s">
        <v>219</v>
      </c>
      <c r="U25">
        <v>0.5</v>
      </c>
      <c r="V25">
        <v>0.5</v>
      </c>
      <c r="W25">
        <v>140</v>
      </c>
      <c r="X25" t="s">
        <v>241</v>
      </c>
      <c r="Y25">
        <v>0</v>
      </c>
      <c r="AA25">
        <v>80</v>
      </c>
      <c r="AB25" t="s">
        <v>220</v>
      </c>
      <c r="AC25">
        <v>5</v>
      </c>
      <c r="AD25">
        <v>106</v>
      </c>
      <c r="AE25" s="6">
        <v>43983</v>
      </c>
      <c r="AF25" s="6">
        <v>43983</v>
      </c>
      <c r="AG25" s="6">
        <v>47269</v>
      </c>
      <c r="AH25" s="6">
        <v>32966</v>
      </c>
      <c r="AI25" s="6">
        <v>47999</v>
      </c>
      <c r="AJ25" s="6">
        <v>42736</v>
      </c>
      <c r="AL25" t="s">
        <v>221</v>
      </c>
      <c r="AM25" t="s">
        <v>221</v>
      </c>
      <c r="AN25" t="s">
        <v>221</v>
      </c>
      <c r="AO25" t="s">
        <v>221</v>
      </c>
    </row>
    <row r="26" spans="1:41" hidden="1" x14ac:dyDescent="0.2">
      <c r="A26">
        <v>1</v>
      </c>
      <c r="B26" t="s">
        <v>12</v>
      </c>
      <c r="C26">
        <v>103</v>
      </c>
      <c r="D26" t="s">
        <v>12</v>
      </c>
      <c r="E26">
        <v>1030055</v>
      </c>
      <c r="F26" t="s">
        <v>248</v>
      </c>
      <c r="G26">
        <v>21500</v>
      </c>
      <c r="H26">
        <v>120</v>
      </c>
      <c r="I26" t="s">
        <v>227</v>
      </c>
      <c r="J26">
        <v>1</v>
      </c>
      <c r="K26" t="s">
        <v>214</v>
      </c>
      <c r="L26">
        <v>1</v>
      </c>
      <c r="M26" t="s">
        <v>215</v>
      </c>
      <c r="N26">
        <v>8</v>
      </c>
      <c r="O26" t="s">
        <v>228</v>
      </c>
      <c r="P26" t="s">
        <v>216</v>
      </c>
      <c r="Q26">
        <v>311612592</v>
      </c>
      <c r="R26" t="s">
        <v>1264</v>
      </c>
      <c r="S26" t="s">
        <v>1263</v>
      </c>
      <c r="T26" t="s">
        <v>219</v>
      </c>
      <c r="U26">
        <v>0.5</v>
      </c>
      <c r="V26">
        <v>0.5</v>
      </c>
      <c r="W26">
        <v>120</v>
      </c>
      <c r="X26" t="s">
        <v>227</v>
      </c>
      <c r="Y26">
        <v>0</v>
      </c>
      <c r="AA26">
        <v>80</v>
      </c>
      <c r="AB26" t="s">
        <v>220</v>
      </c>
      <c r="AC26">
        <v>3</v>
      </c>
      <c r="AE26" s="6">
        <v>42723</v>
      </c>
      <c r="AF26" s="6">
        <v>42826</v>
      </c>
      <c r="AG26" s="6">
        <v>53296</v>
      </c>
      <c r="AH26" s="6">
        <v>42723</v>
      </c>
      <c r="AI26" s="6">
        <v>58806</v>
      </c>
      <c r="AJ26" s="6">
        <v>37773</v>
      </c>
      <c r="AL26" t="s">
        <v>221</v>
      </c>
      <c r="AM26" t="s">
        <v>221</v>
      </c>
      <c r="AN26" t="s">
        <v>221</v>
      </c>
      <c r="AO26" t="s">
        <v>221</v>
      </c>
    </row>
    <row r="27" spans="1:41" hidden="1" x14ac:dyDescent="0.2">
      <c r="A27">
        <v>1</v>
      </c>
      <c r="B27" t="s">
        <v>12</v>
      </c>
      <c r="C27">
        <v>103</v>
      </c>
      <c r="D27" t="s">
        <v>12</v>
      </c>
      <c r="E27">
        <v>1030056</v>
      </c>
      <c r="F27" t="s">
        <v>251</v>
      </c>
      <c r="G27">
        <v>23700</v>
      </c>
      <c r="H27">
        <v>120</v>
      </c>
      <c r="I27" t="s">
        <v>227</v>
      </c>
      <c r="J27">
        <v>1</v>
      </c>
      <c r="K27" t="s">
        <v>214</v>
      </c>
      <c r="L27">
        <v>1</v>
      </c>
      <c r="M27" t="s">
        <v>215</v>
      </c>
      <c r="N27">
        <v>8</v>
      </c>
      <c r="O27" t="s">
        <v>228</v>
      </c>
      <c r="P27" t="s">
        <v>216</v>
      </c>
      <c r="Q27">
        <v>200188092</v>
      </c>
      <c r="R27" t="s">
        <v>1265</v>
      </c>
      <c r="S27" t="s">
        <v>507</v>
      </c>
      <c r="T27" t="s">
        <v>219</v>
      </c>
      <c r="U27">
        <v>0.5</v>
      </c>
      <c r="V27">
        <v>0.25</v>
      </c>
      <c r="W27">
        <v>120</v>
      </c>
      <c r="X27" t="s">
        <v>227</v>
      </c>
      <c r="Y27">
        <v>0</v>
      </c>
      <c r="AA27">
        <v>80</v>
      </c>
      <c r="AB27" t="s">
        <v>220</v>
      </c>
      <c r="AC27">
        <v>1</v>
      </c>
      <c r="AE27" s="6">
        <v>43842</v>
      </c>
      <c r="AF27" s="6">
        <v>43928</v>
      </c>
      <c r="AG27" s="6">
        <v>56400</v>
      </c>
      <c r="AH27" s="6">
        <v>43842</v>
      </c>
      <c r="AI27" s="6">
        <v>44902</v>
      </c>
      <c r="AJ27" s="6">
        <v>42461</v>
      </c>
      <c r="AL27" t="s">
        <v>221</v>
      </c>
      <c r="AM27" t="s">
        <v>221</v>
      </c>
      <c r="AN27" t="s">
        <v>221</v>
      </c>
      <c r="AO27" t="s">
        <v>221</v>
      </c>
    </row>
    <row r="28" spans="1:41" hidden="1" x14ac:dyDescent="0.2">
      <c r="A28">
        <v>1</v>
      </c>
      <c r="B28" t="s">
        <v>12</v>
      </c>
      <c r="C28">
        <v>103</v>
      </c>
      <c r="D28" t="s">
        <v>12</v>
      </c>
      <c r="E28">
        <v>1030056</v>
      </c>
      <c r="F28" t="s">
        <v>251</v>
      </c>
      <c r="G28">
        <v>23700</v>
      </c>
      <c r="H28">
        <v>120</v>
      </c>
      <c r="I28" t="s">
        <v>227</v>
      </c>
      <c r="J28">
        <v>1</v>
      </c>
      <c r="K28" t="s">
        <v>214</v>
      </c>
      <c r="L28">
        <v>1</v>
      </c>
      <c r="M28" t="s">
        <v>215</v>
      </c>
      <c r="N28">
        <v>8</v>
      </c>
      <c r="O28" t="s">
        <v>228</v>
      </c>
      <c r="P28" t="s">
        <v>216</v>
      </c>
      <c r="Q28">
        <v>301772372</v>
      </c>
      <c r="R28" t="s">
        <v>254</v>
      </c>
      <c r="S28" t="s">
        <v>255</v>
      </c>
      <c r="T28" t="s">
        <v>219</v>
      </c>
      <c r="U28">
        <v>0.5</v>
      </c>
      <c r="V28">
        <v>0.25</v>
      </c>
      <c r="W28">
        <v>120</v>
      </c>
      <c r="X28" t="s">
        <v>227</v>
      </c>
      <c r="Y28">
        <v>0</v>
      </c>
      <c r="AA28">
        <v>80</v>
      </c>
      <c r="AB28" t="s">
        <v>220</v>
      </c>
      <c r="AC28">
        <v>4</v>
      </c>
      <c r="AE28" s="6">
        <v>42603</v>
      </c>
      <c r="AF28" s="6">
        <v>43101</v>
      </c>
      <c r="AG28" s="6">
        <v>56948</v>
      </c>
      <c r="AH28" s="6">
        <v>42603</v>
      </c>
      <c r="AI28" s="6">
        <v>56948</v>
      </c>
      <c r="AJ28" s="6">
        <v>42461</v>
      </c>
      <c r="AL28" t="s">
        <v>221</v>
      </c>
      <c r="AM28" t="s">
        <v>221</v>
      </c>
      <c r="AN28" t="s">
        <v>221</v>
      </c>
      <c r="AO28" t="s">
        <v>221</v>
      </c>
    </row>
    <row r="29" spans="1:41" hidden="1" x14ac:dyDescent="0.2">
      <c r="A29">
        <v>1</v>
      </c>
      <c r="B29" t="s">
        <v>12</v>
      </c>
      <c r="C29">
        <v>103</v>
      </c>
      <c r="D29" t="s">
        <v>12</v>
      </c>
      <c r="E29">
        <v>1030060</v>
      </c>
      <c r="F29" t="s">
        <v>256</v>
      </c>
      <c r="G29">
        <v>13100</v>
      </c>
      <c r="H29">
        <v>64</v>
      </c>
      <c r="I29" t="s">
        <v>222</v>
      </c>
      <c r="J29">
        <v>1</v>
      </c>
      <c r="K29" t="s">
        <v>214</v>
      </c>
      <c r="L29">
        <v>1</v>
      </c>
      <c r="M29" t="s">
        <v>215</v>
      </c>
      <c r="N29">
        <v>0</v>
      </c>
      <c r="P29" t="s">
        <v>216</v>
      </c>
      <c r="Q29">
        <v>300970621</v>
      </c>
      <c r="R29" t="s">
        <v>257</v>
      </c>
      <c r="S29" t="s">
        <v>258</v>
      </c>
      <c r="T29" t="s">
        <v>219</v>
      </c>
      <c r="U29">
        <v>1</v>
      </c>
      <c r="V29">
        <v>1</v>
      </c>
      <c r="W29">
        <v>64</v>
      </c>
      <c r="X29" t="s">
        <v>222</v>
      </c>
      <c r="Y29">
        <v>0</v>
      </c>
      <c r="AA29">
        <v>80</v>
      </c>
      <c r="AB29" t="s">
        <v>220</v>
      </c>
      <c r="AC29">
        <v>4</v>
      </c>
      <c r="AD29">
        <v>101</v>
      </c>
      <c r="AE29" s="6">
        <v>44059</v>
      </c>
      <c r="AF29" s="6">
        <v>44059</v>
      </c>
      <c r="AG29" s="6">
        <v>56461</v>
      </c>
      <c r="AH29" s="6">
        <v>42948</v>
      </c>
      <c r="AI29" s="6">
        <v>54635</v>
      </c>
      <c r="AJ29" s="6">
        <v>37469</v>
      </c>
      <c r="AL29" t="s">
        <v>221</v>
      </c>
      <c r="AM29" t="s">
        <v>221</v>
      </c>
      <c r="AN29" t="s">
        <v>221</v>
      </c>
      <c r="AO29" t="s">
        <v>221</v>
      </c>
    </row>
    <row r="30" spans="1:41" hidden="1" x14ac:dyDescent="0.2">
      <c r="A30">
        <v>1</v>
      </c>
      <c r="B30" t="s">
        <v>12</v>
      </c>
      <c r="C30">
        <v>103</v>
      </c>
      <c r="D30" t="s">
        <v>12</v>
      </c>
      <c r="E30">
        <v>1030060</v>
      </c>
      <c r="F30" t="s">
        <v>256</v>
      </c>
      <c r="G30">
        <v>40400</v>
      </c>
      <c r="H30">
        <v>140</v>
      </c>
      <c r="I30" t="s">
        <v>241</v>
      </c>
      <c r="J30">
        <v>1</v>
      </c>
      <c r="K30" t="s">
        <v>214</v>
      </c>
      <c r="L30">
        <v>1</v>
      </c>
      <c r="M30" t="s">
        <v>215</v>
      </c>
      <c r="N30">
        <v>0</v>
      </c>
      <c r="P30" t="s">
        <v>216</v>
      </c>
      <c r="Q30">
        <v>17136227</v>
      </c>
      <c r="R30" t="s">
        <v>1266</v>
      </c>
      <c r="S30" t="s">
        <v>647</v>
      </c>
      <c r="T30" t="s">
        <v>219</v>
      </c>
      <c r="U30">
        <v>0.25</v>
      </c>
      <c r="V30">
        <v>0.25</v>
      </c>
      <c r="W30">
        <v>140</v>
      </c>
      <c r="X30" t="s">
        <v>241</v>
      </c>
      <c r="Y30">
        <v>0</v>
      </c>
      <c r="AA30">
        <v>80</v>
      </c>
      <c r="AB30" t="s">
        <v>220</v>
      </c>
      <c r="AC30">
        <v>5</v>
      </c>
      <c r="AD30">
        <v>110</v>
      </c>
      <c r="AE30" s="6">
        <v>43891</v>
      </c>
      <c r="AF30" s="6">
        <v>43891</v>
      </c>
      <c r="AG30" s="6">
        <v>54362</v>
      </c>
      <c r="AH30" s="6">
        <v>38603</v>
      </c>
      <c r="AI30" s="6">
        <v>54362</v>
      </c>
      <c r="AJ30" s="6">
        <v>42736</v>
      </c>
      <c r="AL30" t="s">
        <v>221</v>
      </c>
      <c r="AM30" t="s">
        <v>221</v>
      </c>
      <c r="AN30" t="s">
        <v>221</v>
      </c>
      <c r="AO30" t="s">
        <v>221</v>
      </c>
    </row>
    <row r="31" spans="1:41" hidden="1" x14ac:dyDescent="0.2">
      <c r="A31">
        <v>1</v>
      </c>
      <c r="B31" t="s">
        <v>12</v>
      </c>
      <c r="C31">
        <v>103</v>
      </c>
      <c r="D31" t="s">
        <v>12</v>
      </c>
      <c r="E31">
        <v>1030065</v>
      </c>
      <c r="F31" t="s">
        <v>1267</v>
      </c>
      <c r="G31">
        <v>14700</v>
      </c>
      <c r="H31">
        <v>120</v>
      </c>
      <c r="I31" t="s">
        <v>227</v>
      </c>
      <c r="J31">
        <v>1</v>
      </c>
      <c r="K31" t="s">
        <v>214</v>
      </c>
      <c r="L31">
        <v>1</v>
      </c>
      <c r="M31" t="s">
        <v>215</v>
      </c>
      <c r="N31">
        <v>8</v>
      </c>
      <c r="O31" t="s">
        <v>228</v>
      </c>
      <c r="P31" t="s">
        <v>216</v>
      </c>
      <c r="Q31">
        <v>311600456</v>
      </c>
      <c r="R31" t="s">
        <v>1268</v>
      </c>
      <c r="S31" t="s">
        <v>495</v>
      </c>
      <c r="T31" t="s">
        <v>219</v>
      </c>
      <c r="U31">
        <v>0.75</v>
      </c>
      <c r="V31">
        <v>0.75</v>
      </c>
      <c r="W31">
        <v>120</v>
      </c>
      <c r="X31" t="s">
        <v>227</v>
      </c>
      <c r="Y31">
        <v>0</v>
      </c>
      <c r="AA31">
        <v>80</v>
      </c>
      <c r="AB31" t="s">
        <v>220</v>
      </c>
      <c r="AC31">
        <v>3</v>
      </c>
      <c r="AE31" s="6">
        <v>43023</v>
      </c>
      <c r="AF31" s="6">
        <v>43922</v>
      </c>
      <c r="AG31" s="6">
        <v>58714</v>
      </c>
      <c r="AH31" s="6">
        <v>43023</v>
      </c>
      <c r="AI31" s="6">
        <v>44633</v>
      </c>
      <c r="AJ31" s="6">
        <v>42461</v>
      </c>
      <c r="AL31" t="s">
        <v>221</v>
      </c>
      <c r="AM31" t="s">
        <v>221</v>
      </c>
      <c r="AN31" t="s">
        <v>221</v>
      </c>
      <c r="AO31" t="s">
        <v>221</v>
      </c>
    </row>
    <row r="32" spans="1:41" hidden="1" x14ac:dyDescent="0.2">
      <c r="A32">
        <v>1</v>
      </c>
      <c r="B32" t="s">
        <v>12</v>
      </c>
      <c r="C32">
        <v>103</v>
      </c>
      <c r="D32" t="s">
        <v>12</v>
      </c>
      <c r="E32">
        <v>1030070</v>
      </c>
      <c r="F32" t="s">
        <v>1138</v>
      </c>
      <c r="G32">
        <v>10200</v>
      </c>
      <c r="H32">
        <v>64</v>
      </c>
      <c r="I32" t="s">
        <v>222</v>
      </c>
      <c r="J32">
        <v>1</v>
      </c>
      <c r="K32" t="s">
        <v>214</v>
      </c>
      <c r="L32">
        <v>1</v>
      </c>
      <c r="M32" t="s">
        <v>215</v>
      </c>
      <c r="N32">
        <v>0</v>
      </c>
      <c r="P32" t="s">
        <v>216</v>
      </c>
      <c r="Q32">
        <v>27658103</v>
      </c>
      <c r="R32" t="s">
        <v>1269</v>
      </c>
      <c r="S32" t="s">
        <v>1270</v>
      </c>
      <c r="T32" t="s">
        <v>219</v>
      </c>
      <c r="U32">
        <v>1</v>
      </c>
      <c r="V32">
        <v>1</v>
      </c>
      <c r="W32">
        <v>64</v>
      </c>
      <c r="X32" t="s">
        <v>222</v>
      </c>
      <c r="Y32">
        <v>0</v>
      </c>
      <c r="AA32">
        <v>80</v>
      </c>
      <c r="AB32" t="s">
        <v>220</v>
      </c>
      <c r="AC32">
        <v>5</v>
      </c>
      <c r="AD32">
        <v>106</v>
      </c>
      <c r="AE32" s="6">
        <v>43586</v>
      </c>
      <c r="AF32" s="6">
        <v>43586</v>
      </c>
      <c r="AG32" s="6">
        <v>54362</v>
      </c>
      <c r="AH32" s="6">
        <v>33905</v>
      </c>
      <c r="AI32" s="6">
        <v>54362</v>
      </c>
      <c r="AJ32" s="6">
        <v>18629</v>
      </c>
      <c r="AL32" t="s">
        <v>221</v>
      </c>
      <c r="AM32" t="s">
        <v>221</v>
      </c>
      <c r="AN32" t="s">
        <v>221</v>
      </c>
      <c r="AO32" t="s">
        <v>221</v>
      </c>
    </row>
    <row r="33" spans="1:41" hidden="1" x14ac:dyDescent="0.2">
      <c r="A33">
        <v>1</v>
      </c>
      <c r="B33" t="s">
        <v>12</v>
      </c>
      <c r="C33">
        <v>103</v>
      </c>
      <c r="D33" t="s">
        <v>12</v>
      </c>
      <c r="E33">
        <v>1030070</v>
      </c>
      <c r="F33" t="s">
        <v>1138</v>
      </c>
      <c r="G33">
        <v>25050</v>
      </c>
      <c r="H33">
        <v>140</v>
      </c>
      <c r="I33" t="s">
        <v>241</v>
      </c>
      <c r="J33">
        <v>1</v>
      </c>
      <c r="K33" t="s">
        <v>214</v>
      </c>
      <c r="L33">
        <v>1</v>
      </c>
      <c r="M33" t="s">
        <v>215</v>
      </c>
      <c r="N33">
        <v>0</v>
      </c>
      <c r="P33" t="s">
        <v>216</v>
      </c>
      <c r="Q33">
        <v>301157327</v>
      </c>
      <c r="R33" t="s">
        <v>323</v>
      </c>
      <c r="S33" t="s">
        <v>324</v>
      </c>
      <c r="T33" t="s">
        <v>219</v>
      </c>
      <c r="U33">
        <v>0.25</v>
      </c>
      <c r="V33">
        <v>0.25</v>
      </c>
      <c r="W33">
        <v>140</v>
      </c>
      <c r="X33" t="s">
        <v>241</v>
      </c>
      <c r="Y33">
        <v>0</v>
      </c>
      <c r="AA33">
        <v>80</v>
      </c>
      <c r="AB33" t="s">
        <v>220</v>
      </c>
      <c r="AC33">
        <v>2</v>
      </c>
      <c r="AE33" s="6">
        <v>43906</v>
      </c>
      <c r="AF33" s="6">
        <v>43906</v>
      </c>
      <c r="AG33" s="6">
        <v>56645</v>
      </c>
      <c r="AH33" s="6">
        <v>43164</v>
      </c>
      <c r="AI33" s="6">
        <v>56645</v>
      </c>
      <c r="AJ33" s="6">
        <v>42736</v>
      </c>
      <c r="AL33" t="s">
        <v>221</v>
      </c>
      <c r="AM33" t="s">
        <v>221</v>
      </c>
      <c r="AN33" t="s">
        <v>221</v>
      </c>
      <c r="AO33" t="s">
        <v>221</v>
      </c>
    </row>
    <row r="34" spans="1:41" hidden="1" x14ac:dyDescent="0.2">
      <c r="A34">
        <v>1</v>
      </c>
      <c r="B34" t="s">
        <v>12</v>
      </c>
      <c r="C34">
        <v>103</v>
      </c>
      <c r="D34" t="s">
        <v>12</v>
      </c>
      <c r="E34">
        <v>1030072</v>
      </c>
      <c r="F34" t="s">
        <v>1271</v>
      </c>
      <c r="G34">
        <v>16100</v>
      </c>
      <c r="H34">
        <v>140</v>
      </c>
      <c r="I34" t="s">
        <v>241</v>
      </c>
      <c r="J34">
        <v>1</v>
      </c>
      <c r="K34" t="s">
        <v>214</v>
      </c>
      <c r="L34">
        <v>1</v>
      </c>
      <c r="M34" t="s">
        <v>215</v>
      </c>
      <c r="P34" t="s">
        <v>216</v>
      </c>
      <c r="Q34">
        <v>25927419</v>
      </c>
      <c r="R34" t="s">
        <v>1272</v>
      </c>
      <c r="S34" t="s">
        <v>1273</v>
      </c>
      <c r="T34" t="s">
        <v>219</v>
      </c>
      <c r="U34">
        <v>0.75</v>
      </c>
      <c r="V34">
        <v>0.75</v>
      </c>
      <c r="W34">
        <v>140</v>
      </c>
      <c r="X34" t="s">
        <v>241</v>
      </c>
      <c r="Y34">
        <v>0</v>
      </c>
      <c r="AA34">
        <v>80</v>
      </c>
      <c r="AB34" t="s">
        <v>220</v>
      </c>
      <c r="AC34">
        <v>5</v>
      </c>
      <c r="AD34">
        <v>102</v>
      </c>
      <c r="AE34" s="6">
        <v>43983</v>
      </c>
      <c r="AF34" s="6">
        <v>43983</v>
      </c>
      <c r="AG34" s="6">
        <v>51013</v>
      </c>
      <c r="AH34" s="6">
        <v>38755</v>
      </c>
      <c r="AI34" s="6">
        <v>51744</v>
      </c>
      <c r="AJ34" s="6">
        <v>42736</v>
      </c>
      <c r="AL34" t="s">
        <v>221</v>
      </c>
      <c r="AM34" t="s">
        <v>221</v>
      </c>
      <c r="AN34" t="s">
        <v>221</v>
      </c>
      <c r="AO34" t="s">
        <v>221</v>
      </c>
    </row>
    <row r="35" spans="1:41" hidden="1" x14ac:dyDescent="0.2">
      <c r="A35">
        <v>1</v>
      </c>
      <c r="B35" t="s">
        <v>12</v>
      </c>
      <c r="C35">
        <v>103</v>
      </c>
      <c r="D35" t="s">
        <v>12</v>
      </c>
      <c r="E35">
        <v>1030073</v>
      </c>
      <c r="F35" t="s">
        <v>261</v>
      </c>
      <c r="G35">
        <v>8700</v>
      </c>
      <c r="H35">
        <v>120</v>
      </c>
      <c r="I35" t="s">
        <v>227</v>
      </c>
      <c r="J35">
        <v>1</v>
      </c>
      <c r="K35" t="s">
        <v>214</v>
      </c>
      <c r="L35">
        <v>1</v>
      </c>
      <c r="M35" t="s">
        <v>215</v>
      </c>
      <c r="N35">
        <v>8</v>
      </c>
      <c r="O35" t="s">
        <v>228</v>
      </c>
      <c r="P35" t="s">
        <v>216</v>
      </c>
      <c r="Q35">
        <v>25927419</v>
      </c>
      <c r="R35" t="s">
        <v>1272</v>
      </c>
      <c r="S35" t="s">
        <v>1273</v>
      </c>
      <c r="T35" t="s">
        <v>219</v>
      </c>
      <c r="U35">
        <v>0.5</v>
      </c>
      <c r="V35">
        <v>0.25</v>
      </c>
      <c r="W35">
        <v>120</v>
      </c>
      <c r="X35" t="s">
        <v>227</v>
      </c>
      <c r="Y35">
        <v>0</v>
      </c>
      <c r="AA35">
        <v>80</v>
      </c>
      <c r="AB35" t="s">
        <v>220</v>
      </c>
      <c r="AC35">
        <v>5</v>
      </c>
      <c r="AD35">
        <v>102</v>
      </c>
      <c r="AE35" s="6">
        <v>38755</v>
      </c>
      <c r="AF35" s="6">
        <v>43983</v>
      </c>
      <c r="AG35" s="6">
        <v>51013</v>
      </c>
      <c r="AH35" s="6">
        <v>38755</v>
      </c>
      <c r="AI35" s="6">
        <v>51744</v>
      </c>
      <c r="AJ35" s="6">
        <v>42461</v>
      </c>
      <c r="AL35" t="s">
        <v>221</v>
      </c>
      <c r="AM35" t="s">
        <v>221</v>
      </c>
      <c r="AN35" t="s">
        <v>221</v>
      </c>
      <c r="AO35" t="s">
        <v>221</v>
      </c>
    </row>
    <row r="36" spans="1:41" hidden="1" x14ac:dyDescent="0.2">
      <c r="A36">
        <v>1</v>
      </c>
      <c r="B36" t="s">
        <v>12</v>
      </c>
      <c r="C36">
        <v>103</v>
      </c>
      <c r="D36" t="s">
        <v>12</v>
      </c>
      <c r="E36">
        <v>1030073</v>
      </c>
      <c r="F36" t="s">
        <v>261</v>
      </c>
      <c r="G36">
        <v>8700</v>
      </c>
      <c r="H36">
        <v>120</v>
      </c>
      <c r="I36" t="s">
        <v>227</v>
      </c>
      <c r="J36">
        <v>1</v>
      </c>
      <c r="K36" t="s">
        <v>214</v>
      </c>
      <c r="L36">
        <v>1</v>
      </c>
      <c r="M36" t="s">
        <v>215</v>
      </c>
      <c r="N36">
        <v>8</v>
      </c>
      <c r="O36" t="s">
        <v>228</v>
      </c>
      <c r="P36" t="s">
        <v>216</v>
      </c>
      <c r="Q36">
        <v>316365147</v>
      </c>
      <c r="R36" t="s">
        <v>262</v>
      </c>
      <c r="S36" t="s">
        <v>263</v>
      </c>
      <c r="T36" t="s">
        <v>219</v>
      </c>
      <c r="U36">
        <v>0.5</v>
      </c>
      <c r="V36">
        <v>0.25</v>
      </c>
      <c r="W36">
        <v>120</v>
      </c>
      <c r="X36" t="s">
        <v>227</v>
      </c>
      <c r="Y36">
        <v>0</v>
      </c>
      <c r="AA36">
        <v>80</v>
      </c>
      <c r="AB36" t="s">
        <v>220</v>
      </c>
      <c r="AC36">
        <v>3</v>
      </c>
      <c r="AE36" s="6">
        <v>42953</v>
      </c>
      <c r="AF36" s="6">
        <v>43922</v>
      </c>
      <c r="AG36" s="6">
        <v>59291</v>
      </c>
      <c r="AH36" s="6">
        <v>42953</v>
      </c>
      <c r="AI36" s="6">
        <v>59291</v>
      </c>
      <c r="AJ36" s="6">
        <v>42461</v>
      </c>
      <c r="AL36" t="s">
        <v>221</v>
      </c>
      <c r="AM36" t="s">
        <v>221</v>
      </c>
      <c r="AN36" t="s">
        <v>221</v>
      </c>
      <c r="AO36" t="s">
        <v>221</v>
      </c>
    </row>
    <row r="37" spans="1:41" hidden="1" x14ac:dyDescent="0.2">
      <c r="A37">
        <v>1</v>
      </c>
      <c r="B37" t="s">
        <v>12</v>
      </c>
      <c r="C37">
        <v>103</v>
      </c>
      <c r="D37" t="s">
        <v>12</v>
      </c>
      <c r="E37">
        <v>1030075</v>
      </c>
      <c r="F37" t="s">
        <v>264</v>
      </c>
      <c r="G37">
        <v>120310</v>
      </c>
      <c r="H37">
        <v>120</v>
      </c>
      <c r="I37" t="s">
        <v>227</v>
      </c>
      <c r="J37">
        <v>1</v>
      </c>
      <c r="K37" t="s">
        <v>214</v>
      </c>
      <c r="L37">
        <v>1</v>
      </c>
      <c r="M37" t="s">
        <v>215</v>
      </c>
      <c r="N37">
        <v>8</v>
      </c>
      <c r="O37" t="s">
        <v>228</v>
      </c>
      <c r="P37" t="s">
        <v>216</v>
      </c>
      <c r="Q37">
        <v>312449739</v>
      </c>
      <c r="R37" t="s">
        <v>265</v>
      </c>
      <c r="S37" t="s">
        <v>266</v>
      </c>
      <c r="T37" t="s">
        <v>219</v>
      </c>
      <c r="U37">
        <v>0.5</v>
      </c>
      <c r="V37">
        <v>0.5</v>
      </c>
      <c r="W37">
        <v>120</v>
      </c>
      <c r="X37" t="s">
        <v>227</v>
      </c>
      <c r="Y37">
        <v>0</v>
      </c>
      <c r="AA37">
        <v>80</v>
      </c>
      <c r="AB37" t="s">
        <v>220</v>
      </c>
      <c r="AC37">
        <v>2</v>
      </c>
      <c r="AD37">
        <v>101</v>
      </c>
      <c r="AE37" s="6">
        <v>42583</v>
      </c>
      <c r="AF37" s="6">
        <v>43586</v>
      </c>
      <c r="AG37" s="6">
        <v>58806</v>
      </c>
      <c r="AH37" s="6">
        <v>42498</v>
      </c>
      <c r="AI37" s="6">
        <v>58806</v>
      </c>
      <c r="AJ37" s="6">
        <v>42461</v>
      </c>
      <c r="AL37" t="s">
        <v>221</v>
      </c>
      <c r="AM37" t="s">
        <v>221</v>
      </c>
      <c r="AN37" t="s">
        <v>221</v>
      </c>
      <c r="AO37" t="s">
        <v>221</v>
      </c>
    </row>
    <row r="38" spans="1:41" hidden="1" x14ac:dyDescent="0.2">
      <c r="A38">
        <v>1</v>
      </c>
      <c r="B38" t="s">
        <v>12</v>
      </c>
      <c r="C38">
        <v>103</v>
      </c>
      <c r="D38" t="s">
        <v>12</v>
      </c>
      <c r="E38">
        <v>1030110</v>
      </c>
      <c r="F38" t="s">
        <v>267</v>
      </c>
      <c r="G38">
        <v>120200</v>
      </c>
      <c r="H38">
        <v>120</v>
      </c>
      <c r="I38" t="s">
        <v>227</v>
      </c>
      <c r="J38">
        <v>1</v>
      </c>
      <c r="K38" t="s">
        <v>214</v>
      </c>
      <c r="L38">
        <v>1</v>
      </c>
      <c r="M38" t="s">
        <v>215</v>
      </c>
      <c r="N38">
        <v>8</v>
      </c>
      <c r="O38" t="s">
        <v>228</v>
      </c>
      <c r="P38" t="s">
        <v>216</v>
      </c>
      <c r="Q38">
        <v>301069829</v>
      </c>
      <c r="R38" t="s">
        <v>1274</v>
      </c>
      <c r="S38" t="s">
        <v>502</v>
      </c>
      <c r="T38" t="s">
        <v>219</v>
      </c>
      <c r="U38">
        <v>0.75</v>
      </c>
      <c r="V38">
        <v>0.75</v>
      </c>
      <c r="W38">
        <v>120</v>
      </c>
      <c r="X38" t="s">
        <v>227</v>
      </c>
      <c r="Y38">
        <v>0</v>
      </c>
      <c r="AA38">
        <v>80</v>
      </c>
      <c r="AB38" t="s">
        <v>220</v>
      </c>
      <c r="AC38">
        <v>4</v>
      </c>
      <c r="AE38" s="6">
        <v>42264</v>
      </c>
      <c r="AF38" s="6">
        <v>44123</v>
      </c>
      <c r="AG38" s="6">
        <v>56492</v>
      </c>
      <c r="AH38" s="6">
        <v>42264</v>
      </c>
      <c r="AI38" s="6">
        <v>44895</v>
      </c>
      <c r="AJ38" s="6">
        <v>42461</v>
      </c>
      <c r="AL38" t="s">
        <v>221</v>
      </c>
      <c r="AM38" t="s">
        <v>221</v>
      </c>
      <c r="AN38" t="s">
        <v>221</v>
      </c>
      <c r="AO38" t="s">
        <v>221</v>
      </c>
    </row>
    <row r="39" spans="1:41" hidden="1" x14ac:dyDescent="0.2">
      <c r="A39">
        <v>1</v>
      </c>
      <c r="B39" t="s">
        <v>12</v>
      </c>
      <c r="C39">
        <v>103</v>
      </c>
      <c r="D39" t="s">
        <v>12</v>
      </c>
      <c r="E39">
        <v>1030110</v>
      </c>
      <c r="F39" t="s">
        <v>267</v>
      </c>
      <c r="G39">
        <v>120500</v>
      </c>
      <c r="H39">
        <v>120</v>
      </c>
      <c r="I39" t="s">
        <v>227</v>
      </c>
      <c r="J39">
        <v>1</v>
      </c>
      <c r="K39" t="s">
        <v>214</v>
      </c>
      <c r="L39">
        <v>1</v>
      </c>
      <c r="M39" t="s">
        <v>215</v>
      </c>
      <c r="N39">
        <v>8</v>
      </c>
      <c r="O39" t="s">
        <v>228</v>
      </c>
      <c r="P39" t="s">
        <v>216</v>
      </c>
      <c r="Q39">
        <v>33365479</v>
      </c>
      <c r="R39" t="s">
        <v>268</v>
      </c>
      <c r="S39" t="s">
        <v>269</v>
      </c>
      <c r="T39" t="s">
        <v>219</v>
      </c>
      <c r="U39">
        <v>0.5</v>
      </c>
      <c r="V39">
        <v>0.25</v>
      </c>
      <c r="W39">
        <v>120</v>
      </c>
      <c r="X39" t="s">
        <v>227</v>
      </c>
      <c r="Y39">
        <v>0</v>
      </c>
      <c r="AA39">
        <v>80</v>
      </c>
      <c r="AB39" t="s">
        <v>220</v>
      </c>
      <c r="AC39">
        <v>3</v>
      </c>
      <c r="AD39">
        <v>136</v>
      </c>
      <c r="AE39" s="6">
        <v>41931</v>
      </c>
      <c r="AF39" s="6">
        <v>44044</v>
      </c>
      <c r="AG39" s="6">
        <v>52655</v>
      </c>
      <c r="AH39" s="6">
        <v>41931</v>
      </c>
      <c r="AI39" s="6">
        <v>52655</v>
      </c>
      <c r="AJ39" s="6">
        <v>42461</v>
      </c>
      <c r="AL39" t="s">
        <v>221</v>
      </c>
      <c r="AM39" t="s">
        <v>221</v>
      </c>
      <c r="AN39" t="s">
        <v>221</v>
      </c>
      <c r="AO39" t="s">
        <v>221</v>
      </c>
    </row>
    <row r="40" spans="1:41" hidden="1" x14ac:dyDescent="0.2">
      <c r="A40">
        <v>1</v>
      </c>
      <c r="B40" t="s">
        <v>12</v>
      </c>
      <c r="C40">
        <v>103</v>
      </c>
      <c r="D40" t="s">
        <v>12</v>
      </c>
      <c r="E40">
        <v>1030110</v>
      </c>
      <c r="F40" t="s">
        <v>267</v>
      </c>
      <c r="G40">
        <v>120500</v>
      </c>
      <c r="H40">
        <v>120</v>
      </c>
      <c r="I40" t="s">
        <v>227</v>
      </c>
      <c r="J40">
        <v>1</v>
      </c>
      <c r="K40" t="s">
        <v>214</v>
      </c>
      <c r="L40">
        <v>1</v>
      </c>
      <c r="M40" t="s">
        <v>215</v>
      </c>
      <c r="N40">
        <v>8</v>
      </c>
      <c r="O40" t="s">
        <v>228</v>
      </c>
      <c r="P40" t="s">
        <v>216</v>
      </c>
      <c r="Q40">
        <v>203561766</v>
      </c>
      <c r="R40" t="s">
        <v>289</v>
      </c>
      <c r="S40" t="s">
        <v>243</v>
      </c>
      <c r="T40" t="s">
        <v>219</v>
      </c>
      <c r="U40">
        <v>0.5</v>
      </c>
      <c r="V40">
        <v>0.25</v>
      </c>
      <c r="W40">
        <v>120</v>
      </c>
      <c r="X40" t="s">
        <v>227</v>
      </c>
      <c r="Y40">
        <v>0</v>
      </c>
      <c r="AA40">
        <v>80</v>
      </c>
      <c r="AB40" t="s">
        <v>220</v>
      </c>
      <c r="AC40">
        <v>1</v>
      </c>
      <c r="AE40" s="6">
        <v>43990</v>
      </c>
      <c r="AF40" s="6">
        <v>44044</v>
      </c>
      <c r="AG40" s="6">
        <v>58348</v>
      </c>
      <c r="AH40" s="6">
        <v>43949</v>
      </c>
      <c r="AI40" s="6">
        <v>58348</v>
      </c>
      <c r="AJ40" s="6">
        <v>42461</v>
      </c>
      <c r="AL40" t="s">
        <v>221</v>
      </c>
      <c r="AM40" t="s">
        <v>221</v>
      </c>
      <c r="AN40" t="s">
        <v>221</v>
      </c>
      <c r="AO40" t="s">
        <v>221</v>
      </c>
    </row>
    <row r="41" spans="1:41" hidden="1" x14ac:dyDescent="0.2">
      <c r="A41">
        <v>1</v>
      </c>
      <c r="B41" t="s">
        <v>12</v>
      </c>
      <c r="C41">
        <v>103</v>
      </c>
      <c r="D41" t="s">
        <v>12</v>
      </c>
      <c r="E41">
        <v>1030110</v>
      </c>
      <c r="F41" t="s">
        <v>267</v>
      </c>
      <c r="G41">
        <v>140100</v>
      </c>
      <c r="H41">
        <v>140</v>
      </c>
      <c r="I41" t="s">
        <v>241</v>
      </c>
      <c r="J41">
        <v>1</v>
      </c>
      <c r="K41" t="s">
        <v>214</v>
      </c>
      <c r="L41">
        <v>1</v>
      </c>
      <c r="M41" t="s">
        <v>215</v>
      </c>
      <c r="P41" t="s">
        <v>216</v>
      </c>
      <c r="Q41">
        <v>301488490</v>
      </c>
      <c r="R41" t="s">
        <v>1275</v>
      </c>
      <c r="S41" t="s">
        <v>334</v>
      </c>
      <c r="T41" t="s">
        <v>219</v>
      </c>
      <c r="U41">
        <v>1</v>
      </c>
      <c r="V41">
        <v>1</v>
      </c>
      <c r="W41">
        <v>140</v>
      </c>
      <c r="X41" t="s">
        <v>241</v>
      </c>
      <c r="Y41">
        <v>0</v>
      </c>
      <c r="AA41">
        <v>80</v>
      </c>
      <c r="AB41" t="s">
        <v>220</v>
      </c>
      <c r="AC41">
        <v>3</v>
      </c>
      <c r="AD41">
        <v>101</v>
      </c>
      <c r="AE41" s="6">
        <v>42370</v>
      </c>
      <c r="AF41" s="6">
        <v>43983</v>
      </c>
      <c r="AG41" s="6">
        <v>56795</v>
      </c>
      <c r="AH41" s="6">
        <v>42370</v>
      </c>
      <c r="AI41" s="6">
        <v>44742</v>
      </c>
      <c r="AJ41" s="6">
        <v>42736</v>
      </c>
      <c r="AL41" t="s">
        <v>221</v>
      </c>
      <c r="AM41" t="s">
        <v>221</v>
      </c>
      <c r="AN41" t="s">
        <v>221</v>
      </c>
      <c r="AO41" t="s">
        <v>221</v>
      </c>
    </row>
    <row r="42" spans="1:41" hidden="1" x14ac:dyDescent="0.2">
      <c r="A42">
        <v>1</v>
      </c>
      <c r="B42" t="s">
        <v>12</v>
      </c>
      <c r="C42">
        <v>103</v>
      </c>
      <c r="D42" t="s">
        <v>12</v>
      </c>
      <c r="E42">
        <v>1030110</v>
      </c>
      <c r="F42" t="s">
        <v>267</v>
      </c>
      <c r="G42">
        <v>140300</v>
      </c>
      <c r="H42">
        <v>140</v>
      </c>
      <c r="I42" t="s">
        <v>241</v>
      </c>
      <c r="J42">
        <v>1</v>
      </c>
      <c r="K42" t="s">
        <v>214</v>
      </c>
      <c r="L42">
        <v>1</v>
      </c>
      <c r="M42" t="s">
        <v>215</v>
      </c>
      <c r="P42" t="s">
        <v>216</v>
      </c>
      <c r="Q42">
        <v>33365479</v>
      </c>
      <c r="R42" t="s">
        <v>268</v>
      </c>
      <c r="S42" t="s">
        <v>269</v>
      </c>
      <c r="T42" t="s">
        <v>219</v>
      </c>
      <c r="U42">
        <v>0.75</v>
      </c>
      <c r="V42">
        <v>0.75</v>
      </c>
      <c r="W42">
        <v>140</v>
      </c>
      <c r="X42" t="s">
        <v>241</v>
      </c>
      <c r="Y42">
        <v>0</v>
      </c>
      <c r="AA42">
        <v>80</v>
      </c>
      <c r="AB42" t="s">
        <v>220</v>
      </c>
      <c r="AC42">
        <v>3</v>
      </c>
      <c r="AD42">
        <v>136</v>
      </c>
      <c r="AE42" s="6">
        <v>43952</v>
      </c>
      <c r="AF42" s="6">
        <v>43983</v>
      </c>
      <c r="AG42" s="6">
        <v>52655</v>
      </c>
      <c r="AH42" s="6">
        <v>41931</v>
      </c>
      <c r="AI42" s="6">
        <v>52655</v>
      </c>
      <c r="AJ42" s="6">
        <v>42736</v>
      </c>
      <c r="AL42" t="s">
        <v>221</v>
      </c>
      <c r="AM42" t="s">
        <v>221</v>
      </c>
      <c r="AN42" t="s">
        <v>221</v>
      </c>
      <c r="AO42" t="s">
        <v>221</v>
      </c>
    </row>
    <row r="43" spans="1:41" hidden="1" x14ac:dyDescent="0.2">
      <c r="A43">
        <v>1</v>
      </c>
      <c r="B43" t="s">
        <v>12</v>
      </c>
      <c r="C43">
        <v>103</v>
      </c>
      <c r="D43" t="s">
        <v>12</v>
      </c>
      <c r="E43">
        <v>1030120</v>
      </c>
      <c r="F43" t="s">
        <v>274</v>
      </c>
      <c r="G43">
        <v>140100</v>
      </c>
      <c r="H43">
        <v>140</v>
      </c>
      <c r="I43" t="s">
        <v>241</v>
      </c>
      <c r="J43">
        <v>1</v>
      </c>
      <c r="K43" t="s">
        <v>214</v>
      </c>
      <c r="L43">
        <v>1</v>
      </c>
      <c r="M43" t="s">
        <v>215</v>
      </c>
      <c r="P43" t="s">
        <v>216</v>
      </c>
      <c r="Q43">
        <v>15714736</v>
      </c>
      <c r="R43" t="s">
        <v>1276</v>
      </c>
      <c r="S43" t="s">
        <v>348</v>
      </c>
      <c r="T43" t="s">
        <v>219</v>
      </c>
      <c r="U43">
        <v>0.75</v>
      </c>
      <c r="V43">
        <v>0.75</v>
      </c>
      <c r="W43">
        <v>140</v>
      </c>
      <c r="X43" t="s">
        <v>241</v>
      </c>
      <c r="Y43">
        <v>0</v>
      </c>
      <c r="AA43">
        <v>80</v>
      </c>
      <c r="AB43" t="s">
        <v>220</v>
      </c>
      <c r="AC43">
        <v>5</v>
      </c>
      <c r="AE43" s="6">
        <v>43497</v>
      </c>
      <c r="AF43" s="6">
        <v>43983</v>
      </c>
      <c r="AG43" s="6">
        <v>44561</v>
      </c>
      <c r="AH43" s="6">
        <v>33878</v>
      </c>
      <c r="AI43" s="6">
        <v>59717</v>
      </c>
      <c r="AJ43" s="6">
        <v>18629</v>
      </c>
      <c r="AL43" t="s">
        <v>221</v>
      </c>
      <c r="AM43" t="s">
        <v>221</v>
      </c>
      <c r="AN43" t="s">
        <v>221</v>
      </c>
      <c r="AO43" t="s">
        <v>221</v>
      </c>
    </row>
    <row r="44" spans="1:41" hidden="1" x14ac:dyDescent="0.2">
      <c r="A44">
        <v>1</v>
      </c>
      <c r="B44" t="s">
        <v>12</v>
      </c>
      <c r="C44">
        <v>103</v>
      </c>
      <c r="D44" t="s">
        <v>12</v>
      </c>
      <c r="E44">
        <v>1030120</v>
      </c>
      <c r="F44" t="s">
        <v>274</v>
      </c>
      <c r="G44">
        <v>140200</v>
      </c>
      <c r="H44">
        <v>140</v>
      </c>
      <c r="I44" t="s">
        <v>241</v>
      </c>
      <c r="J44">
        <v>1</v>
      </c>
      <c r="K44" t="s">
        <v>214</v>
      </c>
      <c r="L44">
        <v>1</v>
      </c>
      <c r="M44" t="s">
        <v>215</v>
      </c>
      <c r="P44" t="s">
        <v>216</v>
      </c>
      <c r="Q44">
        <v>205834765</v>
      </c>
      <c r="R44" t="s">
        <v>275</v>
      </c>
      <c r="S44" t="s">
        <v>276</v>
      </c>
      <c r="T44" t="s">
        <v>219</v>
      </c>
      <c r="U44">
        <v>0.5</v>
      </c>
      <c r="V44">
        <v>0.5</v>
      </c>
      <c r="W44">
        <v>120</v>
      </c>
      <c r="X44" t="s">
        <v>227</v>
      </c>
      <c r="Y44">
        <v>0</v>
      </c>
      <c r="AA44">
        <v>80</v>
      </c>
      <c r="AB44" t="s">
        <v>220</v>
      </c>
      <c r="AC44">
        <v>2</v>
      </c>
      <c r="AE44" s="6">
        <v>43605</v>
      </c>
      <c r="AF44" s="6">
        <v>43983</v>
      </c>
      <c r="AG44" s="6">
        <v>59717</v>
      </c>
      <c r="AH44" s="6">
        <v>43605</v>
      </c>
      <c r="AI44" s="6">
        <v>59717</v>
      </c>
      <c r="AJ44" s="6">
        <v>18629</v>
      </c>
      <c r="AL44" t="s">
        <v>221</v>
      </c>
      <c r="AM44" t="s">
        <v>221</v>
      </c>
      <c r="AN44" t="s">
        <v>221</v>
      </c>
      <c r="AO44" t="s">
        <v>221</v>
      </c>
    </row>
    <row r="45" spans="1:41" hidden="1" x14ac:dyDescent="0.2">
      <c r="A45">
        <v>1</v>
      </c>
      <c r="B45" t="s">
        <v>12</v>
      </c>
      <c r="C45">
        <v>103</v>
      </c>
      <c r="D45" t="s">
        <v>12</v>
      </c>
      <c r="E45">
        <v>1030120</v>
      </c>
      <c r="F45" t="s">
        <v>274</v>
      </c>
      <c r="G45">
        <v>140400</v>
      </c>
      <c r="H45">
        <v>140</v>
      </c>
      <c r="I45" t="s">
        <v>241</v>
      </c>
      <c r="J45">
        <v>1</v>
      </c>
      <c r="K45" t="s">
        <v>214</v>
      </c>
      <c r="L45">
        <v>1</v>
      </c>
      <c r="M45" t="s">
        <v>215</v>
      </c>
      <c r="P45" t="s">
        <v>216</v>
      </c>
      <c r="Q45">
        <v>302095633</v>
      </c>
      <c r="R45" t="s">
        <v>1277</v>
      </c>
      <c r="S45" t="s">
        <v>1278</v>
      </c>
      <c r="T45" t="s">
        <v>219</v>
      </c>
      <c r="U45">
        <v>0.5</v>
      </c>
      <c r="V45">
        <v>0.5</v>
      </c>
      <c r="W45">
        <v>140</v>
      </c>
      <c r="X45" t="s">
        <v>241</v>
      </c>
      <c r="Y45">
        <v>0</v>
      </c>
      <c r="AA45">
        <v>80</v>
      </c>
      <c r="AB45" t="s">
        <v>220</v>
      </c>
      <c r="AC45">
        <v>3</v>
      </c>
      <c r="AE45" s="6">
        <v>43891</v>
      </c>
      <c r="AF45" s="6">
        <v>43983</v>
      </c>
      <c r="AG45" s="6">
        <v>56887</v>
      </c>
      <c r="AH45" s="6">
        <v>42871</v>
      </c>
      <c r="AI45" s="6">
        <v>56887</v>
      </c>
      <c r="AJ45" s="6">
        <v>18629</v>
      </c>
      <c r="AL45" t="s">
        <v>221</v>
      </c>
      <c r="AM45" t="s">
        <v>221</v>
      </c>
      <c r="AN45" t="s">
        <v>221</v>
      </c>
      <c r="AO45" t="s">
        <v>221</v>
      </c>
    </row>
    <row r="46" spans="1:41" hidden="1" x14ac:dyDescent="0.2">
      <c r="A46">
        <v>1</v>
      </c>
      <c r="B46" t="s">
        <v>12</v>
      </c>
      <c r="C46">
        <v>103</v>
      </c>
      <c r="D46" t="s">
        <v>12</v>
      </c>
      <c r="E46">
        <v>1030120</v>
      </c>
      <c r="F46" t="s">
        <v>274</v>
      </c>
      <c r="G46">
        <v>140500</v>
      </c>
      <c r="H46">
        <v>140</v>
      </c>
      <c r="I46" t="s">
        <v>241</v>
      </c>
      <c r="J46">
        <v>1</v>
      </c>
      <c r="K46" t="s">
        <v>214</v>
      </c>
      <c r="L46">
        <v>1</v>
      </c>
      <c r="M46" t="s">
        <v>215</v>
      </c>
      <c r="P46" t="s">
        <v>216</v>
      </c>
      <c r="Q46">
        <v>333854339</v>
      </c>
      <c r="R46" t="s">
        <v>281</v>
      </c>
      <c r="S46" t="s">
        <v>282</v>
      </c>
      <c r="T46" t="s">
        <v>219</v>
      </c>
      <c r="U46">
        <v>0.75</v>
      </c>
      <c r="V46">
        <v>0.75</v>
      </c>
      <c r="W46">
        <v>140</v>
      </c>
      <c r="X46" t="s">
        <v>241</v>
      </c>
      <c r="Y46">
        <v>0</v>
      </c>
      <c r="AA46">
        <v>80</v>
      </c>
      <c r="AB46" t="s">
        <v>220</v>
      </c>
      <c r="AC46">
        <v>2</v>
      </c>
      <c r="AE46" s="6">
        <v>43983</v>
      </c>
      <c r="AF46" s="6">
        <v>43983</v>
      </c>
      <c r="AG46" s="6">
        <v>58440</v>
      </c>
      <c r="AH46" s="6">
        <v>43450</v>
      </c>
      <c r="AI46" s="6">
        <v>58440</v>
      </c>
      <c r="AJ46" s="6">
        <v>41306</v>
      </c>
      <c r="AL46" t="s">
        <v>221</v>
      </c>
      <c r="AM46" t="s">
        <v>221</v>
      </c>
      <c r="AN46" t="s">
        <v>221</v>
      </c>
      <c r="AO46" t="s">
        <v>221</v>
      </c>
    </row>
    <row r="47" spans="1:41" hidden="1" x14ac:dyDescent="0.2">
      <c r="A47">
        <v>1</v>
      </c>
      <c r="B47" t="s">
        <v>12</v>
      </c>
      <c r="C47">
        <v>103</v>
      </c>
      <c r="D47" t="s">
        <v>12</v>
      </c>
      <c r="E47">
        <v>1030120</v>
      </c>
      <c r="F47" t="s">
        <v>274</v>
      </c>
      <c r="G47">
        <v>140600</v>
      </c>
      <c r="H47">
        <v>140</v>
      </c>
      <c r="I47" t="s">
        <v>241</v>
      </c>
      <c r="J47">
        <v>1</v>
      </c>
      <c r="K47" t="s">
        <v>214</v>
      </c>
      <c r="L47">
        <v>1</v>
      </c>
      <c r="M47" t="s">
        <v>215</v>
      </c>
      <c r="P47" t="s">
        <v>216</v>
      </c>
      <c r="Q47">
        <v>31790694</v>
      </c>
      <c r="R47" t="s">
        <v>279</v>
      </c>
      <c r="S47" t="s">
        <v>280</v>
      </c>
      <c r="T47" t="s">
        <v>219</v>
      </c>
      <c r="U47">
        <v>0.55000000000000004</v>
      </c>
      <c r="V47">
        <v>0.55000000000000004</v>
      </c>
      <c r="W47">
        <v>140</v>
      </c>
      <c r="X47" t="s">
        <v>241</v>
      </c>
      <c r="Y47">
        <v>0</v>
      </c>
      <c r="AA47">
        <v>80</v>
      </c>
      <c r="AB47" t="s">
        <v>220</v>
      </c>
      <c r="AC47">
        <v>3</v>
      </c>
      <c r="AD47">
        <v>108</v>
      </c>
      <c r="AE47" s="6">
        <v>41091</v>
      </c>
      <c r="AF47" s="6">
        <v>43983</v>
      </c>
      <c r="AG47" s="6">
        <v>51713</v>
      </c>
      <c r="AH47" s="6">
        <v>38905</v>
      </c>
      <c r="AI47" s="6">
        <v>51713</v>
      </c>
      <c r="AJ47" s="6">
        <v>18629</v>
      </c>
      <c r="AL47" t="s">
        <v>221</v>
      </c>
      <c r="AM47" t="s">
        <v>221</v>
      </c>
      <c r="AN47" t="s">
        <v>221</v>
      </c>
      <c r="AO47" t="s">
        <v>221</v>
      </c>
    </row>
    <row r="48" spans="1:41" hidden="1" x14ac:dyDescent="0.2">
      <c r="A48">
        <v>1</v>
      </c>
      <c r="B48" t="s">
        <v>12</v>
      </c>
      <c r="C48">
        <v>103</v>
      </c>
      <c r="D48" t="s">
        <v>12</v>
      </c>
      <c r="E48">
        <v>1030120</v>
      </c>
      <c r="F48" t="s">
        <v>274</v>
      </c>
      <c r="G48">
        <v>140800</v>
      </c>
      <c r="H48">
        <v>140</v>
      </c>
      <c r="I48" t="s">
        <v>241</v>
      </c>
      <c r="J48">
        <v>1</v>
      </c>
      <c r="K48" t="s">
        <v>214</v>
      </c>
      <c r="L48">
        <v>1</v>
      </c>
      <c r="M48" t="s">
        <v>215</v>
      </c>
      <c r="P48" t="s">
        <v>216</v>
      </c>
      <c r="Q48">
        <v>31286867</v>
      </c>
      <c r="R48" t="s">
        <v>1279</v>
      </c>
      <c r="S48" t="s">
        <v>400</v>
      </c>
      <c r="T48" t="s">
        <v>219</v>
      </c>
      <c r="U48">
        <v>0.5</v>
      </c>
      <c r="V48">
        <v>0.5</v>
      </c>
      <c r="W48">
        <v>140</v>
      </c>
      <c r="X48" t="s">
        <v>241</v>
      </c>
      <c r="Y48">
        <v>0</v>
      </c>
      <c r="AA48">
        <v>80</v>
      </c>
      <c r="AB48" t="s">
        <v>220</v>
      </c>
      <c r="AC48">
        <v>3</v>
      </c>
      <c r="AD48">
        <v>107</v>
      </c>
      <c r="AE48" s="6">
        <v>43983</v>
      </c>
      <c r="AF48" s="6">
        <v>43983</v>
      </c>
      <c r="AG48" s="6">
        <v>44347</v>
      </c>
      <c r="AH48" s="6">
        <v>39839</v>
      </c>
      <c r="AI48" s="6">
        <v>44347</v>
      </c>
      <c r="AJ48" s="6">
        <v>18629</v>
      </c>
      <c r="AL48" t="s">
        <v>221</v>
      </c>
      <c r="AM48" t="s">
        <v>221</v>
      </c>
      <c r="AN48" t="s">
        <v>221</v>
      </c>
      <c r="AO48" t="s">
        <v>221</v>
      </c>
    </row>
    <row r="49" spans="1:41" hidden="1" x14ac:dyDescent="0.2">
      <c r="A49">
        <v>1</v>
      </c>
      <c r="B49" t="s">
        <v>12</v>
      </c>
      <c r="C49">
        <v>103</v>
      </c>
      <c r="D49" t="s">
        <v>12</v>
      </c>
      <c r="E49">
        <v>1030120</v>
      </c>
      <c r="F49" t="s">
        <v>274</v>
      </c>
      <c r="G49">
        <v>140900</v>
      </c>
      <c r="H49">
        <v>140</v>
      </c>
      <c r="I49" t="s">
        <v>241</v>
      </c>
      <c r="J49">
        <v>1</v>
      </c>
      <c r="K49" t="s">
        <v>214</v>
      </c>
      <c r="L49">
        <v>1</v>
      </c>
      <c r="M49" t="s">
        <v>215</v>
      </c>
      <c r="P49" t="s">
        <v>216</v>
      </c>
      <c r="Q49">
        <v>203223649</v>
      </c>
      <c r="R49" t="s">
        <v>1280</v>
      </c>
      <c r="S49" t="s">
        <v>348</v>
      </c>
      <c r="T49" t="s">
        <v>219</v>
      </c>
      <c r="U49">
        <v>0.65</v>
      </c>
      <c r="V49">
        <v>0.65</v>
      </c>
      <c r="W49">
        <v>140</v>
      </c>
      <c r="X49" t="s">
        <v>241</v>
      </c>
      <c r="Y49">
        <v>0</v>
      </c>
      <c r="AA49">
        <v>80</v>
      </c>
      <c r="AB49" t="s">
        <v>220</v>
      </c>
      <c r="AC49">
        <v>2</v>
      </c>
      <c r="AE49" s="6">
        <v>43047</v>
      </c>
      <c r="AF49" s="6">
        <v>44075</v>
      </c>
      <c r="AG49" s="6">
        <v>58044</v>
      </c>
      <c r="AH49" s="6">
        <v>43047</v>
      </c>
      <c r="AI49" s="6">
        <v>44557</v>
      </c>
      <c r="AJ49" s="6">
        <v>42736</v>
      </c>
      <c r="AL49" t="s">
        <v>221</v>
      </c>
      <c r="AM49" t="s">
        <v>221</v>
      </c>
      <c r="AN49" t="s">
        <v>221</v>
      </c>
      <c r="AO49" t="s">
        <v>221</v>
      </c>
    </row>
    <row r="50" spans="1:41" hidden="1" x14ac:dyDescent="0.2">
      <c r="A50">
        <v>1</v>
      </c>
      <c r="B50" t="s">
        <v>12</v>
      </c>
      <c r="C50">
        <v>103</v>
      </c>
      <c r="D50" t="s">
        <v>12</v>
      </c>
      <c r="E50">
        <v>1030210</v>
      </c>
      <c r="F50" t="s">
        <v>285</v>
      </c>
      <c r="G50">
        <v>120100</v>
      </c>
      <c r="H50">
        <v>120</v>
      </c>
      <c r="I50" t="s">
        <v>227</v>
      </c>
      <c r="J50">
        <v>1</v>
      </c>
      <c r="K50" t="s">
        <v>214</v>
      </c>
      <c r="L50">
        <v>1</v>
      </c>
      <c r="M50" t="s">
        <v>215</v>
      </c>
      <c r="N50">
        <v>8</v>
      </c>
      <c r="O50" t="s">
        <v>228</v>
      </c>
      <c r="P50" t="s">
        <v>216</v>
      </c>
      <c r="Q50">
        <v>300733185</v>
      </c>
      <c r="R50" t="s">
        <v>277</v>
      </c>
      <c r="S50" t="s">
        <v>278</v>
      </c>
      <c r="T50" t="s">
        <v>219</v>
      </c>
      <c r="U50">
        <v>0.25</v>
      </c>
      <c r="V50">
        <v>0.25</v>
      </c>
      <c r="W50">
        <v>120</v>
      </c>
      <c r="X50" t="s">
        <v>227</v>
      </c>
      <c r="Y50">
        <v>0</v>
      </c>
      <c r="AA50">
        <v>80</v>
      </c>
      <c r="AB50" t="s">
        <v>220</v>
      </c>
      <c r="AC50">
        <v>3</v>
      </c>
      <c r="AD50">
        <v>102</v>
      </c>
      <c r="AE50" s="6">
        <v>41288</v>
      </c>
      <c r="AF50" s="6">
        <v>44105</v>
      </c>
      <c r="AG50" s="6">
        <v>56308</v>
      </c>
      <c r="AH50" s="6">
        <v>41288</v>
      </c>
      <c r="AI50" s="6">
        <v>56308</v>
      </c>
      <c r="AJ50" s="6">
        <v>42461</v>
      </c>
      <c r="AL50" t="s">
        <v>221</v>
      </c>
      <c r="AM50" t="s">
        <v>221</v>
      </c>
      <c r="AN50" t="s">
        <v>221</v>
      </c>
      <c r="AO50" t="s">
        <v>221</v>
      </c>
    </row>
    <row r="51" spans="1:41" hidden="1" x14ac:dyDescent="0.2">
      <c r="A51">
        <v>1</v>
      </c>
      <c r="B51" t="s">
        <v>12</v>
      </c>
      <c r="C51">
        <v>103</v>
      </c>
      <c r="D51" t="s">
        <v>12</v>
      </c>
      <c r="E51">
        <v>1030210</v>
      </c>
      <c r="F51" t="s">
        <v>285</v>
      </c>
      <c r="G51">
        <v>140200</v>
      </c>
      <c r="H51">
        <v>140</v>
      </c>
      <c r="I51" t="s">
        <v>241</v>
      </c>
      <c r="J51">
        <v>1</v>
      </c>
      <c r="K51" t="s">
        <v>214</v>
      </c>
      <c r="L51">
        <v>1</v>
      </c>
      <c r="M51" t="s">
        <v>215</v>
      </c>
      <c r="P51" t="s">
        <v>216</v>
      </c>
      <c r="Q51">
        <v>203392493</v>
      </c>
      <c r="R51" t="s">
        <v>259</v>
      </c>
      <c r="S51" t="s">
        <v>260</v>
      </c>
      <c r="T51" t="s">
        <v>219</v>
      </c>
      <c r="U51">
        <v>0.75</v>
      </c>
      <c r="V51">
        <v>0.75</v>
      </c>
      <c r="W51">
        <v>140</v>
      </c>
      <c r="X51" t="s">
        <v>241</v>
      </c>
      <c r="Y51">
        <v>0</v>
      </c>
      <c r="AA51">
        <v>80</v>
      </c>
      <c r="AB51" t="s">
        <v>220</v>
      </c>
      <c r="AC51">
        <v>2</v>
      </c>
      <c r="AE51" s="6">
        <v>44059</v>
      </c>
      <c r="AF51" s="6">
        <v>44105</v>
      </c>
      <c r="AG51" s="6">
        <v>58106</v>
      </c>
      <c r="AH51" s="6">
        <v>43757</v>
      </c>
      <c r="AI51" s="6">
        <v>58106</v>
      </c>
      <c r="AJ51" s="6">
        <v>42736</v>
      </c>
      <c r="AL51" t="s">
        <v>221</v>
      </c>
      <c r="AM51" t="s">
        <v>221</v>
      </c>
      <c r="AN51" t="s">
        <v>221</v>
      </c>
      <c r="AO51" t="s">
        <v>221</v>
      </c>
    </row>
    <row r="52" spans="1:41" hidden="1" x14ac:dyDescent="0.2">
      <c r="A52">
        <v>1</v>
      </c>
      <c r="B52" t="s">
        <v>12</v>
      </c>
      <c r="C52">
        <v>103</v>
      </c>
      <c r="D52" t="s">
        <v>12</v>
      </c>
      <c r="E52">
        <v>1030210</v>
      </c>
      <c r="F52" t="s">
        <v>285</v>
      </c>
      <c r="G52">
        <v>140400</v>
      </c>
      <c r="H52">
        <v>140</v>
      </c>
      <c r="I52" t="s">
        <v>241</v>
      </c>
      <c r="J52">
        <v>1</v>
      </c>
      <c r="K52" t="s">
        <v>214</v>
      </c>
      <c r="L52">
        <v>1</v>
      </c>
      <c r="M52" t="s">
        <v>215</v>
      </c>
      <c r="P52" t="s">
        <v>216</v>
      </c>
      <c r="Q52">
        <v>61109559</v>
      </c>
      <c r="R52" t="s">
        <v>1281</v>
      </c>
      <c r="S52" t="s">
        <v>519</v>
      </c>
      <c r="T52" t="s">
        <v>219</v>
      </c>
      <c r="U52">
        <v>0.5</v>
      </c>
      <c r="V52">
        <v>0.5</v>
      </c>
      <c r="W52">
        <v>140</v>
      </c>
      <c r="X52" t="s">
        <v>241</v>
      </c>
      <c r="Y52">
        <v>0</v>
      </c>
      <c r="AA52">
        <v>80</v>
      </c>
      <c r="AB52" t="s">
        <v>220</v>
      </c>
      <c r="AC52">
        <v>2</v>
      </c>
      <c r="AE52" s="6">
        <v>44105</v>
      </c>
      <c r="AF52" s="6">
        <v>44105</v>
      </c>
      <c r="AG52" s="6">
        <v>54635</v>
      </c>
      <c r="AH52" s="6">
        <v>44045</v>
      </c>
      <c r="AI52" s="6">
        <v>44880</v>
      </c>
      <c r="AJ52" s="6">
        <v>41153</v>
      </c>
      <c r="AL52" t="s">
        <v>221</v>
      </c>
      <c r="AM52" t="s">
        <v>221</v>
      </c>
      <c r="AN52" t="s">
        <v>221</v>
      </c>
      <c r="AO52" t="s">
        <v>221</v>
      </c>
    </row>
    <row r="53" spans="1:41" hidden="1" x14ac:dyDescent="0.2">
      <c r="A53">
        <v>1</v>
      </c>
      <c r="B53" t="s">
        <v>12</v>
      </c>
      <c r="C53">
        <v>103</v>
      </c>
      <c r="D53" t="s">
        <v>12</v>
      </c>
      <c r="E53">
        <v>1030210</v>
      </c>
      <c r="F53" t="s">
        <v>285</v>
      </c>
      <c r="G53">
        <v>140600</v>
      </c>
      <c r="H53">
        <v>140</v>
      </c>
      <c r="I53" t="s">
        <v>241</v>
      </c>
      <c r="J53">
        <v>1</v>
      </c>
      <c r="K53" t="s">
        <v>214</v>
      </c>
      <c r="L53">
        <v>1</v>
      </c>
      <c r="M53" t="s">
        <v>215</v>
      </c>
      <c r="P53" t="s">
        <v>216</v>
      </c>
      <c r="Q53">
        <v>300733185</v>
      </c>
      <c r="R53" t="s">
        <v>277</v>
      </c>
      <c r="S53" t="s">
        <v>278</v>
      </c>
      <c r="T53" t="s">
        <v>219</v>
      </c>
      <c r="U53">
        <v>0.75</v>
      </c>
      <c r="V53">
        <v>0.75</v>
      </c>
      <c r="W53">
        <v>140</v>
      </c>
      <c r="X53" t="s">
        <v>241</v>
      </c>
      <c r="Y53">
        <v>0</v>
      </c>
      <c r="AA53">
        <v>80</v>
      </c>
      <c r="AB53" t="s">
        <v>220</v>
      </c>
      <c r="AC53">
        <v>3</v>
      </c>
      <c r="AD53">
        <v>102</v>
      </c>
      <c r="AE53" s="6">
        <v>44105</v>
      </c>
      <c r="AF53" s="6">
        <v>44105</v>
      </c>
      <c r="AG53" s="6">
        <v>56308</v>
      </c>
      <c r="AH53" s="6">
        <v>41288</v>
      </c>
      <c r="AI53" s="6">
        <v>56308</v>
      </c>
      <c r="AJ53" s="6">
        <v>37469</v>
      </c>
      <c r="AL53" t="s">
        <v>221</v>
      </c>
      <c r="AM53" t="s">
        <v>221</v>
      </c>
      <c r="AN53" t="s">
        <v>221</v>
      </c>
      <c r="AO53" t="s">
        <v>221</v>
      </c>
    </row>
    <row r="54" spans="1:41" hidden="1" x14ac:dyDescent="0.2">
      <c r="A54">
        <v>1</v>
      </c>
      <c r="B54" t="s">
        <v>12</v>
      </c>
      <c r="C54">
        <v>103</v>
      </c>
      <c r="D54" t="s">
        <v>12</v>
      </c>
      <c r="E54">
        <v>1030210</v>
      </c>
      <c r="F54" t="s">
        <v>285</v>
      </c>
      <c r="G54">
        <v>140700</v>
      </c>
      <c r="H54">
        <v>140</v>
      </c>
      <c r="I54" t="s">
        <v>241</v>
      </c>
      <c r="J54">
        <v>1</v>
      </c>
      <c r="K54" t="s">
        <v>214</v>
      </c>
      <c r="L54">
        <v>1</v>
      </c>
      <c r="M54" t="s">
        <v>215</v>
      </c>
      <c r="P54" t="s">
        <v>216</v>
      </c>
      <c r="Q54">
        <v>37181054</v>
      </c>
      <c r="R54" t="s">
        <v>1282</v>
      </c>
      <c r="S54" t="s">
        <v>350</v>
      </c>
      <c r="T54" t="s">
        <v>219</v>
      </c>
      <c r="U54">
        <v>0.5</v>
      </c>
      <c r="V54">
        <v>0.5</v>
      </c>
      <c r="W54">
        <v>140</v>
      </c>
      <c r="X54" t="s">
        <v>241</v>
      </c>
      <c r="Y54">
        <v>0</v>
      </c>
      <c r="AA54">
        <v>80</v>
      </c>
      <c r="AB54" t="s">
        <v>220</v>
      </c>
      <c r="AC54">
        <v>3</v>
      </c>
      <c r="AE54" s="6">
        <v>44105</v>
      </c>
      <c r="AF54" s="6">
        <v>44105</v>
      </c>
      <c r="AG54" s="6">
        <v>53386</v>
      </c>
      <c r="AH54" s="6">
        <v>42675</v>
      </c>
      <c r="AI54" s="6">
        <v>53386</v>
      </c>
      <c r="AJ54" s="6">
        <v>18629</v>
      </c>
      <c r="AL54" t="s">
        <v>221</v>
      </c>
      <c r="AM54" t="s">
        <v>221</v>
      </c>
      <c r="AN54" t="s">
        <v>221</v>
      </c>
      <c r="AO54" t="s">
        <v>221</v>
      </c>
    </row>
    <row r="55" spans="1:41" hidden="1" x14ac:dyDescent="0.2">
      <c r="A55">
        <v>1</v>
      </c>
      <c r="B55" t="s">
        <v>12</v>
      </c>
      <c r="C55">
        <v>103</v>
      </c>
      <c r="D55" t="s">
        <v>12</v>
      </c>
      <c r="E55">
        <v>1030220</v>
      </c>
      <c r="F55" t="s">
        <v>292</v>
      </c>
      <c r="G55">
        <v>120400</v>
      </c>
      <c r="H55">
        <v>120</v>
      </c>
      <c r="I55" t="s">
        <v>227</v>
      </c>
      <c r="J55">
        <v>1</v>
      </c>
      <c r="K55" t="s">
        <v>214</v>
      </c>
      <c r="L55">
        <v>1</v>
      </c>
      <c r="M55" t="s">
        <v>215</v>
      </c>
      <c r="N55">
        <v>8</v>
      </c>
      <c r="O55" t="s">
        <v>228</v>
      </c>
      <c r="P55" t="s">
        <v>216</v>
      </c>
      <c r="Q55">
        <v>11125747</v>
      </c>
      <c r="R55" t="s">
        <v>1283</v>
      </c>
      <c r="S55" t="s">
        <v>400</v>
      </c>
      <c r="T55" t="s">
        <v>219</v>
      </c>
      <c r="U55">
        <v>0.25</v>
      </c>
      <c r="V55">
        <v>0.25</v>
      </c>
      <c r="W55">
        <v>120</v>
      </c>
      <c r="X55" t="s">
        <v>227</v>
      </c>
      <c r="Y55">
        <v>0</v>
      </c>
      <c r="AA55">
        <v>80</v>
      </c>
      <c r="AB55" t="s">
        <v>220</v>
      </c>
      <c r="AC55">
        <v>5</v>
      </c>
      <c r="AD55">
        <v>136</v>
      </c>
      <c r="AE55" s="6">
        <v>37826</v>
      </c>
      <c r="AF55" s="6">
        <v>44105</v>
      </c>
      <c r="AG55" s="6">
        <v>51287</v>
      </c>
      <c r="AH55" s="6">
        <v>37826</v>
      </c>
      <c r="AI55" s="6">
        <v>51287</v>
      </c>
      <c r="AJ55" s="6">
        <v>42461</v>
      </c>
      <c r="AL55" t="s">
        <v>221</v>
      </c>
      <c r="AM55" t="s">
        <v>221</v>
      </c>
      <c r="AN55" t="s">
        <v>221</v>
      </c>
      <c r="AO55" t="s">
        <v>221</v>
      </c>
    </row>
    <row r="56" spans="1:41" hidden="1" x14ac:dyDescent="0.2">
      <c r="A56">
        <v>1</v>
      </c>
      <c r="B56" t="s">
        <v>12</v>
      </c>
      <c r="C56">
        <v>103</v>
      </c>
      <c r="D56" t="s">
        <v>12</v>
      </c>
      <c r="E56">
        <v>1030220</v>
      </c>
      <c r="F56" t="s">
        <v>292</v>
      </c>
      <c r="G56">
        <v>140100</v>
      </c>
      <c r="H56">
        <v>140</v>
      </c>
      <c r="I56" t="s">
        <v>241</v>
      </c>
      <c r="J56">
        <v>1</v>
      </c>
      <c r="K56" t="s">
        <v>214</v>
      </c>
      <c r="L56">
        <v>1</v>
      </c>
      <c r="M56" t="s">
        <v>215</v>
      </c>
      <c r="P56" t="s">
        <v>216</v>
      </c>
      <c r="Q56">
        <v>39990130</v>
      </c>
      <c r="R56" t="s">
        <v>1284</v>
      </c>
      <c r="S56" t="s">
        <v>1214</v>
      </c>
      <c r="T56" t="s">
        <v>219</v>
      </c>
      <c r="U56">
        <v>1</v>
      </c>
      <c r="V56">
        <v>1</v>
      </c>
      <c r="W56">
        <v>140</v>
      </c>
      <c r="X56" t="s">
        <v>241</v>
      </c>
      <c r="Y56">
        <v>0</v>
      </c>
      <c r="AA56">
        <v>80</v>
      </c>
      <c r="AB56" t="s">
        <v>220</v>
      </c>
      <c r="AC56">
        <v>4</v>
      </c>
      <c r="AE56" s="6">
        <v>44105</v>
      </c>
      <c r="AF56" s="6">
        <v>44105</v>
      </c>
      <c r="AG56" s="6">
        <v>56157</v>
      </c>
      <c r="AH56" s="6">
        <v>41862</v>
      </c>
      <c r="AI56" s="6">
        <v>44765</v>
      </c>
      <c r="AJ56" s="6">
        <v>18629</v>
      </c>
      <c r="AL56" t="s">
        <v>221</v>
      </c>
      <c r="AM56" t="s">
        <v>221</v>
      </c>
      <c r="AN56" t="s">
        <v>221</v>
      </c>
      <c r="AO56" t="s">
        <v>221</v>
      </c>
    </row>
    <row r="57" spans="1:41" hidden="1" x14ac:dyDescent="0.2">
      <c r="A57">
        <v>1</v>
      </c>
      <c r="B57" t="s">
        <v>12</v>
      </c>
      <c r="C57">
        <v>103</v>
      </c>
      <c r="D57" t="s">
        <v>12</v>
      </c>
      <c r="E57">
        <v>1030220</v>
      </c>
      <c r="F57" t="s">
        <v>292</v>
      </c>
      <c r="G57">
        <v>140200</v>
      </c>
      <c r="H57">
        <v>140</v>
      </c>
      <c r="I57" t="s">
        <v>241</v>
      </c>
      <c r="J57">
        <v>1</v>
      </c>
      <c r="K57" t="s">
        <v>214</v>
      </c>
      <c r="L57">
        <v>1</v>
      </c>
      <c r="M57" t="s">
        <v>215</v>
      </c>
      <c r="P57" t="s">
        <v>216</v>
      </c>
      <c r="Q57">
        <v>15722457</v>
      </c>
      <c r="R57" t="s">
        <v>297</v>
      </c>
      <c r="S57" t="s">
        <v>298</v>
      </c>
      <c r="T57" t="s">
        <v>219</v>
      </c>
      <c r="U57">
        <v>1</v>
      </c>
      <c r="V57">
        <v>1</v>
      </c>
      <c r="W57">
        <v>140</v>
      </c>
      <c r="X57" t="s">
        <v>241</v>
      </c>
      <c r="Y57">
        <v>0</v>
      </c>
      <c r="AA57">
        <v>80</v>
      </c>
      <c r="AB57" t="s">
        <v>220</v>
      </c>
      <c r="AC57">
        <v>3</v>
      </c>
      <c r="AD57">
        <v>106</v>
      </c>
      <c r="AE57" s="6">
        <v>43952</v>
      </c>
      <c r="AF57" s="6">
        <v>44105</v>
      </c>
      <c r="AG57" s="6">
        <v>44926</v>
      </c>
      <c r="AH57" s="6">
        <v>37956</v>
      </c>
      <c r="AI57" s="6">
        <v>44926</v>
      </c>
      <c r="AJ57" s="6">
        <v>42736</v>
      </c>
      <c r="AL57" t="s">
        <v>221</v>
      </c>
      <c r="AM57" t="s">
        <v>221</v>
      </c>
      <c r="AN57" t="s">
        <v>221</v>
      </c>
      <c r="AO57" t="s">
        <v>221</v>
      </c>
    </row>
    <row r="58" spans="1:41" hidden="1" x14ac:dyDescent="0.2">
      <c r="A58">
        <v>1</v>
      </c>
      <c r="B58" t="s">
        <v>12</v>
      </c>
      <c r="C58">
        <v>103</v>
      </c>
      <c r="D58" t="s">
        <v>12</v>
      </c>
      <c r="E58">
        <v>1030220</v>
      </c>
      <c r="F58" t="s">
        <v>292</v>
      </c>
      <c r="G58">
        <v>140300</v>
      </c>
      <c r="H58">
        <v>140</v>
      </c>
      <c r="I58" t="s">
        <v>241</v>
      </c>
      <c r="J58">
        <v>1</v>
      </c>
      <c r="K58" t="s">
        <v>214</v>
      </c>
      <c r="L58">
        <v>1</v>
      </c>
      <c r="M58" t="s">
        <v>215</v>
      </c>
      <c r="P58" t="s">
        <v>216</v>
      </c>
      <c r="Q58">
        <v>11125747</v>
      </c>
      <c r="R58" t="s">
        <v>1283</v>
      </c>
      <c r="S58" t="s">
        <v>400</v>
      </c>
      <c r="T58" t="s">
        <v>219</v>
      </c>
      <c r="U58">
        <v>0.5</v>
      </c>
      <c r="V58">
        <v>0.5</v>
      </c>
      <c r="W58">
        <v>140</v>
      </c>
      <c r="X58" t="s">
        <v>241</v>
      </c>
      <c r="Y58">
        <v>0</v>
      </c>
      <c r="AA58">
        <v>80</v>
      </c>
      <c r="AB58" t="s">
        <v>220</v>
      </c>
      <c r="AC58">
        <v>5</v>
      </c>
      <c r="AD58">
        <v>136</v>
      </c>
      <c r="AE58" s="6">
        <v>43891</v>
      </c>
      <c r="AF58" s="6">
        <v>44105</v>
      </c>
      <c r="AG58" s="6">
        <v>51287</v>
      </c>
      <c r="AH58" s="6">
        <v>37826</v>
      </c>
      <c r="AI58" s="6">
        <v>51287</v>
      </c>
      <c r="AJ58" s="6">
        <v>18629</v>
      </c>
      <c r="AL58" t="s">
        <v>221</v>
      </c>
      <c r="AM58" t="s">
        <v>221</v>
      </c>
      <c r="AN58" t="s">
        <v>221</v>
      </c>
      <c r="AO58" t="s">
        <v>221</v>
      </c>
    </row>
    <row r="59" spans="1:41" hidden="1" x14ac:dyDescent="0.2">
      <c r="A59">
        <v>1</v>
      </c>
      <c r="B59" t="s">
        <v>12</v>
      </c>
      <c r="C59">
        <v>104</v>
      </c>
      <c r="D59" t="s">
        <v>338</v>
      </c>
      <c r="E59">
        <v>1040020</v>
      </c>
      <c r="F59" t="s">
        <v>1285</v>
      </c>
      <c r="G59">
        <v>4100</v>
      </c>
      <c r="H59">
        <v>64</v>
      </c>
      <c r="I59" t="s">
        <v>222</v>
      </c>
      <c r="J59">
        <v>1</v>
      </c>
      <c r="K59" t="s">
        <v>214</v>
      </c>
      <c r="L59">
        <v>1</v>
      </c>
      <c r="M59" t="s">
        <v>215</v>
      </c>
      <c r="N59">
        <v>0</v>
      </c>
      <c r="P59" t="s">
        <v>216</v>
      </c>
      <c r="Q59">
        <v>23092380</v>
      </c>
      <c r="R59" t="s">
        <v>364</v>
      </c>
      <c r="S59" t="s">
        <v>365</v>
      </c>
      <c r="T59" t="s">
        <v>219</v>
      </c>
      <c r="U59">
        <v>1</v>
      </c>
      <c r="V59">
        <v>1</v>
      </c>
      <c r="W59">
        <v>65</v>
      </c>
      <c r="X59" t="s">
        <v>1286</v>
      </c>
      <c r="Y59">
        <v>0</v>
      </c>
      <c r="AA59">
        <v>80</v>
      </c>
      <c r="AB59" t="s">
        <v>220</v>
      </c>
      <c r="AC59">
        <v>5</v>
      </c>
      <c r="AD59">
        <v>136</v>
      </c>
      <c r="AE59" s="6">
        <v>43678</v>
      </c>
      <c r="AF59" s="6">
        <v>43678</v>
      </c>
      <c r="AG59" s="6">
        <v>46387</v>
      </c>
      <c r="AH59" s="6">
        <v>34686</v>
      </c>
      <c r="AI59" s="6">
        <v>48579</v>
      </c>
      <c r="AJ59" s="6">
        <v>40026</v>
      </c>
      <c r="AL59" t="s">
        <v>221</v>
      </c>
      <c r="AM59" t="s">
        <v>221</v>
      </c>
      <c r="AN59" t="s">
        <v>221</v>
      </c>
      <c r="AO59" t="s">
        <v>221</v>
      </c>
    </row>
    <row r="60" spans="1:41" hidden="1" x14ac:dyDescent="0.2">
      <c r="A60">
        <v>1</v>
      </c>
      <c r="B60" t="s">
        <v>12</v>
      </c>
      <c r="C60">
        <v>104</v>
      </c>
      <c r="D60" t="s">
        <v>338</v>
      </c>
      <c r="E60">
        <v>1040020</v>
      </c>
      <c r="F60" t="s">
        <v>1285</v>
      </c>
      <c r="G60">
        <v>5200</v>
      </c>
      <c r="H60">
        <v>64</v>
      </c>
      <c r="I60" t="s">
        <v>222</v>
      </c>
      <c r="J60">
        <v>1</v>
      </c>
      <c r="K60" t="s">
        <v>214</v>
      </c>
      <c r="L60">
        <v>1</v>
      </c>
      <c r="M60" t="s">
        <v>215</v>
      </c>
      <c r="N60">
        <v>0</v>
      </c>
      <c r="P60" t="s">
        <v>216</v>
      </c>
      <c r="Q60">
        <v>320469513</v>
      </c>
      <c r="R60" t="s">
        <v>1287</v>
      </c>
      <c r="S60" t="s">
        <v>1288</v>
      </c>
      <c r="T60" t="s">
        <v>219</v>
      </c>
      <c r="U60">
        <v>1</v>
      </c>
      <c r="V60">
        <v>1</v>
      </c>
      <c r="W60">
        <v>64</v>
      </c>
      <c r="X60" t="s">
        <v>222</v>
      </c>
      <c r="Y60">
        <v>0</v>
      </c>
      <c r="AA60">
        <v>80</v>
      </c>
      <c r="AB60" t="s">
        <v>220</v>
      </c>
      <c r="AC60">
        <v>6</v>
      </c>
      <c r="AE60" s="6">
        <v>41000</v>
      </c>
      <c r="AF60" s="6">
        <v>41000</v>
      </c>
      <c r="AG60" s="6">
        <v>51866</v>
      </c>
      <c r="AH60" s="6">
        <v>40454</v>
      </c>
      <c r="AI60" s="6">
        <v>51866</v>
      </c>
      <c r="AJ60" s="6">
        <v>34060</v>
      </c>
      <c r="AL60" t="s">
        <v>221</v>
      </c>
      <c r="AM60" t="s">
        <v>221</v>
      </c>
      <c r="AN60" t="s">
        <v>221</v>
      </c>
      <c r="AO60" t="s">
        <v>221</v>
      </c>
    </row>
    <row r="61" spans="1:41" hidden="1" x14ac:dyDescent="0.2">
      <c r="A61">
        <v>1</v>
      </c>
      <c r="B61" t="s">
        <v>12</v>
      </c>
      <c r="C61">
        <v>104</v>
      </c>
      <c r="D61" t="s">
        <v>338</v>
      </c>
      <c r="E61">
        <v>1040032</v>
      </c>
      <c r="F61" t="s">
        <v>1289</v>
      </c>
      <c r="G61">
        <v>120800</v>
      </c>
      <c r="H61">
        <v>140</v>
      </c>
      <c r="I61" t="s">
        <v>241</v>
      </c>
      <c r="J61">
        <v>1</v>
      </c>
      <c r="K61" t="s">
        <v>214</v>
      </c>
      <c r="L61">
        <v>1</v>
      </c>
      <c r="M61" t="s">
        <v>215</v>
      </c>
      <c r="N61">
        <v>0</v>
      </c>
      <c r="P61" t="s">
        <v>216</v>
      </c>
      <c r="U61">
        <v>0.5</v>
      </c>
      <c r="AJ61" s="6">
        <v>40026</v>
      </c>
      <c r="AL61" t="s">
        <v>221</v>
      </c>
      <c r="AM61" t="s">
        <v>221</v>
      </c>
      <c r="AN61" t="s">
        <v>221</v>
      </c>
      <c r="AO61" t="s">
        <v>221</v>
      </c>
    </row>
    <row r="62" spans="1:41" hidden="1" x14ac:dyDescent="0.2">
      <c r="A62">
        <v>1</v>
      </c>
      <c r="B62" t="s">
        <v>12</v>
      </c>
      <c r="C62">
        <v>104</v>
      </c>
      <c r="D62" t="s">
        <v>338</v>
      </c>
      <c r="E62">
        <v>1040040</v>
      </c>
      <c r="F62" t="s">
        <v>1290</v>
      </c>
      <c r="G62">
        <v>10300</v>
      </c>
      <c r="H62">
        <v>140</v>
      </c>
      <c r="I62" t="s">
        <v>241</v>
      </c>
      <c r="J62">
        <v>1</v>
      </c>
      <c r="K62" t="s">
        <v>214</v>
      </c>
      <c r="L62">
        <v>1</v>
      </c>
      <c r="M62" t="s">
        <v>215</v>
      </c>
      <c r="N62">
        <v>0</v>
      </c>
      <c r="P62" t="s">
        <v>216</v>
      </c>
      <c r="Q62">
        <v>32176869</v>
      </c>
      <c r="R62" t="s">
        <v>1291</v>
      </c>
      <c r="S62" t="s">
        <v>243</v>
      </c>
      <c r="T62" t="s">
        <v>219</v>
      </c>
      <c r="U62">
        <v>0.8</v>
      </c>
      <c r="V62">
        <v>0.8</v>
      </c>
      <c r="W62">
        <v>140</v>
      </c>
      <c r="X62" t="s">
        <v>241</v>
      </c>
      <c r="Y62">
        <v>0</v>
      </c>
      <c r="AA62">
        <v>80</v>
      </c>
      <c r="AB62" t="s">
        <v>220</v>
      </c>
      <c r="AC62">
        <v>3</v>
      </c>
      <c r="AD62">
        <v>106</v>
      </c>
      <c r="AE62" s="6">
        <v>42540</v>
      </c>
      <c r="AF62" s="6">
        <v>42979</v>
      </c>
      <c r="AG62" s="6">
        <v>46752</v>
      </c>
      <c r="AH62" s="6">
        <v>42296</v>
      </c>
      <c r="AI62" s="6">
        <v>47848</v>
      </c>
      <c r="AJ62" s="6">
        <v>39661</v>
      </c>
      <c r="AL62" t="s">
        <v>221</v>
      </c>
      <c r="AM62" t="s">
        <v>221</v>
      </c>
      <c r="AN62" t="s">
        <v>221</v>
      </c>
      <c r="AO62" t="s">
        <v>221</v>
      </c>
    </row>
    <row r="63" spans="1:41" hidden="1" x14ac:dyDescent="0.2">
      <c r="A63">
        <v>1</v>
      </c>
      <c r="B63" t="s">
        <v>12</v>
      </c>
      <c r="C63">
        <v>104</v>
      </c>
      <c r="D63" t="s">
        <v>338</v>
      </c>
      <c r="E63">
        <v>1040041</v>
      </c>
      <c r="F63" t="s">
        <v>1292</v>
      </c>
      <c r="G63">
        <v>120000</v>
      </c>
      <c r="H63">
        <v>120</v>
      </c>
      <c r="I63" t="s">
        <v>227</v>
      </c>
      <c r="J63">
        <v>1</v>
      </c>
      <c r="K63" t="s">
        <v>214</v>
      </c>
      <c r="L63">
        <v>1</v>
      </c>
      <c r="M63" t="s">
        <v>215</v>
      </c>
      <c r="N63">
        <v>8</v>
      </c>
      <c r="O63" t="s">
        <v>228</v>
      </c>
      <c r="P63" t="s">
        <v>216</v>
      </c>
      <c r="U63">
        <v>0.25</v>
      </c>
      <c r="AJ63" s="6">
        <v>38777</v>
      </c>
      <c r="AL63" t="s">
        <v>221</v>
      </c>
      <c r="AM63" t="s">
        <v>221</v>
      </c>
      <c r="AN63" t="s">
        <v>221</v>
      </c>
      <c r="AO63" t="s">
        <v>221</v>
      </c>
    </row>
    <row r="64" spans="1:41" hidden="1" x14ac:dyDescent="0.2">
      <c r="A64">
        <v>1</v>
      </c>
      <c r="B64" t="s">
        <v>12</v>
      </c>
      <c r="C64">
        <v>104</v>
      </c>
      <c r="D64" t="s">
        <v>338</v>
      </c>
      <c r="E64">
        <v>1040100</v>
      </c>
      <c r="F64" t="s">
        <v>340</v>
      </c>
      <c r="G64">
        <v>64100</v>
      </c>
      <c r="H64">
        <v>64</v>
      </c>
      <c r="I64" t="s">
        <v>222</v>
      </c>
      <c r="J64">
        <v>1</v>
      </c>
      <c r="K64" t="s">
        <v>214</v>
      </c>
      <c r="L64">
        <v>1</v>
      </c>
      <c r="M64" t="s">
        <v>215</v>
      </c>
      <c r="P64" t="s">
        <v>216</v>
      </c>
      <c r="Q64">
        <v>23071848</v>
      </c>
      <c r="R64" t="s">
        <v>1141</v>
      </c>
      <c r="S64" t="s">
        <v>1142</v>
      </c>
      <c r="T64" t="s">
        <v>219</v>
      </c>
      <c r="U64">
        <v>1</v>
      </c>
      <c r="V64">
        <v>1</v>
      </c>
      <c r="W64">
        <v>64</v>
      </c>
      <c r="X64" t="s">
        <v>222</v>
      </c>
      <c r="Y64">
        <v>0</v>
      </c>
      <c r="AA64">
        <v>80</v>
      </c>
      <c r="AB64" t="s">
        <v>220</v>
      </c>
      <c r="AC64">
        <v>6</v>
      </c>
      <c r="AD64">
        <v>111</v>
      </c>
      <c r="AE64" s="6">
        <v>37681</v>
      </c>
      <c r="AF64" s="6">
        <v>43952</v>
      </c>
      <c r="AG64" s="6">
        <v>46387</v>
      </c>
      <c r="AH64" s="6">
        <v>33147</v>
      </c>
      <c r="AI64" s="6">
        <v>46387</v>
      </c>
      <c r="AJ64" s="6">
        <v>29312</v>
      </c>
      <c r="AL64" t="s">
        <v>221</v>
      </c>
      <c r="AM64" t="s">
        <v>221</v>
      </c>
      <c r="AN64" t="s">
        <v>221</v>
      </c>
      <c r="AO64" t="s">
        <v>221</v>
      </c>
    </row>
    <row r="65" spans="1:41" hidden="1" x14ac:dyDescent="0.2">
      <c r="A65">
        <v>1</v>
      </c>
      <c r="B65" t="s">
        <v>12</v>
      </c>
      <c r="C65">
        <v>104</v>
      </c>
      <c r="D65" t="s">
        <v>338</v>
      </c>
      <c r="E65">
        <v>1040100</v>
      </c>
      <c r="F65" t="s">
        <v>340</v>
      </c>
      <c r="G65">
        <v>64200</v>
      </c>
      <c r="H65">
        <v>64</v>
      </c>
      <c r="I65" t="s">
        <v>222</v>
      </c>
      <c r="J65">
        <v>1</v>
      </c>
      <c r="K65" t="s">
        <v>214</v>
      </c>
      <c r="L65">
        <v>1</v>
      </c>
      <c r="M65" t="s">
        <v>215</v>
      </c>
      <c r="P65" t="s">
        <v>216</v>
      </c>
      <c r="Q65">
        <v>37398161</v>
      </c>
      <c r="R65" t="s">
        <v>341</v>
      </c>
      <c r="S65" t="s">
        <v>342</v>
      </c>
      <c r="T65" t="s">
        <v>219</v>
      </c>
      <c r="U65">
        <v>0.8</v>
      </c>
      <c r="V65">
        <v>0.8</v>
      </c>
      <c r="W65">
        <v>64</v>
      </c>
      <c r="X65" t="s">
        <v>222</v>
      </c>
      <c r="Y65">
        <v>0</v>
      </c>
      <c r="AA65">
        <v>80</v>
      </c>
      <c r="AB65" t="s">
        <v>220</v>
      </c>
      <c r="AC65">
        <v>6</v>
      </c>
      <c r="AD65">
        <v>102</v>
      </c>
      <c r="AE65" s="6">
        <v>43952</v>
      </c>
      <c r="AF65" s="6">
        <v>43952</v>
      </c>
      <c r="AG65" s="6">
        <v>47483</v>
      </c>
      <c r="AH65" s="6">
        <v>40283</v>
      </c>
      <c r="AI65" s="6">
        <v>47483</v>
      </c>
      <c r="AJ65" s="6">
        <v>37073</v>
      </c>
      <c r="AL65" t="s">
        <v>221</v>
      </c>
      <c r="AM65" t="s">
        <v>221</v>
      </c>
      <c r="AN65" t="s">
        <v>221</v>
      </c>
      <c r="AO65" t="s">
        <v>221</v>
      </c>
    </row>
    <row r="66" spans="1:41" hidden="1" x14ac:dyDescent="0.2">
      <c r="A66">
        <v>1</v>
      </c>
      <c r="B66" t="s">
        <v>12</v>
      </c>
      <c r="C66">
        <v>104</v>
      </c>
      <c r="D66" t="s">
        <v>338</v>
      </c>
      <c r="E66">
        <v>1040100</v>
      </c>
      <c r="F66" t="s">
        <v>340</v>
      </c>
      <c r="G66">
        <v>64300</v>
      </c>
      <c r="H66">
        <v>64</v>
      </c>
      <c r="I66" t="s">
        <v>222</v>
      </c>
      <c r="J66">
        <v>1</v>
      </c>
      <c r="K66" t="s">
        <v>214</v>
      </c>
      <c r="L66">
        <v>1</v>
      </c>
      <c r="M66" t="s">
        <v>215</v>
      </c>
      <c r="P66" t="s">
        <v>216</v>
      </c>
      <c r="Q66">
        <v>22903496</v>
      </c>
      <c r="R66" t="s">
        <v>343</v>
      </c>
      <c r="S66" t="s">
        <v>235</v>
      </c>
      <c r="T66" t="s">
        <v>219</v>
      </c>
      <c r="U66">
        <v>1</v>
      </c>
      <c r="V66">
        <v>1</v>
      </c>
      <c r="W66">
        <v>64</v>
      </c>
      <c r="X66" t="s">
        <v>222</v>
      </c>
      <c r="Y66">
        <v>0</v>
      </c>
      <c r="AA66">
        <v>80</v>
      </c>
      <c r="AB66" t="s">
        <v>220</v>
      </c>
      <c r="AC66">
        <v>6</v>
      </c>
      <c r="AD66">
        <v>110</v>
      </c>
      <c r="AE66" s="6">
        <v>43952</v>
      </c>
      <c r="AF66" s="6">
        <v>43952</v>
      </c>
      <c r="AG66" s="6">
        <v>48944</v>
      </c>
      <c r="AH66" s="6">
        <v>33725</v>
      </c>
      <c r="AI66" s="6">
        <v>48944</v>
      </c>
      <c r="AJ66" s="6">
        <v>26359</v>
      </c>
      <c r="AL66" t="s">
        <v>221</v>
      </c>
      <c r="AM66" t="s">
        <v>221</v>
      </c>
      <c r="AN66" t="s">
        <v>221</v>
      </c>
      <c r="AO66" t="s">
        <v>221</v>
      </c>
    </row>
    <row r="67" spans="1:41" hidden="1" x14ac:dyDescent="0.2">
      <c r="A67">
        <v>1</v>
      </c>
      <c r="B67" t="s">
        <v>12</v>
      </c>
      <c r="C67">
        <v>104</v>
      </c>
      <c r="D67" t="s">
        <v>338</v>
      </c>
      <c r="E67">
        <v>1040110</v>
      </c>
      <c r="F67" t="s">
        <v>344</v>
      </c>
      <c r="G67">
        <v>120100</v>
      </c>
      <c r="H67">
        <v>120</v>
      </c>
      <c r="I67" t="s">
        <v>227</v>
      </c>
      <c r="J67">
        <v>1</v>
      </c>
      <c r="K67" t="s">
        <v>214</v>
      </c>
      <c r="L67">
        <v>1</v>
      </c>
      <c r="M67" t="s">
        <v>215</v>
      </c>
      <c r="N67">
        <v>8</v>
      </c>
      <c r="O67" t="s">
        <v>228</v>
      </c>
      <c r="P67" t="s">
        <v>216</v>
      </c>
      <c r="Q67">
        <v>15899115</v>
      </c>
      <c r="R67" t="s">
        <v>345</v>
      </c>
      <c r="S67" t="s">
        <v>346</v>
      </c>
      <c r="T67" t="s">
        <v>219</v>
      </c>
      <c r="U67">
        <v>1</v>
      </c>
      <c r="V67">
        <v>1</v>
      </c>
      <c r="W67">
        <v>120</v>
      </c>
      <c r="X67" t="s">
        <v>227</v>
      </c>
      <c r="Y67">
        <v>0</v>
      </c>
      <c r="AA67">
        <v>80</v>
      </c>
      <c r="AB67" t="s">
        <v>220</v>
      </c>
      <c r="AC67">
        <v>5</v>
      </c>
      <c r="AD67">
        <v>105</v>
      </c>
      <c r="AE67" s="6">
        <v>39814</v>
      </c>
      <c r="AF67" s="6">
        <v>43952</v>
      </c>
      <c r="AG67" s="6">
        <v>49309</v>
      </c>
      <c r="AH67" s="6">
        <v>36739</v>
      </c>
      <c r="AI67" s="6">
        <v>49309</v>
      </c>
      <c r="AJ67" s="6">
        <v>42461</v>
      </c>
      <c r="AL67" t="s">
        <v>221</v>
      </c>
      <c r="AM67" t="s">
        <v>221</v>
      </c>
      <c r="AN67" t="s">
        <v>221</v>
      </c>
      <c r="AO67" t="s">
        <v>221</v>
      </c>
    </row>
    <row r="68" spans="1:41" hidden="1" x14ac:dyDescent="0.2">
      <c r="A68">
        <v>1</v>
      </c>
      <c r="B68" t="s">
        <v>12</v>
      </c>
      <c r="C68">
        <v>104</v>
      </c>
      <c r="D68" t="s">
        <v>338</v>
      </c>
      <c r="E68">
        <v>1040110</v>
      </c>
      <c r="F68" t="s">
        <v>344</v>
      </c>
      <c r="G68">
        <v>120200</v>
      </c>
      <c r="H68">
        <v>120</v>
      </c>
      <c r="I68" t="s">
        <v>227</v>
      </c>
      <c r="J68">
        <v>1</v>
      </c>
      <c r="K68" t="s">
        <v>214</v>
      </c>
      <c r="L68">
        <v>1</v>
      </c>
      <c r="M68" t="s">
        <v>215</v>
      </c>
      <c r="N68">
        <v>8</v>
      </c>
      <c r="O68" t="s">
        <v>228</v>
      </c>
      <c r="P68" t="s">
        <v>216</v>
      </c>
      <c r="Q68">
        <v>203399688</v>
      </c>
      <c r="R68" t="s">
        <v>349</v>
      </c>
      <c r="S68" t="s">
        <v>355</v>
      </c>
      <c r="T68" t="s">
        <v>219</v>
      </c>
      <c r="U68">
        <v>1</v>
      </c>
      <c r="V68">
        <v>1</v>
      </c>
      <c r="W68">
        <v>120</v>
      </c>
      <c r="X68" t="s">
        <v>227</v>
      </c>
      <c r="Y68">
        <v>0</v>
      </c>
      <c r="AA68">
        <v>80</v>
      </c>
      <c r="AB68" t="s">
        <v>220</v>
      </c>
      <c r="AC68">
        <v>2</v>
      </c>
      <c r="AE68" s="6">
        <v>43639</v>
      </c>
      <c r="AF68" s="6">
        <v>43952</v>
      </c>
      <c r="AG68" s="6">
        <v>47483</v>
      </c>
      <c r="AH68" s="6">
        <v>43639</v>
      </c>
      <c r="AI68" s="6">
        <v>47848</v>
      </c>
      <c r="AJ68" s="6">
        <v>42461</v>
      </c>
      <c r="AL68" t="s">
        <v>221</v>
      </c>
      <c r="AM68" t="s">
        <v>221</v>
      </c>
      <c r="AN68" t="s">
        <v>221</v>
      </c>
      <c r="AO68" t="s">
        <v>221</v>
      </c>
    </row>
    <row r="69" spans="1:41" hidden="1" x14ac:dyDescent="0.2">
      <c r="A69">
        <v>1</v>
      </c>
      <c r="B69" t="s">
        <v>12</v>
      </c>
      <c r="C69">
        <v>104</v>
      </c>
      <c r="D69" t="s">
        <v>338</v>
      </c>
      <c r="E69">
        <v>1040110</v>
      </c>
      <c r="F69" t="s">
        <v>344</v>
      </c>
      <c r="G69">
        <v>120300</v>
      </c>
      <c r="H69">
        <v>120</v>
      </c>
      <c r="I69" t="s">
        <v>227</v>
      </c>
      <c r="J69">
        <v>1</v>
      </c>
      <c r="K69" t="s">
        <v>214</v>
      </c>
      <c r="L69">
        <v>1</v>
      </c>
      <c r="M69" t="s">
        <v>215</v>
      </c>
      <c r="N69">
        <v>8</v>
      </c>
      <c r="O69" t="s">
        <v>228</v>
      </c>
      <c r="P69" t="s">
        <v>216</v>
      </c>
      <c r="Q69">
        <v>66460262</v>
      </c>
      <c r="R69" t="s">
        <v>361</v>
      </c>
      <c r="S69" t="s">
        <v>240</v>
      </c>
      <c r="T69" t="s">
        <v>219</v>
      </c>
      <c r="U69">
        <v>0.25</v>
      </c>
      <c r="V69">
        <v>0.25</v>
      </c>
      <c r="W69">
        <v>120</v>
      </c>
      <c r="X69" t="s">
        <v>227</v>
      </c>
      <c r="Y69">
        <v>0</v>
      </c>
      <c r="AA69">
        <v>80</v>
      </c>
      <c r="AB69" t="s">
        <v>220</v>
      </c>
      <c r="AC69">
        <v>3</v>
      </c>
      <c r="AE69" s="6">
        <v>42768</v>
      </c>
      <c r="AF69" s="6">
        <v>43952</v>
      </c>
      <c r="AG69" s="6">
        <v>47483</v>
      </c>
      <c r="AH69" s="6">
        <v>42988</v>
      </c>
      <c r="AI69" s="6">
        <v>47483</v>
      </c>
      <c r="AJ69" s="6">
        <v>42461</v>
      </c>
      <c r="AL69" t="s">
        <v>221</v>
      </c>
      <c r="AM69" t="s">
        <v>221</v>
      </c>
      <c r="AN69" t="s">
        <v>221</v>
      </c>
      <c r="AO69" t="s">
        <v>221</v>
      </c>
    </row>
    <row r="70" spans="1:41" hidden="1" x14ac:dyDescent="0.2">
      <c r="A70">
        <v>1</v>
      </c>
      <c r="B70" t="s">
        <v>12</v>
      </c>
      <c r="C70">
        <v>104</v>
      </c>
      <c r="D70" t="s">
        <v>338</v>
      </c>
      <c r="E70">
        <v>1040110</v>
      </c>
      <c r="F70" t="s">
        <v>344</v>
      </c>
      <c r="G70">
        <v>140100</v>
      </c>
      <c r="H70">
        <v>140</v>
      </c>
      <c r="I70" t="s">
        <v>241</v>
      </c>
      <c r="J70">
        <v>1</v>
      </c>
      <c r="K70" t="s">
        <v>214</v>
      </c>
      <c r="L70">
        <v>1</v>
      </c>
      <c r="M70" t="s">
        <v>215</v>
      </c>
      <c r="P70" t="s">
        <v>216</v>
      </c>
      <c r="Q70">
        <v>59058966</v>
      </c>
      <c r="R70" t="s">
        <v>341</v>
      </c>
      <c r="S70" t="s">
        <v>362</v>
      </c>
      <c r="T70" t="s">
        <v>219</v>
      </c>
      <c r="U70">
        <v>1</v>
      </c>
      <c r="V70">
        <v>1</v>
      </c>
      <c r="W70">
        <v>140</v>
      </c>
      <c r="X70" t="s">
        <v>241</v>
      </c>
      <c r="Y70">
        <v>0</v>
      </c>
      <c r="AA70">
        <v>80</v>
      </c>
      <c r="AB70" t="s">
        <v>220</v>
      </c>
      <c r="AC70">
        <v>5</v>
      </c>
      <c r="AD70">
        <v>108</v>
      </c>
      <c r="AE70" s="6">
        <v>37803</v>
      </c>
      <c r="AF70" s="6">
        <v>43952</v>
      </c>
      <c r="AG70" s="6">
        <v>48579</v>
      </c>
      <c r="AH70" s="6">
        <v>32325</v>
      </c>
      <c r="AI70" s="6">
        <v>48579</v>
      </c>
      <c r="AJ70" s="6">
        <v>18629</v>
      </c>
      <c r="AL70" t="s">
        <v>221</v>
      </c>
      <c r="AM70" t="s">
        <v>221</v>
      </c>
      <c r="AN70" t="s">
        <v>221</v>
      </c>
      <c r="AO70" t="s">
        <v>221</v>
      </c>
    </row>
    <row r="71" spans="1:41" hidden="1" x14ac:dyDescent="0.2">
      <c r="A71">
        <v>1</v>
      </c>
      <c r="B71" t="s">
        <v>12</v>
      </c>
      <c r="C71">
        <v>104</v>
      </c>
      <c r="D71" t="s">
        <v>338</v>
      </c>
      <c r="E71">
        <v>1040110</v>
      </c>
      <c r="F71" t="s">
        <v>344</v>
      </c>
      <c r="G71">
        <v>140200</v>
      </c>
      <c r="H71">
        <v>140</v>
      </c>
      <c r="I71" t="s">
        <v>241</v>
      </c>
      <c r="J71">
        <v>1</v>
      </c>
      <c r="K71" t="s">
        <v>214</v>
      </c>
      <c r="L71">
        <v>1</v>
      </c>
      <c r="M71" t="s">
        <v>215</v>
      </c>
      <c r="P71" t="s">
        <v>216</v>
      </c>
      <c r="Q71">
        <v>61674834</v>
      </c>
      <c r="R71" t="s">
        <v>1293</v>
      </c>
      <c r="S71" t="s">
        <v>291</v>
      </c>
      <c r="T71" t="s">
        <v>219</v>
      </c>
      <c r="U71">
        <v>0.3</v>
      </c>
      <c r="V71">
        <v>0.3</v>
      </c>
      <c r="W71">
        <v>140</v>
      </c>
      <c r="X71" t="s">
        <v>241</v>
      </c>
      <c r="Y71">
        <v>0</v>
      </c>
      <c r="AA71">
        <v>80</v>
      </c>
      <c r="AB71" t="s">
        <v>220</v>
      </c>
      <c r="AC71">
        <v>3</v>
      </c>
      <c r="AD71">
        <v>102</v>
      </c>
      <c r="AE71" s="6">
        <v>41673</v>
      </c>
      <c r="AF71" s="6">
        <v>43952</v>
      </c>
      <c r="AG71" s="6">
        <v>53692</v>
      </c>
      <c r="AH71" s="6">
        <v>41673</v>
      </c>
      <c r="AI71" s="6">
        <v>47848</v>
      </c>
      <c r="AJ71" s="6">
        <v>37469</v>
      </c>
      <c r="AL71" t="s">
        <v>221</v>
      </c>
      <c r="AM71" t="s">
        <v>221</v>
      </c>
      <c r="AN71" t="s">
        <v>221</v>
      </c>
      <c r="AO71" t="s">
        <v>221</v>
      </c>
    </row>
    <row r="72" spans="1:41" hidden="1" x14ac:dyDescent="0.2">
      <c r="A72">
        <v>1</v>
      </c>
      <c r="B72" t="s">
        <v>12</v>
      </c>
      <c r="C72">
        <v>104</v>
      </c>
      <c r="D72" t="s">
        <v>338</v>
      </c>
      <c r="E72">
        <v>1040110</v>
      </c>
      <c r="F72" t="s">
        <v>344</v>
      </c>
      <c r="G72">
        <v>140300</v>
      </c>
      <c r="H72">
        <v>140</v>
      </c>
      <c r="I72" t="s">
        <v>241</v>
      </c>
      <c r="J72">
        <v>1</v>
      </c>
      <c r="K72" t="s">
        <v>214</v>
      </c>
      <c r="L72">
        <v>1</v>
      </c>
      <c r="M72" t="s">
        <v>215</v>
      </c>
      <c r="P72" t="s">
        <v>216</v>
      </c>
      <c r="Q72">
        <v>66460262</v>
      </c>
      <c r="R72" t="s">
        <v>361</v>
      </c>
      <c r="S72" t="s">
        <v>240</v>
      </c>
      <c r="T72" t="s">
        <v>219</v>
      </c>
      <c r="U72">
        <v>0.25</v>
      </c>
      <c r="V72">
        <v>0.25</v>
      </c>
      <c r="W72">
        <v>140</v>
      </c>
      <c r="X72" t="s">
        <v>241</v>
      </c>
      <c r="Y72">
        <v>0</v>
      </c>
      <c r="AA72">
        <v>80</v>
      </c>
      <c r="AB72" t="s">
        <v>220</v>
      </c>
      <c r="AC72">
        <v>3</v>
      </c>
      <c r="AE72" s="6">
        <v>42768</v>
      </c>
      <c r="AF72" s="6">
        <v>43952</v>
      </c>
      <c r="AG72" s="6">
        <v>47483</v>
      </c>
      <c r="AH72" s="6">
        <v>42988</v>
      </c>
      <c r="AI72" s="6">
        <v>47483</v>
      </c>
      <c r="AJ72" s="6">
        <v>38292</v>
      </c>
      <c r="AL72" t="s">
        <v>221</v>
      </c>
      <c r="AM72" t="s">
        <v>221</v>
      </c>
      <c r="AN72" t="s">
        <v>221</v>
      </c>
      <c r="AO72" t="s">
        <v>221</v>
      </c>
    </row>
    <row r="73" spans="1:41" hidden="1" x14ac:dyDescent="0.2">
      <c r="A73">
        <v>1</v>
      </c>
      <c r="B73" t="s">
        <v>12</v>
      </c>
      <c r="C73">
        <v>104</v>
      </c>
      <c r="D73" t="s">
        <v>338</v>
      </c>
      <c r="E73">
        <v>1040110</v>
      </c>
      <c r="F73" t="s">
        <v>344</v>
      </c>
      <c r="G73">
        <v>140400</v>
      </c>
      <c r="H73">
        <v>140</v>
      </c>
      <c r="I73" t="s">
        <v>241</v>
      </c>
      <c r="J73">
        <v>1</v>
      </c>
      <c r="K73" t="s">
        <v>214</v>
      </c>
      <c r="L73">
        <v>1</v>
      </c>
      <c r="M73" t="s">
        <v>215</v>
      </c>
      <c r="P73" t="s">
        <v>216</v>
      </c>
      <c r="U73">
        <v>0.39</v>
      </c>
      <c r="AJ73" s="6">
        <v>39661</v>
      </c>
      <c r="AL73" t="s">
        <v>221</v>
      </c>
      <c r="AM73" t="s">
        <v>221</v>
      </c>
      <c r="AN73" t="s">
        <v>221</v>
      </c>
      <c r="AO73" t="s">
        <v>221</v>
      </c>
    </row>
    <row r="74" spans="1:41" hidden="1" x14ac:dyDescent="0.2">
      <c r="A74">
        <v>1</v>
      </c>
      <c r="B74" t="s">
        <v>12</v>
      </c>
      <c r="C74">
        <v>104</v>
      </c>
      <c r="D74" t="s">
        <v>338</v>
      </c>
      <c r="E74">
        <v>1040120</v>
      </c>
      <c r="F74" t="s">
        <v>351</v>
      </c>
      <c r="G74">
        <v>120100</v>
      </c>
      <c r="H74">
        <v>120</v>
      </c>
      <c r="I74" t="s">
        <v>227</v>
      </c>
      <c r="J74">
        <v>1</v>
      </c>
      <c r="K74" t="s">
        <v>214</v>
      </c>
      <c r="L74">
        <v>1</v>
      </c>
      <c r="M74" t="s">
        <v>215</v>
      </c>
      <c r="N74">
        <v>8</v>
      </c>
      <c r="O74" t="s">
        <v>228</v>
      </c>
      <c r="P74" t="s">
        <v>216</v>
      </c>
      <c r="Q74">
        <v>203062963</v>
      </c>
      <c r="R74" t="s">
        <v>352</v>
      </c>
      <c r="S74" t="s">
        <v>353</v>
      </c>
      <c r="T74" t="s">
        <v>219</v>
      </c>
      <c r="U74">
        <v>0.25</v>
      </c>
      <c r="V74">
        <v>0.25</v>
      </c>
      <c r="W74">
        <v>120</v>
      </c>
      <c r="X74" t="s">
        <v>227</v>
      </c>
      <c r="Y74">
        <v>0</v>
      </c>
      <c r="AA74">
        <v>80</v>
      </c>
      <c r="AB74" t="s">
        <v>220</v>
      </c>
      <c r="AC74">
        <v>2</v>
      </c>
      <c r="AE74" s="6">
        <v>43206</v>
      </c>
      <c r="AF74" s="6">
        <v>43952</v>
      </c>
      <c r="AG74" s="6">
        <v>47118</v>
      </c>
      <c r="AH74" s="6">
        <v>43206</v>
      </c>
      <c r="AI74" s="6">
        <v>47118</v>
      </c>
      <c r="AJ74" s="6">
        <v>38777</v>
      </c>
      <c r="AL74" t="s">
        <v>221</v>
      </c>
      <c r="AM74" t="s">
        <v>221</v>
      </c>
      <c r="AN74" t="s">
        <v>221</v>
      </c>
      <c r="AO74" t="s">
        <v>221</v>
      </c>
    </row>
    <row r="75" spans="1:41" hidden="1" x14ac:dyDescent="0.2">
      <c r="A75">
        <v>1</v>
      </c>
      <c r="B75" t="s">
        <v>12</v>
      </c>
      <c r="C75">
        <v>104</v>
      </c>
      <c r="D75" t="s">
        <v>338</v>
      </c>
      <c r="E75">
        <v>1040120</v>
      </c>
      <c r="F75" t="s">
        <v>351</v>
      </c>
      <c r="G75">
        <v>120300</v>
      </c>
      <c r="H75">
        <v>120</v>
      </c>
      <c r="I75" t="s">
        <v>227</v>
      </c>
      <c r="J75">
        <v>1</v>
      </c>
      <c r="K75" t="s">
        <v>214</v>
      </c>
      <c r="L75">
        <v>1</v>
      </c>
      <c r="M75" t="s">
        <v>215</v>
      </c>
      <c r="N75">
        <v>8</v>
      </c>
      <c r="O75" t="s">
        <v>228</v>
      </c>
      <c r="P75" t="s">
        <v>216</v>
      </c>
      <c r="Q75">
        <v>39904800</v>
      </c>
      <c r="R75" t="s">
        <v>1294</v>
      </c>
      <c r="S75" t="s">
        <v>519</v>
      </c>
      <c r="T75" t="s">
        <v>219</v>
      </c>
      <c r="U75">
        <v>0.5</v>
      </c>
      <c r="V75">
        <v>0.5</v>
      </c>
      <c r="W75">
        <v>120</v>
      </c>
      <c r="X75" t="s">
        <v>227</v>
      </c>
      <c r="Y75">
        <v>0</v>
      </c>
      <c r="AA75">
        <v>80</v>
      </c>
      <c r="AB75" t="s">
        <v>220</v>
      </c>
      <c r="AC75">
        <v>4</v>
      </c>
      <c r="AE75" s="6">
        <v>41334</v>
      </c>
      <c r="AF75" s="6">
        <v>43952</v>
      </c>
      <c r="AG75" s="6">
        <v>49309</v>
      </c>
      <c r="AH75" s="6">
        <v>41078</v>
      </c>
      <c r="AI75" s="6">
        <v>49309</v>
      </c>
      <c r="AJ75" s="6">
        <v>42461</v>
      </c>
      <c r="AL75" t="s">
        <v>221</v>
      </c>
      <c r="AM75" t="s">
        <v>221</v>
      </c>
      <c r="AN75" t="s">
        <v>221</v>
      </c>
      <c r="AO75" t="s">
        <v>221</v>
      </c>
    </row>
    <row r="76" spans="1:41" hidden="1" x14ac:dyDescent="0.2">
      <c r="A76">
        <v>1</v>
      </c>
      <c r="B76" t="s">
        <v>12</v>
      </c>
      <c r="C76">
        <v>104</v>
      </c>
      <c r="D76" t="s">
        <v>338</v>
      </c>
      <c r="E76">
        <v>1040120</v>
      </c>
      <c r="F76" t="s">
        <v>351</v>
      </c>
      <c r="G76">
        <v>140100</v>
      </c>
      <c r="H76">
        <v>140</v>
      </c>
      <c r="I76" t="s">
        <v>241</v>
      </c>
      <c r="J76">
        <v>1</v>
      </c>
      <c r="K76" t="s">
        <v>214</v>
      </c>
      <c r="L76">
        <v>1</v>
      </c>
      <c r="M76" t="s">
        <v>215</v>
      </c>
      <c r="P76" t="s">
        <v>216</v>
      </c>
      <c r="Q76">
        <v>35928241</v>
      </c>
      <c r="R76" t="s">
        <v>356</v>
      </c>
      <c r="S76" t="s">
        <v>357</v>
      </c>
      <c r="T76" t="s">
        <v>219</v>
      </c>
      <c r="U76">
        <v>1</v>
      </c>
      <c r="V76">
        <v>1</v>
      </c>
      <c r="W76">
        <v>140</v>
      </c>
      <c r="X76" t="s">
        <v>241</v>
      </c>
      <c r="Y76">
        <v>0</v>
      </c>
      <c r="AA76">
        <v>80</v>
      </c>
      <c r="AB76" t="s">
        <v>220</v>
      </c>
      <c r="AC76">
        <v>5</v>
      </c>
      <c r="AD76">
        <v>105</v>
      </c>
      <c r="AE76" s="6">
        <v>38830</v>
      </c>
      <c r="AF76" s="6">
        <v>43952</v>
      </c>
      <c r="AG76" s="6">
        <v>46387</v>
      </c>
      <c r="AH76" s="6">
        <v>38018</v>
      </c>
      <c r="AI76" s="6">
        <v>47848</v>
      </c>
      <c r="AJ76" s="6">
        <v>37469</v>
      </c>
      <c r="AL76" t="s">
        <v>221</v>
      </c>
      <c r="AM76" t="s">
        <v>221</v>
      </c>
      <c r="AN76" t="s">
        <v>221</v>
      </c>
      <c r="AO76" t="s">
        <v>221</v>
      </c>
    </row>
    <row r="77" spans="1:41" hidden="1" x14ac:dyDescent="0.2">
      <c r="A77">
        <v>1</v>
      </c>
      <c r="B77" t="s">
        <v>12</v>
      </c>
      <c r="C77">
        <v>104</v>
      </c>
      <c r="D77" t="s">
        <v>338</v>
      </c>
      <c r="E77">
        <v>1040120</v>
      </c>
      <c r="F77" t="s">
        <v>351</v>
      </c>
      <c r="G77">
        <v>140200</v>
      </c>
      <c r="H77">
        <v>140</v>
      </c>
      <c r="I77" t="s">
        <v>241</v>
      </c>
      <c r="J77">
        <v>1</v>
      </c>
      <c r="K77" t="s">
        <v>214</v>
      </c>
      <c r="L77">
        <v>1</v>
      </c>
      <c r="M77" t="s">
        <v>215</v>
      </c>
      <c r="P77" t="s">
        <v>216</v>
      </c>
      <c r="Q77">
        <v>316580257</v>
      </c>
      <c r="R77" t="s">
        <v>1295</v>
      </c>
      <c r="S77" t="s">
        <v>519</v>
      </c>
      <c r="T77" t="s">
        <v>219</v>
      </c>
      <c r="U77">
        <v>1</v>
      </c>
      <c r="V77">
        <v>1</v>
      </c>
      <c r="W77">
        <v>140</v>
      </c>
      <c r="X77" t="s">
        <v>241</v>
      </c>
      <c r="Y77">
        <v>0</v>
      </c>
      <c r="AA77">
        <v>80</v>
      </c>
      <c r="AB77" t="s">
        <v>220</v>
      </c>
      <c r="AC77">
        <v>1</v>
      </c>
      <c r="AE77" s="6">
        <v>43835</v>
      </c>
      <c r="AF77" s="6">
        <v>43952</v>
      </c>
      <c r="AG77" s="6">
        <v>44196</v>
      </c>
      <c r="AH77" s="6">
        <v>43835</v>
      </c>
      <c r="AI77" s="6">
        <v>47848</v>
      </c>
      <c r="AJ77" s="6">
        <v>37073</v>
      </c>
      <c r="AL77" t="s">
        <v>221</v>
      </c>
      <c r="AM77" t="s">
        <v>221</v>
      </c>
      <c r="AN77" t="s">
        <v>221</v>
      </c>
      <c r="AO77" t="s">
        <v>221</v>
      </c>
    </row>
    <row r="78" spans="1:41" hidden="1" x14ac:dyDescent="0.2">
      <c r="A78">
        <v>1</v>
      </c>
      <c r="B78" t="s">
        <v>12</v>
      </c>
      <c r="C78">
        <v>104</v>
      </c>
      <c r="D78" t="s">
        <v>338</v>
      </c>
      <c r="E78">
        <v>1040120</v>
      </c>
      <c r="F78" t="s">
        <v>351</v>
      </c>
      <c r="G78">
        <v>140300</v>
      </c>
      <c r="H78">
        <v>140</v>
      </c>
      <c r="I78" t="s">
        <v>241</v>
      </c>
      <c r="J78">
        <v>1</v>
      </c>
      <c r="K78" t="s">
        <v>214</v>
      </c>
      <c r="L78">
        <v>1</v>
      </c>
      <c r="M78" t="s">
        <v>215</v>
      </c>
      <c r="P78" t="s">
        <v>216</v>
      </c>
      <c r="Q78">
        <v>15623150</v>
      </c>
      <c r="R78" t="s">
        <v>354</v>
      </c>
      <c r="S78" t="s">
        <v>280</v>
      </c>
      <c r="T78" t="s">
        <v>219</v>
      </c>
      <c r="U78">
        <v>0.3</v>
      </c>
      <c r="V78">
        <v>0.3</v>
      </c>
      <c r="W78">
        <v>140</v>
      </c>
      <c r="X78" t="s">
        <v>241</v>
      </c>
      <c r="Y78">
        <v>0</v>
      </c>
      <c r="AA78">
        <v>80</v>
      </c>
      <c r="AB78" t="s">
        <v>220</v>
      </c>
      <c r="AC78">
        <v>3</v>
      </c>
      <c r="AE78" s="6">
        <v>43952</v>
      </c>
      <c r="AF78" s="6">
        <v>43952</v>
      </c>
      <c r="AG78" s="6">
        <v>47483</v>
      </c>
      <c r="AH78" s="6">
        <v>43271</v>
      </c>
      <c r="AI78" s="6">
        <v>47848</v>
      </c>
      <c r="AJ78" s="6">
        <v>38292</v>
      </c>
      <c r="AL78" t="s">
        <v>221</v>
      </c>
      <c r="AM78" t="s">
        <v>221</v>
      </c>
      <c r="AN78" t="s">
        <v>221</v>
      </c>
      <c r="AO78" t="s">
        <v>221</v>
      </c>
    </row>
    <row r="79" spans="1:41" hidden="1" x14ac:dyDescent="0.2">
      <c r="A79">
        <v>1</v>
      </c>
      <c r="B79" t="s">
        <v>12</v>
      </c>
      <c r="C79">
        <v>104</v>
      </c>
      <c r="D79" t="s">
        <v>338</v>
      </c>
      <c r="E79">
        <v>1040120</v>
      </c>
      <c r="F79" t="s">
        <v>351</v>
      </c>
      <c r="G79">
        <v>140400</v>
      </c>
      <c r="H79">
        <v>140</v>
      </c>
      <c r="I79" t="s">
        <v>241</v>
      </c>
      <c r="J79">
        <v>1</v>
      </c>
      <c r="K79" t="s">
        <v>214</v>
      </c>
      <c r="L79">
        <v>1</v>
      </c>
      <c r="M79" t="s">
        <v>215</v>
      </c>
      <c r="P79" t="s">
        <v>216</v>
      </c>
      <c r="Q79">
        <v>39904800</v>
      </c>
      <c r="R79" t="s">
        <v>1294</v>
      </c>
      <c r="S79" t="s">
        <v>519</v>
      </c>
      <c r="T79" t="s">
        <v>219</v>
      </c>
      <c r="U79">
        <v>0.3</v>
      </c>
      <c r="V79">
        <v>0.3</v>
      </c>
      <c r="W79">
        <v>140</v>
      </c>
      <c r="X79" t="s">
        <v>241</v>
      </c>
      <c r="Y79">
        <v>0</v>
      </c>
      <c r="AA79">
        <v>80</v>
      </c>
      <c r="AB79" t="s">
        <v>220</v>
      </c>
      <c r="AC79">
        <v>4</v>
      </c>
      <c r="AE79" s="6">
        <v>42468</v>
      </c>
      <c r="AF79" s="6">
        <v>43952</v>
      </c>
      <c r="AG79" s="6">
        <v>49309</v>
      </c>
      <c r="AH79" s="6">
        <v>41078</v>
      </c>
      <c r="AI79" s="6">
        <v>49309</v>
      </c>
      <c r="AJ79" s="6">
        <v>38292</v>
      </c>
      <c r="AL79" t="s">
        <v>221</v>
      </c>
      <c r="AM79" t="s">
        <v>221</v>
      </c>
      <c r="AN79" t="s">
        <v>221</v>
      </c>
      <c r="AO79" t="s">
        <v>221</v>
      </c>
    </row>
    <row r="80" spans="1:41" hidden="1" x14ac:dyDescent="0.2">
      <c r="A80">
        <v>1</v>
      </c>
      <c r="B80" t="s">
        <v>12</v>
      </c>
      <c r="C80">
        <v>121</v>
      </c>
      <c r="D80" t="s">
        <v>368</v>
      </c>
      <c r="E80">
        <v>1210000</v>
      </c>
      <c r="F80" t="s">
        <v>16</v>
      </c>
      <c r="G80">
        <v>3000</v>
      </c>
      <c r="H80">
        <v>64</v>
      </c>
      <c r="I80" t="s">
        <v>222</v>
      </c>
      <c r="J80">
        <v>1</v>
      </c>
      <c r="K80" t="s">
        <v>214</v>
      </c>
      <c r="L80">
        <v>1</v>
      </c>
      <c r="M80" t="s">
        <v>215</v>
      </c>
      <c r="N80">
        <v>0</v>
      </c>
      <c r="P80" t="s">
        <v>216</v>
      </c>
      <c r="Q80">
        <v>39796180</v>
      </c>
      <c r="R80" t="s">
        <v>1296</v>
      </c>
      <c r="S80" t="s">
        <v>1297</v>
      </c>
      <c r="T80" t="s">
        <v>219</v>
      </c>
      <c r="U80">
        <v>0.75</v>
      </c>
      <c r="V80">
        <v>0.75</v>
      </c>
      <c r="W80">
        <v>64</v>
      </c>
      <c r="X80" t="s">
        <v>222</v>
      </c>
      <c r="Y80">
        <v>0</v>
      </c>
      <c r="AA80">
        <v>80</v>
      </c>
      <c r="AB80" t="s">
        <v>220</v>
      </c>
      <c r="AC80">
        <v>5</v>
      </c>
      <c r="AE80" s="6">
        <v>43569</v>
      </c>
      <c r="AF80" s="6">
        <v>43569</v>
      </c>
      <c r="AG80" s="6">
        <v>44561</v>
      </c>
      <c r="AH80" s="6">
        <v>40930</v>
      </c>
      <c r="AI80" s="6">
        <v>46022</v>
      </c>
      <c r="AJ80" s="6">
        <v>18629</v>
      </c>
      <c r="AL80" t="s">
        <v>221</v>
      </c>
      <c r="AM80" t="s">
        <v>221</v>
      </c>
      <c r="AN80" t="s">
        <v>221</v>
      </c>
      <c r="AO80" t="s">
        <v>221</v>
      </c>
    </row>
    <row r="81" spans="1:41" hidden="1" x14ac:dyDescent="0.2">
      <c r="A81">
        <v>1</v>
      </c>
      <c r="B81" t="s">
        <v>12</v>
      </c>
      <c r="C81">
        <v>121</v>
      </c>
      <c r="D81" t="s">
        <v>368</v>
      </c>
      <c r="E81">
        <v>1210010</v>
      </c>
      <c r="F81" t="s">
        <v>1298</v>
      </c>
      <c r="G81">
        <v>12700</v>
      </c>
      <c r="H81">
        <v>120</v>
      </c>
      <c r="I81" t="s">
        <v>227</v>
      </c>
      <c r="J81">
        <v>1</v>
      </c>
      <c r="K81" t="s">
        <v>214</v>
      </c>
      <c r="L81">
        <v>1</v>
      </c>
      <c r="M81" t="s">
        <v>215</v>
      </c>
      <c r="N81">
        <v>8</v>
      </c>
      <c r="O81" t="s">
        <v>228</v>
      </c>
      <c r="P81" t="s">
        <v>216</v>
      </c>
      <c r="Q81">
        <v>31406614</v>
      </c>
      <c r="R81" t="s">
        <v>369</v>
      </c>
      <c r="S81" t="s">
        <v>370</v>
      </c>
      <c r="T81" t="s">
        <v>219</v>
      </c>
      <c r="U81">
        <v>0.75</v>
      </c>
      <c r="V81">
        <v>0.75</v>
      </c>
      <c r="W81">
        <v>120</v>
      </c>
      <c r="X81" t="s">
        <v>227</v>
      </c>
      <c r="Y81">
        <v>0</v>
      </c>
      <c r="AA81">
        <v>80</v>
      </c>
      <c r="AB81" t="s">
        <v>220</v>
      </c>
      <c r="AC81">
        <v>5</v>
      </c>
      <c r="AE81" s="6">
        <v>40874</v>
      </c>
      <c r="AF81" s="6">
        <v>43040</v>
      </c>
      <c r="AG81" s="6">
        <v>52516</v>
      </c>
      <c r="AH81" s="6">
        <v>40874</v>
      </c>
      <c r="AI81" s="6">
        <v>52516</v>
      </c>
      <c r="AJ81" s="6">
        <v>42461</v>
      </c>
      <c r="AL81" t="s">
        <v>221</v>
      </c>
      <c r="AM81" t="s">
        <v>221</v>
      </c>
      <c r="AN81" t="s">
        <v>221</v>
      </c>
      <c r="AO81" t="s">
        <v>221</v>
      </c>
    </row>
    <row r="82" spans="1:41" hidden="1" x14ac:dyDescent="0.2">
      <c r="A82">
        <v>1</v>
      </c>
      <c r="B82" t="s">
        <v>12</v>
      </c>
      <c r="C82">
        <v>121</v>
      </c>
      <c r="D82" t="s">
        <v>368</v>
      </c>
      <c r="E82">
        <v>1210020</v>
      </c>
      <c r="F82" t="s">
        <v>371</v>
      </c>
      <c r="G82">
        <v>30750</v>
      </c>
      <c r="H82">
        <v>120</v>
      </c>
      <c r="I82" t="s">
        <v>227</v>
      </c>
      <c r="J82">
        <v>1</v>
      </c>
      <c r="K82" t="s">
        <v>214</v>
      </c>
      <c r="L82">
        <v>1</v>
      </c>
      <c r="M82" t="s">
        <v>215</v>
      </c>
      <c r="N82">
        <v>8</v>
      </c>
      <c r="O82" t="s">
        <v>228</v>
      </c>
      <c r="P82" t="s">
        <v>216</v>
      </c>
      <c r="Q82">
        <v>52842697</v>
      </c>
      <c r="R82" t="s">
        <v>372</v>
      </c>
      <c r="S82" t="s">
        <v>373</v>
      </c>
      <c r="T82" t="s">
        <v>219</v>
      </c>
      <c r="U82">
        <v>0.25</v>
      </c>
      <c r="V82">
        <v>0.25</v>
      </c>
      <c r="W82">
        <v>120</v>
      </c>
      <c r="X82" t="s">
        <v>227</v>
      </c>
      <c r="Y82">
        <v>0</v>
      </c>
      <c r="AA82">
        <v>80</v>
      </c>
      <c r="AB82" t="s">
        <v>220</v>
      </c>
      <c r="AC82">
        <v>5</v>
      </c>
      <c r="AD82">
        <v>102</v>
      </c>
      <c r="AE82" s="6">
        <v>38473</v>
      </c>
      <c r="AF82" s="6">
        <v>42917</v>
      </c>
      <c r="AG82" s="6">
        <v>47484</v>
      </c>
      <c r="AH82" s="6">
        <v>33117</v>
      </c>
      <c r="AI82" s="6">
        <v>45291</v>
      </c>
      <c r="AJ82" s="6">
        <v>42461</v>
      </c>
      <c r="AL82" t="s">
        <v>221</v>
      </c>
      <c r="AM82" t="s">
        <v>221</v>
      </c>
      <c r="AN82" t="s">
        <v>221</v>
      </c>
      <c r="AO82" t="s">
        <v>221</v>
      </c>
    </row>
    <row r="83" spans="1:41" hidden="1" x14ac:dyDescent="0.2">
      <c r="A83">
        <v>1</v>
      </c>
      <c r="B83" t="s">
        <v>12</v>
      </c>
      <c r="C83">
        <v>121</v>
      </c>
      <c r="D83" t="s">
        <v>368</v>
      </c>
      <c r="E83">
        <v>1210020</v>
      </c>
      <c r="F83" t="s">
        <v>371</v>
      </c>
      <c r="G83">
        <v>32400</v>
      </c>
      <c r="H83">
        <v>120</v>
      </c>
      <c r="I83" t="s">
        <v>227</v>
      </c>
      <c r="J83">
        <v>1</v>
      </c>
      <c r="K83" t="s">
        <v>214</v>
      </c>
      <c r="L83">
        <v>1</v>
      </c>
      <c r="M83" t="s">
        <v>215</v>
      </c>
      <c r="N83">
        <v>8</v>
      </c>
      <c r="O83" t="s">
        <v>228</v>
      </c>
      <c r="P83" t="s">
        <v>216</v>
      </c>
      <c r="Q83">
        <v>52842697</v>
      </c>
      <c r="R83" t="s">
        <v>372</v>
      </c>
      <c r="S83" t="s">
        <v>373</v>
      </c>
      <c r="T83" t="s">
        <v>219</v>
      </c>
      <c r="U83">
        <v>0.5</v>
      </c>
      <c r="V83">
        <v>0.5</v>
      </c>
      <c r="W83">
        <v>120</v>
      </c>
      <c r="X83" t="s">
        <v>227</v>
      </c>
      <c r="Y83">
        <v>0</v>
      </c>
      <c r="AA83">
        <v>80</v>
      </c>
      <c r="AB83" t="s">
        <v>220</v>
      </c>
      <c r="AC83">
        <v>5</v>
      </c>
      <c r="AD83">
        <v>102</v>
      </c>
      <c r="AE83" s="6">
        <v>38473</v>
      </c>
      <c r="AF83" s="6">
        <v>43040</v>
      </c>
      <c r="AG83" s="6">
        <v>44926</v>
      </c>
      <c r="AH83" s="6">
        <v>33117</v>
      </c>
      <c r="AI83" s="6">
        <v>45291</v>
      </c>
      <c r="AJ83" s="6">
        <v>42461</v>
      </c>
      <c r="AL83" t="s">
        <v>221</v>
      </c>
      <c r="AM83" t="s">
        <v>221</v>
      </c>
      <c r="AN83" t="s">
        <v>221</v>
      </c>
      <c r="AO83" t="s">
        <v>221</v>
      </c>
    </row>
    <row r="84" spans="1:41" hidden="1" x14ac:dyDescent="0.2">
      <c r="A84">
        <v>1</v>
      </c>
      <c r="B84" t="s">
        <v>12</v>
      </c>
      <c r="C84">
        <v>124</v>
      </c>
      <c r="D84" t="s">
        <v>374</v>
      </c>
      <c r="E84">
        <v>1240000</v>
      </c>
      <c r="F84" t="s">
        <v>17</v>
      </c>
      <c r="G84">
        <v>15400</v>
      </c>
      <c r="H84">
        <v>120</v>
      </c>
      <c r="I84" t="s">
        <v>227</v>
      </c>
      <c r="J84">
        <v>1</v>
      </c>
      <c r="K84" t="s">
        <v>214</v>
      </c>
      <c r="L84">
        <v>1</v>
      </c>
      <c r="M84" t="s">
        <v>215</v>
      </c>
      <c r="N84">
        <v>8</v>
      </c>
      <c r="O84" t="s">
        <v>228</v>
      </c>
      <c r="P84" t="s">
        <v>216</v>
      </c>
      <c r="Q84">
        <v>34463307</v>
      </c>
      <c r="R84" t="s">
        <v>1299</v>
      </c>
      <c r="S84" t="s">
        <v>596</v>
      </c>
      <c r="T84" t="s">
        <v>219</v>
      </c>
      <c r="U84">
        <v>0.33</v>
      </c>
      <c r="V84">
        <v>0.33</v>
      </c>
      <c r="W84">
        <v>120</v>
      </c>
      <c r="X84" t="s">
        <v>227</v>
      </c>
      <c r="Y84">
        <v>0</v>
      </c>
      <c r="AA84">
        <v>80</v>
      </c>
      <c r="AB84" t="s">
        <v>220</v>
      </c>
      <c r="AC84">
        <v>5</v>
      </c>
      <c r="AD84">
        <v>105</v>
      </c>
      <c r="AE84" s="6">
        <v>37241</v>
      </c>
      <c r="AF84" s="6">
        <v>42736</v>
      </c>
      <c r="AG84" s="6">
        <v>44196</v>
      </c>
      <c r="AH84" s="6">
        <v>37241</v>
      </c>
      <c r="AI84" s="6">
        <v>44712</v>
      </c>
      <c r="AJ84" s="6">
        <v>42461</v>
      </c>
      <c r="AL84" t="s">
        <v>221</v>
      </c>
      <c r="AM84" t="s">
        <v>221</v>
      </c>
      <c r="AN84" t="s">
        <v>221</v>
      </c>
      <c r="AO84" t="s">
        <v>221</v>
      </c>
    </row>
    <row r="85" spans="1:41" hidden="1" x14ac:dyDescent="0.2">
      <c r="A85">
        <v>1</v>
      </c>
      <c r="B85" t="s">
        <v>12</v>
      </c>
      <c r="C85">
        <v>129</v>
      </c>
      <c r="D85" t="s">
        <v>375</v>
      </c>
      <c r="E85">
        <v>1290000</v>
      </c>
      <c r="F85" t="s">
        <v>18</v>
      </c>
      <c r="G85">
        <v>11100</v>
      </c>
      <c r="H85">
        <v>64</v>
      </c>
      <c r="I85" t="s">
        <v>222</v>
      </c>
      <c r="J85">
        <v>1</v>
      </c>
      <c r="K85" t="s">
        <v>214</v>
      </c>
      <c r="L85">
        <v>1</v>
      </c>
      <c r="M85" t="s">
        <v>215</v>
      </c>
      <c r="N85">
        <v>0</v>
      </c>
      <c r="P85" t="s">
        <v>216</v>
      </c>
      <c r="Q85">
        <v>33225756</v>
      </c>
      <c r="R85" t="s">
        <v>1300</v>
      </c>
      <c r="S85" t="s">
        <v>1263</v>
      </c>
      <c r="T85" t="s">
        <v>219</v>
      </c>
      <c r="U85">
        <v>0.5</v>
      </c>
      <c r="V85">
        <v>0.5</v>
      </c>
      <c r="W85">
        <v>64</v>
      </c>
      <c r="X85" t="s">
        <v>222</v>
      </c>
      <c r="Y85">
        <v>0</v>
      </c>
      <c r="AA85">
        <v>80</v>
      </c>
      <c r="AB85" t="s">
        <v>220</v>
      </c>
      <c r="AC85">
        <v>5</v>
      </c>
      <c r="AE85" s="6">
        <v>43800</v>
      </c>
      <c r="AF85" s="6">
        <v>43800</v>
      </c>
      <c r="AG85" s="6">
        <v>47088</v>
      </c>
      <c r="AH85" s="6">
        <v>42887</v>
      </c>
      <c r="AI85" s="6">
        <v>44525</v>
      </c>
      <c r="AJ85" s="6">
        <v>34060</v>
      </c>
      <c r="AL85" t="s">
        <v>221</v>
      </c>
      <c r="AM85" t="s">
        <v>221</v>
      </c>
      <c r="AN85" t="s">
        <v>221</v>
      </c>
      <c r="AO85" t="s">
        <v>221</v>
      </c>
    </row>
    <row r="86" spans="1:41" hidden="1" x14ac:dyDescent="0.2">
      <c r="A86">
        <v>1</v>
      </c>
      <c r="B86" t="s">
        <v>12</v>
      </c>
      <c r="C86">
        <v>129</v>
      </c>
      <c r="D86" t="s">
        <v>375</v>
      </c>
      <c r="E86">
        <v>1290000</v>
      </c>
      <c r="F86" t="s">
        <v>18</v>
      </c>
      <c r="G86">
        <v>11110</v>
      </c>
      <c r="H86">
        <v>64</v>
      </c>
      <c r="I86" t="s">
        <v>222</v>
      </c>
      <c r="J86">
        <v>1</v>
      </c>
      <c r="K86" t="s">
        <v>214</v>
      </c>
      <c r="L86">
        <v>1</v>
      </c>
      <c r="M86" t="s">
        <v>215</v>
      </c>
      <c r="P86" t="s">
        <v>216</v>
      </c>
      <c r="Q86">
        <v>24440968</v>
      </c>
      <c r="R86" t="s">
        <v>376</v>
      </c>
      <c r="S86" t="s">
        <v>377</v>
      </c>
      <c r="T86" t="s">
        <v>219</v>
      </c>
      <c r="U86">
        <v>0.5</v>
      </c>
      <c r="V86">
        <v>0.5</v>
      </c>
      <c r="W86">
        <v>64</v>
      </c>
      <c r="X86" t="s">
        <v>222</v>
      </c>
      <c r="Y86">
        <v>0</v>
      </c>
      <c r="AA86">
        <v>80</v>
      </c>
      <c r="AB86" t="s">
        <v>220</v>
      </c>
      <c r="AC86">
        <v>6</v>
      </c>
      <c r="AD86">
        <v>102</v>
      </c>
      <c r="AE86" s="6">
        <v>39264</v>
      </c>
      <c r="AF86" s="6">
        <v>44044</v>
      </c>
      <c r="AG86" s="6">
        <v>47848</v>
      </c>
      <c r="AH86" s="6">
        <v>34516</v>
      </c>
      <c r="AI86" s="6">
        <v>49614</v>
      </c>
      <c r="AJ86" s="6">
        <v>26177</v>
      </c>
      <c r="AL86" t="s">
        <v>221</v>
      </c>
      <c r="AM86" t="s">
        <v>221</v>
      </c>
      <c r="AN86" t="s">
        <v>221</v>
      </c>
      <c r="AO86" t="s">
        <v>221</v>
      </c>
    </row>
    <row r="87" spans="1:41" hidden="1" x14ac:dyDescent="0.2">
      <c r="A87">
        <v>1</v>
      </c>
      <c r="B87" t="s">
        <v>12</v>
      </c>
      <c r="C87">
        <v>129</v>
      </c>
      <c r="D87" t="s">
        <v>375</v>
      </c>
      <c r="E87">
        <v>1290000</v>
      </c>
      <c r="F87" t="s">
        <v>18</v>
      </c>
      <c r="G87">
        <v>31000</v>
      </c>
      <c r="H87">
        <v>120</v>
      </c>
      <c r="I87" t="s">
        <v>227</v>
      </c>
      <c r="J87">
        <v>1</v>
      </c>
      <c r="K87" t="s">
        <v>214</v>
      </c>
      <c r="L87">
        <v>1</v>
      </c>
      <c r="M87" t="s">
        <v>215</v>
      </c>
      <c r="N87">
        <v>8</v>
      </c>
      <c r="O87" t="s">
        <v>228</v>
      </c>
      <c r="P87" t="s">
        <v>216</v>
      </c>
      <c r="Q87">
        <v>33225756</v>
      </c>
      <c r="R87" t="s">
        <v>1300</v>
      </c>
      <c r="S87" t="s">
        <v>1263</v>
      </c>
      <c r="T87" t="s">
        <v>219</v>
      </c>
      <c r="U87">
        <v>0.5</v>
      </c>
      <c r="V87">
        <v>0.5</v>
      </c>
      <c r="W87">
        <v>120</v>
      </c>
      <c r="X87" t="s">
        <v>227</v>
      </c>
      <c r="Y87">
        <v>0</v>
      </c>
      <c r="AA87">
        <v>80</v>
      </c>
      <c r="AB87" t="s">
        <v>220</v>
      </c>
      <c r="AC87">
        <v>3</v>
      </c>
      <c r="AE87" s="6">
        <v>42887</v>
      </c>
      <c r="AF87" s="6">
        <v>42887</v>
      </c>
      <c r="AG87" s="6">
        <v>44196</v>
      </c>
      <c r="AH87" s="6">
        <v>42887</v>
      </c>
      <c r="AI87" s="6">
        <v>44525</v>
      </c>
      <c r="AJ87" s="6">
        <v>42461</v>
      </c>
      <c r="AL87" t="s">
        <v>221</v>
      </c>
      <c r="AM87" t="s">
        <v>221</v>
      </c>
      <c r="AN87" t="s">
        <v>221</v>
      </c>
      <c r="AO87" t="s">
        <v>221</v>
      </c>
    </row>
    <row r="88" spans="1:41" hidden="1" x14ac:dyDescent="0.2">
      <c r="A88">
        <v>1</v>
      </c>
      <c r="B88" t="s">
        <v>12</v>
      </c>
      <c r="C88">
        <v>134</v>
      </c>
      <c r="D88" t="s">
        <v>384</v>
      </c>
      <c r="E88">
        <v>1340000</v>
      </c>
      <c r="F88" t="s">
        <v>20</v>
      </c>
      <c r="G88">
        <v>11500</v>
      </c>
      <c r="H88">
        <v>120</v>
      </c>
      <c r="I88" t="s">
        <v>227</v>
      </c>
      <c r="J88">
        <v>1</v>
      </c>
      <c r="K88" t="s">
        <v>214</v>
      </c>
      <c r="L88">
        <v>1</v>
      </c>
      <c r="M88" t="s">
        <v>215</v>
      </c>
      <c r="N88">
        <v>8</v>
      </c>
      <c r="O88" t="s">
        <v>228</v>
      </c>
      <c r="P88" t="s">
        <v>216</v>
      </c>
      <c r="Q88">
        <v>315345710</v>
      </c>
      <c r="R88" t="s">
        <v>332</v>
      </c>
      <c r="S88" t="s">
        <v>1301</v>
      </c>
      <c r="T88" t="s">
        <v>219</v>
      </c>
      <c r="U88">
        <v>0.33</v>
      </c>
      <c r="V88">
        <v>0.33</v>
      </c>
      <c r="W88">
        <v>120</v>
      </c>
      <c r="X88" t="s">
        <v>227</v>
      </c>
      <c r="Y88">
        <v>0</v>
      </c>
      <c r="AA88">
        <v>80</v>
      </c>
      <c r="AB88" t="s">
        <v>220</v>
      </c>
      <c r="AC88">
        <v>1</v>
      </c>
      <c r="AE88" s="6">
        <v>44082</v>
      </c>
      <c r="AF88" s="6">
        <v>44082</v>
      </c>
      <c r="AG88" s="6">
        <v>44561</v>
      </c>
      <c r="AH88" s="6">
        <v>44082</v>
      </c>
      <c r="AI88" s="6">
        <v>49674</v>
      </c>
      <c r="AJ88" s="6">
        <v>42461</v>
      </c>
      <c r="AL88" t="s">
        <v>221</v>
      </c>
      <c r="AM88" t="s">
        <v>221</v>
      </c>
      <c r="AN88" t="s">
        <v>221</v>
      </c>
      <c r="AO88" t="s">
        <v>221</v>
      </c>
    </row>
    <row r="89" spans="1:41" hidden="1" x14ac:dyDescent="0.2">
      <c r="A89">
        <v>1</v>
      </c>
      <c r="B89" t="s">
        <v>12</v>
      </c>
      <c r="C89">
        <v>140</v>
      </c>
      <c r="D89" t="s">
        <v>388</v>
      </c>
      <c r="E89">
        <v>1400020</v>
      </c>
      <c r="F89" t="s">
        <v>389</v>
      </c>
      <c r="G89">
        <v>22100</v>
      </c>
      <c r="H89">
        <v>120</v>
      </c>
      <c r="I89" t="s">
        <v>227</v>
      </c>
      <c r="J89">
        <v>1</v>
      </c>
      <c r="K89" t="s">
        <v>214</v>
      </c>
      <c r="L89">
        <v>1</v>
      </c>
      <c r="M89" t="s">
        <v>215</v>
      </c>
      <c r="N89">
        <v>8</v>
      </c>
      <c r="O89" t="s">
        <v>228</v>
      </c>
      <c r="P89" t="s">
        <v>216</v>
      </c>
      <c r="Q89">
        <v>311520910</v>
      </c>
      <c r="R89" t="s">
        <v>390</v>
      </c>
      <c r="S89" t="s">
        <v>391</v>
      </c>
      <c r="T89" t="s">
        <v>219</v>
      </c>
      <c r="U89">
        <v>0.5</v>
      </c>
      <c r="V89">
        <v>0.5</v>
      </c>
      <c r="W89">
        <v>200</v>
      </c>
      <c r="X89" t="s">
        <v>1302</v>
      </c>
      <c r="Y89">
        <v>0</v>
      </c>
      <c r="AA89">
        <v>80</v>
      </c>
      <c r="AB89" t="s">
        <v>220</v>
      </c>
      <c r="AC89">
        <v>4</v>
      </c>
      <c r="AE89" s="6">
        <v>43617</v>
      </c>
      <c r="AF89" s="6">
        <v>44105</v>
      </c>
      <c r="AG89" s="6">
        <v>47848</v>
      </c>
      <c r="AH89" s="6">
        <v>43027</v>
      </c>
      <c r="AI89" s="6">
        <v>47848</v>
      </c>
      <c r="AJ89" s="6">
        <v>42461</v>
      </c>
      <c r="AL89" t="s">
        <v>221</v>
      </c>
      <c r="AM89" t="s">
        <v>221</v>
      </c>
      <c r="AN89" t="s">
        <v>221</v>
      </c>
      <c r="AO89" t="s">
        <v>221</v>
      </c>
    </row>
    <row r="90" spans="1:41" hidden="1" x14ac:dyDescent="0.2">
      <c r="A90">
        <v>1</v>
      </c>
      <c r="B90" t="s">
        <v>12</v>
      </c>
      <c r="C90">
        <v>141</v>
      </c>
      <c r="D90" t="s">
        <v>392</v>
      </c>
      <c r="E90">
        <v>1410000</v>
      </c>
      <c r="F90" t="s">
        <v>22</v>
      </c>
      <c r="G90">
        <v>11400</v>
      </c>
      <c r="H90">
        <v>120</v>
      </c>
      <c r="I90" t="s">
        <v>227</v>
      </c>
      <c r="J90">
        <v>1</v>
      </c>
      <c r="K90" t="s">
        <v>214</v>
      </c>
      <c r="L90">
        <v>1</v>
      </c>
      <c r="M90" t="s">
        <v>215</v>
      </c>
      <c r="N90">
        <v>8</v>
      </c>
      <c r="O90" t="s">
        <v>228</v>
      </c>
      <c r="P90" t="s">
        <v>216</v>
      </c>
      <c r="Q90">
        <v>314440298</v>
      </c>
      <c r="R90" t="s">
        <v>394</v>
      </c>
      <c r="S90" t="s">
        <v>395</v>
      </c>
      <c r="T90" t="s">
        <v>219</v>
      </c>
      <c r="U90">
        <v>0.33</v>
      </c>
      <c r="V90">
        <v>0.33</v>
      </c>
      <c r="W90">
        <v>120</v>
      </c>
      <c r="X90" t="s">
        <v>227</v>
      </c>
      <c r="Y90">
        <v>0</v>
      </c>
      <c r="AA90">
        <v>80</v>
      </c>
      <c r="AB90" t="s">
        <v>220</v>
      </c>
      <c r="AC90">
        <v>4</v>
      </c>
      <c r="AD90">
        <v>104</v>
      </c>
      <c r="AE90" s="6">
        <v>35247</v>
      </c>
      <c r="AF90" s="6">
        <v>42461</v>
      </c>
      <c r="AG90" s="6">
        <v>44196</v>
      </c>
      <c r="AH90" s="6">
        <v>39630</v>
      </c>
      <c r="AI90" s="6">
        <v>47848</v>
      </c>
      <c r="AJ90" s="6">
        <v>42461</v>
      </c>
      <c r="AL90" t="s">
        <v>221</v>
      </c>
      <c r="AM90" t="s">
        <v>221</v>
      </c>
      <c r="AN90" t="s">
        <v>221</v>
      </c>
      <c r="AO90" t="s">
        <v>221</v>
      </c>
    </row>
    <row r="91" spans="1:41" hidden="1" x14ac:dyDescent="0.2">
      <c r="A91">
        <v>1</v>
      </c>
      <c r="B91" t="s">
        <v>12</v>
      </c>
      <c r="C91">
        <v>142</v>
      </c>
      <c r="D91" t="s">
        <v>396</v>
      </c>
      <c r="E91">
        <v>1420000</v>
      </c>
      <c r="F91" t="s">
        <v>23</v>
      </c>
      <c r="G91">
        <v>11600</v>
      </c>
      <c r="H91">
        <v>120</v>
      </c>
      <c r="I91" t="s">
        <v>227</v>
      </c>
      <c r="J91">
        <v>1</v>
      </c>
      <c r="K91" t="s">
        <v>214</v>
      </c>
      <c r="L91">
        <v>1</v>
      </c>
      <c r="M91" t="s">
        <v>215</v>
      </c>
      <c r="N91">
        <v>8</v>
      </c>
      <c r="O91" t="s">
        <v>228</v>
      </c>
      <c r="P91" t="s">
        <v>216</v>
      </c>
      <c r="Q91">
        <v>300631066</v>
      </c>
      <c r="R91" t="s">
        <v>397</v>
      </c>
      <c r="S91" t="s">
        <v>240</v>
      </c>
      <c r="T91" t="s">
        <v>219</v>
      </c>
      <c r="U91">
        <v>0.33</v>
      </c>
      <c r="V91">
        <v>0.33</v>
      </c>
      <c r="W91">
        <v>120</v>
      </c>
      <c r="X91" t="s">
        <v>227</v>
      </c>
      <c r="Y91">
        <v>0</v>
      </c>
      <c r="AA91">
        <v>80</v>
      </c>
      <c r="AB91" t="s">
        <v>220</v>
      </c>
      <c r="AC91">
        <v>4</v>
      </c>
      <c r="AD91">
        <v>105</v>
      </c>
      <c r="AE91" s="6">
        <v>42064</v>
      </c>
      <c r="AF91" s="6">
        <v>42675</v>
      </c>
      <c r="AG91" s="6">
        <v>47848</v>
      </c>
      <c r="AH91" s="6">
        <v>42064</v>
      </c>
      <c r="AI91" s="6">
        <v>47848</v>
      </c>
      <c r="AJ91" s="6">
        <v>42461</v>
      </c>
      <c r="AL91" t="s">
        <v>221</v>
      </c>
      <c r="AM91" t="s">
        <v>221</v>
      </c>
      <c r="AN91" t="s">
        <v>221</v>
      </c>
      <c r="AO91" t="s">
        <v>221</v>
      </c>
    </row>
    <row r="92" spans="1:41" hidden="1" x14ac:dyDescent="0.2">
      <c r="A92">
        <v>1</v>
      </c>
      <c r="B92" t="s">
        <v>12</v>
      </c>
      <c r="C92">
        <v>146</v>
      </c>
      <c r="D92" t="s">
        <v>398</v>
      </c>
      <c r="E92">
        <v>1460000</v>
      </c>
      <c r="F92" t="s">
        <v>24</v>
      </c>
      <c r="G92">
        <v>2100</v>
      </c>
      <c r="H92">
        <v>63</v>
      </c>
      <c r="I92" t="s">
        <v>2</v>
      </c>
      <c r="J92">
        <v>1</v>
      </c>
      <c r="K92" t="s">
        <v>214</v>
      </c>
      <c r="L92">
        <v>1</v>
      </c>
      <c r="M92" t="s">
        <v>215</v>
      </c>
      <c r="N92">
        <v>0</v>
      </c>
      <c r="P92" t="s">
        <v>216</v>
      </c>
      <c r="Q92">
        <v>58313867</v>
      </c>
      <c r="R92" t="s">
        <v>399</v>
      </c>
      <c r="S92" t="s">
        <v>400</v>
      </c>
      <c r="T92" t="s">
        <v>219</v>
      </c>
      <c r="U92">
        <v>0.5</v>
      </c>
      <c r="V92">
        <v>0.5</v>
      </c>
      <c r="W92">
        <v>63</v>
      </c>
      <c r="X92" t="s">
        <v>2</v>
      </c>
      <c r="Y92">
        <v>0</v>
      </c>
      <c r="AA92">
        <v>80</v>
      </c>
      <c r="AB92" t="s">
        <v>220</v>
      </c>
      <c r="AC92">
        <v>6</v>
      </c>
      <c r="AD92">
        <v>104</v>
      </c>
      <c r="AE92" s="6">
        <v>41579</v>
      </c>
      <c r="AF92" s="6">
        <v>41579</v>
      </c>
      <c r="AG92" s="6">
        <v>47756</v>
      </c>
      <c r="AH92" s="6">
        <v>34988</v>
      </c>
      <c r="AI92" s="6">
        <v>47756</v>
      </c>
      <c r="AJ92" s="6">
        <v>36039</v>
      </c>
      <c r="AL92" t="s">
        <v>221</v>
      </c>
      <c r="AM92" t="s">
        <v>221</v>
      </c>
      <c r="AN92" t="s">
        <v>221</v>
      </c>
      <c r="AO92" t="s">
        <v>221</v>
      </c>
    </row>
    <row r="93" spans="1:41" hidden="1" x14ac:dyDescent="0.2">
      <c r="A93">
        <v>1</v>
      </c>
      <c r="B93" t="s">
        <v>12</v>
      </c>
      <c r="C93">
        <v>146</v>
      </c>
      <c r="D93" t="s">
        <v>398</v>
      </c>
      <c r="E93">
        <v>1460030</v>
      </c>
      <c r="F93" t="s">
        <v>401</v>
      </c>
      <c r="G93">
        <v>120300</v>
      </c>
      <c r="H93">
        <v>120</v>
      </c>
      <c r="I93" t="s">
        <v>227</v>
      </c>
      <c r="J93">
        <v>1</v>
      </c>
      <c r="K93" t="s">
        <v>214</v>
      </c>
      <c r="L93">
        <v>1</v>
      </c>
      <c r="M93" t="s">
        <v>215</v>
      </c>
      <c r="N93">
        <v>8</v>
      </c>
      <c r="O93" t="s">
        <v>228</v>
      </c>
      <c r="P93" t="s">
        <v>216</v>
      </c>
      <c r="Q93">
        <v>323561225</v>
      </c>
      <c r="R93" t="s">
        <v>1303</v>
      </c>
      <c r="S93" t="s">
        <v>365</v>
      </c>
      <c r="T93" t="s">
        <v>219</v>
      </c>
      <c r="U93">
        <v>0.75</v>
      </c>
      <c r="V93">
        <v>0.75</v>
      </c>
      <c r="W93">
        <v>120</v>
      </c>
      <c r="X93" t="s">
        <v>227</v>
      </c>
      <c r="Y93">
        <v>0</v>
      </c>
      <c r="AA93">
        <v>80</v>
      </c>
      <c r="AB93" t="s">
        <v>220</v>
      </c>
      <c r="AC93">
        <v>3</v>
      </c>
      <c r="AE93" s="6">
        <v>42464</v>
      </c>
      <c r="AF93" s="6">
        <v>43406</v>
      </c>
      <c r="AG93" s="6">
        <v>53327</v>
      </c>
      <c r="AH93" s="6">
        <v>42464</v>
      </c>
      <c r="AI93" s="6">
        <v>44743</v>
      </c>
      <c r="AJ93" s="6">
        <v>42461</v>
      </c>
      <c r="AL93" t="s">
        <v>221</v>
      </c>
      <c r="AM93" t="s">
        <v>221</v>
      </c>
      <c r="AN93" t="s">
        <v>221</v>
      </c>
      <c r="AO93" t="s">
        <v>221</v>
      </c>
    </row>
    <row r="94" spans="1:41" hidden="1" x14ac:dyDescent="0.2">
      <c r="A94">
        <v>1</v>
      </c>
      <c r="B94" t="s">
        <v>12</v>
      </c>
      <c r="C94">
        <v>147</v>
      </c>
      <c r="D94" t="s">
        <v>403</v>
      </c>
      <c r="E94">
        <v>1470000</v>
      </c>
      <c r="F94" t="s">
        <v>25</v>
      </c>
      <c r="G94">
        <v>200</v>
      </c>
      <c r="H94">
        <v>64</v>
      </c>
      <c r="I94" t="s">
        <v>222</v>
      </c>
      <c r="J94">
        <v>1</v>
      </c>
      <c r="K94" t="s">
        <v>214</v>
      </c>
      <c r="L94">
        <v>1</v>
      </c>
      <c r="M94" t="s">
        <v>215</v>
      </c>
      <c r="N94">
        <v>0</v>
      </c>
      <c r="P94" t="s">
        <v>216</v>
      </c>
      <c r="Q94">
        <v>43028018</v>
      </c>
      <c r="R94" t="s">
        <v>404</v>
      </c>
      <c r="S94" t="s">
        <v>405</v>
      </c>
      <c r="T94" t="s">
        <v>219</v>
      </c>
      <c r="U94">
        <v>0.5</v>
      </c>
      <c r="V94">
        <v>0.5</v>
      </c>
      <c r="W94">
        <v>64</v>
      </c>
      <c r="X94" t="s">
        <v>222</v>
      </c>
      <c r="Y94">
        <v>0</v>
      </c>
      <c r="AA94">
        <v>80</v>
      </c>
      <c r="AB94" t="s">
        <v>220</v>
      </c>
      <c r="AC94">
        <v>4</v>
      </c>
      <c r="AE94" s="6">
        <v>43952</v>
      </c>
      <c r="AF94" s="6">
        <v>43952</v>
      </c>
      <c r="AG94" s="6">
        <v>47848</v>
      </c>
      <c r="AH94" s="6">
        <v>42248</v>
      </c>
      <c r="AI94" s="6">
        <v>48487</v>
      </c>
      <c r="AJ94" s="6">
        <v>38292</v>
      </c>
      <c r="AL94" t="s">
        <v>221</v>
      </c>
      <c r="AM94" t="s">
        <v>221</v>
      </c>
      <c r="AN94" t="s">
        <v>221</v>
      </c>
      <c r="AO94" t="s">
        <v>221</v>
      </c>
    </row>
    <row r="95" spans="1:41" hidden="1" x14ac:dyDescent="0.2">
      <c r="A95">
        <v>1</v>
      </c>
      <c r="B95" t="s">
        <v>12</v>
      </c>
      <c r="C95">
        <v>147</v>
      </c>
      <c r="D95" t="s">
        <v>403</v>
      </c>
      <c r="E95">
        <v>1470020</v>
      </c>
      <c r="F95" t="s">
        <v>1304</v>
      </c>
      <c r="G95">
        <v>22600</v>
      </c>
      <c r="H95">
        <v>120</v>
      </c>
      <c r="I95" t="s">
        <v>227</v>
      </c>
      <c r="J95">
        <v>1</v>
      </c>
      <c r="K95" t="s">
        <v>214</v>
      </c>
      <c r="L95">
        <v>1</v>
      </c>
      <c r="M95" t="s">
        <v>215</v>
      </c>
      <c r="N95">
        <v>8</v>
      </c>
      <c r="O95" t="s">
        <v>228</v>
      </c>
      <c r="P95" t="s">
        <v>216</v>
      </c>
      <c r="Q95">
        <v>29522158</v>
      </c>
      <c r="R95" t="s">
        <v>1305</v>
      </c>
      <c r="S95" t="s">
        <v>1306</v>
      </c>
      <c r="T95" t="s">
        <v>219</v>
      </c>
      <c r="U95">
        <v>0.75</v>
      </c>
      <c r="V95">
        <v>0.3</v>
      </c>
      <c r="W95">
        <v>120</v>
      </c>
      <c r="X95" t="s">
        <v>227</v>
      </c>
      <c r="Y95">
        <v>0</v>
      </c>
      <c r="AA95">
        <v>80</v>
      </c>
      <c r="AB95" t="s">
        <v>220</v>
      </c>
      <c r="AC95">
        <v>3</v>
      </c>
      <c r="AD95">
        <v>111</v>
      </c>
      <c r="AE95" s="6">
        <v>42095</v>
      </c>
      <c r="AF95" s="6">
        <v>43617</v>
      </c>
      <c r="AG95" s="6">
        <v>47848</v>
      </c>
      <c r="AH95" s="6">
        <v>41877</v>
      </c>
      <c r="AI95" s="6">
        <v>47848</v>
      </c>
      <c r="AJ95" s="6">
        <v>42461</v>
      </c>
      <c r="AL95" t="s">
        <v>221</v>
      </c>
      <c r="AM95" t="s">
        <v>221</v>
      </c>
      <c r="AN95" t="s">
        <v>221</v>
      </c>
      <c r="AO95" t="s">
        <v>221</v>
      </c>
    </row>
    <row r="96" spans="1:41" hidden="1" x14ac:dyDescent="0.2">
      <c r="A96">
        <v>1</v>
      </c>
      <c r="B96" t="s">
        <v>12</v>
      </c>
      <c r="C96">
        <v>147</v>
      </c>
      <c r="D96" t="s">
        <v>403</v>
      </c>
      <c r="E96">
        <v>1470020</v>
      </c>
      <c r="F96" t="s">
        <v>1304</v>
      </c>
      <c r="G96">
        <v>22600</v>
      </c>
      <c r="H96">
        <v>120</v>
      </c>
      <c r="I96" t="s">
        <v>227</v>
      </c>
      <c r="J96">
        <v>1</v>
      </c>
      <c r="K96" t="s">
        <v>214</v>
      </c>
      <c r="L96">
        <v>1</v>
      </c>
      <c r="M96" t="s">
        <v>215</v>
      </c>
      <c r="N96">
        <v>8</v>
      </c>
      <c r="O96" t="s">
        <v>228</v>
      </c>
      <c r="P96" t="s">
        <v>216</v>
      </c>
      <c r="Q96">
        <v>39820576</v>
      </c>
      <c r="R96" t="s">
        <v>1307</v>
      </c>
      <c r="S96" t="s">
        <v>243</v>
      </c>
      <c r="T96" t="s">
        <v>219</v>
      </c>
      <c r="U96">
        <v>0.75</v>
      </c>
      <c r="V96">
        <v>0.4</v>
      </c>
      <c r="W96">
        <v>120</v>
      </c>
      <c r="X96" t="s">
        <v>227</v>
      </c>
      <c r="Y96">
        <v>0</v>
      </c>
      <c r="AA96">
        <v>80</v>
      </c>
      <c r="AB96" t="s">
        <v>220</v>
      </c>
      <c r="AC96">
        <v>3</v>
      </c>
      <c r="AE96" s="6">
        <v>42979</v>
      </c>
      <c r="AF96" s="6">
        <v>44013</v>
      </c>
      <c r="AG96" s="6">
        <v>47848</v>
      </c>
      <c r="AH96" s="6">
        <v>42979</v>
      </c>
      <c r="AI96" s="6">
        <v>47848</v>
      </c>
      <c r="AJ96" s="6">
        <v>42461</v>
      </c>
      <c r="AL96" t="s">
        <v>221</v>
      </c>
      <c r="AM96" t="s">
        <v>221</v>
      </c>
      <c r="AN96" t="s">
        <v>221</v>
      </c>
      <c r="AO96" t="s">
        <v>221</v>
      </c>
    </row>
    <row r="97" spans="1:41" hidden="1" x14ac:dyDescent="0.2">
      <c r="A97">
        <v>1</v>
      </c>
      <c r="B97" t="s">
        <v>12</v>
      </c>
      <c r="C97">
        <v>162</v>
      </c>
      <c r="D97" t="s">
        <v>409</v>
      </c>
      <c r="E97">
        <v>1620000</v>
      </c>
      <c r="F97" t="s">
        <v>26</v>
      </c>
      <c r="G97">
        <v>11200</v>
      </c>
      <c r="H97">
        <v>121</v>
      </c>
      <c r="I97" t="s">
        <v>410</v>
      </c>
      <c r="J97">
        <v>1</v>
      </c>
      <c r="K97" t="s">
        <v>214</v>
      </c>
      <c r="L97">
        <v>1</v>
      </c>
      <c r="M97" t="s">
        <v>215</v>
      </c>
      <c r="N97">
        <v>8</v>
      </c>
      <c r="O97" t="s">
        <v>228</v>
      </c>
      <c r="P97" t="s">
        <v>216</v>
      </c>
      <c r="Q97">
        <v>58707688</v>
      </c>
      <c r="R97" t="s">
        <v>1042</v>
      </c>
      <c r="S97" t="s">
        <v>647</v>
      </c>
      <c r="T97" t="s">
        <v>219</v>
      </c>
      <c r="U97">
        <v>0.33</v>
      </c>
      <c r="V97">
        <v>0.33</v>
      </c>
      <c r="W97">
        <v>121</v>
      </c>
      <c r="X97" t="s">
        <v>410</v>
      </c>
      <c r="Y97">
        <v>0</v>
      </c>
      <c r="AA97">
        <v>80</v>
      </c>
      <c r="AB97" t="s">
        <v>220</v>
      </c>
      <c r="AC97">
        <v>4</v>
      </c>
      <c r="AD97">
        <v>132</v>
      </c>
      <c r="AE97" s="6">
        <v>43313</v>
      </c>
      <c r="AF97" s="6">
        <v>43648</v>
      </c>
      <c r="AG97" s="6">
        <v>44196</v>
      </c>
      <c r="AH97" s="6">
        <v>34896</v>
      </c>
      <c r="AI97" s="6">
        <v>53327</v>
      </c>
      <c r="AJ97" s="6">
        <v>42461</v>
      </c>
      <c r="AL97" t="s">
        <v>221</v>
      </c>
      <c r="AM97" t="s">
        <v>221</v>
      </c>
      <c r="AN97" t="s">
        <v>221</v>
      </c>
      <c r="AO97" t="s">
        <v>221</v>
      </c>
    </row>
    <row r="98" spans="1:41" hidden="1" x14ac:dyDescent="0.2">
      <c r="A98">
        <v>1</v>
      </c>
      <c r="B98" t="s">
        <v>12</v>
      </c>
      <c r="C98">
        <v>164</v>
      </c>
      <c r="D98" t="s">
        <v>411</v>
      </c>
      <c r="E98">
        <v>1640000</v>
      </c>
      <c r="F98" t="s">
        <v>27</v>
      </c>
      <c r="G98">
        <v>29800</v>
      </c>
      <c r="H98">
        <v>121</v>
      </c>
      <c r="I98" t="s">
        <v>410</v>
      </c>
      <c r="J98">
        <v>1</v>
      </c>
      <c r="K98" t="s">
        <v>214</v>
      </c>
      <c r="L98">
        <v>1</v>
      </c>
      <c r="M98" t="s">
        <v>215</v>
      </c>
      <c r="N98">
        <v>8</v>
      </c>
      <c r="O98" t="s">
        <v>228</v>
      </c>
      <c r="P98" t="s">
        <v>216</v>
      </c>
      <c r="Q98">
        <v>301388302</v>
      </c>
      <c r="R98" t="s">
        <v>1308</v>
      </c>
      <c r="S98" t="s">
        <v>1309</v>
      </c>
      <c r="T98" t="s">
        <v>219</v>
      </c>
      <c r="U98">
        <v>0.25</v>
      </c>
      <c r="V98">
        <v>0.25</v>
      </c>
      <c r="W98">
        <v>121</v>
      </c>
      <c r="X98" t="s">
        <v>410</v>
      </c>
      <c r="Y98">
        <v>0</v>
      </c>
      <c r="AA98">
        <v>80</v>
      </c>
      <c r="AB98" t="s">
        <v>220</v>
      </c>
      <c r="AC98">
        <v>5</v>
      </c>
      <c r="AE98" s="6">
        <v>41760</v>
      </c>
      <c r="AF98" s="6">
        <v>43345</v>
      </c>
      <c r="AG98" s="6">
        <v>46022</v>
      </c>
      <c r="AH98" s="6">
        <v>41653</v>
      </c>
      <c r="AI98" s="6">
        <v>47848</v>
      </c>
      <c r="AJ98" s="6">
        <v>42461</v>
      </c>
      <c r="AL98" t="s">
        <v>221</v>
      </c>
      <c r="AM98" t="s">
        <v>221</v>
      </c>
      <c r="AN98" t="s">
        <v>221</v>
      </c>
      <c r="AO98" t="s">
        <v>221</v>
      </c>
    </row>
    <row r="99" spans="1:41" hidden="1" x14ac:dyDescent="0.2">
      <c r="A99">
        <v>1</v>
      </c>
      <c r="B99" t="s">
        <v>12</v>
      </c>
      <c r="C99">
        <v>164</v>
      </c>
      <c r="D99" t="s">
        <v>411</v>
      </c>
      <c r="E99">
        <v>1640010</v>
      </c>
      <c r="F99" t="s">
        <v>1310</v>
      </c>
      <c r="G99">
        <v>22600</v>
      </c>
      <c r="H99">
        <v>121</v>
      </c>
      <c r="I99" t="s">
        <v>410</v>
      </c>
      <c r="J99">
        <v>1</v>
      </c>
      <c r="K99" t="s">
        <v>214</v>
      </c>
      <c r="L99">
        <v>1</v>
      </c>
      <c r="M99" t="s">
        <v>215</v>
      </c>
      <c r="N99">
        <v>8</v>
      </c>
      <c r="O99" t="s">
        <v>228</v>
      </c>
      <c r="P99" t="s">
        <v>216</v>
      </c>
      <c r="Q99">
        <v>50316694</v>
      </c>
      <c r="R99" t="s">
        <v>1311</v>
      </c>
      <c r="S99" t="s">
        <v>1312</v>
      </c>
      <c r="T99" t="s">
        <v>219</v>
      </c>
      <c r="U99">
        <v>0.25</v>
      </c>
      <c r="V99">
        <v>0.25</v>
      </c>
      <c r="W99">
        <v>121</v>
      </c>
      <c r="X99" t="s">
        <v>410</v>
      </c>
      <c r="Y99">
        <v>0</v>
      </c>
      <c r="AA99">
        <v>80</v>
      </c>
      <c r="AB99" t="s">
        <v>220</v>
      </c>
      <c r="AC99">
        <v>4</v>
      </c>
      <c r="AE99" s="6">
        <v>35521</v>
      </c>
      <c r="AF99" s="6">
        <v>43344</v>
      </c>
      <c r="AG99" s="6">
        <v>46022</v>
      </c>
      <c r="AH99" s="6">
        <v>32660</v>
      </c>
      <c r="AI99" s="6">
        <v>47848</v>
      </c>
      <c r="AJ99" s="6">
        <v>42461</v>
      </c>
      <c r="AL99" t="s">
        <v>221</v>
      </c>
      <c r="AM99" t="s">
        <v>221</v>
      </c>
      <c r="AN99" t="s">
        <v>221</v>
      </c>
      <c r="AO99" t="s">
        <v>221</v>
      </c>
    </row>
    <row r="100" spans="1:41" hidden="1" x14ac:dyDescent="0.2">
      <c r="A100">
        <v>1</v>
      </c>
      <c r="B100" t="s">
        <v>12</v>
      </c>
      <c r="C100">
        <v>167</v>
      </c>
      <c r="D100" t="s">
        <v>415</v>
      </c>
      <c r="E100">
        <v>1670000</v>
      </c>
      <c r="F100" t="s">
        <v>28</v>
      </c>
      <c r="G100">
        <v>11300</v>
      </c>
      <c r="H100">
        <v>121</v>
      </c>
      <c r="I100" t="s">
        <v>410</v>
      </c>
      <c r="J100">
        <v>1</v>
      </c>
      <c r="K100" t="s">
        <v>214</v>
      </c>
      <c r="L100">
        <v>1</v>
      </c>
      <c r="M100" t="s">
        <v>215</v>
      </c>
      <c r="N100">
        <v>8</v>
      </c>
      <c r="O100" t="s">
        <v>228</v>
      </c>
      <c r="P100" t="s">
        <v>216</v>
      </c>
      <c r="Q100">
        <v>60128667</v>
      </c>
      <c r="R100" t="s">
        <v>1313</v>
      </c>
      <c r="S100" t="s">
        <v>523</v>
      </c>
      <c r="T100" t="s">
        <v>219</v>
      </c>
      <c r="U100">
        <v>0.33</v>
      </c>
      <c r="V100">
        <v>0.33</v>
      </c>
      <c r="W100">
        <v>121</v>
      </c>
      <c r="X100" t="s">
        <v>410</v>
      </c>
      <c r="Y100">
        <v>0</v>
      </c>
      <c r="AA100">
        <v>80</v>
      </c>
      <c r="AB100" t="s">
        <v>220</v>
      </c>
      <c r="AC100">
        <v>5</v>
      </c>
      <c r="AD100">
        <v>101</v>
      </c>
      <c r="AE100" s="6">
        <v>40817</v>
      </c>
      <c r="AF100" s="6">
        <v>43191</v>
      </c>
      <c r="AG100" s="6">
        <v>47848</v>
      </c>
      <c r="AH100" s="6">
        <v>41462</v>
      </c>
      <c r="AI100" s="6">
        <v>44875</v>
      </c>
      <c r="AJ100" s="6">
        <v>42461</v>
      </c>
      <c r="AL100" t="s">
        <v>221</v>
      </c>
      <c r="AM100" t="s">
        <v>221</v>
      </c>
      <c r="AN100" t="s">
        <v>221</v>
      </c>
      <c r="AO100" t="s">
        <v>221</v>
      </c>
    </row>
    <row r="101" spans="1:41" hidden="1" x14ac:dyDescent="0.2">
      <c r="A101">
        <v>1</v>
      </c>
      <c r="B101" t="s">
        <v>12</v>
      </c>
      <c r="C101">
        <v>168</v>
      </c>
      <c r="D101" t="s">
        <v>418</v>
      </c>
      <c r="E101">
        <v>1680010</v>
      </c>
      <c r="F101" t="s">
        <v>1314</v>
      </c>
      <c r="G101">
        <v>120400</v>
      </c>
      <c r="H101">
        <v>121</v>
      </c>
      <c r="I101" t="s">
        <v>410</v>
      </c>
      <c r="J101">
        <v>1</v>
      </c>
      <c r="K101" t="s">
        <v>214</v>
      </c>
      <c r="L101">
        <v>1</v>
      </c>
      <c r="M101" t="s">
        <v>215</v>
      </c>
      <c r="N101">
        <v>8</v>
      </c>
      <c r="O101" t="s">
        <v>228</v>
      </c>
      <c r="P101" t="s">
        <v>216</v>
      </c>
      <c r="Q101">
        <v>66019696</v>
      </c>
      <c r="R101" t="s">
        <v>229</v>
      </c>
      <c r="S101" t="s">
        <v>523</v>
      </c>
      <c r="T101" t="s">
        <v>219</v>
      </c>
      <c r="U101">
        <v>0.33</v>
      </c>
      <c r="V101">
        <v>0.33</v>
      </c>
      <c r="W101">
        <v>121</v>
      </c>
      <c r="X101" t="s">
        <v>410</v>
      </c>
      <c r="Y101">
        <v>0</v>
      </c>
      <c r="AA101">
        <v>80</v>
      </c>
      <c r="AB101" t="s">
        <v>220</v>
      </c>
      <c r="AC101">
        <v>4</v>
      </c>
      <c r="AD101">
        <v>101</v>
      </c>
      <c r="AE101" s="6">
        <v>40028</v>
      </c>
      <c r="AF101" s="6">
        <v>43952</v>
      </c>
      <c r="AG101" s="6">
        <v>47848</v>
      </c>
      <c r="AH101" s="6">
        <v>39502</v>
      </c>
      <c r="AI101" s="6">
        <v>47848</v>
      </c>
      <c r="AJ101" s="6">
        <v>42461</v>
      </c>
      <c r="AL101" t="s">
        <v>221</v>
      </c>
      <c r="AM101" t="s">
        <v>221</v>
      </c>
      <c r="AN101" t="s">
        <v>221</v>
      </c>
      <c r="AO101" t="s">
        <v>221</v>
      </c>
    </row>
    <row r="102" spans="1:41" hidden="1" x14ac:dyDescent="0.2">
      <c r="A102">
        <v>1</v>
      </c>
      <c r="B102" t="s">
        <v>12</v>
      </c>
      <c r="C102">
        <v>173</v>
      </c>
      <c r="D102" t="s">
        <v>419</v>
      </c>
      <c r="E102">
        <v>1730000</v>
      </c>
      <c r="F102" t="s">
        <v>30</v>
      </c>
      <c r="G102">
        <v>6400</v>
      </c>
      <c r="H102">
        <v>64</v>
      </c>
      <c r="I102" t="s">
        <v>222</v>
      </c>
      <c r="J102">
        <v>1</v>
      </c>
      <c r="K102" t="s">
        <v>214</v>
      </c>
      <c r="L102">
        <v>1</v>
      </c>
      <c r="M102" t="s">
        <v>215</v>
      </c>
      <c r="N102">
        <v>0</v>
      </c>
      <c r="P102" t="s">
        <v>216</v>
      </c>
      <c r="Q102">
        <v>201237633</v>
      </c>
      <c r="R102" t="s">
        <v>1315</v>
      </c>
      <c r="S102" t="s">
        <v>519</v>
      </c>
      <c r="T102" t="s">
        <v>219</v>
      </c>
      <c r="U102">
        <v>0.5</v>
      </c>
      <c r="V102">
        <v>0.5</v>
      </c>
      <c r="W102">
        <v>64</v>
      </c>
      <c r="X102" t="s">
        <v>222</v>
      </c>
      <c r="Y102">
        <v>0</v>
      </c>
      <c r="AA102">
        <v>80</v>
      </c>
      <c r="AB102" t="s">
        <v>220</v>
      </c>
      <c r="AC102">
        <v>4</v>
      </c>
      <c r="AE102" s="6">
        <v>43716</v>
      </c>
      <c r="AF102" s="6">
        <v>43716</v>
      </c>
      <c r="AG102" s="6">
        <v>47848</v>
      </c>
      <c r="AH102" s="6">
        <v>43226</v>
      </c>
      <c r="AI102" s="6">
        <v>47848</v>
      </c>
      <c r="AJ102" s="6">
        <v>26755</v>
      </c>
      <c r="AL102" t="s">
        <v>221</v>
      </c>
      <c r="AM102" t="s">
        <v>221</v>
      </c>
      <c r="AN102" t="s">
        <v>221</v>
      </c>
      <c r="AO102" t="s">
        <v>221</v>
      </c>
    </row>
    <row r="103" spans="1:41" hidden="1" x14ac:dyDescent="0.2">
      <c r="A103">
        <v>1</v>
      </c>
      <c r="B103" t="s">
        <v>12</v>
      </c>
      <c r="C103">
        <v>173</v>
      </c>
      <c r="D103" t="s">
        <v>419</v>
      </c>
      <c r="E103">
        <v>1730010</v>
      </c>
      <c r="F103" t="s">
        <v>420</v>
      </c>
      <c r="G103">
        <v>120800</v>
      </c>
      <c r="H103">
        <v>121</v>
      </c>
      <c r="I103" t="s">
        <v>410</v>
      </c>
      <c r="J103">
        <v>1</v>
      </c>
      <c r="K103" t="s">
        <v>214</v>
      </c>
      <c r="L103">
        <v>1</v>
      </c>
      <c r="M103" t="s">
        <v>215</v>
      </c>
      <c r="N103">
        <v>8</v>
      </c>
      <c r="O103" t="s">
        <v>228</v>
      </c>
      <c r="P103" t="s">
        <v>216</v>
      </c>
      <c r="Q103">
        <v>28811503</v>
      </c>
      <c r="R103" t="s">
        <v>421</v>
      </c>
      <c r="S103" t="s">
        <v>422</v>
      </c>
      <c r="T103" t="s">
        <v>219</v>
      </c>
      <c r="U103">
        <v>0.5</v>
      </c>
      <c r="V103">
        <v>0.5</v>
      </c>
      <c r="W103">
        <v>121</v>
      </c>
      <c r="X103" t="s">
        <v>410</v>
      </c>
      <c r="Y103">
        <v>0</v>
      </c>
      <c r="AA103">
        <v>80</v>
      </c>
      <c r="AB103" t="s">
        <v>220</v>
      </c>
      <c r="AC103">
        <v>5</v>
      </c>
      <c r="AE103" s="6">
        <v>42176</v>
      </c>
      <c r="AF103" s="6">
        <v>42795</v>
      </c>
      <c r="AG103" s="6">
        <v>47847</v>
      </c>
      <c r="AH103" s="6">
        <v>42176</v>
      </c>
      <c r="AI103" s="6">
        <v>47847</v>
      </c>
      <c r="AJ103" s="6">
        <v>42461</v>
      </c>
      <c r="AL103" t="s">
        <v>221</v>
      </c>
      <c r="AM103" t="s">
        <v>221</v>
      </c>
      <c r="AN103" t="s">
        <v>221</v>
      </c>
      <c r="AO103" t="s">
        <v>221</v>
      </c>
    </row>
    <row r="104" spans="1:41" hidden="1" x14ac:dyDescent="0.2">
      <c r="A104">
        <v>1</v>
      </c>
      <c r="B104" t="s">
        <v>12</v>
      </c>
      <c r="C104">
        <v>174</v>
      </c>
      <c r="D104" t="s">
        <v>423</v>
      </c>
      <c r="E104">
        <v>1740010</v>
      </c>
      <c r="F104" t="s">
        <v>424</v>
      </c>
      <c r="G104">
        <v>120700</v>
      </c>
      <c r="H104">
        <v>121</v>
      </c>
      <c r="I104" t="s">
        <v>410</v>
      </c>
      <c r="J104">
        <v>1</v>
      </c>
      <c r="K104" t="s">
        <v>214</v>
      </c>
      <c r="L104">
        <v>1</v>
      </c>
      <c r="M104" t="s">
        <v>215</v>
      </c>
      <c r="N104">
        <v>8</v>
      </c>
      <c r="O104" t="s">
        <v>228</v>
      </c>
      <c r="P104" t="s">
        <v>216</v>
      </c>
      <c r="U104">
        <v>0.33</v>
      </c>
      <c r="AJ104" s="6">
        <v>42461</v>
      </c>
      <c r="AL104" t="s">
        <v>221</v>
      </c>
      <c r="AM104" t="s">
        <v>221</v>
      </c>
      <c r="AN104" t="s">
        <v>221</v>
      </c>
      <c r="AO104" t="s">
        <v>221</v>
      </c>
    </row>
    <row r="105" spans="1:41" hidden="1" x14ac:dyDescent="0.2">
      <c r="A105">
        <v>1</v>
      </c>
      <c r="B105" t="s">
        <v>12</v>
      </c>
      <c r="C105">
        <v>178</v>
      </c>
      <c r="D105" t="s">
        <v>427</v>
      </c>
      <c r="E105">
        <v>1780000</v>
      </c>
      <c r="F105" t="s">
        <v>32</v>
      </c>
      <c r="G105">
        <v>4000</v>
      </c>
      <c r="H105">
        <v>64</v>
      </c>
      <c r="I105" t="s">
        <v>222</v>
      </c>
      <c r="J105">
        <v>1</v>
      </c>
      <c r="K105" t="s">
        <v>214</v>
      </c>
      <c r="L105">
        <v>1</v>
      </c>
      <c r="M105" t="s">
        <v>215</v>
      </c>
      <c r="N105">
        <v>0</v>
      </c>
      <c r="P105" t="s">
        <v>216</v>
      </c>
      <c r="Q105">
        <v>11828688</v>
      </c>
      <c r="R105" t="s">
        <v>428</v>
      </c>
      <c r="S105" t="s">
        <v>429</v>
      </c>
      <c r="T105" t="s">
        <v>219</v>
      </c>
      <c r="U105">
        <v>0.5</v>
      </c>
      <c r="V105">
        <v>0.5</v>
      </c>
      <c r="W105">
        <v>64</v>
      </c>
      <c r="X105" t="s">
        <v>222</v>
      </c>
      <c r="Y105">
        <v>0</v>
      </c>
      <c r="AA105">
        <v>80</v>
      </c>
      <c r="AB105" t="s">
        <v>220</v>
      </c>
      <c r="AC105">
        <v>6</v>
      </c>
      <c r="AD105">
        <v>106</v>
      </c>
      <c r="AE105" s="6">
        <v>43739</v>
      </c>
      <c r="AF105" s="6">
        <v>43739</v>
      </c>
      <c r="AG105" s="6">
        <v>51410</v>
      </c>
      <c r="AH105" s="6">
        <v>34060</v>
      </c>
      <c r="AI105" s="6">
        <v>51501</v>
      </c>
      <c r="AJ105" s="6">
        <v>42461</v>
      </c>
      <c r="AL105" t="s">
        <v>221</v>
      </c>
      <c r="AM105" t="s">
        <v>221</v>
      </c>
      <c r="AN105" t="s">
        <v>221</v>
      </c>
      <c r="AO105" t="s">
        <v>221</v>
      </c>
    </row>
    <row r="106" spans="1:41" hidden="1" x14ac:dyDescent="0.2">
      <c r="A106">
        <v>1</v>
      </c>
      <c r="B106" t="s">
        <v>12</v>
      </c>
      <c r="C106">
        <v>178</v>
      </c>
      <c r="D106" t="s">
        <v>427</v>
      </c>
      <c r="E106">
        <v>1780010</v>
      </c>
      <c r="F106" t="s">
        <v>430</v>
      </c>
      <c r="G106">
        <v>121500</v>
      </c>
      <c r="H106">
        <v>121</v>
      </c>
      <c r="I106" t="s">
        <v>410</v>
      </c>
      <c r="J106">
        <v>1</v>
      </c>
      <c r="K106" t="s">
        <v>214</v>
      </c>
      <c r="L106">
        <v>1</v>
      </c>
      <c r="M106" t="s">
        <v>215</v>
      </c>
      <c r="N106">
        <v>8</v>
      </c>
      <c r="O106" t="s">
        <v>228</v>
      </c>
      <c r="P106" t="s">
        <v>216</v>
      </c>
      <c r="Q106">
        <v>33139718</v>
      </c>
      <c r="R106" t="s">
        <v>431</v>
      </c>
      <c r="S106" t="s">
        <v>405</v>
      </c>
      <c r="T106" t="s">
        <v>219</v>
      </c>
      <c r="U106">
        <v>0.75</v>
      </c>
      <c r="V106">
        <v>0.75</v>
      </c>
      <c r="W106">
        <v>121</v>
      </c>
      <c r="X106" t="s">
        <v>410</v>
      </c>
      <c r="Y106">
        <v>0</v>
      </c>
      <c r="AA106">
        <v>80</v>
      </c>
      <c r="AB106" t="s">
        <v>220</v>
      </c>
      <c r="AC106">
        <v>5</v>
      </c>
      <c r="AE106" s="6">
        <v>40057</v>
      </c>
      <c r="AF106" s="6">
        <v>43922</v>
      </c>
      <c r="AG106" s="6">
        <v>52322</v>
      </c>
      <c r="AH106" s="6">
        <v>36821</v>
      </c>
      <c r="AI106" s="6">
        <v>52322</v>
      </c>
      <c r="AJ106" s="6">
        <v>42461</v>
      </c>
      <c r="AL106" t="s">
        <v>221</v>
      </c>
      <c r="AM106" t="s">
        <v>221</v>
      </c>
      <c r="AN106" t="s">
        <v>221</v>
      </c>
      <c r="AO106" t="s">
        <v>221</v>
      </c>
    </row>
    <row r="107" spans="1:41" hidden="1" x14ac:dyDescent="0.2">
      <c r="A107">
        <v>1</v>
      </c>
      <c r="B107" t="s">
        <v>12</v>
      </c>
      <c r="C107">
        <v>184</v>
      </c>
      <c r="D107" t="s">
        <v>432</v>
      </c>
      <c r="E107">
        <v>1840010</v>
      </c>
      <c r="F107" t="s">
        <v>1316</v>
      </c>
      <c r="G107">
        <v>120800</v>
      </c>
      <c r="H107">
        <v>121</v>
      </c>
      <c r="I107" t="s">
        <v>410</v>
      </c>
      <c r="J107">
        <v>1</v>
      </c>
      <c r="K107" t="s">
        <v>214</v>
      </c>
      <c r="L107">
        <v>1</v>
      </c>
      <c r="M107" t="s">
        <v>215</v>
      </c>
      <c r="N107">
        <v>8</v>
      </c>
      <c r="O107" t="s">
        <v>228</v>
      </c>
      <c r="P107" t="s">
        <v>216</v>
      </c>
      <c r="Q107">
        <v>40197485</v>
      </c>
      <c r="R107" t="s">
        <v>433</v>
      </c>
      <c r="S107" t="s">
        <v>434</v>
      </c>
      <c r="T107" t="s">
        <v>219</v>
      </c>
      <c r="U107">
        <v>0.5</v>
      </c>
      <c r="V107">
        <v>0.5</v>
      </c>
      <c r="W107">
        <v>121</v>
      </c>
      <c r="X107" t="s">
        <v>410</v>
      </c>
      <c r="Y107">
        <v>0</v>
      </c>
      <c r="AA107">
        <v>80</v>
      </c>
      <c r="AB107" t="s">
        <v>220</v>
      </c>
      <c r="AC107">
        <v>5</v>
      </c>
      <c r="AE107" s="6">
        <v>41645</v>
      </c>
      <c r="AF107" s="6">
        <v>42887</v>
      </c>
      <c r="AG107" s="6">
        <v>46387</v>
      </c>
      <c r="AH107" s="6">
        <v>40878</v>
      </c>
      <c r="AI107" s="6">
        <v>48579</v>
      </c>
      <c r="AJ107" s="6">
        <v>42461</v>
      </c>
      <c r="AL107" t="s">
        <v>221</v>
      </c>
      <c r="AM107" t="s">
        <v>221</v>
      </c>
      <c r="AN107" t="s">
        <v>221</v>
      </c>
      <c r="AO107" t="s">
        <v>221</v>
      </c>
    </row>
    <row r="108" spans="1:41" hidden="1" x14ac:dyDescent="0.2">
      <c r="A108">
        <v>1</v>
      </c>
      <c r="B108" t="s">
        <v>12</v>
      </c>
      <c r="C108">
        <v>186</v>
      </c>
      <c r="D108" t="s">
        <v>435</v>
      </c>
      <c r="E108">
        <v>1860000</v>
      </c>
      <c r="F108" t="s">
        <v>34</v>
      </c>
      <c r="G108">
        <v>20800</v>
      </c>
      <c r="H108">
        <v>121</v>
      </c>
      <c r="I108" t="s">
        <v>410</v>
      </c>
      <c r="J108">
        <v>1</v>
      </c>
      <c r="K108" t="s">
        <v>214</v>
      </c>
      <c r="L108">
        <v>1</v>
      </c>
      <c r="M108" t="s">
        <v>215</v>
      </c>
      <c r="N108">
        <v>8</v>
      </c>
      <c r="O108" t="s">
        <v>228</v>
      </c>
      <c r="P108" t="s">
        <v>216</v>
      </c>
      <c r="Q108">
        <v>40552648</v>
      </c>
      <c r="R108" t="s">
        <v>1313</v>
      </c>
      <c r="S108" t="s">
        <v>405</v>
      </c>
      <c r="T108" t="s">
        <v>219</v>
      </c>
      <c r="U108">
        <v>0.33</v>
      </c>
      <c r="V108">
        <v>0.33</v>
      </c>
      <c r="W108">
        <v>121</v>
      </c>
      <c r="X108" t="s">
        <v>410</v>
      </c>
      <c r="Y108">
        <v>0</v>
      </c>
      <c r="AA108">
        <v>80</v>
      </c>
      <c r="AB108" t="s">
        <v>220</v>
      </c>
      <c r="AC108">
        <v>3</v>
      </c>
      <c r="AE108" s="6">
        <v>43074</v>
      </c>
      <c r="AF108" s="6">
        <v>43074</v>
      </c>
      <c r="AG108" s="6">
        <v>52145</v>
      </c>
      <c r="AH108" s="6">
        <v>43074</v>
      </c>
      <c r="AI108" s="6">
        <v>44377</v>
      </c>
      <c r="AJ108" s="6">
        <v>42461</v>
      </c>
      <c r="AL108" t="s">
        <v>221</v>
      </c>
      <c r="AM108" t="s">
        <v>221</v>
      </c>
      <c r="AN108" t="s">
        <v>221</v>
      </c>
      <c r="AO108" t="s">
        <v>221</v>
      </c>
    </row>
    <row r="109" spans="1:41" hidden="1" x14ac:dyDescent="0.2">
      <c r="A109">
        <v>2</v>
      </c>
      <c r="B109" t="s">
        <v>36</v>
      </c>
      <c r="C109">
        <v>300</v>
      </c>
      <c r="D109" t="s">
        <v>439</v>
      </c>
      <c r="E109">
        <v>3000000</v>
      </c>
      <c r="F109" t="s">
        <v>440</v>
      </c>
      <c r="G109">
        <v>22200</v>
      </c>
      <c r="H109">
        <v>63</v>
      </c>
      <c r="I109" t="s">
        <v>2</v>
      </c>
      <c r="J109">
        <v>1</v>
      </c>
      <c r="K109" t="s">
        <v>214</v>
      </c>
      <c r="L109">
        <v>1</v>
      </c>
      <c r="M109" t="s">
        <v>215</v>
      </c>
      <c r="N109">
        <v>0</v>
      </c>
      <c r="P109" t="s">
        <v>216</v>
      </c>
      <c r="Q109">
        <v>32764870</v>
      </c>
      <c r="R109" t="s">
        <v>1317</v>
      </c>
      <c r="S109" t="s">
        <v>377</v>
      </c>
      <c r="T109" t="s">
        <v>219</v>
      </c>
      <c r="U109">
        <v>0.6</v>
      </c>
      <c r="V109">
        <v>0.6</v>
      </c>
      <c r="W109">
        <v>63</v>
      </c>
      <c r="X109" t="s">
        <v>2</v>
      </c>
      <c r="Y109">
        <v>0</v>
      </c>
      <c r="AA109">
        <v>80</v>
      </c>
      <c r="AB109" t="s">
        <v>220</v>
      </c>
      <c r="AC109">
        <v>6</v>
      </c>
      <c r="AD109">
        <v>102</v>
      </c>
      <c r="AE109" s="6">
        <v>43101</v>
      </c>
      <c r="AF109" s="6">
        <v>43101</v>
      </c>
      <c r="AG109" s="6">
        <v>54104</v>
      </c>
      <c r="AH109" s="6">
        <v>37094</v>
      </c>
      <c r="AI109" s="6">
        <v>54104</v>
      </c>
      <c r="AJ109" s="6">
        <v>32599</v>
      </c>
      <c r="AL109" t="s">
        <v>221</v>
      </c>
      <c r="AM109" t="s">
        <v>221</v>
      </c>
      <c r="AN109" t="s">
        <v>221</v>
      </c>
      <c r="AO109" t="s">
        <v>221</v>
      </c>
    </row>
    <row r="110" spans="1:41" hidden="1" x14ac:dyDescent="0.2">
      <c r="A110">
        <v>2</v>
      </c>
      <c r="B110" t="s">
        <v>36</v>
      </c>
      <c r="C110">
        <v>300</v>
      </c>
      <c r="D110" t="s">
        <v>439</v>
      </c>
      <c r="E110">
        <v>3000000</v>
      </c>
      <c r="F110" t="s">
        <v>440</v>
      </c>
      <c r="G110">
        <v>25000</v>
      </c>
      <c r="H110">
        <v>64</v>
      </c>
      <c r="I110" t="s">
        <v>222</v>
      </c>
      <c r="J110">
        <v>1</v>
      </c>
      <c r="K110" t="s">
        <v>214</v>
      </c>
      <c r="L110">
        <v>1</v>
      </c>
      <c r="M110" t="s">
        <v>215</v>
      </c>
      <c r="N110">
        <v>0</v>
      </c>
      <c r="P110" t="s">
        <v>216</v>
      </c>
      <c r="Q110">
        <v>32764870</v>
      </c>
      <c r="R110" t="s">
        <v>1317</v>
      </c>
      <c r="S110" t="s">
        <v>377</v>
      </c>
      <c r="T110" t="s">
        <v>219</v>
      </c>
      <c r="U110">
        <v>0.85</v>
      </c>
      <c r="V110">
        <v>0.05</v>
      </c>
      <c r="W110">
        <v>64</v>
      </c>
      <c r="X110" t="s">
        <v>222</v>
      </c>
      <c r="Y110">
        <v>0</v>
      </c>
      <c r="AA110">
        <v>80</v>
      </c>
      <c r="AB110" t="s">
        <v>220</v>
      </c>
      <c r="AC110">
        <v>6</v>
      </c>
      <c r="AD110">
        <v>102</v>
      </c>
      <c r="AE110" s="6">
        <v>43101</v>
      </c>
      <c r="AF110" s="6">
        <v>43101</v>
      </c>
      <c r="AG110" s="6">
        <v>54104</v>
      </c>
      <c r="AH110" s="6">
        <v>37094</v>
      </c>
      <c r="AI110" s="6">
        <v>54104</v>
      </c>
      <c r="AJ110" s="6">
        <v>36312</v>
      </c>
      <c r="AL110" t="s">
        <v>221</v>
      </c>
      <c r="AM110" t="s">
        <v>221</v>
      </c>
      <c r="AN110" t="s">
        <v>221</v>
      </c>
      <c r="AO110" t="s">
        <v>221</v>
      </c>
    </row>
    <row r="111" spans="1:41" hidden="1" x14ac:dyDescent="0.2">
      <c r="A111">
        <v>2</v>
      </c>
      <c r="B111" t="s">
        <v>36</v>
      </c>
      <c r="C111">
        <v>300</v>
      </c>
      <c r="D111" t="s">
        <v>439</v>
      </c>
      <c r="E111">
        <v>3000000</v>
      </c>
      <c r="F111" t="s">
        <v>440</v>
      </c>
      <c r="G111">
        <v>25000</v>
      </c>
      <c r="H111">
        <v>64</v>
      </c>
      <c r="I111" t="s">
        <v>222</v>
      </c>
      <c r="J111">
        <v>1</v>
      </c>
      <c r="K111" t="s">
        <v>214</v>
      </c>
      <c r="L111">
        <v>1</v>
      </c>
      <c r="M111" t="s">
        <v>215</v>
      </c>
      <c r="N111">
        <v>0</v>
      </c>
      <c r="P111" t="s">
        <v>216</v>
      </c>
      <c r="Q111">
        <v>62541016</v>
      </c>
      <c r="R111" t="s">
        <v>441</v>
      </c>
      <c r="S111" t="s">
        <v>442</v>
      </c>
      <c r="T111" t="s">
        <v>219</v>
      </c>
      <c r="U111">
        <v>0.85</v>
      </c>
      <c r="V111">
        <v>0.8</v>
      </c>
      <c r="W111">
        <v>64</v>
      </c>
      <c r="X111" t="s">
        <v>222</v>
      </c>
      <c r="Y111">
        <v>0</v>
      </c>
      <c r="AA111">
        <v>80</v>
      </c>
      <c r="AB111" t="s">
        <v>220</v>
      </c>
      <c r="AC111">
        <v>6</v>
      </c>
      <c r="AD111">
        <v>104</v>
      </c>
      <c r="AE111" s="6">
        <v>43242</v>
      </c>
      <c r="AF111" s="6">
        <v>43242</v>
      </c>
      <c r="AG111" s="6">
        <v>52169</v>
      </c>
      <c r="AH111" s="6">
        <v>38888</v>
      </c>
      <c r="AI111" s="6">
        <v>54727</v>
      </c>
      <c r="AJ111" s="6">
        <v>36312</v>
      </c>
      <c r="AL111" t="s">
        <v>221</v>
      </c>
      <c r="AM111" t="s">
        <v>221</v>
      </c>
      <c r="AN111" t="s">
        <v>221</v>
      </c>
      <c r="AO111" t="s">
        <v>221</v>
      </c>
    </row>
    <row r="112" spans="1:41" hidden="1" x14ac:dyDescent="0.2">
      <c r="A112">
        <v>2</v>
      </c>
      <c r="B112" t="s">
        <v>36</v>
      </c>
      <c r="C112">
        <v>300</v>
      </c>
      <c r="D112" t="s">
        <v>439</v>
      </c>
      <c r="E112">
        <v>3000000</v>
      </c>
      <c r="F112" t="s">
        <v>440</v>
      </c>
      <c r="G112">
        <v>55200</v>
      </c>
      <c r="H112">
        <v>120</v>
      </c>
      <c r="I112" t="s">
        <v>227</v>
      </c>
      <c r="J112">
        <v>1</v>
      </c>
      <c r="K112" t="s">
        <v>214</v>
      </c>
      <c r="L112">
        <v>1</v>
      </c>
      <c r="M112" t="s">
        <v>215</v>
      </c>
      <c r="N112">
        <v>8</v>
      </c>
      <c r="O112" t="s">
        <v>228</v>
      </c>
      <c r="P112" t="s">
        <v>216</v>
      </c>
      <c r="Q112">
        <v>58810334</v>
      </c>
      <c r="R112" t="s">
        <v>443</v>
      </c>
      <c r="S112" t="s">
        <v>444</v>
      </c>
      <c r="T112" t="s">
        <v>219</v>
      </c>
      <c r="U112">
        <v>1</v>
      </c>
      <c r="V112">
        <v>1</v>
      </c>
      <c r="W112">
        <v>120</v>
      </c>
      <c r="X112" t="s">
        <v>227</v>
      </c>
      <c r="Y112">
        <v>0</v>
      </c>
      <c r="AA112">
        <v>80</v>
      </c>
      <c r="AB112" t="s">
        <v>220</v>
      </c>
      <c r="AC112">
        <v>3</v>
      </c>
      <c r="AD112">
        <v>136</v>
      </c>
      <c r="AE112" s="6">
        <v>34029</v>
      </c>
      <c r="AF112" s="6">
        <v>44105</v>
      </c>
      <c r="AG112" s="6">
        <v>48036</v>
      </c>
      <c r="AH112" s="6">
        <v>34029</v>
      </c>
      <c r="AI112" s="6">
        <v>48036</v>
      </c>
      <c r="AJ112" s="6">
        <v>42461</v>
      </c>
      <c r="AL112" t="s">
        <v>221</v>
      </c>
      <c r="AM112" t="s">
        <v>221</v>
      </c>
      <c r="AN112" t="s">
        <v>221</v>
      </c>
      <c r="AO112" t="s">
        <v>221</v>
      </c>
    </row>
    <row r="113" spans="1:41" hidden="1" x14ac:dyDescent="0.2">
      <c r="A113">
        <v>2</v>
      </c>
      <c r="B113" t="s">
        <v>36</v>
      </c>
      <c r="C113">
        <v>300</v>
      </c>
      <c r="D113" t="s">
        <v>439</v>
      </c>
      <c r="E113">
        <v>3000000</v>
      </c>
      <c r="F113" t="s">
        <v>440</v>
      </c>
      <c r="G113">
        <v>55300</v>
      </c>
      <c r="H113">
        <v>120</v>
      </c>
      <c r="I113" t="s">
        <v>227</v>
      </c>
      <c r="J113">
        <v>1</v>
      </c>
      <c r="K113" t="s">
        <v>214</v>
      </c>
      <c r="L113">
        <v>1</v>
      </c>
      <c r="M113" t="s">
        <v>215</v>
      </c>
      <c r="N113">
        <v>8</v>
      </c>
      <c r="O113" t="s">
        <v>228</v>
      </c>
      <c r="P113" t="s">
        <v>216</v>
      </c>
      <c r="Q113">
        <v>23634207</v>
      </c>
      <c r="R113" t="s">
        <v>445</v>
      </c>
      <c r="S113" t="s">
        <v>446</v>
      </c>
      <c r="T113" t="s">
        <v>219</v>
      </c>
      <c r="U113">
        <v>1</v>
      </c>
      <c r="V113">
        <v>1</v>
      </c>
      <c r="W113">
        <v>120</v>
      </c>
      <c r="X113" t="s">
        <v>227</v>
      </c>
      <c r="Y113">
        <v>0</v>
      </c>
      <c r="AA113">
        <v>80</v>
      </c>
      <c r="AB113" t="s">
        <v>220</v>
      </c>
      <c r="AC113">
        <v>5</v>
      </c>
      <c r="AD113">
        <v>136</v>
      </c>
      <c r="AE113" s="6">
        <v>33664</v>
      </c>
      <c r="AF113" s="6">
        <v>44105</v>
      </c>
      <c r="AG113" s="6">
        <v>46830</v>
      </c>
      <c r="AH113" s="6">
        <v>33664</v>
      </c>
      <c r="AI113" s="6">
        <v>46830</v>
      </c>
      <c r="AJ113" s="6">
        <v>42461</v>
      </c>
      <c r="AL113" t="s">
        <v>221</v>
      </c>
      <c r="AM113" t="s">
        <v>221</v>
      </c>
      <c r="AN113" t="s">
        <v>221</v>
      </c>
      <c r="AO113" t="s">
        <v>221</v>
      </c>
    </row>
    <row r="114" spans="1:41" hidden="1" x14ac:dyDescent="0.2">
      <c r="A114">
        <v>2</v>
      </c>
      <c r="B114" t="s">
        <v>36</v>
      </c>
      <c r="C114">
        <v>300</v>
      </c>
      <c r="D114" t="s">
        <v>439</v>
      </c>
      <c r="E114">
        <v>3000110</v>
      </c>
      <c r="F114" t="s">
        <v>447</v>
      </c>
      <c r="G114">
        <v>60100</v>
      </c>
      <c r="H114">
        <v>140</v>
      </c>
      <c r="I114" t="s">
        <v>241</v>
      </c>
      <c r="J114">
        <v>1</v>
      </c>
      <c r="K114" t="s">
        <v>214</v>
      </c>
      <c r="L114">
        <v>1</v>
      </c>
      <c r="M114" t="s">
        <v>215</v>
      </c>
      <c r="N114">
        <v>0</v>
      </c>
      <c r="P114" t="s">
        <v>216</v>
      </c>
      <c r="Q114">
        <v>57330169</v>
      </c>
      <c r="R114" t="s">
        <v>1318</v>
      </c>
      <c r="S114" t="s">
        <v>1319</v>
      </c>
      <c r="T114" t="s">
        <v>219</v>
      </c>
      <c r="U114">
        <v>0.75</v>
      </c>
      <c r="V114">
        <v>0.65</v>
      </c>
      <c r="W114">
        <v>140</v>
      </c>
      <c r="X114" t="s">
        <v>241</v>
      </c>
      <c r="Y114">
        <v>0</v>
      </c>
      <c r="AA114">
        <v>80</v>
      </c>
      <c r="AB114" t="s">
        <v>220</v>
      </c>
      <c r="AC114">
        <v>3</v>
      </c>
      <c r="AD114">
        <v>111</v>
      </c>
      <c r="AE114" s="6">
        <v>43952</v>
      </c>
      <c r="AF114" s="6">
        <v>43952</v>
      </c>
      <c r="AG114" s="6">
        <v>46322</v>
      </c>
      <c r="AH114" s="6">
        <v>42380</v>
      </c>
      <c r="AI114" s="6">
        <v>46322</v>
      </c>
      <c r="AJ114" s="6">
        <v>34060</v>
      </c>
      <c r="AL114" t="s">
        <v>221</v>
      </c>
      <c r="AM114" t="s">
        <v>221</v>
      </c>
      <c r="AN114" t="s">
        <v>221</v>
      </c>
      <c r="AO114" t="s">
        <v>221</v>
      </c>
    </row>
    <row r="115" spans="1:41" hidden="1" x14ac:dyDescent="0.2">
      <c r="A115">
        <v>2</v>
      </c>
      <c r="B115" t="s">
        <v>36</v>
      </c>
      <c r="C115">
        <v>300</v>
      </c>
      <c r="D115" t="s">
        <v>439</v>
      </c>
      <c r="E115">
        <v>3000110</v>
      </c>
      <c r="F115" t="s">
        <v>447</v>
      </c>
      <c r="G115">
        <v>60100</v>
      </c>
      <c r="H115">
        <v>140</v>
      </c>
      <c r="I115" t="s">
        <v>241</v>
      </c>
      <c r="J115">
        <v>1</v>
      </c>
      <c r="K115" t="s">
        <v>214</v>
      </c>
      <c r="L115">
        <v>1</v>
      </c>
      <c r="M115" t="s">
        <v>215</v>
      </c>
      <c r="N115">
        <v>0</v>
      </c>
      <c r="P115" t="s">
        <v>216</v>
      </c>
      <c r="Q115">
        <v>300240793</v>
      </c>
      <c r="R115" t="s">
        <v>1320</v>
      </c>
      <c r="S115" t="s">
        <v>458</v>
      </c>
      <c r="T115" t="s">
        <v>219</v>
      </c>
      <c r="U115">
        <v>0.75</v>
      </c>
      <c r="V115">
        <v>0.05</v>
      </c>
      <c r="W115">
        <v>140</v>
      </c>
      <c r="X115" t="s">
        <v>241</v>
      </c>
      <c r="Y115">
        <v>0</v>
      </c>
      <c r="AA115">
        <v>80</v>
      </c>
      <c r="AB115" t="s">
        <v>220</v>
      </c>
      <c r="AC115">
        <v>3</v>
      </c>
      <c r="AE115" s="6">
        <v>43952</v>
      </c>
      <c r="AF115" s="6">
        <v>43952</v>
      </c>
      <c r="AG115" s="6">
        <v>53595</v>
      </c>
      <c r="AH115" s="6">
        <v>41043</v>
      </c>
      <c r="AI115" s="6">
        <v>44865</v>
      </c>
      <c r="AJ115" s="6">
        <v>34060</v>
      </c>
      <c r="AL115" t="s">
        <v>221</v>
      </c>
      <c r="AM115" t="s">
        <v>221</v>
      </c>
      <c r="AN115" t="s">
        <v>221</v>
      </c>
      <c r="AO115" t="s">
        <v>221</v>
      </c>
    </row>
    <row r="116" spans="1:41" hidden="1" x14ac:dyDescent="0.2">
      <c r="A116">
        <v>2</v>
      </c>
      <c r="B116" t="s">
        <v>36</v>
      </c>
      <c r="C116">
        <v>300</v>
      </c>
      <c r="D116" t="s">
        <v>439</v>
      </c>
      <c r="E116">
        <v>3000110</v>
      </c>
      <c r="F116" t="s">
        <v>447</v>
      </c>
      <c r="G116">
        <v>60100</v>
      </c>
      <c r="H116">
        <v>140</v>
      </c>
      <c r="I116" t="s">
        <v>241</v>
      </c>
      <c r="J116">
        <v>1</v>
      </c>
      <c r="K116" t="s">
        <v>214</v>
      </c>
      <c r="L116">
        <v>1</v>
      </c>
      <c r="M116" t="s">
        <v>215</v>
      </c>
      <c r="N116">
        <v>0</v>
      </c>
      <c r="P116" t="s">
        <v>216</v>
      </c>
      <c r="Q116">
        <v>311458533</v>
      </c>
      <c r="R116" t="s">
        <v>454</v>
      </c>
      <c r="S116" t="s">
        <v>455</v>
      </c>
      <c r="T116" t="s">
        <v>219</v>
      </c>
      <c r="U116">
        <v>0.75</v>
      </c>
      <c r="V116">
        <v>0.05</v>
      </c>
      <c r="W116">
        <v>140</v>
      </c>
      <c r="X116" t="s">
        <v>241</v>
      </c>
      <c r="Y116">
        <v>0</v>
      </c>
      <c r="AA116">
        <v>80</v>
      </c>
      <c r="AB116" t="s">
        <v>220</v>
      </c>
      <c r="AC116">
        <v>1</v>
      </c>
      <c r="AE116" s="6">
        <v>44105</v>
      </c>
      <c r="AF116" s="6">
        <v>44105</v>
      </c>
      <c r="AG116" s="6">
        <v>58471</v>
      </c>
      <c r="AH116" s="6">
        <v>44075</v>
      </c>
      <c r="AI116" s="6">
        <v>58471</v>
      </c>
      <c r="AJ116" s="6">
        <v>34060</v>
      </c>
      <c r="AL116" t="s">
        <v>221</v>
      </c>
      <c r="AM116" t="s">
        <v>221</v>
      </c>
      <c r="AN116" t="s">
        <v>221</v>
      </c>
      <c r="AO116" t="s">
        <v>221</v>
      </c>
    </row>
    <row r="117" spans="1:41" hidden="1" x14ac:dyDescent="0.2">
      <c r="A117">
        <v>2</v>
      </c>
      <c r="B117" t="s">
        <v>36</v>
      </c>
      <c r="C117">
        <v>300</v>
      </c>
      <c r="D117" t="s">
        <v>439</v>
      </c>
      <c r="E117">
        <v>3000120</v>
      </c>
      <c r="F117" t="s">
        <v>456</v>
      </c>
      <c r="G117">
        <v>60100</v>
      </c>
      <c r="H117">
        <v>140</v>
      </c>
      <c r="I117" t="s">
        <v>241</v>
      </c>
      <c r="J117">
        <v>1</v>
      </c>
      <c r="K117" t="s">
        <v>214</v>
      </c>
      <c r="L117">
        <v>1</v>
      </c>
      <c r="M117" t="s">
        <v>215</v>
      </c>
      <c r="N117">
        <v>0</v>
      </c>
      <c r="P117" t="s">
        <v>216</v>
      </c>
      <c r="Q117">
        <v>32764870</v>
      </c>
      <c r="R117" t="s">
        <v>1317</v>
      </c>
      <c r="S117" t="s">
        <v>377</v>
      </c>
      <c r="T117" t="s">
        <v>219</v>
      </c>
      <c r="U117">
        <v>0.76</v>
      </c>
      <c r="V117">
        <v>0.01</v>
      </c>
      <c r="W117">
        <v>140</v>
      </c>
      <c r="X117" t="s">
        <v>241</v>
      </c>
      <c r="Y117">
        <v>0</v>
      </c>
      <c r="AA117">
        <v>80</v>
      </c>
      <c r="AB117" t="s">
        <v>220</v>
      </c>
      <c r="AC117">
        <v>5</v>
      </c>
      <c r="AD117">
        <v>102</v>
      </c>
      <c r="AE117" s="6">
        <v>43101</v>
      </c>
      <c r="AF117" s="6">
        <v>43101</v>
      </c>
      <c r="AG117" s="6">
        <v>54104</v>
      </c>
      <c r="AH117" s="6">
        <v>37094</v>
      </c>
      <c r="AI117" s="6">
        <v>54104</v>
      </c>
      <c r="AJ117" s="6">
        <v>41334</v>
      </c>
      <c r="AL117" t="s">
        <v>221</v>
      </c>
      <c r="AM117" t="s">
        <v>221</v>
      </c>
      <c r="AN117" t="s">
        <v>221</v>
      </c>
      <c r="AO117" t="s">
        <v>221</v>
      </c>
    </row>
    <row r="118" spans="1:41" hidden="1" x14ac:dyDescent="0.2">
      <c r="A118">
        <v>2</v>
      </c>
      <c r="B118" t="s">
        <v>36</v>
      </c>
      <c r="C118">
        <v>300</v>
      </c>
      <c r="D118" t="s">
        <v>439</v>
      </c>
      <c r="E118">
        <v>3000120</v>
      </c>
      <c r="F118" t="s">
        <v>456</v>
      </c>
      <c r="G118">
        <v>60100</v>
      </c>
      <c r="H118">
        <v>140</v>
      </c>
      <c r="I118" t="s">
        <v>241</v>
      </c>
      <c r="J118">
        <v>1</v>
      </c>
      <c r="K118" t="s">
        <v>214</v>
      </c>
      <c r="L118">
        <v>1</v>
      </c>
      <c r="M118" t="s">
        <v>215</v>
      </c>
      <c r="N118">
        <v>0</v>
      </c>
      <c r="P118" t="s">
        <v>216</v>
      </c>
      <c r="Q118">
        <v>309908069</v>
      </c>
      <c r="R118" t="s">
        <v>452</v>
      </c>
      <c r="S118" t="s">
        <v>453</v>
      </c>
      <c r="T118" t="s">
        <v>219</v>
      </c>
      <c r="U118">
        <v>0.76</v>
      </c>
      <c r="V118">
        <v>0.75</v>
      </c>
      <c r="W118">
        <v>140</v>
      </c>
      <c r="X118" t="s">
        <v>241</v>
      </c>
      <c r="Y118">
        <v>0</v>
      </c>
      <c r="AA118">
        <v>80</v>
      </c>
      <c r="AB118" t="s">
        <v>220</v>
      </c>
      <c r="AC118">
        <v>5</v>
      </c>
      <c r="AE118" s="6">
        <v>42979</v>
      </c>
      <c r="AF118" s="6">
        <v>42979</v>
      </c>
      <c r="AG118" s="6">
        <v>49430</v>
      </c>
      <c r="AH118" s="6">
        <v>37549</v>
      </c>
      <c r="AI118" s="6">
        <v>49430</v>
      </c>
      <c r="AJ118" s="6">
        <v>41334</v>
      </c>
      <c r="AL118" t="s">
        <v>221</v>
      </c>
      <c r="AM118" t="s">
        <v>221</v>
      </c>
      <c r="AN118" t="s">
        <v>221</v>
      </c>
      <c r="AO118" t="s">
        <v>221</v>
      </c>
    </row>
    <row r="119" spans="1:41" hidden="1" x14ac:dyDescent="0.2">
      <c r="A119">
        <v>2</v>
      </c>
      <c r="B119" t="s">
        <v>36</v>
      </c>
      <c r="C119">
        <v>300</v>
      </c>
      <c r="D119" t="s">
        <v>439</v>
      </c>
      <c r="E119">
        <v>3000210</v>
      </c>
      <c r="F119" t="s">
        <v>459</v>
      </c>
      <c r="G119">
        <v>60100</v>
      </c>
      <c r="H119">
        <v>140</v>
      </c>
      <c r="I119" t="s">
        <v>241</v>
      </c>
      <c r="J119">
        <v>1</v>
      </c>
      <c r="K119" t="s">
        <v>214</v>
      </c>
      <c r="L119">
        <v>1</v>
      </c>
      <c r="M119" t="s">
        <v>215</v>
      </c>
      <c r="N119">
        <v>0</v>
      </c>
      <c r="P119" t="s">
        <v>216</v>
      </c>
      <c r="Q119">
        <v>37092475</v>
      </c>
      <c r="R119" t="s">
        <v>229</v>
      </c>
      <c r="S119" t="s">
        <v>461</v>
      </c>
      <c r="T119" t="s">
        <v>225</v>
      </c>
      <c r="U119">
        <v>0.75</v>
      </c>
      <c r="V119">
        <v>0.25</v>
      </c>
      <c r="W119">
        <v>140</v>
      </c>
      <c r="X119" t="s">
        <v>241</v>
      </c>
      <c r="Y119">
        <v>0</v>
      </c>
      <c r="AA119">
        <v>80</v>
      </c>
      <c r="AB119" t="s">
        <v>220</v>
      </c>
      <c r="AC119">
        <v>3</v>
      </c>
      <c r="AD119">
        <v>101</v>
      </c>
      <c r="AE119" s="6">
        <v>42248</v>
      </c>
      <c r="AF119" s="6">
        <v>42552</v>
      </c>
      <c r="AG119" s="6">
        <v>55918</v>
      </c>
      <c r="AH119" s="6">
        <v>42248</v>
      </c>
      <c r="AI119" s="6">
        <v>55918</v>
      </c>
      <c r="AJ119" s="6">
        <v>33604</v>
      </c>
      <c r="AL119" t="s">
        <v>221</v>
      </c>
      <c r="AM119" t="s">
        <v>221</v>
      </c>
      <c r="AN119" t="s">
        <v>221</v>
      </c>
      <c r="AO119" t="s">
        <v>221</v>
      </c>
    </row>
    <row r="120" spans="1:41" hidden="1" x14ac:dyDescent="0.2">
      <c r="A120">
        <v>2</v>
      </c>
      <c r="B120" t="s">
        <v>36</v>
      </c>
      <c r="C120">
        <v>300</v>
      </c>
      <c r="D120" t="s">
        <v>439</v>
      </c>
      <c r="E120">
        <v>3000210</v>
      </c>
      <c r="F120" t="s">
        <v>459</v>
      </c>
      <c r="G120">
        <v>60100</v>
      </c>
      <c r="H120">
        <v>140</v>
      </c>
      <c r="I120" t="s">
        <v>241</v>
      </c>
      <c r="J120">
        <v>1</v>
      </c>
      <c r="K120" t="s">
        <v>214</v>
      </c>
      <c r="L120">
        <v>1</v>
      </c>
      <c r="M120" t="s">
        <v>215</v>
      </c>
      <c r="N120">
        <v>0</v>
      </c>
      <c r="P120" t="s">
        <v>216</v>
      </c>
      <c r="Q120">
        <v>305111296</v>
      </c>
      <c r="R120" t="s">
        <v>1321</v>
      </c>
      <c r="S120" t="s">
        <v>1322</v>
      </c>
      <c r="T120" t="s">
        <v>219</v>
      </c>
      <c r="U120">
        <v>0.75</v>
      </c>
      <c r="V120">
        <v>0.5</v>
      </c>
      <c r="W120">
        <v>140</v>
      </c>
      <c r="X120" t="s">
        <v>241</v>
      </c>
      <c r="Y120">
        <v>0</v>
      </c>
      <c r="AA120">
        <v>80</v>
      </c>
      <c r="AB120" t="s">
        <v>220</v>
      </c>
      <c r="AC120">
        <v>2</v>
      </c>
      <c r="AE120" s="6">
        <v>43709</v>
      </c>
      <c r="AF120" s="6">
        <v>43709</v>
      </c>
      <c r="AG120" s="6">
        <v>57710</v>
      </c>
      <c r="AH120" s="6">
        <v>43132</v>
      </c>
      <c r="AI120" s="6">
        <v>57710</v>
      </c>
      <c r="AJ120" s="6">
        <v>33604</v>
      </c>
      <c r="AL120" t="s">
        <v>221</v>
      </c>
      <c r="AM120" t="s">
        <v>221</v>
      </c>
      <c r="AN120" t="s">
        <v>221</v>
      </c>
      <c r="AO120" t="s">
        <v>221</v>
      </c>
    </row>
    <row r="121" spans="1:41" hidden="1" x14ac:dyDescent="0.2">
      <c r="A121">
        <v>2</v>
      </c>
      <c r="B121" t="s">
        <v>36</v>
      </c>
      <c r="C121">
        <v>300</v>
      </c>
      <c r="D121" t="s">
        <v>439</v>
      </c>
      <c r="E121">
        <v>3000210</v>
      </c>
      <c r="F121" t="s">
        <v>459</v>
      </c>
      <c r="G121">
        <v>60200</v>
      </c>
      <c r="H121">
        <v>140</v>
      </c>
      <c r="I121" t="s">
        <v>241</v>
      </c>
      <c r="J121">
        <v>1</v>
      </c>
      <c r="K121" t="s">
        <v>214</v>
      </c>
      <c r="L121">
        <v>1</v>
      </c>
      <c r="M121" t="s">
        <v>215</v>
      </c>
      <c r="N121">
        <v>0</v>
      </c>
      <c r="P121" t="s">
        <v>216</v>
      </c>
      <c r="Q121">
        <v>39694930</v>
      </c>
      <c r="R121" t="s">
        <v>1323</v>
      </c>
      <c r="S121" t="s">
        <v>1324</v>
      </c>
      <c r="T121" t="s">
        <v>219</v>
      </c>
      <c r="U121">
        <v>0.5</v>
      </c>
      <c r="V121">
        <v>0.2</v>
      </c>
      <c r="W121">
        <v>140</v>
      </c>
      <c r="X121" t="s">
        <v>241</v>
      </c>
      <c r="Y121">
        <v>0</v>
      </c>
      <c r="AA121">
        <v>80</v>
      </c>
      <c r="AB121" t="s">
        <v>220</v>
      </c>
      <c r="AC121">
        <v>1</v>
      </c>
      <c r="AE121" s="6">
        <v>43983</v>
      </c>
      <c r="AF121" s="6">
        <v>43983</v>
      </c>
      <c r="AG121" s="6">
        <v>55122</v>
      </c>
      <c r="AH121" s="6">
        <v>43983</v>
      </c>
      <c r="AI121" s="6">
        <v>55122</v>
      </c>
      <c r="AJ121" s="6">
        <v>41334</v>
      </c>
      <c r="AL121" t="s">
        <v>221</v>
      </c>
      <c r="AM121" t="s">
        <v>221</v>
      </c>
      <c r="AN121" t="s">
        <v>221</v>
      </c>
      <c r="AO121" t="s">
        <v>221</v>
      </c>
    </row>
    <row r="122" spans="1:41" hidden="1" x14ac:dyDescent="0.2">
      <c r="A122">
        <v>2</v>
      </c>
      <c r="B122" t="s">
        <v>36</v>
      </c>
      <c r="C122">
        <v>300</v>
      </c>
      <c r="D122" t="s">
        <v>439</v>
      </c>
      <c r="E122">
        <v>3000210</v>
      </c>
      <c r="F122" t="s">
        <v>459</v>
      </c>
      <c r="G122">
        <v>60200</v>
      </c>
      <c r="H122">
        <v>140</v>
      </c>
      <c r="I122" t="s">
        <v>241</v>
      </c>
      <c r="J122">
        <v>1</v>
      </c>
      <c r="K122" t="s">
        <v>214</v>
      </c>
      <c r="L122">
        <v>1</v>
      </c>
      <c r="M122" t="s">
        <v>215</v>
      </c>
      <c r="N122">
        <v>0</v>
      </c>
      <c r="P122" t="s">
        <v>216</v>
      </c>
      <c r="Q122">
        <v>200638070</v>
      </c>
      <c r="R122" t="s">
        <v>1325</v>
      </c>
      <c r="S122" t="s">
        <v>1326</v>
      </c>
      <c r="T122" t="s">
        <v>225</v>
      </c>
      <c r="U122">
        <v>0.5</v>
      </c>
      <c r="V122">
        <v>0.05</v>
      </c>
      <c r="W122">
        <v>140</v>
      </c>
      <c r="X122" t="s">
        <v>241</v>
      </c>
      <c r="Y122">
        <v>0</v>
      </c>
      <c r="AA122">
        <v>80</v>
      </c>
      <c r="AB122" t="s">
        <v>220</v>
      </c>
      <c r="AC122">
        <v>2</v>
      </c>
      <c r="AE122" s="6">
        <v>43709</v>
      </c>
      <c r="AF122" s="6">
        <v>43709</v>
      </c>
      <c r="AG122" s="6">
        <v>56734</v>
      </c>
      <c r="AH122" s="6">
        <v>43709</v>
      </c>
      <c r="AI122" s="6">
        <v>56734</v>
      </c>
      <c r="AJ122" s="6">
        <v>41334</v>
      </c>
      <c r="AL122" t="s">
        <v>221</v>
      </c>
      <c r="AM122" t="s">
        <v>221</v>
      </c>
      <c r="AN122" t="s">
        <v>221</v>
      </c>
      <c r="AO122" t="s">
        <v>221</v>
      </c>
    </row>
    <row r="123" spans="1:41" hidden="1" x14ac:dyDescent="0.2">
      <c r="A123">
        <v>2</v>
      </c>
      <c r="B123" t="s">
        <v>36</v>
      </c>
      <c r="C123">
        <v>300</v>
      </c>
      <c r="D123" t="s">
        <v>439</v>
      </c>
      <c r="E123">
        <v>3000210</v>
      </c>
      <c r="F123" t="s">
        <v>459</v>
      </c>
      <c r="G123">
        <v>60200</v>
      </c>
      <c r="H123">
        <v>140</v>
      </c>
      <c r="I123" t="s">
        <v>241</v>
      </c>
      <c r="J123">
        <v>1</v>
      </c>
      <c r="K123" t="s">
        <v>214</v>
      </c>
      <c r="L123">
        <v>1</v>
      </c>
      <c r="M123" t="s">
        <v>215</v>
      </c>
      <c r="N123">
        <v>0</v>
      </c>
      <c r="P123" t="s">
        <v>216</v>
      </c>
      <c r="Q123">
        <v>305111296</v>
      </c>
      <c r="R123" t="s">
        <v>1321</v>
      </c>
      <c r="S123" t="s">
        <v>1322</v>
      </c>
      <c r="T123" t="s">
        <v>219</v>
      </c>
      <c r="U123">
        <v>0.5</v>
      </c>
      <c r="V123">
        <v>0.2</v>
      </c>
      <c r="W123">
        <v>140</v>
      </c>
      <c r="X123" t="s">
        <v>241</v>
      </c>
      <c r="Y123">
        <v>0</v>
      </c>
      <c r="AA123">
        <v>80</v>
      </c>
      <c r="AB123" t="s">
        <v>220</v>
      </c>
      <c r="AC123">
        <v>2</v>
      </c>
      <c r="AE123" s="6">
        <v>43709</v>
      </c>
      <c r="AF123" s="6">
        <v>43709</v>
      </c>
      <c r="AG123" s="6">
        <v>57710</v>
      </c>
      <c r="AH123" s="6">
        <v>43132</v>
      </c>
      <c r="AI123" s="6">
        <v>57710</v>
      </c>
      <c r="AJ123" s="6">
        <v>41334</v>
      </c>
      <c r="AL123" t="s">
        <v>221</v>
      </c>
      <c r="AM123" t="s">
        <v>221</v>
      </c>
      <c r="AN123" t="s">
        <v>221</v>
      </c>
      <c r="AO123" t="s">
        <v>221</v>
      </c>
    </row>
    <row r="124" spans="1:41" hidden="1" x14ac:dyDescent="0.2">
      <c r="A124">
        <v>2</v>
      </c>
      <c r="B124" t="s">
        <v>36</v>
      </c>
      <c r="C124">
        <v>300</v>
      </c>
      <c r="D124" t="s">
        <v>439</v>
      </c>
      <c r="E124">
        <v>3000220</v>
      </c>
      <c r="F124" t="s">
        <v>465</v>
      </c>
      <c r="G124">
        <v>50100</v>
      </c>
      <c r="H124">
        <v>140</v>
      </c>
      <c r="I124" t="s">
        <v>241</v>
      </c>
      <c r="J124">
        <v>1</v>
      </c>
      <c r="K124" t="s">
        <v>214</v>
      </c>
      <c r="L124">
        <v>1</v>
      </c>
      <c r="M124" t="s">
        <v>215</v>
      </c>
      <c r="N124">
        <v>0</v>
      </c>
      <c r="P124" t="s">
        <v>216</v>
      </c>
      <c r="Q124">
        <v>301556809</v>
      </c>
      <c r="R124" t="s">
        <v>1327</v>
      </c>
      <c r="S124" t="s">
        <v>481</v>
      </c>
      <c r="T124" t="s">
        <v>219</v>
      </c>
      <c r="U124">
        <v>0.75</v>
      </c>
      <c r="V124">
        <v>0.15</v>
      </c>
      <c r="W124">
        <v>140</v>
      </c>
      <c r="X124" t="s">
        <v>241</v>
      </c>
      <c r="Y124">
        <v>0</v>
      </c>
      <c r="AA124">
        <v>80</v>
      </c>
      <c r="AB124" t="s">
        <v>220</v>
      </c>
      <c r="AC124">
        <v>1</v>
      </c>
      <c r="AE124" s="6">
        <v>44105</v>
      </c>
      <c r="AF124" s="6">
        <v>44105</v>
      </c>
      <c r="AG124" s="6">
        <v>56673</v>
      </c>
      <c r="AH124" s="6">
        <v>43810</v>
      </c>
      <c r="AI124" s="6">
        <v>56673</v>
      </c>
      <c r="AJ124" s="6">
        <v>34060</v>
      </c>
      <c r="AL124" t="s">
        <v>221</v>
      </c>
      <c r="AM124" t="s">
        <v>221</v>
      </c>
      <c r="AN124" t="s">
        <v>221</v>
      </c>
      <c r="AO124" t="s">
        <v>221</v>
      </c>
    </row>
    <row r="125" spans="1:41" hidden="1" x14ac:dyDescent="0.2">
      <c r="A125">
        <v>2</v>
      </c>
      <c r="B125" t="s">
        <v>36</v>
      </c>
      <c r="C125">
        <v>300</v>
      </c>
      <c r="D125" t="s">
        <v>439</v>
      </c>
      <c r="E125">
        <v>3000220</v>
      </c>
      <c r="F125" t="s">
        <v>465</v>
      </c>
      <c r="G125">
        <v>50200</v>
      </c>
      <c r="H125">
        <v>140</v>
      </c>
      <c r="I125" t="s">
        <v>241</v>
      </c>
      <c r="J125">
        <v>1</v>
      </c>
      <c r="K125" t="s">
        <v>214</v>
      </c>
      <c r="L125">
        <v>1</v>
      </c>
      <c r="M125" t="s">
        <v>215</v>
      </c>
      <c r="N125">
        <v>0</v>
      </c>
      <c r="P125" t="s">
        <v>216</v>
      </c>
      <c r="Q125">
        <v>37649217</v>
      </c>
      <c r="R125" t="s">
        <v>1328</v>
      </c>
      <c r="S125" t="s">
        <v>584</v>
      </c>
      <c r="T125" t="s">
        <v>219</v>
      </c>
      <c r="U125">
        <v>0.75</v>
      </c>
      <c r="V125">
        <v>0.04</v>
      </c>
      <c r="W125">
        <v>140</v>
      </c>
      <c r="X125" t="s">
        <v>241</v>
      </c>
      <c r="Y125">
        <v>0</v>
      </c>
      <c r="AA125">
        <v>80</v>
      </c>
      <c r="AB125" t="s">
        <v>220</v>
      </c>
      <c r="AC125">
        <v>3</v>
      </c>
      <c r="AE125" s="6">
        <v>43374</v>
      </c>
      <c r="AF125" s="6">
        <v>43374</v>
      </c>
      <c r="AG125" s="6">
        <v>52148</v>
      </c>
      <c r="AH125" s="6">
        <v>42979</v>
      </c>
      <c r="AI125" s="6">
        <v>52148</v>
      </c>
      <c r="AJ125" s="6">
        <v>41334</v>
      </c>
      <c r="AL125" t="s">
        <v>221</v>
      </c>
      <c r="AM125" t="s">
        <v>221</v>
      </c>
      <c r="AN125" t="s">
        <v>221</v>
      </c>
      <c r="AO125" t="s">
        <v>221</v>
      </c>
    </row>
    <row r="126" spans="1:41" hidden="1" x14ac:dyDescent="0.2">
      <c r="A126">
        <v>2</v>
      </c>
      <c r="B126" t="s">
        <v>36</v>
      </c>
      <c r="C126">
        <v>300</v>
      </c>
      <c r="D126" t="s">
        <v>439</v>
      </c>
      <c r="E126">
        <v>3000220</v>
      </c>
      <c r="F126" t="s">
        <v>465</v>
      </c>
      <c r="G126">
        <v>50200</v>
      </c>
      <c r="H126">
        <v>140</v>
      </c>
      <c r="I126" t="s">
        <v>241</v>
      </c>
      <c r="J126">
        <v>1</v>
      </c>
      <c r="K126" t="s">
        <v>214</v>
      </c>
      <c r="L126">
        <v>1</v>
      </c>
      <c r="M126" t="s">
        <v>215</v>
      </c>
      <c r="N126">
        <v>0</v>
      </c>
      <c r="P126" t="s">
        <v>216</v>
      </c>
      <c r="Q126">
        <v>57186223</v>
      </c>
      <c r="R126" t="s">
        <v>1329</v>
      </c>
      <c r="S126" t="s">
        <v>367</v>
      </c>
      <c r="T126" t="s">
        <v>219</v>
      </c>
      <c r="U126">
        <v>0.75</v>
      </c>
      <c r="V126">
        <v>0.01</v>
      </c>
      <c r="W126">
        <v>140</v>
      </c>
      <c r="X126" t="s">
        <v>241</v>
      </c>
      <c r="Y126">
        <v>0</v>
      </c>
      <c r="AA126">
        <v>80</v>
      </c>
      <c r="AB126" t="s">
        <v>220</v>
      </c>
      <c r="AC126">
        <v>5</v>
      </c>
      <c r="AD126">
        <v>102</v>
      </c>
      <c r="AE126" s="6">
        <v>42170</v>
      </c>
      <c r="AF126" s="6">
        <v>42170</v>
      </c>
      <c r="AG126" s="6">
        <v>44262</v>
      </c>
      <c r="AH126" s="6">
        <v>39849</v>
      </c>
      <c r="AI126" s="6">
        <v>46843</v>
      </c>
      <c r="AJ126" s="6">
        <v>41334</v>
      </c>
      <c r="AL126" t="s">
        <v>221</v>
      </c>
      <c r="AM126" t="s">
        <v>221</v>
      </c>
      <c r="AN126" t="s">
        <v>221</v>
      </c>
      <c r="AO126" t="s">
        <v>221</v>
      </c>
    </row>
    <row r="127" spans="1:41" hidden="1" x14ac:dyDescent="0.2">
      <c r="A127">
        <v>2</v>
      </c>
      <c r="B127" t="s">
        <v>36</v>
      </c>
      <c r="C127">
        <v>300</v>
      </c>
      <c r="D127" t="s">
        <v>439</v>
      </c>
      <c r="E127">
        <v>3000220</v>
      </c>
      <c r="F127" t="s">
        <v>465</v>
      </c>
      <c r="G127">
        <v>50200</v>
      </c>
      <c r="H127">
        <v>140</v>
      </c>
      <c r="I127" t="s">
        <v>241</v>
      </c>
      <c r="J127">
        <v>1</v>
      </c>
      <c r="K127" t="s">
        <v>214</v>
      </c>
      <c r="L127">
        <v>1</v>
      </c>
      <c r="M127" t="s">
        <v>215</v>
      </c>
      <c r="N127">
        <v>0</v>
      </c>
      <c r="P127" t="s">
        <v>216</v>
      </c>
      <c r="Q127">
        <v>313155905</v>
      </c>
      <c r="R127" t="s">
        <v>1330</v>
      </c>
      <c r="S127" t="s">
        <v>365</v>
      </c>
      <c r="T127" t="s">
        <v>219</v>
      </c>
      <c r="U127">
        <v>0.75</v>
      </c>
      <c r="V127">
        <v>0.7</v>
      </c>
      <c r="W127">
        <v>140</v>
      </c>
      <c r="X127" t="s">
        <v>241</v>
      </c>
      <c r="Y127">
        <v>0</v>
      </c>
      <c r="AA127">
        <v>80</v>
      </c>
      <c r="AB127" t="s">
        <v>220</v>
      </c>
      <c r="AC127">
        <v>1</v>
      </c>
      <c r="AE127" s="6">
        <v>44129</v>
      </c>
      <c r="AF127" s="6">
        <v>44129</v>
      </c>
      <c r="AG127" s="6">
        <v>59414</v>
      </c>
      <c r="AH127" s="6">
        <v>44129</v>
      </c>
      <c r="AI127" s="6">
        <v>59414</v>
      </c>
      <c r="AJ127" s="6">
        <v>41334</v>
      </c>
      <c r="AL127" t="s">
        <v>221</v>
      </c>
      <c r="AM127" t="s">
        <v>221</v>
      </c>
      <c r="AN127" t="s">
        <v>221</v>
      </c>
      <c r="AO127" t="s">
        <v>221</v>
      </c>
    </row>
    <row r="128" spans="1:41" hidden="1" x14ac:dyDescent="0.2">
      <c r="A128">
        <v>2</v>
      </c>
      <c r="B128" t="s">
        <v>36</v>
      </c>
      <c r="C128">
        <v>300</v>
      </c>
      <c r="D128" t="s">
        <v>439</v>
      </c>
      <c r="E128">
        <v>3000310</v>
      </c>
      <c r="F128" t="s">
        <v>470</v>
      </c>
      <c r="G128">
        <v>50100</v>
      </c>
      <c r="H128">
        <v>140</v>
      </c>
      <c r="I128" t="s">
        <v>241</v>
      </c>
      <c r="J128">
        <v>1</v>
      </c>
      <c r="K128" t="s">
        <v>214</v>
      </c>
      <c r="L128">
        <v>1</v>
      </c>
      <c r="M128" t="s">
        <v>215</v>
      </c>
      <c r="N128">
        <v>0</v>
      </c>
      <c r="P128" t="s">
        <v>216</v>
      </c>
      <c r="Q128">
        <v>204654289</v>
      </c>
      <c r="R128" t="s">
        <v>457</v>
      </c>
      <c r="S128" t="s">
        <v>458</v>
      </c>
      <c r="T128" t="s">
        <v>219</v>
      </c>
      <c r="U128">
        <v>0.25</v>
      </c>
      <c r="V128">
        <v>0.25</v>
      </c>
      <c r="W128">
        <v>140</v>
      </c>
      <c r="X128" t="s">
        <v>241</v>
      </c>
      <c r="Y128">
        <v>0</v>
      </c>
      <c r="AA128">
        <v>80</v>
      </c>
      <c r="AB128" t="s">
        <v>220</v>
      </c>
      <c r="AC128">
        <v>1</v>
      </c>
      <c r="AE128" s="6">
        <v>44066</v>
      </c>
      <c r="AF128" s="6">
        <v>44066</v>
      </c>
      <c r="AG128" s="6">
        <v>58318</v>
      </c>
      <c r="AH128" s="6">
        <v>44066</v>
      </c>
      <c r="AI128" s="6">
        <v>58318</v>
      </c>
      <c r="AJ128" s="6">
        <v>18629</v>
      </c>
      <c r="AL128" t="s">
        <v>221</v>
      </c>
      <c r="AM128" t="s">
        <v>221</v>
      </c>
      <c r="AN128" t="s">
        <v>221</v>
      </c>
      <c r="AO128" t="s">
        <v>221</v>
      </c>
    </row>
    <row r="129" spans="1:41" hidden="1" x14ac:dyDescent="0.2">
      <c r="A129">
        <v>2</v>
      </c>
      <c r="B129" t="s">
        <v>36</v>
      </c>
      <c r="C129">
        <v>300</v>
      </c>
      <c r="D129" t="s">
        <v>439</v>
      </c>
      <c r="E129">
        <v>3000310</v>
      </c>
      <c r="F129" t="s">
        <v>470</v>
      </c>
      <c r="G129">
        <v>50200</v>
      </c>
      <c r="H129">
        <v>140</v>
      </c>
      <c r="I129" t="s">
        <v>241</v>
      </c>
      <c r="J129">
        <v>1</v>
      </c>
      <c r="K129" t="s">
        <v>214</v>
      </c>
      <c r="L129">
        <v>1</v>
      </c>
      <c r="M129" t="s">
        <v>215</v>
      </c>
      <c r="N129">
        <v>0</v>
      </c>
      <c r="P129" t="s">
        <v>216</v>
      </c>
      <c r="Q129">
        <v>21805767</v>
      </c>
      <c r="R129" t="s">
        <v>1331</v>
      </c>
      <c r="S129" t="s">
        <v>391</v>
      </c>
      <c r="T129" t="s">
        <v>219</v>
      </c>
      <c r="U129">
        <v>0.5</v>
      </c>
      <c r="V129">
        <v>0.5</v>
      </c>
      <c r="W129">
        <v>140</v>
      </c>
      <c r="X129" t="s">
        <v>241</v>
      </c>
      <c r="Y129">
        <v>0</v>
      </c>
      <c r="AA129">
        <v>80</v>
      </c>
      <c r="AB129" t="s">
        <v>220</v>
      </c>
      <c r="AC129">
        <v>5</v>
      </c>
      <c r="AD129">
        <v>101</v>
      </c>
      <c r="AE129" s="6">
        <v>39264</v>
      </c>
      <c r="AF129" s="6">
        <v>42477</v>
      </c>
      <c r="AG129" s="6">
        <v>52486</v>
      </c>
      <c r="AH129" s="6">
        <v>39264</v>
      </c>
      <c r="AI129" s="6">
        <v>55061</v>
      </c>
      <c r="AJ129" s="6">
        <v>41334</v>
      </c>
      <c r="AL129" t="s">
        <v>221</v>
      </c>
      <c r="AM129" t="s">
        <v>221</v>
      </c>
      <c r="AN129" t="s">
        <v>221</v>
      </c>
      <c r="AO129" t="s">
        <v>221</v>
      </c>
    </row>
    <row r="130" spans="1:41" hidden="1" x14ac:dyDescent="0.2">
      <c r="A130">
        <v>2</v>
      </c>
      <c r="B130" t="s">
        <v>36</v>
      </c>
      <c r="C130">
        <v>300</v>
      </c>
      <c r="D130" t="s">
        <v>439</v>
      </c>
      <c r="E130">
        <v>3000320</v>
      </c>
      <c r="F130" t="s">
        <v>471</v>
      </c>
      <c r="G130">
        <v>70100</v>
      </c>
      <c r="H130">
        <v>140</v>
      </c>
      <c r="I130" t="s">
        <v>241</v>
      </c>
      <c r="J130">
        <v>1</v>
      </c>
      <c r="K130" t="s">
        <v>214</v>
      </c>
      <c r="L130">
        <v>1</v>
      </c>
      <c r="M130" t="s">
        <v>215</v>
      </c>
      <c r="N130">
        <v>0</v>
      </c>
      <c r="P130" t="s">
        <v>216</v>
      </c>
      <c r="Q130">
        <v>55942189</v>
      </c>
      <c r="R130" t="s">
        <v>1332</v>
      </c>
      <c r="S130" t="s">
        <v>1333</v>
      </c>
      <c r="T130" t="s">
        <v>219</v>
      </c>
      <c r="U130">
        <v>0.26</v>
      </c>
      <c r="V130">
        <v>0.1</v>
      </c>
      <c r="W130">
        <v>140</v>
      </c>
      <c r="X130" t="s">
        <v>241</v>
      </c>
      <c r="Y130">
        <v>0</v>
      </c>
      <c r="AA130">
        <v>80</v>
      </c>
      <c r="AB130" t="s">
        <v>220</v>
      </c>
      <c r="AC130">
        <v>3</v>
      </c>
      <c r="AD130">
        <v>106</v>
      </c>
      <c r="AE130" s="6">
        <v>40513</v>
      </c>
      <c r="AF130" s="6">
        <v>40513</v>
      </c>
      <c r="AG130" s="6">
        <v>46204</v>
      </c>
      <c r="AH130" s="6">
        <v>37927</v>
      </c>
      <c r="AI130" s="6">
        <v>46204</v>
      </c>
      <c r="AJ130" s="6">
        <v>18629</v>
      </c>
      <c r="AL130" t="s">
        <v>221</v>
      </c>
      <c r="AM130" t="s">
        <v>221</v>
      </c>
      <c r="AN130" t="s">
        <v>221</v>
      </c>
      <c r="AO130" t="s">
        <v>221</v>
      </c>
    </row>
    <row r="131" spans="1:41" hidden="1" x14ac:dyDescent="0.2">
      <c r="A131">
        <v>2</v>
      </c>
      <c r="B131" t="s">
        <v>36</v>
      </c>
      <c r="C131">
        <v>300</v>
      </c>
      <c r="D131" t="s">
        <v>439</v>
      </c>
      <c r="E131">
        <v>3000320</v>
      </c>
      <c r="F131" t="s">
        <v>471</v>
      </c>
      <c r="G131">
        <v>70100</v>
      </c>
      <c r="H131">
        <v>140</v>
      </c>
      <c r="I131" t="s">
        <v>241</v>
      </c>
      <c r="J131">
        <v>1</v>
      </c>
      <c r="K131" t="s">
        <v>214</v>
      </c>
      <c r="L131">
        <v>1</v>
      </c>
      <c r="M131" t="s">
        <v>215</v>
      </c>
      <c r="N131">
        <v>0</v>
      </c>
      <c r="P131" t="s">
        <v>216</v>
      </c>
      <c r="Q131">
        <v>301563151</v>
      </c>
      <c r="R131" t="s">
        <v>476</v>
      </c>
      <c r="S131" t="s">
        <v>243</v>
      </c>
      <c r="T131" t="s">
        <v>219</v>
      </c>
      <c r="U131">
        <v>0.26</v>
      </c>
      <c r="V131">
        <v>0.15</v>
      </c>
      <c r="W131">
        <v>140</v>
      </c>
      <c r="X131" t="s">
        <v>241</v>
      </c>
      <c r="Y131">
        <v>0</v>
      </c>
      <c r="AA131">
        <v>80</v>
      </c>
      <c r="AB131" t="s">
        <v>220</v>
      </c>
      <c r="AC131">
        <v>3</v>
      </c>
      <c r="AE131" s="6">
        <v>43604</v>
      </c>
      <c r="AF131" s="6">
        <v>43604</v>
      </c>
      <c r="AG131" s="6">
        <v>56887</v>
      </c>
      <c r="AH131" s="6">
        <v>41287</v>
      </c>
      <c r="AI131" s="6">
        <v>56887</v>
      </c>
      <c r="AJ131" s="6">
        <v>18629</v>
      </c>
      <c r="AL131" t="s">
        <v>221</v>
      </c>
      <c r="AM131" t="s">
        <v>221</v>
      </c>
      <c r="AN131" t="s">
        <v>221</v>
      </c>
      <c r="AO131" t="s">
        <v>221</v>
      </c>
    </row>
    <row r="132" spans="1:41" hidden="1" x14ac:dyDescent="0.2">
      <c r="A132">
        <v>2</v>
      </c>
      <c r="B132" t="s">
        <v>36</v>
      </c>
      <c r="C132">
        <v>300</v>
      </c>
      <c r="D132" t="s">
        <v>439</v>
      </c>
      <c r="E132">
        <v>3000320</v>
      </c>
      <c r="F132" t="s">
        <v>471</v>
      </c>
      <c r="G132">
        <v>70200</v>
      </c>
      <c r="H132">
        <v>140</v>
      </c>
      <c r="I132" t="s">
        <v>241</v>
      </c>
      <c r="J132">
        <v>1</v>
      </c>
      <c r="K132" t="s">
        <v>214</v>
      </c>
      <c r="L132">
        <v>1</v>
      </c>
      <c r="M132" t="s">
        <v>215</v>
      </c>
      <c r="N132">
        <v>0</v>
      </c>
      <c r="P132" t="s">
        <v>216</v>
      </c>
      <c r="Q132">
        <v>37092475</v>
      </c>
      <c r="R132" t="s">
        <v>229</v>
      </c>
      <c r="S132" t="s">
        <v>461</v>
      </c>
      <c r="T132" t="s">
        <v>225</v>
      </c>
      <c r="U132">
        <v>0.75</v>
      </c>
      <c r="V132">
        <v>0.75</v>
      </c>
      <c r="W132">
        <v>140</v>
      </c>
      <c r="X132" t="s">
        <v>241</v>
      </c>
      <c r="Y132">
        <v>0</v>
      </c>
      <c r="AA132">
        <v>80</v>
      </c>
      <c r="AB132" t="s">
        <v>220</v>
      </c>
      <c r="AC132">
        <v>3</v>
      </c>
      <c r="AD132">
        <v>101</v>
      </c>
      <c r="AE132" s="6">
        <v>42248</v>
      </c>
      <c r="AF132" s="6">
        <v>42248</v>
      </c>
      <c r="AG132" s="6">
        <v>55918</v>
      </c>
      <c r="AH132" s="6">
        <v>42248</v>
      </c>
      <c r="AI132" s="6">
        <v>55918</v>
      </c>
      <c r="AJ132" s="6">
        <v>41334</v>
      </c>
      <c r="AL132" t="s">
        <v>221</v>
      </c>
      <c r="AM132" t="s">
        <v>221</v>
      </c>
      <c r="AN132" t="s">
        <v>221</v>
      </c>
      <c r="AO132" t="s">
        <v>221</v>
      </c>
    </row>
    <row r="133" spans="1:41" hidden="1" x14ac:dyDescent="0.2">
      <c r="A133">
        <v>2</v>
      </c>
      <c r="B133" t="s">
        <v>36</v>
      </c>
      <c r="C133">
        <v>301</v>
      </c>
      <c r="D133" t="s">
        <v>477</v>
      </c>
      <c r="E133">
        <v>3010000</v>
      </c>
      <c r="F133" t="s">
        <v>38</v>
      </c>
      <c r="G133">
        <v>52400</v>
      </c>
      <c r="H133">
        <v>120</v>
      </c>
      <c r="I133" t="s">
        <v>227</v>
      </c>
      <c r="J133">
        <v>1</v>
      </c>
      <c r="K133" t="s">
        <v>214</v>
      </c>
      <c r="L133">
        <v>1</v>
      </c>
      <c r="M133" t="s">
        <v>215</v>
      </c>
      <c r="N133">
        <v>8</v>
      </c>
      <c r="O133" t="s">
        <v>228</v>
      </c>
      <c r="P133" t="s">
        <v>216</v>
      </c>
      <c r="Q133">
        <v>316237320</v>
      </c>
      <c r="R133" t="s">
        <v>1334</v>
      </c>
      <c r="S133" t="s">
        <v>1016</v>
      </c>
      <c r="T133" t="s">
        <v>225</v>
      </c>
      <c r="U133">
        <v>1</v>
      </c>
      <c r="V133">
        <v>1</v>
      </c>
      <c r="W133">
        <v>120</v>
      </c>
      <c r="X133" t="s">
        <v>227</v>
      </c>
      <c r="Y133">
        <v>0</v>
      </c>
      <c r="AA133">
        <v>80</v>
      </c>
      <c r="AB133" t="s">
        <v>220</v>
      </c>
      <c r="AC133">
        <v>1</v>
      </c>
      <c r="AE133" s="6">
        <v>43990</v>
      </c>
      <c r="AF133" s="6">
        <v>43990</v>
      </c>
      <c r="AG133" s="6">
        <v>45808</v>
      </c>
      <c r="AH133" s="6">
        <v>43990</v>
      </c>
      <c r="AI133" s="6">
        <v>44126</v>
      </c>
      <c r="AJ133" s="6">
        <v>42461</v>
      </c>
      <c r="AL133" t="s">
        <v>221</v>
      </c>
      <c r="AM133" t="s">
        <v>221</v>
      </c>
      <c r="AN133" t="s">
        <v>221</v>
      </c>
      <c r="AO133" t="s">
        <v>221</v>
      </c>
    </row>
    <row r="134" spans="1:41" hidden="1" x14ac:dyDescent="0.2">
      <c r="A134">
        <v>2</v>
      </c>
      <c r="B134" t="s">
        <v>36</v>
      </c>
      <c r="C134">
        <v>301</v>
      </c>
      <c r="D134" t="s">
        <v>477</v>
      </c>
      <c r="E134">
        <v>3010000</v>
      </c>
      <c r="F134" t="s">
        <v>38</v>
      </c>
      <c r="G134">
        <v>52500</v>
      </c>
      <c r="H134">
        <v>120</v>
      </c>
      <c r="I134" t="s">
        <v>227</v>
      </c>
      <c r="J134">
        <v>1</v>
      </c>
      <c r="K134" t="s">
        <v>214</v>
      </c>
      <c r="L134">
        <v>1</v>
      </c>
      <c r="M134" t="s">
        <v>215</v>
      </c>
      <c r="N134">
        <v>8</v>
      </c>
      <c r="O134" t="s">
        <v>228</v>
      </c>
      <c r="P134" t="s">
        <v>216</v>
      </c>
      <c r="Q134">
        <v>203091848</v>
      </c>
      <c r="R134" t="s">
        <v>479</v>
      </c>
      <c r="S134" t="s">
        <v>294</v>
      </c>
      <c r="T134" t="s">
        <v>219</v>
      </c>
      <c r="U134">
        <v>1</v>
      </c>
      <c r="V134">
        <v>0.25</v>
      </c>
      <c r="W134">
        <v>120</v>
      </c>
      <c r="X134" t="s">
        <v>227</v>
      </c>
      <c r="Y134">
        <v>0</v>
      </c>
      <c r="AA134">
        <v>80</v>
      </c>
      <c r="AB134" t="s">
        <v>220</v>
      </c>
      <c r="AC134">
        <v>1</v>
      </c>
      <c r="AE134" s="6">
        <v>43851</v>
      </c>
      <c r="AF134" s="6">
        <v>43851</v>
      </c>
      <c r="AG134" s="6">
        <v>46022</v>
      </c>
      <c r="AH134" s="6">
        <v>43851</v>
      </c>
      <c r="AI134" s="6">
        <v>46022</v>
      </c>
      <c r="AJ134" s="6">
        <v>42461</v>
      </c>
      <c r="AL134" t="s">
        <v>221</v>
      </c>
      <c r="AM134" t="s">
        <v>221</v>
      </c>
      <c r="AN134" t="s">
        <v>221</v>
      </c>
      <c r="AO134" t="s">
        <v>221</v>
      </c>
    </row>
    <row r="135" spans="1:41" hidden="1" x14ac:dyDescent="0.2">
      <c r="A135">
        <v>2</v>
      </c>
      <c r="B135" t="s">
        <v>36</v>
      </c>
      <c r="C135">
        <v>301</v>
      </c>
      <c r="D135" t="s">
        <v>477</v>
      </c>
      <c r="E135">
        <v>3010050</v>
      </c>
      <c r="F135" t="s">
        <v>1159</v>
      </c>
      <c r="G135">
        <v>10700</v>
      </c>
      <c r="H135">
        <v>120</v>
      </c>
      <c r="I135" t="s">
        <v>227</v>
      </c>
      <c r="J135">
        <v>1</v>
      </c>
      <c r="K135" t="s">
        <v>214</v>
      </c>
      <c r="L135">
        <v>1</v>
      </c>
      <c r="M135" t="s">
        <v>215</v>
      </c>
      <c r="N135">
        <v>8</v>
      </c>
      <c r="O135" t="s">
        <v>228</v>
      </c>
      <c r="P135" t="s">
        <v>216</v>
      </c>
      <c r="Q135">
        <v>203091848</v>
      </c>
      <c r="R135" t="s">
        <v>479</v>
      </c>
      <c r="S135" t="s">
        <v>294</v>
      </c>
      <c r="T135" t="s">
        <v>219</v>
      </c>
      <c r="U135">
        <v>0.5</v>
      </c>
      <c r="V135">
        <v>0.5</v>
      </c>
      <c r="W135">
        <v>120</v>
      </c>
      <c r="X135" t="s">
        <v>227</v>
      </c>
      <c r="Y135">
        <v>0</v>
      </c>
      <c r="AA135">
        <v>80</v>
      </c>
      <c r="AB135" t="s">
        <v>220</v>
      </c>
      <c r="AC135">
        <v>1</v>
      </c>
      <c r="AE135" s="6">
        <v>43851</v>
      </c>
      <c r="AF135" s="6">
        <v>43851</v>
      </c>
      <c r="AG135" s="6">
        <v>46022</v>
      </c>
      <c r="AH135" s="6">
        <v>43851</v>
      </c>
      <c r="AI135" s="6">
        <v>46022</v>
      </c>
      <c r="AJ135" s="6">
        <v>38777</v>
      </c>
      <c r="AL135" t="s">
        <v>221</v>
      </c>
      <c r="AM135" t="s">
        <v>221</v>
      </c>
      <c r="AN135" t="s">
        <v>221</v>
      </c>
      <c r="AO135" t="s">
        <v>221</v>
      </c>
    </row>
    <row r="136" spans="1:41" hidden="1" x14ac:dyDescent="0.2">
      <c r="A136">
        <v>2</v>
      </c>
      <c r="B136" t="s">
        <v>36</v>
      </c>
      <c r="C136">
        <v>302</v>
      </c>
      <c r="D136" t="s">
        <v>485</v>
      </c>
      <c r="E136">
        <v>3020000</v>
      </c>
      <c r="F136" t="s">
        <v>39</v>
      </c>
      <c r="G136">
        <v>20100</v>
      </c>
      <c r="H136">
        <v>64</v>
      </c>
      <c r="I136" t="s">
        <v>222</v>
      </c>
      <c r="J136">
        <v>1</v>
      </c>
      <c r="K136" t="s">
        <v>214</v>
      </c>
      <c r="L136">
        <v>1</v>
      </c>
      <c r="M136" t="s">
        <v>215</v>
      </c>
      <c r="N136">
        <v>0</v>
      </c>
      <c r="P136" t="s">
        <v>216</v>
      </c>
      <c r="Q136">
        <v>57242273</v>
      </c>
      <c r="R136" t="s">
        <v>1161</v>
      </c>
      <c r="S136" t="s">
        <v>513</v>
      </c>
      <c r="T136" t="s">
        <v>219</v>
      </c>
      <c r="U136">
        <v>0.5</v>
      </c>
      <c r="V136">
        <v>0.5</v>
      </c>
      <c r="W136">
        <v>64</v>
      </c>
      <c r="X136" t="s">
        <v>222</v>
      </c>
      <c r="Y136">
        <v>0</v>
      </c>
      <c r="AA136">
        <v>80</v>
      </c>
      <c r="AB136" t="s">
        <v>220</v>
      </c>
      <c r="AC136">
        <v>6</v>
      </c>
      <c r="AD136">
        <v>111</v>
      </c>
      <c r="AE136" s="6">
        <v>32905</v>
      </c>
      <c r="AF136" s="6">
        <v>32905</v>
      </c>
      <c r="AG136" s="6">
        <v>44255</v>
      </c>
      <c r="AH136" s="6">
        <v>32905</v>
      </c>
      <c r="AI136" s="6">
        <v>46783</v>
      </c>
      <c r="AJ136" s="6">
        <v>34060</v>
      </c>
      <c r="AL136" t="s">
        <v>221</v>
      </c>
      <c r="AM136" t="s">
        <v>221</v>
      </c>
      <c r="AN136" t="s">
        <v>221</v>
      </c>
      <c r="AO136" t="s">
        <v>221</v>
      </c>
    </row>
    <row r="137" spans="1:41" hidden="1" x14ac:dyDescent="0.2">
      <c r="A137">
        <v>2</v>
      </c>
      <c r="B137" t="s">
        <v>36</v>
      </c>
      <c r="C137">
        <v>302</v>
      </c>
      <c r="D137" t="s">
        <v>485</v>
      </c>
      <c r="E137">
        <v>3020000</v>
      </c>
      <c r="F137" t="s">
        <v>39</v>
      </c>
      <c r="G137">
        <v>25400</v>
      </c>
      <c r="H137">
        <v>120</v>
      </c>
      <c r="I137" t="s">
        <v>227</v>
      </c>
      <c r="J137">
        <v>1</v>
      </c>
      <c r="K137" t="s">
        <v>214</v>
      </c>
      <c r="L137">
        <v>1</v>
      </c>
      <c r="M137" t="s">
        <v>215</v>
      </c>
      <c r="N137">
        <v>8</v>
      </c>
      <c r="O137" t="s">
        <v>228</v>
      </c>
      <c r="P137" t="s">
        <v>216</v>
      </c>
      <c r="Q137">
        <v>26556027</v>
      </c>
      <c r="R137" t="s">
        <v>1335</v>
      </c>
      <c r="S137" t="s">
        <v>1336</v>
      </c>
      <c r="T137" t="s">
        <v>219</v>
      </c>
      <c r="U137">
        <v>1</v>
      </c>
      <c r="V137">
        <v>1</v>
      </c>
      <c r="W137">
        <v>120</v>
      </c>
      <c r="X137" t="s">
        <v>227</v>
      </c>
      <c r="Y137">
        <v>0</v>
      </c>
      <c r="AA137">
        <v>80</v>
      </c>
      <c r="AB137" t="s">
        <v>220</v>
      </c>
      <c r="AC137">
        <v>3</v>
      </c>
      <c r="AE137" s="6">
        <v>42461</v>
      </c>
      <c r="AF137" s="6">
        <v>42461</v>
      </c>
      <c r="AG137" s="6">
        <v>49765</v>
      </c>
      <c r="AH137" s="6">
        <v>42461</v>
      </c>
      <c r="AI137" s="6">
        <v>44710</v>
      </c>
      <c r="AJ137" s="6">
        <v>42461</v>
      </c>
      <c r="AL137" t="s">
        <v>221</v>
      </c>
      <c r="AM137" t="s">
        <v>221</v>
      </c>
      <c r="AN137" t="s">
        <v>221</v>
      </c>
      <c r="AO137" t="s">
        <v>221</v>
      </c>
    </row>
    <row r="138" spans="1:41" hidden="1" x14ac:dyDescent="0.2">
      <c r="A138">
        <v>2</v>
      </c>
      <c r="B138" t="s">
        <v>36</v>
      </c>
      <c r="C138">
        <v>302</v>
      </c>
      <c r="D138" t="s">
        <v>485</v>
      </c>
      <c r="E138">
        <v>3020000</v>
      </c>
      <c r="F138" t="s">
        <v>39</v>
      </c>
      <c r="G138">
        <v>25500</v>
      </c>
      <c r="H138">
        <v>120</v>
      </c>
      <c r="I138" t="s">
        <v>227</v>
      </c>
      <c r="J138">
        <v>1</v>
      </c>
      <c r="K138" t="s">
        <v>214</v>
      </c>
      <c r="L138">
        <v>1</v>
      </c>
      <c r="M138" t="s">
        <v>215</v>
      </c>
      <c r="N138">
        <v>8</v>
      </c>
      <c r="O138" t="s">
        <v>228</v>
      </c>
      <c r="P138" t="s">
        <v>216</v>
      </c>
      <c r="Q138">
        <v>319344370</v>
      </c>
      <c r="R138" t="s">
        <v>486</v>
      </c>
      <c r="S138" t="s">
        <v>487</v>
      </c>
      <c r="T138" t="s">
        <v>219</v>
      </c>
      <c r="U138">
        <v>0.5</v>
      </c>
      <c r="V138">
        <v>0.5</v>
      </c>
      <c r="W138">
        <v>120</v>
      </c>
      <c r="X138" t="s">
        <v>227</v>
      </c>
      <c r="Y138">
        <v>0</v>
      </c>
      <c r="AA138">
        <v>80</v>
      </c>
      <c r="AB138" t="s">
        <v>220</v>
      </c>
      <c r="AC138">
        <v>3</v>
      </c>
      <c r="AE138" s="6">
        <v>42095</v>
      </c>
      <c r="AF138" s="6">
        <v>43191</v>
      </c>
      <c r="AG138" s="6">
        <v>46843</v>
      </c>
      <c r="AH138" s="6">
        <v>43252</v>
      </c>
      <c r="AI138" s="6">
        <v>49460</v>
      </c>
      <c r="AJ138" s="6">
        <v>42461</v>
      </c>
      <c r="AL138" t="s">
        <v>221</v>
      </c>
      <c r="AM138" t="s">
        <v>221</v>
      </c>
      <c r="AN138" t="s">
        <v>221</v>
      </c>
      <c r="AO138" t="s">
        <v>221</v>
      </c>
    </row>
    <row r="139" spans="1:41" hidden="1" x14ac:dyDescent="0.2">
      <c r="A139">
        <v>2</v>
      </c>
      <c r="B139" t="s">
        <v>36</v>
      </c>
      <c r="C139">
        <v>303</v>
      </c>
      <c r="D139" t="s">
        <v>490</v>
      </c>
      <c r="E139">
        <v>3030000</v>
      </c>
      <c r="F139" t="s">
        <v>40</v>
      </c>
      <c r="G139">
        <v>35100</v>
      </c>
      <c r="H139">
        <v>63</v>
      </c>
      <c r="I139" t="s">
        <v>2</v>
      </c>
      <c r="J139">
        <v>1</v>
      </c>
      <c r="K139" t="s">
        <v>214</v>
      </c>
      <c r="L139">
        <v>1</v>
      </c>
      <c r="M139" t="s">
        <v>215</v>
      </c>
      <c r="N139">
        <v>0</v>
      </c>
      <c r="P139" t="s">
        <v>216</v>
      </c>
      <c r="Q139">
        <v>58811803</v>
      </c>
      <c r="R139" t="s">
        <v>491</v>
      </c>
      <c r="S139" t="s">
        <v>391</v>
      </c>
      <c r="T139" t="s">
        <v>219</v>
      </c>
      <c r="U139">
        <v>0.75</v>
      </c>
      <c r="V139">
        <v>0.75</v>
      </c>
      <c r="W139">
        <v>63</v>
      </c>
      <c r="X139" t="s">
        <v>2</v>
      </c>
      <c r="Y139">
        <v>0</v>
      </c>
      <c r="AA139">
        <v>80</v>
      </c>
      <c r="AB139" t="s">
        <v>220</v>
      </c>
      <c r="AC139">
        <v>6</v>
      </c>
      <c r="AD139">
        <v>104</v>
      </c>
      <c r="AE139" s="6">
        <v>32629</v>
      </c>
      <c r="AF139" s="6">
        <v>36008</v>
      </c>
      <c r="AG139" s="6">
        <v>45413</v>
      </c>
      <c r="AH139" s="6">
        <v>32629</v>
      </c>
      <c r="AI139" s="6">
        <v>45443</v>
      </c>
      <c r="AJ139" s="6">
        <v>33970</v>
      </c>
      <c r="AL139" t="s">
        <v>221</v>
      </c>
      <c r="AM139" t="s">
        <v>221</v>
      </c>
      <c r="AN139" t="s">
        <v>221</v>
      </c>
      <c r="AO139" t="s">
        <v>221</v>
      </c>
    </row>
    <row r="140" spans="1:41" hidden="1" x14ac:dyDescent="0.2">
      <c r="A140">
        <v>2</v>
      </c>
      <c r="B140" t="s">
        <v>36</v>
      </c>
      <c r="C140">
        <v>303</v>
      </c>
      <c r="D140" t="s">
        <v>490</v>
      </c>
      <c r="E140">
        <v>3030000</v>
      </c>
      <c r="F140" t="s">
        <v>40</v>
      </c>
      <c r="G140">
        <v>40100</v>
      </c>
      <c r="H140">
        <v>64</v>
      </c>
      <c r="I140" t="s">
        <v>222</v>
      </c>
      <c r="J140">
        <v>1</v>
      </c>
      <c r="K140" t="s">
        <v>214</v>
      </c>
      <c r="L140">
        <v>1</v>
      </c>
      <c r="M140" t="s">
        <v>215</v>
      </c>
      <c r="N140">
        <v>0</v>
      </c>
      <c r="P140" t="s">
        <v>216</v>
      </c>
      <c r="Q140">
        <v>25081944</v>
      </c>
      <c r="R140" t="s">
        <v>1337</v>
      </c>
      <c r="S140" t="s">
        <v>391</v>
      </c>
      <c r="T140" t="s">
        <v>219</v>
      </c>
      <c r="U140">
        <v>0.5</v>
      </c>
      <c r="V140">
        <v>0.5</v>
      </c>
      <c r="W140">
        <v>64</v>
      </c>
      <c r="X140" t="s">
        <v>222</v>
      </c>
      <c r="Y140">
        <v>0</v>
      </c>
      <c r="AA140">
        <v>80</v>
      </c>
      <c r="AB140" t="s">
        <v>220</v>
      </c>
      <c r="AC140">
        <v>5</v>
      </c>
      <c r="AD140">
        <v>105</v>
      </c>
      <c r="AE140" s="6">
        <v>42370</v>
      </c>
      <c r="AF140" s="6">
        <v>42370</v>
      </c>
      <c r="AG140" s="6">
        <v>46022</v>
      </c>
      <c r="AH140" s="6">
        <v>36617</v>
      </c>
      <c r="AI140" s="6">
        <v>44409</v>
      </c>
      <c r="AJ140" s="6">
        <v>18629</v>
      </c>
      <c r="AL140" t="s">
        <v>221</v>
      </c>
      <c r="AM140" t="s">
        <v>221</v>
      </c>
      <c r="AN140" t="s">
        <v>221</v>
      </c>
      <c r="AO140" t="s">
        <v>221</v>
      </c>
    </row>
    <row r="141" spans="1:41" hidden="1" x14ac:dyDescent="0.2">
      <c r="A141">
        <v>2</v>
      </c>
      <c r="B141" t="s">
        <v>36</v>
      </c>
      <c r="C141">
        <v>303</v>
      </c>
      <c r="D141" t="s">
        <v>490</v>
      </c>
      <c r="E141">
        <v>3030000</v>
      </c>
      <c r="F141" t="s">
        <v>40</v>
      </c>
      <c r="G141">
        <v>61700</v>
      </c>
      <c r="H141">
        <v>120</v>
      </c>
      <c r="I141" t="s">
        <v>227</v>
      </c>
      <c r="J141">
        <v>1</v>
      </c>
      <c r="K141" t="s">
        <v>214</v>
      </c>
      <c r="L141">
        <v>1</v>
      </c>
      <c r="M141" t="s">
        <v>215</v>
      </c>
      <c r="N141">
        <v>8</v>
      </c>
      <c r="O141" t="s">
        <v>228</v>
      </c>
      <c r="P141" t="s">
        <v>216</v>
      </c>
      <c r="Q141">
        <v>300505898</v>
      </c>
      <c r="R141" t="s">
        <v>1338</v>
      </c>
      <c r="S141" t="s">
        <v>527</v>
      </c>
      <c r="T141" t="s">
        <v>219</v>
      </c>
      <c r="U141">
        <v>1</v>
      </c>
      <c r="V141">
        <v>1</v>
      </c>
      <c r="W141">
        <v>120</v>
      </c>
      <c r="X141" t="s">
        <v>227</v>
      </c>
      <c r="Y141">
        <v>0</v>
      </c>
      <c r="AA141">
        <v>80</v>
      </c>
      <c r="AB141" t="s">
        <v>220</v>
      </c>
      <c r="AC141">
        <v>1</v>
      </c>
      <c r="AE141" s="6">
        <v>43774</v>
      </c>
      <c r="AF141" s="6">
        <v>43891</v>
      </c>
      <c r="AG141" s="6">
        <v>44107</v>
      </c>
      <c r="AH141" s="6">
        <v>43774</v>
      </c>
      <c r="AI141" s="6">
        <v>47848</v>
      </c>
      <c r="AJ141" s="6">
        <v>42461</v>
      </c>
      <c r="AL141" t="s">
        <v>221</v>
      </c>
      <c r="AM141" t="s">
        <v>221</v>
      </c>
      <c r="AN141" t="s">
        <v>221</v>
      </c>
      <c r="AO141" t="s">
        <v>221</v>
      </c>
    </row>
    <row r="142" spans="1:41" hidden="1" x14ac:dyDescent="0.2">
      <c r="A142">
        <v>2</v>
      </c>
      <c r="B142" t="s">
        <v>36</v>
      </c>
      <c r="C142">
        <v>303</v>
      </c>
      <c r="D142" t="s">
        <v>490</v>
      </c>
      <c r="E142">
        <v>3030000</v>
      </c>
      <c r="F142" t="s">
        <v>40</v>
      </c>
      <c r="G142">
        <v>61700</v>
      </c>
      <c r="H142">
        <v>120</v>
      </c>
      <c r="I142" t="s">
        <v>227</v>
      </c>
      <c r="J142">
        <v>1</v>
      </c>
      <c r="K142" t="s">
        <v>214</v>
      </c>
      <c r="L142">
        <v>1</v>
      </c>
      <c r="M142" t="s">
        <v>215</v>
      </c>
      <c r="N142">
        <v>8</v>
      </c>
      <c r="O142" t="s">
        <v>228</v>
      </c>
      <c r="P142" t="s">
        <v>216</v>
      </c>
      <c r="Q142">
        <v>300864964</v>
      </c>
      <c r="R142" t="s">
        <v>494</v>
      </c>
      <c r="S142" t="s">
        <v>495</v>
      </c>
      <c r="T142" t="s">
        <v>219</v>
      </c>
      <c r="U142">
        <v>1</v>
      </c>
      <c r="V142">
        <v>1</v>
      </c>
      <c r="W142">
        <v>120</v>
      </c>
      <c r="X142" t="s">
        <v>227</v>
      </c>
      <c r="Y142">
        <v>0</v>
      </c>
      <c r="AA142">
        <v>80</v>
      </c>
      <c r="AB142" t="s">
        <v>220</v>
      </c>
      <c r="AC142">
        <v>3</v>
      </c>
      <c r="AE142" s="6">
        <v>42795</v>
      </c>
      <c r="AF142" s="6">
        <v>44107</v>
      </c>
      <c r="AG142" s="6">
        <v>56430</v>
      </c>
      <c r="AH142" s="6">
        <v>41671</v>
      </c>
      <c r="AI142" s="6">
        <v>56430</v>
      </c>
      <c r="AJ142" s="6">
        <v>42461</v>
      </c>
      <c r="AL142" t="s">
        <v>221</v>
      </c>
      <c r="AM142" t="s">
        <v>221</v>
      </c>
      <c r="AN142" t="s">
        <v>221</v>
      </c>
      <c r="AO142" t="s">
        <v>221</v>
      </c>
    </row>
    <row r="143" spans="1:41" hidden="1" x14ac:dyDescent="0.2">
      <c r="A143">
        <v>2</v>
      </c>
      <c r="B143" t="s">
        <v>36</v>
      </c>
      <c r="C143">
        <v>303</v>
      </c>
      <c r="D143" t="s">
        <v>490</v>
      </c>
      <c r="E143">
        <v>3030000</v>
      </c>
      <c r="F143" t="s">
        <v>40</v>
      </c>
      <c r="G143">
        <v>61800</v>
      </c>
      <c r="H143">
        <v>120</v>
      </c>
      <c r="I143" t="s">
        <v>227</v>
      </c>
      <c r="J143">
        <v>1</v>
      </c>
      <c r="K143" t="s">
        <v>214</v>
      </c>
      <c r="L143">
        <v>1</v>
      </c>
      <c r="M143" t="s">
        <v>215</v>
      </c>
      <c r="N143">
        <v>8</v>
      </c>
      <c r="O143" t="s">
        <v>228</v>
      </c>
      <c r="P143" t="s">
        <v>216</v>
      </c>
      <c r="Q143">
        <v>25081944</v>
      </c>
      <c r="R143" t="s">
        <v>1337</v>
      </c>
      <c r="S143" t="s">
        <v>391</v>
      </c>
      <c r="T143" t="s">
        <v>219</v>
      </c>
      <c r="U143">
        <v>0.5</v>
      </c>
      <c r="V143">
        <v>0.2</v>
      </c>
      <c r="W143">
        <v>120</v>
      </c>
      <c r="X143" t="s">
        <v>227</v>
      </c>
      <c r="Y143">
        <v>0</v>
      </c>
      <c r="AA143">
        <v>80</v>
      </c>
      <c r="AB143" t="s">
        <v>220</v>
      </c>
      <c r="AC143">
        <v>5</v>
      </c>
      <c r="AD143">
        <v>105</v>
      </c>
      <c r="AE143" s="6">
        <v>37316</v>
      </c>
      <c r="AF143" s="6">
        <v>42583</v>
      </c>
      <c r="AG143" s="6">
        <v>45869</v>
      </c>
      <c r="AH143" s="6">
        <v>36617</v>
      </c>
      <c r="AI143" s="6">
        <v>44409</v>
      </c>
      <c r="AJ143" s="6">
        <v>42461</v>
      </c>
      <c r="AL143" t="s">
        <v>221</v>
      </c>
      <c r="AM143" t="s">
        <v>221</v>
      </c>
      <c r="AN143" t="s">
        <v>221</v>
      </c>
      <c r="AO143" t="s">
        <v>221</v>
      </c>
    </row>
    <row r="144" spans="1:41" hidden="1" x14ac:dyDescent="0.2">
      <c r="A144">
        <v>2</v>
      </c>
      <c r="B144" t="s">
        <v>36</v>
      </c>
      <c r="C144">
        <v>304</v>
      </c>
      <c r="D144" t="s">
        <v>498</v>
      </c>
      <c r="E144">
        <v>3040000</v>
      </c>
      <c r="F144" t="s">
        <v>41</v>
      </c>
      <c r="G144">
        <v>37100</v>
      </c>
      <c r="H144">
        <v>63</v>
      </c>
      <c r="I144" t="s">
        <v>2</v>
      </c>
      <c r="J144">
        <v>1</v>
      </c>
      <c r="K144" t="s">
        <v>214</v>
      </c>
      <c r="L144">
        <v>1</v>
      </c>
      <c r="M144" t="s">
        <v>215</v>
      </c>
      <c r="P144" t="s">
        <v>216</v>
      </c>
      <c r="Q144">
        <v>23970585</v>
      </c>
      <c r="R144" t="s">
        <v>499</v>
      </c>
      <c r="S144" t="s">
        <v>500</v>
      </c>
      <c r="T144" t="s">
        <v>219</v>
      </c>
      <c r="U144">
        <v>0.9</v>
      </c>
      <c r="V144">
        <v>0.9</v>
      </c>
      <c r="W144">
        <v>63</v>
      </c>
      <c r="X144" t="s">
        <v>2</v>
      </c>
      <c r="Y144">
        <v>0</v>
      </c>
      <c r="AA144">
        <v>80</v>
      </c>
      <c r="AB144" t="s">
        <v>220</v>
      </c>
      <c r="AC144">
        <v>6</v>
      </c>
      <c r="AD144">
        <v>104</v>
      </c>
      <c r="AE144" s="6">
        <v>43831</v>
      </c>
      <c r="AF144" s="6">
        <v>43831</v>
      </c>
      <c r="AG144" s="6">
        <v>46997</v>
      </c>
      <c r="AH144" s="6">
        <v>35995</v>
      </c>
      <c r="AI144" s="6">
        <v>46997</v>
      </c>
      <c r="AJ144" s="6">
        <v>26665</v>
      </c>
      <c r="AL144" t="s">
        <v>221</v>
      </c>
      <c r="AM144" t="s">
        <v>221</v>
      </c>
      <c r="AN144" t="s">
        <v>221</v>
      </c>
      <c r="AO144" t="s">
        <v>221</v>
      </c>
    </row>
    <row r="145" spans="1:41" hidden="1" x14ac:dyDescent="0.2">
      <c r="A145">
        <v>2</v>
      </c>
      <c r="B145" t="s">
        <v>36</v>
      </c>
      <c r="C145">
        <v>304</v>
      </c>
      <c r="D145" t="s">
        <v>498</v>
      </c>
      <c r="E145">
        <v>3040000</v>
      </c>
      <c r="F145" t="s">
        <v>41</v>
      </c>
      <c r="G145">
        <v>92200</v>
      </c>
      <c r="H145">
        <v>120</v>
      </c>
      <c r="I145" t="s">
        <v>227</v>
      </c>
      <c r="J145">
        <v>1</v>
      </c>
      <c r="K145" t="s">
        <v>214</v>
      </c>
      <c r="L145">
        <v>1</v>
      </c>
      <c r="M145" t="s">
        <v>215</v>
      </c>
      <c r="N145">
        <v>8</v>
      </c>
      <c r="O145" t="s">
        <v>228</v>
      </c>
      <c r="P145" t="s">
        <v>216</v>
      </c>
      <c r="Q145">
        <v>56545056</v>
      </c>
      <c r="R145" t="s">
        <v>1339</v>
      </c>
      <c r="S145" t="s">
        <v>377</v>
      </c>
      <c r="T145" t="s">
        <v>219</v>
      </c>
      <c r="U145">
        <v>0.5</v>
      </c>
      <c r="V145">
        <v>0.5</v>
      </c>
      <c r="W145">
        <v>120</v>
      </c>
      <c r="X145" t="s">
        <v>227</v>
      </c>
      <c r="Y145">
        <v>0</v>
      </c>
      <c r="AA145">
        <v>80</v>
      </c>
      <c r="AB145" t="s">
        <v>220</v>
      </c>
      <c r="AC145">
        <v>3</v>
      </c>
      <c r="AD145">
        <v>110</v>
      </c>
      <c r="AE145" s="6">
        <v>37452</v>
      </c>
      <c r="AF145" s="6">
        <v>42309</v>
      </c>
      <c r="AG145" s="6">
        <v>46296</v>
      </c>
      <c r="AH145" s="6">
        <v>37452</v>
      </c>
      <c r="AI145" s="6">
        <v>46326</v>
      </c>
      <c r="AJ145" s="6">
        <v>38777</v>
      </c>
      <c r="AL145" t="s">
        <v>221</v>
      </c>
      <c r="AM145" t="s">
        <v>221</v>
      </c>
      <c r="AN145" t="s">
        <v>221</v>
      </c>
      <c r="AO145" t="s">
        <v>221</v>
      </c>
    </row>
    <row r="146" spans="1:41" hidden="1" x14ac:dyDescent="0.2">
      <c r="A146">
        <v>2</v>
      </c>
      <c r="B146" t="s">
        <v>36</v>
      </c>
      <c r="C146">
        <v>304</v>
      </c>
      <c r="D146" t="s">
        <v>498</v>
      </c>
      <c r="E146">
        <v>3040010</v>
      </c>
      <c r="F146" t="s">
        <v>503</v>
      </c>
      <c r="G146">
        <v>1700</v>
      </c>
      <c r="H146">
        <v>120</v>
      </c>
      <c r="I146" t="s">
        <v>227</v>
      </c>
      <c r="J146">
        <v>1</v>
      </c>
      <c r="K146" t="s">
        <v>214</v>
      </c>
      <c r="L146">
        <v>1</v>
      </c>
      <c r="M146" t="s">
        <v>215</v>
      </c>
      <c r="N146">
        <v>8</v>
      </c>
      <c r="O146" t="s">
        <v>228</v>
      </c>
      <c r="P146" t="s">
        <v>216</v>
      </c>
      <c r="Q146">
        <v>36005296</v>
      </c>
      <c r="R146" t="s">
        <v>1340</v>
      </c>
      <c r="S146" t="s">
        <v>507</v>
      </c>
      <c r="T146" t="s">
        <v>219</v>
      </c>
      <c r="U146">
        <v>1</v>
      </c>
      <c r="V146">
        <v>0.25</v>
      </c>
      <c r="W146">
        <v>120</v>
      </c>
      <c r="X146" t="s">
        <v>227</v>
      </c>
      <c r="Y146">
        <v>0</v>
      </c>
      <c r="AA146">
        <v>80</v>
      </c>
      <c r="AB146" t="s">
        <v>220</v>
      </c>
      <c r="AC146">
        <v>3</v>
      </c>
      <c r="AE146" s="6">
        <v>41000</v>
      </c>
      <c r="AF146" s="6">
        <v>42856</v>
      </c>
      <c r="AG146" s="6">
        <v>51166</v>
      </c>
      <c r="AH146" s="6">
        <v>40787</v>
      </c>
      <c r="AI146" s="6">
        <v>44286</v>
      </c>
      <c r="AJ146" s="6">
        <v>42461</v>
      </c>
      <c r="AL146" t="s">
        <v>221</v>
      </c>
      <c r="AM146" t="s">
        <v>221</v>
      </c>
      <c r="AN146" t="s">
        <v>221</v>
      </c>
      <c r="AO146" t="s">
        <v>221</v>
      </c>
    </row>
    <row r="147" spans="1:41" hidden="1" x14ac:dyDescent="0.2">
      <c r="A147">
        <v>2</v>
      </c>
      <c r="B147" t="s">
        <v>36</v>
      </c>
      <c r="C147">
        <v>304</v>
      </c>
      <c r="D147" t="s">
        <v>498</v>
      </c>
      <c r="E147">
        <v>3040010</v>
      </c>
      <c r="F147" t="s">
        <v>503</v>
      </c>
      <c r="G147">
        <v>1700</v>
      </c>
      <c r="H147">
        <v>120</v>
      </c>
      <c r="I147" t="s">
        <v>227</v>
      </c>
      <c r="J147">
        <v>1</v>
      </c>
      <c r="K147" t="s">
        <v>214</v>
      </c>
      <c r="L147">
        <v>1</v>
      </c>
      <c r="M147" t="s">
        <v>215</v>
      </c>
      <c r="N147">
        <v>8</v>
      </c>
      <c r="O147" t="s">
        <v>228</v>
      </c>
      <c r="P147" t="s">
        <v>216</v>
      </c>
      <c r="Q147">
        <v>52318565</v>
      </c>
      <c r="R147" t="s">
        <v>356</v>
      </c>
      <c r="S147" t="s">
        <v>1341</v>
      </c>
      <c r="T147" t="s">
        <v>219</v>
      </c>
      <c r="U147">
        <v>1</v>
      </c>
      <c r="V147">
        <v>0.35</v>
      </c>
      <c r="W147">
        <v>120</v>
      </c>
      <c r="X147" t="s">
        <v>227</v>
      </c>
      <c r="Y147">
        <v>0</v>
      </c>
      <c r="AA147">
        <v>80</v>
      </c>
      <c r="AB147" t="s">
        <v>220</v>
      </c>
      <c r="AC147">
        <v>3</v>
      </c>
      <c r="AE147" s="6">
        <v>41520</v>
      </c>
      <c r="AF147" s="6">
        <v>43435</v>
      </c>
      <c r="AG147" s="6">
        <v>51745</v>
      </c>
      <c r="AH147" s="6">
        <v>39803</v>
      </c>
      <c r="AI147" s="6">
        <v>54331</v>
      </c>
      <c r="AJ147" s="6">
        <v>42461</v>
      </c>
      <c r="AL147" t="s">
        <v>221</v>
      </c>
      <c r="AM147" t="s">
        <v>221</v>
      </c>
      <c r="AN147" t="s">
        <v>221</v>
      </c>
      <c r="AO147" t="s">
        <v>221</v>
      </c>
    </row>
    <row r="148" spans="1:41" hidden="1" x14ac:dyDescent="0.2">
      <c r="A148">
        <v>2</v>
      </c>
      <c r="B148" t="s">
        <v>36</v>
      </c>
      <c r="C148">
        <v>304</v>
      </c>
      <c r="D148" t="s">
        <v>498</v>
      </c>
      <c r="E148">
        <v>3040010</v>
      </c>
      <c r="F148" t="s">
        <v>503</v>
      </c>
      <c r="G148">
        <v>1700</v>
      </c>
      <c r="H148">
        <v>120</v>
      </c>
      <c r="I148" t="s">
        <v>227</v>
      </c>
      <c r="J148">
        <v>1</v>
      </c>
      <c r="K148" t="s">
        <v>214</v>
      </c>
      <c r="L148">
        <v>1</v>
      </c>
      <c r="M148" t="s">
        <v>215</v>
      </c>
      <c r="N148">
        <v>8</v>
      </c>
      <c r="O148" t="s">
        <v>228</v>
      </c>
      <c r="P148" t="s">
        <v>216</v>
      </c>
      <c r="Q148">
        <v>301123246</v>
      </c>
      <c r="R148" t="s">
        <v>506</v>
      </c>
      <c r="S148" t="s">
        <v>507</v>
      </c>
      <c r="T148" t="s">
        <v>219</v>
      </c>
      <c r="U148">
        <v>1</v>
      </c>
      <c r="V148">
        <v>0.4</v>
      </c>
      <c r="W148">
        <v>120</v>
      </c>
      <c r="X148" t="s">
        <v>227</v>
      </c>
      <c r="Y148">
        <v>0</v>
      </c>
      <c r="AA148">
        <v>80</v>
      </c>
      <c r="AB148" t="s">
        <v>220</v>
      </c>
      <c r="AC148">
        <v>2</v>
      </c>
      <c r="AE148" s="6">
        <v>43435</v>
      </c>
      <c r="AF148" s="6">
        <v>43435</v>
      </c>
      <c r="AG148" s="6">
        <v>50381</v>
      </c>
      <c r="AH148" s="6">
        <v>43422</v>
      </c>
      <c r="AI148" s="6">
        <v>56614</v>
      </c>
      <c r="AJ148" s="6">
        <v>42461</v>
      </c>
      <c r="AL148" t="s">
        <v>221</v>
      </c>
      <c r="AM148" t="s">
        <v>221</v>
      </c>
      <c r="AN148" t="s">
        <v>221</v>
      </c>
      <c r="AO148" t="s">
        <v>221</v>
      </c>
    </row>
    <row r="149" spans="1:41" hidden="1" x14ac:dyDescent="0.2">
      <c r="A149">
        <v>2</v>
      </c>
      <c r="B149" t="s">
        <v>36</v>
      </c>
      <c r="C149">
        <v>304</v>
      </c>
      <c r="D149" t="s">
        <v>498</v>
      </c>
      <c r="E149">
        <v>3040010</v>
      </c>
      <c r="F149" t="s">
        <v>503</v>
      </c>
      <c r="G149">
        <v>1800</v>
      </c>
      <c r="H149">
        <v>120</v>
      </c>
      <c r="I149" t="s">
        <v>227</v>
      </c>
      <c r="J149">
        <v>1</v>
      </c>
      <c r="K149" t="s">
        <v>214</v>
      </c>
      <c r="L149">
        <v>1</v>
      </c>
      <c r="M149" t="s">
        <v>215</v>
      </c>
      <c r="N149">
        <v>8</v>
      </c>
      <c r="O149" t="s">
        <v>228</v>
      </c>
      <c r="P149" t="s">
        <v>216</v>
      </c>
      <c r="Q149">
        <v>25244096</v>
      </c>
      <c r="R149" t="s">
        <v>1342</v>
      </c>
      <c r="S149" t="s">
        <v>269</v>
      </c>
      <c r="T149" t="s">
        <v>219</v>
      </c>
      <c r="U149">
        <v>1</v>
      </c>
      <c r="V149">
        <v>0.75</v>
      </c>
      <c r="W149">
        <v>120</v>
      </c>
      <c r="X149" t="s">
        <v>227</v>
      </c>
      <c r="Y149">
        <v>0</v>
      </c>
      <c r="AA149">
        <v>80</v>
      </c>
      <c r="AB149" t="s">
        <v>220</v>
      </c>
      <c r="AC149">
        <v>2</v>
      </c>
      <c r="AD149">
        <v>136</v>
      </c>
      <c r="AE149" s="6">
        <v>43405</v>
      </c>
      <c r="AF149" s="6">
        <v>43405</v>
      </c>
      <c r="AG149" s="6">
        <v>48823</v>
      </c>
      <c r="AH149" s="6">
        <v>43395</v>
      </c>
      <c r="AI149" s="6">
        <v>48852</v>
      </c>
      <c r="AJ149" s="6">
        <v>42461</v>
      </c>
      <c r="AL149" t="s">
        <v>221</v>
      </c>
      <c r="AM149" t="s">
        <v>221</v>
      </c>
      <c r="AN149" t="s">
        <v>221</v>
      </c>
      <c r="AO149" t="s">
        <v>221</v>
      </c>
    </row>
    <row r="150" spans="1:41" hidden="1" x14ac:dyDescent="0.2">
      <c r="A150">
        <v>2</v>
      </c>
      <c r="B150" t="s">
        <v>36</v>
      </c>
      <c r="C150">
        <v>304</v>
      </c>
      <c r="D150" t="s">
        <v>498</v>
      </c>
      <c r="E150">
        <v>3040010</v>
      </c>
      <c r="F150" t="s">
        <v>503</v>
      </c>
      <c r="G150">
        <v>1800</v>
      </c>
      <c r="H150">
        <v>120</v>
      </c>
      <c r="I150" t="s">
        <v>227</v>
      </c>
      <c r="J150">
        <v>1</v>
      </c>
      <c r="K150" t="s">
        <v>214</v>
      </c>
      <c r="L150">
        <v>1</v>
      </c>
      <c r="M150" t="s">
        <v>215</v>
      </c>
      <c r="N150">
        <v>8</v>
      </c>
      <c r="O150" t="s">
        <v>228</v>
      </c>
      <c r="P150" t="s">
        <v>216</v>
      </c>
      <c r="Q150">
        <v>300156874</v>
      </c>
      <c r="R150" t="s">
        <v>501</v>
      </c>
      <c r="S150" t="s">
        <v>502</v>
      </c>
      <c r="T150" t="s">
        <v>219</v>
      </c>
      <c r="U150">
        <v>1</v>
      </c>
      <c r="V150">
        <v>0.25</v>
      </c>
      <c r="W150">
        <v>120</v>
      </c>
      <c r="X150" t="s">
        <v>227</v>
      </c>
      <c r="Y150">
        <v>0</v>
      </c>
      <c r="AA150">
        <v>80</v>
      </c>
      <c r="AB150" t="s">
        <v>220</v>
      </c>
      <c r="AC150">
        <v>3</v>
      </c>
      <c r="AE150" s="6">
        <v>41395</v>
      </c>
      <c r="AF150" s="6">
        <v>42767</v>
      </c>
      <c r="AG150" s="6">
        <v>49919</v>
      </c>
      <c r="AH150" s="6">
        <v>41368</v>
      </c>
      <c r="AI150" s="6">
        <v>49948</v>
      </c>
      <c r="AJ150" s="6">
        <v>42461</v>
      </c>
      <c r="AL150" t="s">
        <v>221</v>
      </c>
      <c r="AM150" t="s">
        <v>221</v>
      </c>
      <c r="AN150" t="s">
        <v>221</v>
      </c>
      <c r="AO150" t="s">
        <v>221</v>
      </c>
    </row>
    <row r="151" spans="1:41" hidden="1" x14ac:dyDescent="0.2">
      <c r="A151">
        <v>2</v>
      </c>
      <c r="B151" t="s">
        <v>36</v>
      </c>
      <c r="C151">
        <v>304</v>
      </c>
      <c r="D151" t="s">
        <v>498</v>
      </c>
      <c r="E151">
        <v>3040010</v>
      </c>
      <c r="F151" t="s">
        <v>503</v>
      </c>
      <c r="G151">
        <v>1900</v>
      </c>
      <c r="H151">
        <v>120</v>
      </c>
      <c r="I151" t="s">
        <v>227</v>
      </c>
      <c r="J151">
        <v>1</v>
      </c>
      <c r="K151" t="s">
        <v>214</v>
      </c>
      <c r="L151">
        <v>1</v>
      </c>
      <c r="M151" t="s">
        <v>215</v>
      </c>
      <c r="N151">
        <v>8</v>
      </c>
      <c r="O151" t="s">
        <v>228</v>
      </c>
      <c r="P151" t="s">
        <v>216</v>
      </c>
      <c r="Q151">
        <v>301112058</v>
      </c>
      <c r="R151" t="s">
        <v>1343</v>
      </c>
      <c r="S151" t="s">
        <v>1344</v>
      </c>
      <c r="T151" t="s">
        <v>219</v>
      </c>
      <c r="U151">
        <v>0.75</v>
      </c>
      <c r="V151">
        <v>0.75</v>
      </c>
      <c r="W151">
        <v>120</v>
      </c>
      <c r="X151" t="s">
        <v>227</v>
      </c>
      <c r="Y151">
        <v>0</v>
      </c>
      <c r="AA151">
        <v>80</v>
      </c>
      <c r="AB151" t="s">
        <v>220</v>
      </c>
      <c r="AC151">
        <v>2</v>
      </c>
      <c r="AE151" s="6">
        <v>43070</v>
      </c>
      <c r="AF151" s="6">
        <v>43831</v>
      </c>
      <c r="AG151" s="6">
        <v>56523</v>
      </c>
      <c r="AH151" s="6">
        <v>43040</v>
      </c>
      <c r="AI151" s="6">
        <v>44286</v>
      </c>
      <c r="AJ151" s="6">
        <v>42461</v>
      </c>
      <c r="AL151" t="s">
        <v>221</v>
      </c>
      <c r="AM151" t="s">
        <v>221</v>
      </c>
      <c r="AN151" t="s">
        <v>221</v>
      </c>
      <c r="AO151" t="s">
        <v>221</v>
      </c>
    </row>
    <row r="152" spans="1:41" hidden="1" x14ac:dyDescent="0.2">
      <c r="A152">
        <v>2</v>
      </c>
      <c r="B152" t="s">
        <v>36</v>
      </c>
      <c r="C152">
        <v>305</v>
      </c>
      <c r="D152" t="s">
        <v>511</v>
      </c>
      <c r="E152">
        <v>3050000</v>
      </c>
      <c r="F152" t="s">
        <v>42</v>
      </c>
      <c r="G152">
        <v>20100</v>
      </c>
      <c r="H152">
        <v>63</v>
      </c>
      <c r="I152" t="s">
        <v>2</v>
      </c>
      <c r="J152">
        <v>1</v>
      </c>
      <c r="K152" t="s">
        <v>214</v>
      </c>
      <c r="L152">
        <v>1</v>
      </c>
      <c r="M152" t="s">
        <v>215</v>
      </c>
      <c r="N152">
        <v>0</v>
      </c>
      <c r="P152" t="s">
        <v>216</v>
      </c>
      <c r="Q152">
        <v>56839673</v>
      </c>
      <c r="R152" t="s">
        <v>512</v>
      </c>
      <c r="S152" t="s">
        <v>513</v>
      </c>
      <c r="T152" t="s">
        <v>219</v>
      </c>
      <c r="U152">
        <v>0.42</v>
      </c>
      <c r="V152">
        <v>0.02</v>
      </c>
      <c r="W152">
        <v>63</v>
      </c>
      <c r="X152" t="s">
        <v>2</v>
      </c>
      <c r="Y152">
        <v>0</v>
      </c>
      <c r="AA152">
        <v>80</v>
      </c>
      <c r="AB152" t="s">
        <v>220</v>
      </c>
      <c r="AC152">
        <v>5</v>
      </c>
      <c r="AD152">
        <v>108</v>
      </c>
      <c r="AE152" s="6">
        <v>43405</v>
      </c>
      <c r="AF152" s="6">
        <v>43405</v>
      </c>
      <c r="AG152" s="6">
        <v>45657</v>
      </c>
      <c r="AH152" s="6">
        <v>40725</v>
      </c>
      <c r="AI152" s="6">
        <v>46022</v>
      </c>
      <c r="AJ152" s="6">
        <v>33970</v>
      </c>
      <c r="AL152" t="s">
        <v>221</v>
      </c>
      <c r="AM152" t="s">
        <v>221</v>
      </c>
      <c r="AN152" t="s">
        <v>221</v>
      </c>
      <c r="AO152" t="s">
        <v>221</v>
      </c>
    </row>
    <row r="153" spans="1:41" hidden="1" x14ac:dyDescent="0.2">
      <c r="A153">
        <v>2</v>
      </c>
      <c r="B153" t="s">
        <v>36</v>
      </c>
      <c r="C153">
        <v>305</v>
      </c>
      <c r="D153" t="s">
        <v>511</v>
      </c>
      <c r="E153">
        <v>3050000</v>
      </c>
      <c r="F153" t="s">
        <v>42</v>
      </c>
      <c r="G153">
        <v>20200</v>
      </c>
      <c r="H153">
        <v>63</v>
      </c>
      <c r="I153" t="s">
        <v>2</v>
      </c>
      <c r="J153">
        <v>1</v>
      </c>
      <c r="K153" t="s">
        <v>214</v>
      </c>
      <c r="L153">
        <v>1</v>
      </c>
      <c r="M153" t="s">
        <v>215</v>
      </c>
      <c r="N153">
        <v>0</v>
      </c>
      <c r="P153" t="s">
        <v>216</v>
      </c>
      <c r="Q153">
        <v>28069367</v>
      </c>
      <c r="R153" t="s">
        <v>1166</v>
      </c>
      <c r="S153" t="s">
        <v>509</v>
      </c>
      <c r="T153" t="s">
        <v>219</v>
      </c>
      <c r="U153">
        <v>0.57999999999999996</v>
      </c>
      <c r="V153">
        <v>0.57999999999999996</v>
      </c>
      <c r="W153">
        <v>63</v>
      </c>
      <c r="X153" t="s">
        <v>2</v>
      </c>
      <c r="Y153">
        <v>0</v>
      </c>
      <c r="AA153">
        <v>80</v>
      </c>
      <c r="AB153" t="s">
        <v>220</v>
      </c>
      <c r="AC153">
        <v>6</v>
      </c>
      <c r="AD153">
        <v>136</v>
      </c>
      <c r="AE153" s="6">
        <v>40678</v>
      </c>
      <c r="AF153" s="6">
        <v>42705</v>
      </c>
      <c r="AG153" s="6">
        <v>46022</v>
      </c>
      <c r="AH153" s="6">
        <v>35309</v>
      </c>
      <c r="AI153" s="6">
        <v>50436</v>
      </c>
      <c r="AJ153" s="6">
        <v>33970</v>
      </c>
      <c r="AL153" t="s">
        <v>221</v>
      </c>
      <c r="AM153" t="s">
        <v>221</v>
      </c>
      <c r="AN153" t="s">
        <v>221</v>
      </c>
      <c r="AO153" t="s">
        <v>221</v>
      </c>
    </row>
    <row r="154" spans="1:41" hidden="1" x14ac:dyDescent="0.2">
      <c r="A154">
        <v>2</v>
      </c>
      <c r="B154" t="s">
        <v>36</v>
      </c>
      <c r="C154">
        <v>305</v>
      </c>
      <c r="D154" t="s">
        <v>511</v>
      </c>
      <c r="E154">
        <v>3050000</v>
      </c>
      <c r="F154" t="s">
        <v>42</v>
      </c>
      <c r="G154">
        <v>30100</v>
      </c>
      <c r="H154">
        <v>64</v>
      </c>
      <c r="I154" t="s">
        <v>222</v>
      </c>
      <c r="J154">
        <v>1</v>
      </c>
      <c r="K154" t="s">
        <v>214</v>
      </c>
      <c r="L154">
        <v>1</v>
      </c>
      <c r="M154" t="s">
        <v>215</v>
      </c>
      <c r="N154">
        <v>0</v>
      </c>
      <c r="P154" t="s">
        <v>216</v>
      </c>
      <c r="Q154">
        <v>56472590</v>
      </c>
      <c r="R154" t="s">
        <v>516</v>
      </c>
      <c r="S154" t="s">
        <v>517</v>
      </c>
      <c r="T154" t="s">
        <v>219</v>
      </c>
      <c r="U154">
        <v>0.56000000000000005</v>
      </c>
      <c r="V154">
        <v>0.56000000000000005</v>
      </c>
      <c r="W154">
        <v>64</v>
      </c>
      <c r="X154" t="s">
        <v>222</v>
      </c>
      <c r="Y154">
        <v>0</v>
      </c>
      <c r="AA154">
        <v>80</v>
      </c>
      <c r="AB154" t="s">
        <v>220</v>
      </c>
      <c r="AC154">
        <v>6</v>
      </c>
      <c r="AD154">
        <v>101</v>
      </c>
      <c r="AE154" s="6">
        <v>44044</v>
      </c>
      <c r="AF154" s="6">
        <v>44044</v>
      </c>
      <c r="AG154" s="6">
        <v>47483</v>
      </c>
      <c r="AH154" s="6">
        <v>32082</v>
      </c>
      <c r="AI154" s="6">
        <v>47483</v>
      </c>
      <c r="AJ154" s="6">
        <v>18629</v>
      </c>
      <c r="AL154" t="s">
        <v>221</v>
      </c>
      <c r="AM154" t="s">
        <v>221</v>
      </c>
      <c r="AN154" t="s">
        <v>221</v>
      </c>
      <c r="AO154" t="s">
        <v>221</v>
      </c>
    </row>
    <row r="155" spans="1:41" hidden="1" x14ac:dyDescent="0.2">
      <c r="A155">
        <v>2</v>
      </c>
      <c r="B155" t="s">
        <v>36</v>
      </c>
      <c r="C155">
        <v>305</v>
      </c>
      <c r="D155" t="s">
        <v>511</v>
      </c>
      <c r="E155">
        <v>3050000</v>
      </c>
      <c r="F155" t="s">
        <v>42</v>
      </c>
      <c r="G155">
        <v>50600</v>
      </c>
      <c r="H155">
        <v>120</v>
      </c>
      <c r="I155" t="s">
        <v>227</v>
      </c>
      <c r="J155">
        <v>1</v>
      </c>
      <c r="K155" t="s">
        <v>214</v>
      </c>
      <c r="L155">
        <v>1</v>
      </c>
      <c r="M155" t="s">
        <v>215</v>
      </c>
      <c r="N155">
        <v>8</v>
      </c>
      <c r="O155" t="s">
        <v>228</v>
      </c>
      <c r="P155" t="s">
        <v>216</v>
      </c>
      <c r="Q155">
        <v>39390539</v>
      </c>
      <c r="R155" t="s">
        <v>349</v>
      </c>
      <c r="S155" t="s">
        <v>519</v>
      </c>
      <c r="T155" t="s">
        <v>219</v>
      </c>
      <c r="U155">
        <v>1</v>
      </c>
      <c r="V155">
        <v>1</v>
      </c>
      <c r="W155">
        <v>120</v>
      </c>
      <c r="X155" t="s">
        <v>227</v>
      </c>
      <c r="Y155">
        <v>0</v>
      </c>
      <c r="AA155">
        <v>80</v>
      </c>
      <c r="AB155" t="s">
        <v>220</v>
      </c>
      <c r="AC155">
        <v>3</v>
      </c>
      <c r="AE155" s="6">
        <v>41395</v>
      </c>
      <c r="AF155" s="6">
        <v>44105</v>
      </c>
      <c r="AG155" s="6">
        <v>47483</v>
      </c>
      <c r="AH155" s="6">
        <v>40544</v>
      </c>
      <c r="AI155" s="6">
        <v>55212</v>
      </c>
      <c r="AJ155" s="6">
        <v>42461</v>
      </c>
      <c r="AL155" t="s">
        <v>221</v>
      </c>
      <c r="AM155" t="s">
        <v>221</v>
      </c>
      <c r="AN155" t="s">
        <v>221</v>
      </c>
      <c r="AO155" t="s">
        <v>221</v>
      </c>
    </row>
    <row r="156" spans="1:41" hidden="1" x14ac:dyDescent="0.2">
      <c r="A156">
        <v>2</v>
      </c>
      <c r="B156" t="s">
        <v>36</v>
      </c>
      <c r="C156">
        <v>305</v>
      </c>
      <c r="D156" t="s">
        <v>511</v>
      </c>
      <c r="E156">
        <v>3050000</v>
      </c>
      <c r="F156" t="s">
        <v>42</v>
      </c>
      <c r="G156">
        <v>50700</v>
      </c>
      <c r="H156">
        <v>120</v>
      </c>
      <c r="I156" t="s">
        <v>227</v>
      </c>
      <c r="J156">
        <v>1</v>
      </c>
      <c r="K156" t="s">
        <v>214</v>
      </c>
      <c r="L156">
        <v>1</v>
      </c>
      <c r="M156" t="s">
        <v>215</v>
      </c>
      <c r="N156">
        <v>8</v>
      </c>
      <c r="O156" t="s">
        <v>228</v>
      </c>
      <c r="P156" t="s">
        <v>216</v>
      </c>
      <c r="Q156">
        <v>39644026</v>
      </c>
      <c r="R156" t="s">
        <v>1345</v>
      </c>
      <c r="S156" t="s">
        <v>1346</v>
      </c>
      <c r="T156" t="s">
        <v>219</v>
      </c>
      <c r="U156">
        <v>1</v>
      </c>
      <c r="V156">
        <v>0.9</v>
      </c>
      <c r="W156">
        <v>120</v>
      </c>
      <c r="X156" t="s">
        <v>227</v>
      </c>
      <c r="Y156">
        <v>0</v>
      </c>
      <c r="AA156">
        <v>80</v>
      </c>
      <c r="AB156" t="s">
        <v>220</v>
      </c>
      <c r="AC156">
        <v>3</v>
      </c>
      <c r="AE156" s="6">
        <v>42407</v>
      </c>
      <c r="AF156" s="6">
        <v>44105</v>
      </c>
      <c r="AG156" s="6">
        <v>47483</v>
      </c>
      <c r="AH156" s="6">
        <v>42407</v>
      </c>
      <c r="AI156" s="6">
        <v>47483</v>
      </c>
      <c r="AJ156" s="6">
        <v>42461</v>
      </c>
      <c r="AL156" t="s">
        <v>221</v>
      </c>
      <c r="AM156" t="s">
        <v>221</v>
      </c>
      <c r="AN156" t="s">
        <v>221</v>
      </c>
      <c r="AO156" t="s">
        <v>221</v>
      </c>
    </row>
    <row r="157" spans="1:41" hidden="1" x14ac:dyDescent="0.2">
      <c r="A157">
        <v>2</v>
      </c>
      <c r="B157" t="s">
        <v>36</v>
      </c>
      <c r="C157">
        <v>305</v>
      </c>
      <c r="D157" t="s">
        <v>511</v>
      </c>
      <c r="E157">
        <v>3050000</v>
      </c>
      <c r="F157" t="s">
        <v>42</v>
      </c>
      <c r="G157">
        <v>50700</v>
      </c>
      <c r="H157">
        <v>120</v>
      </c>
      <c r="I157" t="s">
        <v>227</v>
      </c>
      <c r="J157">
        <v>1</v>
      </c>
      <c r="K157" t="s">
        <v>214</v>
      </c>
      <c r="L157">
        <v>1</v>
      </c>
      <c r="M157" t="s">
        <v>215</v>
      </c>
      <c r="N157">
        <v>8</v>
      </c>
      <c r="O157" t="s">
        <v>228</v>
      </c>
      <c r="P157" t="s">
        <v>216</v>
      </c>
      <c r="Q157">
        <v>301036273</v>
      </c>
      <c r="R157" t="s">
        <v>1347</v>
      </c>
      <c r="S157" t="s">
        <v>680</v>
      </c>
      <c r="T157" t="s">
        <v>219</v>
      </c>
      <c r="U157">
        <v>1</v>
      </c>
      <c r="V157">
        <v>0.1</v>
      </c>
      <c r="W157">
        <v>120</v>
      </c>
      <c r="X157" t="s">
        <v>227</v>
      </c>
      <c r="Y157">
        <v>0</v>
      </c>
      <c r="AA157">
        <v>80</v>
      </c>
      <c r="AB157" t="s">
        <v>220</v>
      </c>
      <c r="AC157">
        <v>1</v>
      </c>
      <c r="AE157" s="6">
        <v>44105</v>
      </c>
      <c r="AF157" s="6">
        <v>44105</v>
      </c>
      <c r="AG157" s="6">
        <v>49217</v>
      </c>
      <c r="AH157" s="6">
        <v>44105</v>
      </c>
      <c r="AI157" s="6">
        <v>44417</v>
      </c>
      <c r="AJ157" s="6">
        <v>42461</v>
      </c>
      <c r="AL157" t="s">
        <v>221</v>
      </c>
      <c r="AM157" t="s">
        <v>221</v>
      </c>
      <c r="AN157" t="s">
        <v>221</v>
      </c>
      <c r="AO157" t="s">
        <v>221</v>
      </c>
    </row>
    <row r="158" spans="1:41" hidden="1" x14ac:dyDescent="0.2">
      <c r="A158">
        <v>2</v>
      </c>
      <c r="B158" t="s">
        <v>36</v>
      </c>
      <c r="C158">
        <v>306</v>
      </c>
      <c r="D158" t="s">
        <v>531</v>
      </c>
      <c r="E158">
        <v>3060070</v>
      </c>
      <c r="F158" t="s">
        <v>532</v>
      </c>
      <c r="G158">
        <v>120300</v>
      </c>
      <c r="H158">
        <v>120</v>
      </c>
      <c r="I158" t="s">
        <v>227</v>
      </c>
      <c r="J158">
        <v>1</v>
      </c>
      <c r="K158" t="s">
        <v>214</v>
      </c>
      <c r="L158">
        <v>1</v>
      </c>
      <c r="M158" t="s">
        <v>215</v>
      </c>
      <c r="N158">
        <v>8</v>
      </c>
      <c r="O158" t="s">
        <v>228</v>
      </c>
      <c r="P158" t="s">
        <v>216</v>
      </c>
      <c r="Q158">
        <v>33532235</v>
      </c>
      <c r="R158" t="s">
        <v>533</v>
      </c>
      <c r="S158" t="s">
        <v>483</v>
      </c>
      <c r="T158" t="s">
        <v>219</v>
      </c>
      <c r="U158">
        <v>1</v>
      </c>
      <c r="V158">
        <v>0.5</v>
      </c>
      <c r="W158">
        <v>120</v>
      </c>
      <c r="X158" t="s">
        <v>227</v>
      </c>
      <c r="Y158">
        <v>0</v>
      </c>
      <c r="AA158">
        <v>80</v>
      </c>
      <c r="AB158" t="s">
        <v>220</v>
      </c>
      <c r="AC158">
        <v>3</v>
      </c>
      <c r="AD158">
        <v>106</v>
      </c>
      <c r="AE158" s="6">
        <v>42804</v>
      </c>
      <c r="AF158" s="6">
        <v>43983</v>
      </c>
      <c r="AG158" s="6">
        <v>47848</v>
      </c>
      <c r="AH158" s="6">
        <v>43497</v>
      </c>
      <c r="AI158" s="6">
        <v>47848</v>
      </c>
      <c r="AJ158" s="6">
        <v>42461</v>
      </c>
      <c r="AL158" t="s">
        <v>221</v>
      </c>
      <c r="AM158" t="s">
        <v>221</v>
      </c>
      <c r="AN158" t="s">
        <v>221</v>
      </c>
      <c r="AO158" t="s">
        <v>221</v>
      </c>
    </row>
    <row r="159" spans="1:41" hidden="1" x14ac:dyDescent="0.2">
      <c r="A159">
        <v>2</v>
      </c>
      <c r="B159" t="s">
        <v>36</v>
      </c>
      <c r="C159">
        <v>306</v>
      </c>
      <c r="D159" t="s">
        <v>531</v>
      </c>
      <c r="E159">
        <v>3060070</v>
      </c>
      <c r="F159" t="s">
        <v>532</v>
      </c>
      <c r="G159">
        <v>120300</v>
      </c>
      <c r="H159">
        <v>120</v>
      </c>
      <c r="I159" t="s">
        <v>227</v>
      </c>
      <c r="J159">
        <v>1</v>
      </c>
      <c r="K159" t="s">
        <v>214</v>
      </c>
      <c r="L159">
        <v>1</v>
      </c>
      <c r="M159" t="s">
        <v>215</v>
      </c>
      <c r="N159">
        <v>8</v>
      </c>
      <c r="O159" t="s">
        <v>228</v>
      </c>
      <c r="P159" t="s">
        <v>216</v>
      </c>
      <c r="Q159">
        <v>309382968</v>
      </c>
      <c r="R159" t="s">
        <v>1348</v>
      </c>
      <c r="S159" t="s">
        <v>1349</v>
      </c>
      <c r="T159" t="s">
        <v>219</v>
      </c>
      <c r="U159">
        <v>1</v>
      </c>
      <c r="V159">
        <v>0.5</v>
      </c>
      <c r="W159">
        <v>120</v>
      </c>
      <c r="X159" t="s">
        <v>227</v>
      </c>
      <c r="Y159">
        <v>0</v>
      </c>
      <c r="AA159">
        <v>80</v>
      </c>
      <c r="AB159" t="s">
        <v>220</v>
      </c>
      <c r="AC159">
        <v>2</v>
      </c>
      <c r="AE159" s="6">
        <v>42522</v>
      </c>
      <c r="AF159" s="6">
        <v>43983</v>
      </c>
      <c r="AG159" s="6">
        <v>56704</v>
      </c>
      <c r="AH159" s="6">
        <v>43254</v>
      </c>
      <c r="AI159" s="6">
        <v>56704</v>
      </c>
      <c r="AJ159" s="6">
        <v>42461</v>
      </c>
      <c r="AL159" t="s">
        <v>221</v>
      </c>
      <c r="AM159" t="s">
        <v>221</v>
      </c>
      <c r="AN159" t="s">
        <v>221</v>
      </c>
      <c r="AO159" t="s">
        <v>221</v>
      </c>
    </row>
    <row r="160" spans="1:41" hidden="1" x14ac:dyDescent="0.2">
      <c r="A160">
        <v>2</v>
      </c>
      <c r="B160" t="s">
        <v>36</v>
      </c>
      <c r="C160">
        <v>306</v>
      </c>
      <c r="D160" t="s">
        <v>531</v>
      </c>
      <c r="E160">
        <v>3060070</v>
      </c>
      <c r="F160" t="s">
        <v>532</v>
      </c>
      <c r="G160">
        <v>120500</v>
      </c>
      <c r="H160">
        <v>120</v>
      </c>
      <c r="I160" t="s">
        <v>227</v>
      </c>
      <c r="J160">
        <v>1</v>
      </c>
      <c r="K160" t="s">
        <v>214</v>
      </c>
      <c r="L160">
        <v>1</v>
      </c>
      <c r="M160" t="s">
        <v>215</v>
      </c>
      <c r="N160">
        <v>8</v>
      </c>
      <c r="O160" t="s">
        <v>228</v>
      </c>
      <c r="P160" t="s">
        <v>216</v>
      </c>
      <c r="Q160">
        <v>309382968</v>
      </c>
      <c r="R160" t="s">
        <v>1348</v>
      </c>
      <c r="S160" t="s">
        <v>1349</v>
      </c>
      <c r="T160" t="s">
        <v>219</v>
      </c>
      <c r="U160">
        <v>0.5</v>
      </c>
      <c r="V160">
        <v>0.5</v>
      </c>
      <c r="W160">
        <v>120</v>
      </c>
      <c r="X160" t="s">
        <v>227</v>
      </c>
      <c r="Y160">
        <v>0</v>
      </c>
      <c r="AA160">
        <v>80</v>
      </c>
      <c r="AB160" t="s">
        <v>220</v>
      </c>
      <c r="AC160">
        <v>2</v>
      </c>
      <c r="AE160" s="6">
        <v>42522</v>
      </c>
      <c r="AF160" s="6">
        <v>43983</v>
      </c>
      <c r="AG160" s="6">
        <v>56704</v>
      </c>
      <c r="AH160" s="6">
        <v>43254</v>
      </c>
      <c r="AI160" s="6">
        <v>56704</v>
      </c>
      <c r="AJ160" s="6">
        <v>42461</v>
      </c>
      <c r="AL160" t="s">
        <v>221</v>
      </c>
      <c r="AM160" t="s">
        <v>221</v>
      </c>
      <c r="AN160" t="s">
        <v>221</v>
      </c>
      <c r="AO160" t="s">
        <v>221</v>
      </c>
    </row>
    <row r="161" spans="1:41" hidden="1" x14ac:dyDescent="0.2">
      <c r="A161">
        <v>2</v>
      </c>
      <c r="B161" t="s">
        <v>36</v>
      </c>
      <c r="C161">
        <v>307</v>
      </c>
      <c r="D161" t="s">
        <v>534</v>
      </c>
      <c r="E161">
        <v>3070000</v>
      </c>
      <c r="F161" t="s">
        <v>44</v>
      </c>
      <c r="G161">
        <v>18100</v>
      </c>
      <c r="H161">
        <v>64</v>
      </c>
      <c r="I161" t="s">
        <v>222</v>
      </c>
      <c r="J161">
        <v>1</v>
      </c>
      <c r="K161" t="s">
        <v>214</v>
      </c>
      <c r="L161">
        <v>1</v>
      </c>
      <c r="M161" t="s">
        <v>215</v>
      </c>
      <c r="N161">
        <v>0</v>
      </c>
      <c r="P161" t="s">
        <v>216</v>
      </c>
      <c r="Q161">
        <v>57920738</v>
      </c>
      <c r="R161" t="s">
        <v>535</v>
      </c>
      <c r="S161" t="s">
        <v>536</v>
      </c>
      <c r="T161" t="s">
        <v>219</v>
      </c>
      <c r="U161">
        <v>0.75</v>
      </c>
      <c r="V161">
        <v>0.75</v>
      </c>
      <c r="W161">
        <v>64</v>
      </c>
      <c r="X161" t="s">
        <v>222</v>
      </c>
      <c r="Y161">
        <v>0</v>
      </c>
      <c r="AA161">
        <v>80</v>
      </c>
      <c r="AB161" t="s">
        <v>220</v>
      </c>
      <c r="AC161">
        <v>6</v>
      </c>
      <c r="AD161">
        <v>136</v>
      </c>
      <c r="AE161" s="6">
        <v>42826</v>
      </c>
      <c r="AF161" s="6">
        <v>42826</v>
      </c>
      <c r="AG161" s="6">
        <v>46387</v>
      </c>
      <c r="AH161" s="6">
        <v>32568</v>
      </c>
      <c r="AI161" s="6">
        <v>46387</v>
      </c>
      <c r="AJ161" s="6">
        <v>32509</v>
      </c>
      <c r="AL161" t="s">
        <v>221</v>
      </c>
      <c r="AM161" t="s">
        <v>221</v>
      </c>
      <c r="AN161" t="s">
        <v>221</v>
      </c>
      <c r="AO161" t="s">
        <v>221</v>
      </c>
    </row>
    <row r="162" spans="1:41" hidden="1" x14ac:dyDescent="0.2">
      <c r="A162">
        <v>2</v>
      </c>
      <c r="B162" t="s">
        <v>36</v>
      </c>
      <c r="C162">
        <v>307</v>
      </c>
      <c r="D162" t="s">
        <v>534</v>
      </c>
      <c r="E162">
        <v>3070051</v>
      </c>
      <c r="F162" t="s">
        <v>537</v>
      </c>
      <c r="G162">
        <v>120300</v>
      </c>
      <c r="H162">
        <v>120</v>
      </c>
      <c r="I162" t="s">
        <v>227</v>
      </c>
      <c r="J162">
        <v>1</v>
      </c>
      <c r="K162" t="s">
        <v>214</v>
      </c>
      <c r="L162">
        <v>1</v>
      </c>
      <c r="M162" t="s">
        <v>215</v>
      </c>
      <c r="N162">
        <v>8</v>
      </c>
      <c r="O162" t="s">
        <v>228</v>
      </c>
      <c r="P162" t="s">
        <v>216</v>
      </c>
      <c r="Q162">
        <v>300109394</v>
      </c>
      <c r="R162" t="s">
        <v>538</v>
      </c>
      <c r="S162" t="s">
        <v>405</v>
      </c>
      <c r="T162" t="s">
        <v>219</v>
      </c>
      <c r="U162">
        <v>0.75</v>
      </c>
      <c r="V162">
        <v>0.75</v>
      </c>
      <c r="W162">
        <v>120</v>
      </c>
      <c r="X162" t="s">
        <v>227</v>
      </c>
      <c r="Y162">
        <v>0</v>
      </c>
      <c r="AA162">
        <v>80</v>
      </c>
      <c r="AB162" t="s">
        <v>220</v>
      </c>
      <c r="AC162">
        <v>5</v>
      </c>
      <c r="AD162">
        <v>101</v>
      </c>
      <c r="AE162" s="6">
        <v>40360</v>
      </c>
      <c r="AF162" s="6">
        <v>44091</v>
      </c>
      <c r="AG162" s="6">
        <v>56188</v>
      </c>
      <c r="AH162" s="6">
        <v>40111</v>
      </c>
      <c r="AI162" s="6">
        <v>56188</v>
      </c>
      <c r="AJ162" s="6">
        <v>42461</v>
      </c>
      <c r="AL162" t="s">
        <v>221</v>
      </c>
      <c r="AM162" t="s">
        <v>221</v>
      </c>
      <c r="AN162" t="s">
        <v>221</v>
      </c>
      <c r="AO162" t="s">
        <v>221</v>
      </c>
    </row>
    <row r="163" spans="1:41" hidden="1" x14ac:dyDescent="0.2">
      <c r="A163">
        <v>2</v>
      </c>
      <c r="B163" t="s">
        <v>36</v>
      </c>
      <c r="C163">
        <v>307</v>
      </c>
      <c r="D163" t="s">
        <v>534</v>
      </c>
      <c r="E163">
        <v>3070051</v>
      </c>
      <c r="F163" t="s">
        <v>537</v>
      </c>
      <c r="G163">
        <v>120400</v>
      </c>
      <c r="H163">
        <v>120</v>
      </c>
      <c r="I163" t="s">
        <v>227</v>
      </c>
      <c r="J163">
        <v>1</v>
      </c>
      <c r="K163" t="s">
        <v>214</v>
      </c>
      <c r="L163">
        <v>1</v>
      </c>
      <c r="M163" t="s">
        <v>215</v>
      </c>
      <c r="N163">
        <v>8</v>
      </c>
      <c r="O163" t="s">
        <v>228</v>
      </c>
      <c r="P163" t="s">
        <v>216</v>
      </c>
      <c r="Q163">
        <v>21942040</v>
      </c>
      <c r="R163" t="s">
        <v>1350</v>
      </c>
      <c r="S163" t="s">
        <v>426</v>
      </c>
      <c r="T163" t="s">
        <v>219</v>
      </c>
      <c r="U163">
        <v>0.75</v>
      </c>
      <c r="V163">
        <v>0.75</v>
      </c>
      <c r="W163">
        <v>120</v>
      </c>
      <c r="X163" t="s">
        <v>227</v>
      </c>
      <c r="Y163">
        <v>0</v>
      </c>
      <c r="AA163">
        <v>80</v>
      </c>
      <c r="AB163" t="s">
        <v>220</v>
      </c>
      <c r="AC163">
        <v>2</v>
      </c>
      <c r="AE163" s="6">
        <v>43101</v>
      </c>
      <c r="AF163" s="6">
        <v>43525</v>
      </c>
      <c r="AG163" s="6">
        <v>51501</v>
      </c>
      <c r="AH163" s="6">
        <v>43101</v>
      </c>
      <c r="AI163" s="6">
        <v>56004</v>
      </c>
      <c r="AJ163" s="6">
        <v>42461</v>
      </c>
      <c r="AL163" t="s">
        <v>221</v>
      </c>
      <c r="AM163" t="s">
        <v>221</v>
      </c>
      <c r="AN163" t="s">
        <v>221</v>
      </c>
      <c r="AO163" t="s">
        <v>221</v>
      </c>
    </row>
    <row r="164" spans="1:41" hidden="1" x14ac:dyDescent="0.2">
      <c r="A164">
        <v>2</v>
      </c>
      <c r="B164" t="s">
        <v>36</v>
      </c>
      <c r="C164">
        <v>307</v>
      </c>
      <c r="D164" t="s">
        <v>534</v>
      </c>
      <c r="E164">
        <v>3070051</v>
      </c>
      <c r="F164" t="s">
        <v>537</v>
      </c>
      <c r="G164">
        <v>120600</v>
      </c>
      <c r="H164">
        <v>120</v>
      </c>
      <c r="I164" t="s">
        <v>227</v>
      </c>
      <c r="J164">
        <v>1</v>
      </c>
      <c r="K164" t="s">
        <v>214</v>
      </c>
      <c r="L164">
        <v>1</v>
      </c>
      <c r="M164" t="s">
        <v>215</v>
      </c>
      <c r="N164">
        <v>8</v>
      </c>
      <c r="O164" t="s">
        <v>228</v>
      </c>
      <c r="P164" t="s">
        <v>216</v>
      </c>
      <c r="Q164">
        <v>300469350</v>
      </c>
      <c r="R164" t="s">
        <v>547</v>
      </c>
      <c r="S164" t="s">
        <v>525</v>
      </c>
      <c r="T164" t="s">
        <v>219</v>
      </c>
      <c r="U164">
        <v>0.25</v>
      </c>
      <c r="V164">
        <v>0.25</v>
      </c>
      <c r="W164">
        <v>120</v>
      </c>
      <c r="X164" t="s">
        <v>227</v>
      </c>
      <c r="Y164">
        <v>0</v>
      </c>
      <c r="AA164">
        <v>80</v>
      </c>
      <c r="AB164" t="s">
        <v>220</v>
      </c>
      <c r="AC164">
        <v>3</v>
      </c>
      <c r="AE164" s="6">
        <v>42687</v>
      </c>
      <c r="AF164" s="6">
        <v>43446</v>
      </c>
      <c r="AG164" s="6">
        <v>51501</v>
      </c>
      <c r="AH164" s="6">
        <v>42687</v>
      </c>
      <c r="AI164" s="6">
        <v>51226</v>
      </c>
      <c r="AJ164" s="6">
        <v>38777</v>
      </c>
      <c r="AL164" t="s">
        <v>221</v>
      </c>
      <c r="AM164" t="s">
        <v>221</v>
      </c>
      <c r="AN164" t="s">
        <v>221</v>
      </c>
      <c r="AO164" t="s">
        <v>221</v>
      </c>
    </row>
    <row r="165" spans="1:41" hidden="1" x14ac:dyDescent="0.2">
      <c r="A165">
        <v>2</v>
      </c>
      <c r="B165" t="s">
        <v>36</v>
      </c>
      <c r="C165">
        <v>307</v>
      </c>
      <c r="D165" t="s">
        <v>534</v>
      </c>
      <c r="E165">
        <v>3070051</v>
      </c>
      <c r="F165" t="s">
        <v>537</v>
      </c>
      <c r="G165">
        <v>120700</v>
      </c>
      <c r="H165">
        <v>120</v>
      </c>
      <c r="I165" t="s">
        <v>227</v>
      </c>
      <c r="J165">
        <v>1</v>
      </c>
      <c r="K165" t="s">
        <v>214</v>
      </c>
      <c r="L165">
        <v>1</v>
      </c>
      <c r="M165" t="s">
        <v>215</v>
      </c>
      <c r="N165">
        <v>8</v>
      </c>
      <c r="O165" t="s">
        <v>228</v>
      </c>
      <c r="P165" t="s">
        <v>216</v>
      </c>
      <c r="Q165">
        <v>15673320</v>
      </c>
      <c r="R165" t="s">
        <v>1351</v>
      </c>
      <c r="S165" t="s">
        <v>1263</v>
      </c>
      <c r="T165" t="s">
        <v>219</v>
      </c>
      <c r="U165">
        <v>0.75</v>
      </c>
      <c r="V165">
        <v>0.75</v>
      </c>
      <c r="W165">
        <v>120</v>
      </c>
      <c r="X165" t="s">
        <v>227</v>
      </c>
      <c r="Y165">
        <v>0</v>
      </c>
      <c r="AA165">
        <v>80</v>
      </c>
      <c r="AB165" t="s">
        <v>220</v>
      </c>
      <c r="AC165">
        <v>3</v>
      </c>
      <c r="AD165">
        <v>102</v>
      </c>
      <c r="AE165" s="6">
        <v>40057</v>
      </c>
      <c r="AF165" s="6">
        <v>43296</v>
      </c>
      <c r="AG165" s="6">
        <v>49674</v>
      </c>
      <c r="AH165" s="6">
        <v>40057</v>
      </c>
      <c r="AI165" s="6">
        <v>49674</v>
      </c>
      <c r="AJ165" s="6">
        <v>42461</v>
      </c>
      <c r="AL165" t="s">
        <v>221</v>
      </c>
      <c r="AM165" t="s">
        <v>221</v>
      </c>
      <c r="AN165" t="s">
        <v>221</v>
      </c>
      <c r="AO165" t="s">
        <v>221</v>
      </c>
    </row>
    <row r="166" spans="1:41" hidden="1" x14ac:dyDescent="0.2">
      <c r="A166">
        <v>2</v>
      </c>
      <c r="B166" t="s">
        <v>36</v>
      </c>
      <c r="C166">
        <v>307</v>
      </c>
      <c r="D166" t="s">
        <v>534</v>
      </c>
      <c r="E166">
        <v>3070051</v>
      </c>
      <c r="F166" t="s">
        <v>537</v>
      </c>
      <c r="G166">
        <v>120800</v>
      </c>
      <c r="H166">
        <v>120</v>
      </c>
      <c r="I166" t="s">
        <v>227</v>
      </c>
      <c r="J166">
        <v>1</v>
      </c>
      <c r="K166" t="s">
        <v>214</v>
      </c>
      <c r="L166">
        <v>1</v>
      </c>
      <c r="M166" t="s">
        <v>215</v>
      </c>
      <c r="N166">
        <v>8</v>
      </c>
      <c r="O166" t="s">
        <v>228</v>
      </c>
      <c r="P166" t="s">
        <v>216</v>
      </c>
      <c r="Q166">
        <v>52705191</v>
      </c>
      <c r="R166" t="s">
        <v>1352</v>
      </c>
      <c r="S166" t="s">
        <v>1353</v>
      </c>
      <c r="T166" t="s">
        <v>225</v>
      </c>
      <c r="U166">
        <v>0.75</v>
      </c>
      <c r="V166">
        <v>0.75</v>
      </c>
      <c r="W166">
        <v>120</v>
      </c>
      <c r="X166" t="s">
        <v>227</v>
      </c>
      <c r="Y166">
        <v>0</v>
      </c>
      <c r="AA166">
        <v>80</v>
      </c>
      <c r="AB166" t="s">
        <v>220</v>
      </c>
      <c r="AC166">
        <v>3</v>
      </c>
      <c r="AE166" s="6">
        <v>42644</v>
      </c>
      <c r="AF166" s="6">
        <v>43191</v>
      </c>
      <c r="AG166" s="6">
        <v>54423</v>
      </c>
      <c r="AH166" s="6">
        <v>44157</v>
      </c>
      <c r="AI166" s="6">
        <v>54422</v>
      </c>
      <c r="AJ166" s="6">
        <v>42461</v>
      </c>
      <c r="AL166" t="s">
        <v>221</v>
      </c>
      <c r="AM166" t="s">
        <v>221</v>
      </c>
      <c r="AN166" t="s">
        <v>221</v>
      </c>
      <c r="AO166" t="s">
        <v>221</v>
      </c>
    </row>
    <row r="167" spans="1:41" hidden="1" x14ac:dyDescent="0.2">
      <c r="A167">
        <v>2</v>
      </c>
      <c r="B167" t="s">
        <v>36</v>
      </c>
      <c r="C167">
        <v>308</v>
      </c>
      <c r="D167" t="s">
        <v>549</v>
      </c>
      <c r="E167">
        <v>3080000</v>
      </c>
      <c r="F167" t="s">
        <v>45</v>
      </c>
      <c r="G167">
        <v>25100</v>
      </c>
      <c r="H167">
        <v>63</v>
      </c>
      <c r="I167" t="s">
        <v>2</v>
      </c>
      <c r="J167">
        <v>1</v>
      </c>
      <c r="K167" t="s">
        <v>214</v>
      </c>
      <c r="L167">
        <v>1</v>
      </c>
      <c r="M167" t="s">
        <v>215</v>
      </c>
      <c r="N167">
        <v>0</v>
      </c>
      <c r="P167" t="s">
        <v>216</v>
      </c>
      <c r="Q167">
        <v>29394228</v>
      </c>
      <c r="R167" t="s">
        <v>1354</v>
      </c>
      <c r="S167" t="s">
        <v>1355</v>
      </c>
      <c r="T167" t="s">
        <v>219</v>
      </c>
      <c r="U167">
        <v>0.75</v>
      </c>
      <c r="V167">
        <v>0.75</v>
      </c>
      <c r="W167">
        <v>63</v>
      </c>
      <c r="X167" t="s">
        <v>2</v>
      </c>
      <c r="Y167">
        <v>0</v>
      </c>
      <c r="AA167">
        <v>80</v>
      </c>
      <c r="AB167" t="s">
        <v>220</v>
      </c>
      <c r="AC167">
        <v>5</v>
      </c>
      <c r="AD167">
        <v>106</v>
      </c>
      <c r="AE167" s="6">
        <v>43678</v>
      </c>
      <c r="AF167" s="6">
        <v>43678</v>
      </c>
      <c r="AG167" s="6">
        <v>48429</v>
      </c>
      <c r="AH167" s="6">
        <v>36121</v>
      </c>
      <c r="AI167" s="6">
        <v>44561</v>
      </c>
      <c r="AJ167" s="6">
        <v>32143</v>
      </c>
      <c r="AL167" t="s">
        <v>221</v>
      </c>
      <c r="AM167" t="s">
        <v>221</v>
      </c>
      <c r="AN167" t="s">
        <v>221</v>
      </c>
      <c r="AO167" t="s">
        <v>221</v>
      </c>
    </row>
    <row r="168" spans="1:41" hidden="1" x14ac:dyDescent="0.2">
      <c r="A168">
        <v>2</v>
      </c>
      <c r="B168" t="s">
        <v>36</v>
      </c>
      <c r="C168">
        <v>308</v>
      </c>
      <c r="D168" t="s">
        <v>549</v>
      </c>
      <c r="E168">
        <v>3080000</v>
      </c>
      <c r="F168" t="s">
        <v>45</v>
      </c>
      <c r="G168">
        <v>50310</v>
      </c>
      <c r="H168">
        <v>120</v>
      </c>
      <c r="I168" t="s">
        <v>227</v>
      </c>
      <c r="J168">
        <v>1</v>
      </c>
      <c r="K168" t="s">
        <v>214</v>
      </c>
      <c r="L168">
        <v>1</v>
      </c>
      <c r="M168" t="s">
        <v>215</v>
      </c>
      <c r="N168">
        <v>8</v>
      </c>
      <c r="O168" t="s">
        <v>228</v>
      </c>
      <c r="P168" t="s">
        <v>216</v>
      </c>
      <c r="Q168">
        <v>204620827</v>
      </c>
      <c r="R168" t="s">
        <v>552</v>
      </c>
      <c r="S168" t="s">
        <v>413</v>
      </c>
      <c r="T168" t="s">
        <v>219</v>
      </c>
      <c r="U168">
        <v>0.75</v>
      </c>
      <c r="V168">
        <v>0.75</v>
      </c>
      <c r="W168">
        <v>120</v>
      </c>
      <c r="X168" t="s">
        <v>227</v>
      </c>
      <c r="Y168">
        <v>0</v>
      </c>
      <c r="AA168">
        <v>80</v>
      </c>
      <c r="AB168" t="s">
        <v>220</v>
      </c>
      <c r="AC168">
        <v>1</v>
      </c>
      <c r="AE168" s="6">
        <v>43831</v>
      </c>
      <c r="AF168" s="6">
        <v>43831</v>
      </c>
      <c r="AG168" s="6">
        <v>58622</v>
      </c>
      <c r="AH168" s="6">
        <v>43831</v>
      </c>
      <c r="AI168" s="6">
        <v>58622</v>
      </c>
      <c r="AJ168" s="6">
        <v>37773</v>
      </c>
      <c r="AL168" t="s">
        <v>221</v>
      </c>
      <c r="AM168" t="s">
        <v>221</v>
      </c>
      <c r="AN168" t="s">
        <v>221</v>
      </c>
      <c r="AO168" t="s">
        <v>221</v>
      </c>
    </row>
    <row r="169" spans="1:41" hidden="1" x14ac:dyDescent="0.2">
      <c r="A169">
        <v>2</v>
      </c>
      <c r="B169" t="s">
        <v>36</v>
      </c>
      <c r="C169">
        <v>308</v>
      </c>
      <c r="D169" t="s">
        <v>549</v>
      </c>
      <c r="E169">
        <v>3080000</v>
      </c>
      <c r="F169" t="s">
        <v>45</v>
      </c>
      <c r="G169">
        <v>52700</v>
      </c>
      <c r="H169">
        <v>120</v>
      </c>
      <c r="I169" t="s">
        <v>227</v>
      </c>
      <c r="J169">
        <v>1</v>
      </c>
      <c r="K169" t="s">
        <v>214</v>
      </c>
      <c r="L169">
        <v>1</v>
      </c>
      <c r="M169" t="s">
        <v>215</v>
      </c>
      <c r="N169">
        <v>8</v>
      </c>
      <c r="O169" t="s">
        <v>228</v>
      </c>
      <c r="P169" t="s">
        <v>216</v>
      </c>
      <c r="Q169">
        <v>15985427</v>
      </c>
      <c r="R169" t="s">
        <v>553</v>
      </c>
      <c r="S169" t="s">
        <v>554</v>
      </c>
      <c r="T169" t="s">
        <v>219</v>
      </c>
      <c r="U169">
        <v>1</v>
      </c>
      <c r="V169">
        <v>0.75</v>
      </c>
      <c r="W169">
        <v>120</v>
      </c>
      <c r="X169" t="s">
        <v>227</v>
      </c>
      <c r="Y169">
        <v>0</v>
      </c>
      <c r="AA169">
        <v>80</v>
      </c>
      <c r="AB169" t="s">
        <v>220</v>
      </c>
      <c r="AC169">
        <v>2</v>
      </c>
      <c r="AE169" s="6">
        <v>43709</v>
      </c>
      <c r="AF169" s="6">
        <v>43709</v>
      </c>
      <c r="AG169" s="6">
        <v>53447</v>
      </c>
      <c r="AH169" s="6">
        <v>43678</v>
      </c>
      <c r="AI169" s="6">
        <v>53447</v>
      </c>
      <c r="AJ169" s="6">
        <v>42461</v>
      </c>
      <c r="AL169" t="s">
        <v>221</v>
      </c>
      <c r="AM169" t="s">
        <v>221</v>
      </c>
      <c r="AN169" t="s">
        <v>221</v>
      </c>
      <c r="AO169" t="s">
        <v>221</v>
      </c>
    </row>
    <row r="170" spans="1:41" hidden="1" x14ac:dyDescent="0.2">
      <c r="A170">
        <v>2</v>
      </c>
      <c r="B170" t="s">
        <v>36</v>
      </c>
      <c r="C170">
        <v>308</v>
      </c>
      <c r="D170" t="s">
        <v>549</v>
      </c>
      <c r="E170">
        <v>3080000</v>
      </c>
      <c r="F170" t="s">
        <v>45</v>
      </c>
      <c r="G170">
        <v>52700</v>
      </c>
      <c r="H170">
        <v>120</v>
      </c>
      <c r="I170" t="s">
        <v>227</v>
      </c>
      <c r="J170">
        <v>1</v>
      </c>
      <c r="K170" t="s">
        <v>214</v>
      </c>
      <c r="L170">
        <v>1</v>
      </c>
      <c r="M170" t="s">
        <v>215</v>
      </c>
      <c r="N170">
        <v>8</v>
      </c>
      <c r="O170" t="s">
        <v>228</v>
      </c>
      <c r="P170" t="s">
        <v>216</v>
      </c>
      <c r="Q170">
        <v>29394228</v>
      </c>
      <c r="R170" t="s">
        <v>1354</v>
      </c>
      <c r="S170" t="s">
        <v>1355</v>
      </c>
      <c r="T170" t="s">
        <v>219</v>
      </c>
      <c r="U170">
        <v>1</v>
      </c>
      <c r="V170">
        <v>0.25</v>
      </c>
      <c r="W170">
        <v>120</v>
      </c>
      <c r="X170" t="s">
        <v>227</v>
      </c>
      <c r="Y170">
        <v>0</v>
      </c>
      <c r="AA170">
        <v>80</v>
      </c>
      <c r="AB170" t="s">
        <v>220</v>
      </c>
      <c r="AC170">
        <v>5</v>
      </c>
      <c r="AD170">
        <v>106</v>
      </c>
      <c r="AE170" s="6">
        <v>36121</v>
      </c>
      <c r="AF170" s="6">
        <v>43678</v>
      </c>
      <c r="AG170" s="6">
        <v>48429</v>
      </c>
      <c r="AH170" s="6">
        <v>36121</v>
      </c>
      <c r="AI170" s="6">
        <v>44561</v>
      </c>
      <c r="AJ170" s="6">
        <v>42461</v>
      </c>
      <c r="AL170" t="s">
        <v>221</v>
      </c>
      <c r="AM170" t="s">
        <v>221</v>
      </c>
      <c r="AN170" t="s">
        <v>221</v>
      </c>
      <c r="AO170" t="s">
        <v>221</v>
      </c>
    </row>
    <row r="171" spans="1:41" hidden="1" x14ac:dyDescent="0.2">
      <c r="A171">
        <v>2</v>
      </c>
      <c r="B171" t="s">
        <v>36</v>
      </c>
      <c r="C171">
        <v>308</v>
      </c>
      <c r="D171" t="s">
        <v>549</v>
      </c>
      <c r="E171">
        <v>3080000</v>
      </c>
      <c r="F171" t="s">
        <v>45</v>
      </c>
      <c r="G171">
        <v>52800</v>
      </c>
      <c r="H171">
        <v>120</v>
      </c>
      <c r="I171" t="s">
        <v>227</v>
      </c>
      <c r="J171">
        <v>1</v>
      </c>
      <c r="K171" t="s">
        <v>214</v>
      </c>
      <c r="L171">
        <v>1</v>
      </c>
      <c r="M171" t="s">
        <v>215</v>
      </c>
      <c r="N171">
        <v>8</v>
      </c>
      <c r="O171" t="s">
        <v>228</v>
      </c>
      <c r="P171" t="s">
        <v>216</v>
      </c>
      <c r="Q171">
        <v>307350512</v>
      </c>
      <c r="R171" t="s">
        <v>550</v>
      </c>
      <c r="S171" t="s">
        <v>551</v>
      </c>
      <c r="T171" t="s">
        <v>219</v>
      </c>
      <c r="U171">
        <v>0.75</v>
      </c>
      <c r="V171">
        <v>0.75</v>
      </c>
      <c r="W171">
        <v>120</v>
      </c>
      <c r="X171" t="s">
        <v>227</v>
      </c>
      <c r="Y171">
        <v>0</v>
      </c>
      <c r="AA171">
        <v>80</v>
      </c>
      <c r="AB171" t="s">
        <v>220</v>
      </c>
      <c r="AC171">
        <v>5</v>
      </c>
      <c r="AD171">
        <v>102</v>
      </c>
      <c r="AE171" s="6">
        <v>38877</v>
      </c>
      <c r="AF171" s="6">
        <v>42491</v>
      </c>
      <c r="AG171" s="6">
        <v>51136</v>
      </c>
      <c r="AH171" s="6">
        <v>38845</v>
      </c>
      <c r="AI171" s="6">
        <v>61028</v>
      </c>
      <c r="AJ171" s="6">
        <v>42461</v>
      </c>
      <c r="AL171" t="s">
        <v>221</v>
      </c>
      <c r="AM171" t="s">
        <v>221</v>
      </c>
      <c r="AN171" t="s">
        <v>221</v>
      </c>
      <c r="AO171" t="s">
        <v>221</v>
      </c>
    </row>
    <row r="172" spans="1:41" hidden="1" x14ac:dyDescent="0.2">
      <c r="A172">
        <v>2</v>
      </c>
      <c r="B172" t="s">
        <v>36</v>
      </c>
      <c r="C172">
        <v>308</v>
      </c>
      <c r="D172" t="s">
        <v>549</v>
      </c>
      <c r="E172">
        <v>3080000</v>
      </c>
      <c r="F172" t="s">
        <v>45</v>
      </c>
      <c r="G172">
        <v>52900</v>
      </c>
      <c r="H172">
        <v>120</v>
      </c>
      <c r="I172" t="s">
        <v>227</v>
      </c>
      <c r="J172">
        <v>1</v>
      </c>
      <c r="K172" t="s">
        <v>214</v>
      </c>
      <c r="L172">
        <v>1</v>
      </c>
      <c r="M172" t="s">
        <v>215</v>
      </c>
      <c r="N172">
        <v>8</v>
      </c>
      <c r="O172" t="s">
        <v>228</v>
      </c>
      <c r="P172" t="s">
        <v>216</v>
      </c>
      <c r="Q172">
        <v>29646437</v>
      </c>
      <c r="R172" t="s">
        <v>556</v>
      </c>
      <c r="S172" t="s">
        <v>557</v>
      </c>
      <c r="T172" t="s">
        <v>219</v>
      </c>
      <c r="U172">
        <v>0.75</v>
      </c>
      <c r="V172">
        <v>0.75</v>
      </c>
      <c r="W172">
        <v>120</v>
      </c>
      <c r="X172" t="s">
        <v>227</v>
      </c>
      <c r="Y172">
        <v>0</v>
      </c>
      <c r="AA172">
        <v>80</v>
      </c>
      <c r="AB172" t="s">
        <v>220</v>
      </c>
      <c r="AC172">
        <v>3</v>
      </c>
      <c r="AE172" s="6">
        <v>42461</v>
      </c>
      <c r="AF172" s="6">
        <v>42461</v>
      </c>
      <c r="AG172" s="6">
        <v>50989</v>
      </c>
      <c r="AH172" s="6">
        <v>42317</v>
      </c>
      <c r="AI172" s="6">
        <v>50989</v>
      </c>
      <c r="AJ172" s="6">
        <v>42461</v>
      </c>
      <c r="AL172" t="s">
        <v>221</v>
      </c>
      <c r="AM172" t="s">
        <v>221</v>
      </c>
      <c r="AN172" t="s">
        <v>221</v>
      </c>
      <c r="AO172" t="s">
        <v>221</v>
      </c>
    </row>
    <row r="173" spans="1:41" hidden="1" x14ac:dyDescent="0.2">
      <c r="A173">
        <v>2</v>
      </c>
      <c r="B173" t="s">
        <v>36</v>
      </c>
      <c r="C173">
        <v>308</v>
      </c>
      <c r="D173" t="s">
        <v>549</v>
      </c>
      <c r="E173">
        <v>3080000</v>
      </c>
      <c r="F173" t="s">
        <v>45</v>
      </c>
      <c r="G173">
        <v>53100</v>
      </c>
      <c r="H173">
        <v>120</v>
      </c>
      <c r="I173" t="s">
        <v>227</v>
      </c>
      <c r="J173">
        <v>1</v>
      </c>
      <c r="K173" t="s">
        <v>214</v>
      </c>
      <c r="L173">
        <v>1</v>
      </c>
      <c r="M173" t="s">
        <v>215</v>
      </c>
      <c r="N173">
        <v>8</v>
      </c>
      <c r="O173" t="s">
        <v>228</v>
      </c>
      <c r="P173" t="s">
        <v>216</v>
      </c>
      <c r="Q173">
        <v>29646437</v>
      </c>
      <c r="R173" t="s">
        <v>556</v>
      </c>
      <c r="S173" t="s">
        <v>557</v>
      </c>
      <c r="T173" t="s">
        <v>219</v>
      </c>
      <c r="U173">
        <v>0.9</v>
      </c>
      <c r="V173">
        <v>0.15</v>
      </c>
      <c r="W173">
        <v>120</v>
      </c>
      <c r="X173" t="s">
        <v>227</v>
      </c>
      <c r="Y173">
        <v>0</v>
      </c>
      <c r="AA173">
        <v>80</v>
      </c>
      <c r="AB173" t="s">
        <v>220</v>
      </c>
      <c r="AC173">
        <v>3</v>
      </c>
      <c r="AE173" s="6">
        <v>42461</v>
      </c>
      <c r="AF173" s="6">
        <v>43831</v>
      </c>
      <c r="AG173" s="6">
        <v>50989</v>
      </c>
      <c r="AH173" s="6">
        <v>42317</v>
      </c>
      <c r="AI173" s="6">
        <v>50989</v>
      </c>
      <c r="AJ173" s="6">
        <v>42461</v>
      </c>
      <c r="AL173" t="s">
        <v>221</v>
      </c>
      <c r="AM173" t="s">
        <v>221</v>
      </c>
      <c r="AN173" t="s">
        <v>221</v>
      </c>
      <c r="AO173" t="s">
        <v>221</v>
      </c>
    </row>
    <row r="174" spans="1:41" hidden="1" x14ac:dyDescent="0.2">
      <c r="A174">
        <v>2</v>
      </c>
      <c r="B174" t="s">
        <v>36</v>
      </c>
      <c r="C174">
        <v>308</v>
      </c>
      <c r="D174" t="s">
        <v>549</v>
      </c>
      <c r="E174">
        <v>3080000</v>
      </c>
      <c r="F174" t="s">
        <v>45</v>
      </c>
      <c r="G174">
        <v>53100</v>
      </c>
      <c r="H174">
        <v>120</v>
      </c>
      <c r="I174" t="s">
        <v>227</v>
      </c>
      <c r="J174">
        <v>1</v>
      </c>
      <c r="K174" t="s">
        <v>214</v>
      </c>
      <c r="L174">
        <v>1</v>
      </c>
      <c r="M174" t="s">
        <v>215</v>
      </c>
      <c r="N174">
        <v>8</v>
      </c>
      <c r="O174" t="s">
        <v>228</v>
      </c>
      <c r="P174" t="s">
        <v>216</v>
      </c>
      <c r="Q174">
        <v>40143844</v>
      </c>
      <c r="R174" t="s">
        <v>558</v>
      </c>
      <c r="S174" t="s">
        <v>559</v>
      </c>
      <c r="T174" t="s">
        <v>219</v>
      </c>
      <c r="U174">
        <v>0.9</v>
      </c>
      <c r="V174">
        <v>0.75</v>
      </c>
      <c r="W174">
        <v>120</v>
      </c>
      <c r="X174" t="s">
        <v>227</v>
      </c>
      <c r="Y174">
        <v>0</v>
      </c>
      <c r="AA174">
        <v>80</v>
      </c>
      <c r="AB174" t="s">
        <v>220</v>
      </c>
      <c r="AC174">
        <v>1</v>
      </c>
      <c r="AE174" s="6">
        <v>43831</v>
      </c>
      <c r="AF174" s="6">
        <v>43831</v>
      </c>
      <c r="AG174" s="6">
        <v>53996</v>
      </c>
      <c r="AH174" s="6">
        <v>43831</v>
      </c>
      <c r="AI174" s="6">
        <v>53996</v>
      </c>
      <c r="AJ174" s="6">
        <v>42461</v>
      </c>
      <c r="AL174" t="s">
        <v>221</v>
      </c>
      <c r="AM174" t="s">
        <v>221</v>
      </c>
      <c r="AN174" t="s">
        <v>221</v>
      </c>
      <c r="AO174" t="s">
        <v>221</v>
      </c>
    </row>
    <row r="175" spans="1:41" hidden="1" x14ac:dyDescent="0.2">
      <c r="A175">
        <v>2</v>
      </c>
      <c r="B175" t="s">
        <v>36</v>
      </c>
      <c r="C175">
        <v>308</v>
      </c>
      <c r="D175" t="s">
        <v>549</v>
      </c>
      <c r="E175">
        <v>3080030</v>
      </c>
      <c r="F175" t="s">
        <v>560</v>
      </c>
      <c r="G175">
        <v>12410</v>
      </c>
      <c r="H175">
        <v>120</v>
      </c>
      <c r="I175" t="s">
        <v>227</v>
      </c>
      <c r="J175">
        <v>1</v>
      </c>
      <c r="K175" t="s">
        <v>214</v>
      </c>
      <c r="L175">
        <v>1</v>
      </c>
      <c r="M175" t="s">
        <v>215</v>
      </c>
      <c r="N175">
        <v>8</v>
      </c>
      <c r="O175" t="s">
        <v>228</v>
      </c>
      <c r="P175" t="s">
        <v>216</v>
      </c>
      <c r="Q175">
        <v>300124468</v>
      </c>
      <c r="R175" t="s">
        <v>561</v>
      </c>
      <c r="S175" t="s">
        <v>562</v>
      </c>
      <c r="T175" t="s">
        <v>225</v>
      </c>
      <c r="U175">
        <v>0.85</v>
      </c>
      <c r="V175">
        <v>0.85</v>
      </c>
      <c r="W175">
        <v>120</v>
      </c>
      <c r="X175" t="s">
        <v>227</v>
      </c>
      <c r="Y175">
        <v>0</v>
      </c>
      <c r="AA175">
        <v>80</v>
      </c>
      <c r="AB175" t="s">
        <v>220</v>
      </c>
      <c r="AC175">
        <v>2</v>
      </c>
      <c r="AD175">
        <v>136</v>
      </c>
      <c r="AE175" s="6">
        <v>43135</v>
      </c>
      <c r="AF175" s="6">
        <v>43647</v>
      </c>
      <c r="AG175" s="6">
        <v>56188</v>
      </c>
      <c r="AH175" s="6">
        <v>43135</v>
      </c>
      <c r="AI175" s="6">
        <v>56188</v>
      </c>
      <c r="AJ175" s="6">
        <v>42461</v>
      </c>
      <c r="AL175" t="s">
        <v>221</v>
      </c>
      <c r="AM175" t="s">
        <v>221</v>
      </c>
      <c r="AN175" t="s">
        <v>221</v>
      </c>
      <c r="AO175" t="s">
        <v>221</v>
      </c>
    </row>
    <row r="176" spans="1:41" hidden="1" x14ac:dyDescent="0.2">
      <c r="A176">
        <v>2</v>
      </c>
      <c r="B176" t="s">
        <v>36</v>
      </c>
      <c r="C176">
        <v>309</v>
      </c>
      <c r="D176" t="s">
        <v>564</v>
      </c>
      <c r="E176">
        <v>3090000</v>
      </c>
      <c r="F176" t="s">
        <v>46</v>
      </c>
      <c r="G176">
        <v>45900</v>
      </c>
      <c r="H176">
        <v>120</v>
      </c>
      <c r="I176" t="s">
        <v>227</v>
      </c>
      <c r="J176">
        <v>1</v>
      </c>
      <c r="K176" t="s">
        <v>214</v>
      </c>
      <c r="L176">
        <v>1</v>
      </c>
      <c r="M176" t="s">
        <v>215</v>
      </c>
      <c r="N176">
        <v>8</v>
      </c>
      <c r="O176" t="s">
        <v>228</v>
      </c>
      <c r="P176" t="s">
        <v>216</v>
      </c>
      <c r="Q176">
        <v>39908280</v>
      </c>
      <c r="R176" t="s">
        <v>1123</v>
      </c>
      <c r="S176" t="s">
        <v>1043</v>
      </c>
      <c r="T176" t="s">
        <v>219</v>
      </c>
      <c r="U176">
        <v>0.5</v>
      </c>
      <c r="V176">
        <v>0.5</v>
      </c>
      <c r="W176">
        <v>120</v>
      </c>
      <c r="X176" t="s">
        <v>227</v>
      </c>
      <c r="Y176">
        <v>0</v>
      </c>
      <c r="AA176">
        <v>80</v>
      </c>
      <c r="AB176" t="s">
        <v>220</v>
      </c>
      <c r="AC176">
        <v>3</v>
      </c>
      <c r="AD176">
        <v>102</v>
      </c>
      <c r="AE176" s="6">
        <v>40251</v>
      </c>
      <c r="AF176" s="6">
        <v>43466</v>
      </c>
      <c r="AG176" s="6">
        <v>54878</v>
      </c>
      <c r="AH176" s="6">
        <v>40251</v>
      </c>
      <c r="AI176" s="6">
        <v>44796</v>
      </c>
      <c r="AJ176" s="6">
        <v>42461</v>
      </c>
      <c r="AL176" t="s">
        <v>221</v>
      </c>
      <c r="AM176" t="s">
        <v>221</v>
      </c>
      <c r="AN176" t="s">
        <v>221</v>
      </c>
      <c r="AO176" t="s">
        <v>221</v>
      </c>
    </row>
    <row r="177" spans="1:41" hidden="1" x14ac:dyDescent="0.2">
      <c r="A177">
        <v>2</v>
      </c>
      <c r="B177" t="s">
        <v>36</v>
      </c>
      <c r="C177">
        <v>309</v>
      </c>
      <c r="D177" t="s">
        <v>564</v>
      </c>
      <c r="E177">
        <v>3090020</v>
      </c>
      <c r="F177" t="s">
        <v>567</v>
      </c>
      <c r="G177">
        <v>6400</v>
      </c>
      <c r="H177">
        <v>64</v>
      </c>
      <c r="I177" t="s">
        <v>222</v>
      </c>
      <c r="J177">
        <v>1</v>
      </c>
      <c r="K177" t="s">
        <v>214</v>
      </c>
      <c r="L177">
        <v>1</v>
      </c>
      <c r="M177" t="s">
        <v>215</v>
      </c>
      <c r="N177">
        <v>0</v>
      </c>
      <c r="P177" t="s">
        <v>216</v>
      </c>
      <c r="Q177">
        <v>48819</v>
      </c>
      <c r="R177" t="s">
        <v>332</v>
      </c>
      <c r="S177" t="s">
        <v>568</v>
      </c>
      <c r="T177" t="s">
        <v>219</v>
      </c>
      <c r="U177">
        <v>0.75</v>
      </c>
      <c r="V177">
        <v>0.75</v>
      </c>
      <c r="W177">
        <v>64</v>
      </c>
      <c r="X177" t="s">
        <v>222</v>
      </c>
      <c r="Y177">
        <v>0</v>
      </c>
      <c r="AA177">
        <v>80</v>
      </c>
      <c r="AB177" t="s">
        <v>220</v>
      </c>
      <c r="AC177">
        <v>5</v>
      </c>
      <c r="AD177">
        <v>111</v>
      </c>
      <c r="AE177" s="6">
        <v>43070</v>
      </c>
      <c r="AF177" s="6">
        <v>43160</v>
      </c>
      <c r="AG177" s="6">
        <v>44500</v>
      </c>
      <c r="AH177" s="6">
        <v>36039</v>
      </c>
      <c r="AI177" s="6">
        <v>45230</v>
      </c>
      <c r="AJ177" s="6">
        <v>36039</v>
      </c>
      <c r="AL177" t="s">
        <v>221</v>
      </c>
      <c r="AM177" t="s">
        <v>221</v>
      </c>
      <c r="AN177" t="s">
        <v>221</v>
      </c>
      <c r="AO177" t="s">
        <v>221</v>
      </c>
    </row>
    <row r="178" spans="1:41" hidden="1" x14ac:dyDescent="0.2">
      <c r="A178">
        <v>2</v>
      </c>
      <c r="B178" t="s">
        <v>36</v>
      </c>
      <c r="C178">
        <v>309</v>
      </c>
      <c r="D178" t="s">
        <v>564</v>
      </c>
      <c r="E178">
        <v>3090020</v>
      </c>
      <c r="F178" t="s">
        <v>567</v>
      </c>
      <c r="G178">
        <v>21310</v>
      </c>
      <c r="H178">
        <v>120</v>
      </c>
      <c r="I178" t="s">
        <v>227</v>
      </c>
      <c r="J178">
        <v>1</v>
      </c>
      <c r="K178" t="s">
        <v>214</v>
      </c>
      <c r="L178">
        <v>1</v>
      </c>
      <c r="M178" t="s">
        <v>215</v>
      </c>
      <c r="N178">
        <v>8</v>
      </c>
      <c r="O178" t="s">
        <v>228</v>
      </c>
      <c r="P178" t="s">
        <v>216</v>
      </c>
      <c r="Q178">
        <v>32589335</v>
      </c>
      <c r="R178" t="s">
        <v>1356</v>
      </c>
      <c r="S178" t="s">
        <v>654</v>
      </c>
      <c r="T178" t="s">
        <v>219</v>
      </c>
      <c r="U178">
        <v>1</v>
      </c>
      <c r="V178">
        <v>1</v>
      </c>
      <c r="W178">
        <v>120</v>
      </c>
      <c r="X178" t="s">
        <v>227</v>
      </c>
      <c r="Y178">
        <v>0</v>
      </c>
      <c r="AA178">
        <v>80</v>
      </c>
      <c r="AB178" t="s">
        <v>220</v>
      </c>
      <c r="AC178">
        <v>3</v>
      </c>
      <c r="AD178">
        <v>102</v>
      </c>
      <c r="AE178" s="6">
        <v>42278</v>
      </c>
      <c r="AF178" s="6">
        <v>43709</v>
      </c>
      <c r="AG178" s="6">
        <v>58044</v>
      </c>
      <c r="AH178" s="6">
        <v>42278</v>
      </c>
      <c r="AI178" s="6">
        <v>56004</v>
      </c>
      <c r="AJ178" s="6">
        <v>42461</v>
      </c>
      <c r="AL178" t="s">
        <v>221</v>
      </c>
      <c r="AM178" t="s">
        <v>221</v>
      </c>
      <c r="AN178" t="s">
        <v>221</v>
      </c>
      <c r="AO178" t="s">
        <v>221</v>
      </c>
    </row>
    <row r="179" spans="1:41" hidden="1" x14ac:dyDescent="0.2">
      <c r="A179">
        <v>2</v>
      </c>
      <c r="B179" t="s">
        <v>36</v>
      </c>
      <c r="C179">
        <v>309</v>
      </c>
      <c r="D179" t="s">
        <v>564</v>
      </c>
      <c r="E179">
        <v>3090020</v>
      </c>
      <c r="F179" t="s">
        <v>567</v>
      </c>
      <c r="G179">
        <v>21320</v>
      </c>
      <c r="H179">
        <v>120</v>
      </c>
      <c r="I179" t="s">
        <v>227</v>
      </c>
      <c r="J179">
        <v>1</v>
      </c>
      <c r="K179" t="s">
        <v>214</v>
      </c>
      <c r="L179">
        <v>1</v>
      </c>
      <c r="M179" t="s">
        <v>215</v>
      </c>
      <c r="N179">
        <v>8</v>
      </c>
      <c r="O179" t="s">
        <v>228</v>
      </c>
      <c r="P179" t="s">
        <v>216</v>
      </c>
      <c r="Q179">
        <v>31200041</v>
      </c>
      <c r="R179" t="s">
        <v>573</v>
      </c>
      <c r="S179" t="s">
        <v>574</v>
      </c>
      <c r="T179" t="s">
        <v>219</v>
      </c>
      <c r="U179">
        <v>1</v>
      </c>
      <c r="V179">
        <v>1</v>
      </c>
      <c r="W179">
        <v>120</v>
      </c>
      <c r="X179" t="s">
        <v>227</v>
      </c>
      <c r="Y179">
        <v>0</v>
      </c>
      <c r="AA179">
        <v>80</v>
      </c>
      <c r="AB179" t="s">
        <v>220</v>
      </c>
      <c r="AC179">
        <v>3</v>
      </c>
      <c r="AD179">
        <v>108</v>
      </c>
      <c r="AE179" s="6">
        <v>40787</v>
      </c>
      <c r="AF179" s="6">
        <v>43709</v>
      </c>
      <c r="AG179" s="6">
        <v>51142</v>
      </c>
      <c r="AH179" s="6">
        <v>40787</v>
      </c>
      <c r="AI179" s="6">
        <v>51142</v>
      </c>
      <c r="AJ179" s="6">
        <v>42461</v>
      </c>
      <c r="AL179" t="s">
        <v>221</v>
      </c>
      <c r="AM179" t="s">
        <v>221</v>
      </c>
      <c r="AN179" t="s">
        <v>221</v>
      </c>
      <c r="AO179" t="s">
        <v>221</v>
      </c>
    </row>
    <row r="180" spans="1:41" hidden="1" x14ac:dyDescent="0.2">
      <c r="A180">
        <v>2</v>
      </c>
      <c r="B180" t="s">
        <v>36</v>
      </c>
      <c r="C180">
        <v>309</v>
      </c>
      <c r="D180" t="s">
        <v>564</v>
      </c>
      <c r="E180">
        <v>3090020</v>
      </c>
      <c r="F180" t="s">
        <v>567</v>
      </c>
      <c r="G180">
        <v>21330</v>
      </c>
      <c r="H180">
        <v>120</v>
      </c>
      <c r="I180" t="s">
        <v>227</v>
      </c>
      <c r="J180">
        <v>1</v>
      </c>
      <c r="K180" t="s">
        <v>214</v>
      </c>
      <c r="L180">
        <v>1</v>
      </c>
      <c r="M180" t="s">
        <v>215</v>
      </c>
      <c r="N180">
        <v>8</v>
      </c>
      <c r="O180" t="s">
        <v>228</v>
      </c>
      <c r="P180" t="s">
        <v>216</v>
      </c>
      <c r="Q180">
        <v>34668830</v>
      </c>
      <c r="R180" t="s">
        <v>577</v>
      </c>
      <c r="S180" t="s">
        <v>578</v>
      </c>
      <c r="T180" t="s">
        <v>219</v>
      </c>
      <c r="U180">
        <v>0.72</v>
      </c>
      <c r="V180">
        <v>0.72</v>
      </c>
      <c r="W180">
        <v>120</v>
      </c>
      <c r="X180" t="s">
        <v>227</v>
      </c>
      <c r="Y180">
        <v>0</v>
      </c>
      <c r="AA180">
        <v>80</v>
      </c>
      <c r="AB180" t="s">
        <v>220</v>
      </c>
      <c r="AC180">
        <v>1</v>
      </c>
      <c r="AE180" s="6">
        <v>43824</v>
      </c>
      <c r="AF180" s="6">
        <v>43824</v>
      </c>
      <c r="AG180" s="6">
        <v>47787</v>
      </c>
      <c r="AH180" s="6">
        <v>43824</v>
      </c>
      <c r="AI180" s="6">
        <v>55122</v>
      </c>
      <c r="AJ180" s="6">
        <v>42461</v>
      </c>
      <c r="AL180" t="s">
        <v>221</v>
      </c>
      <c r="AM180" t="s">
        <v>221</v>
      </c>
      <c r="AN180" t="s">
        <v>221</v>
      </c>
      <c r="AO180" t="s">
        <v>221</v>
      </c>
    </row>
    <row r="181" spans="1:41" hidden="1" x14ac:dyDescent="0.2">
      <c r="A181">
        <v>2</v>
      </c>
      <c r="B181" t="s">
        <v>36</v>
      </c>
      <c r="C181">
        <v>309</v>
      </c>
      <c r="D181" t="s">
        <v>564</v>
      </c>
      <c r="E181">
        <v>3090020</v>
      </c>
      <c r="F181" t="s">
        <v>567</v>
      </c>
      <c r="G181">
        <v>21600</v>
      </c>
      <c r="H181">
        <v>120</v>
      </c>
      <c r="I181" t="s">
        <v>227</v>
      </c>
      <c r="J181">
        <v>1</v>
      </c>
      <c r="K181" t="s">
        <v>214</v>
      </c>
      <c r="L181">
        <v>1</v>
      </c>
      <c r="M181" t="s">
        <v>215</v>
      </c>
      <c r="N181">
        <v>8</v>
      </c>
      <c r="O181" t="s">
        <v>228</v>
      </c>
      <c r="P181" t="s">
        <v>216</v>
      </c>
      <c r="Q181">
        <v>309588317</v>
      </c>
      <c r="R181" t="s">
        <v>579</v>
      </c>
      <c r="S181" t="s">
        <v>580</v>
      </c>
      <c r="T181" t="s">
        <v>219</v>
      </c>
      <c r="U181">
        <v>0.57999999999999996</v>
      </c>
      <c r="V181">
        <v>0.57999999999999996</v>
      </c>
      <c r="W181">
        <v>120</v>
      </c>
      <c r="X181" t="s">
        <v>227</v>
      </c>
      <c r="Y181">
        <v>0</v>
      </c>
      <c r="AA181">
        <v>80</v>
      </c>
      <c r="AB181" t="s">
        <v>220</v>
      </c>
      <c r="AC181">
        <v>4</v>
      </c>
      <c r="AD181">
        <v>111</v>
      </c>
      <c r="AE181" s="6">
        <v>42217</v>
      </c>
      <c r="AF181" s="6">
        <v>42461</v>
      </c>
      <c r="AG181" s="6">
        <v>46173</v>
      </c>
      <c r="AH181" s="6">
        <v>39475</v>
      </c>
      <c r="AI181" s="6">
        <v>55061</v>
      </c>
      <c r="AJ181" s="6">
        <v>37773</v>
      </c>
      <c r="AL181" t="s">
        <v>221</v>
      </c>
      <c r="AM181" t="s">
        <v>221</v>
      </c>
      <c r="AN181" t="s">
        <v>221</v>
      </c>
      <c r="AO181" t="s">
        <v>221</v>
      </c>
    </row>
    <row r="182" spans="1:41" hidden="1" x14ac:dyDescent="0.2">
      <c r="A182">
        <v>2</v>
      </c>
      <c r="B182" t="s">
        <v>36</v>
      </c>
      <c r="C182">
        <v>309</v>
      </c>
      <c r="D182" t="s">
        <v>564</v>
      </c>
      <c r="E182">
        <v>3090020</v>
      </c>
      <c r="F182" t="s">
        <v>567</v>
      </c>
      <c r="G182">
        <v>21900</v>
      </c>
      <c r="H182">
        <v>120</v>
      </c>
      <c r="I182" t="s">
        <v>227</v>
      </c>
      <c r="J182">
        <v>1</v>
      </c>
      <c r="K182" t="s">
        <v>214</v>
      </c>
      <c r="L182">
        <v>1</v>
      </c>
      <c r="M182" t="s">
        <v>215</v>
      </c>
      <c r="N182">
        <v>8</v>
      </c>
      <c r="O182" t="s">
        <v>228</v>
      </c>
      <c r="P182" t="s">
        <v>216</v>
      </c>
      <c r="Q182">
        <v>38445615</v>
      </c>
      <c r="R182" t="s">
        <v>581</v>
      </c>
      <c r="S182" t="s">
        <v>582</v>
      </c>
      <c r="T182" t="s">
        <v>219</v>
      </c>
      <c r="U182">
        <v>0.2</v>
      </c>
      <c r="V182">
        <v>0.2</v>
      </c>
      <c r="W182">
        <v>120</v>
      </c>
      <c r="X182" t="s">
        <v>227</v>
      </c>
      <c r="Y182">
        <v>0</v>
      </c>
      <c r="AA182">
        <v>80</v>
      </c>
      <c r="AB182" t="s">
        <v>220</v>
      </c>
      <c r="AC182">
        <v>3</v>
      </c>
      <c r="AD182">
        <v>135</v>
      </c>
      <c r="AE182" s="6">
        <v>42005</v>
      </c>
      <c r="AF182" s="6">
        <v>42309</v>
      </c>
      <c r="AG182" s="6">
        <v>49612</v>
      </c>
      <c r="AH182" s="6">
        <v>37956</v>
      </c>
      <c r="AI182" s="6">
        <v>49767</v>
      </c>
      <c r="AJ182" s="6">
        <v>37773</v>
      </c>
      <c r="AL182" t="s">
        <v>221</v>
      </c>
      <c r="AM182" t="s">
        <v>221</v>
      </c>
      <c r="AN182" t="s">
        <v>221</v>
      </c>
      <c r="AO182" t="s">
        <v>221</v>
      </c>
    </row>
    <row r="183" spans="1:41" hidden="1" x14ac:dyDescent="0.2">
      <c r="A183">
        <v>2</v>
      </c>
      <c r="B183" t="s">
        <v>36</v>
      </c>
      <c r="C183">
        <v>309</v>
      </c>
      <c r="D183" t="s">
        <v>564</v>
      </c>
      <c r="E183">
        <v>3090020</v>
      </c>
      <c r="F183" t="s">
        <v>567</v>
      </c>
      <c r="G183">
        <v>27100</v>
      </c>
      <c r="H183">
        <v>140</v>
      </c>
      <c r="I183" t="s">
        <v>241</v>
      </c>
      <c r="J183">
        <v>1</v>
      </c>
      <c r="K183" t="s">
        <v>214</v>
      </c>
      <c r="L183">
        <v>1</v>
      </c>
      <c r="M183" t="s">
        <v>215</v>
      </c>
      <c r="N183">
        <v>0</v>
      </c>
      <c r="P183" t="s">
        <v>216</v>
      </c>
      <c r="Q183">
        <v>27479658</v>
      </c>
      <c r="R183" t="s">
        <v>583</v>
      </c>
      <c r="S183" t="s">
        <v>584</v>
      </c>
      <c r="T183" t="s">
        <v>219</v>
      </c>
      <c r="U183">
        <v>0.75</v>
      </c>
      <c r="V183">
        <v>0.75</v>
      </c>
      <c r="W183">
        <v>140</v>
      </c>
      <c r="X183" t="s">
        <v>241</v>
      </c>
      <c r="Y183">
        <v>0</v>
      </c>
      <c r="AA183">
        <v>80</v>
      </c>
      <c r="AB183" t="s">
        <v>220</v>
      </c>
      <c r="AC183">
        <v>5</v>
      </c>
      <c r="AE183" s="6">
        <v>42834</v>
      </c>
      <c r="AF183" s="6">
        <v>42834</v>
      </c>
      <c r="AG183" s="6">
        <v>51956</v>
      </c>
      <c r="AH183" s="6">
        <v>38873</v>
      </c>
      <c r="AI183" s="6">
        <v>57679</v>
      </c>
      <c r="AJ183" s="6">
        <v>37469</v>
      </c>
      <c r="AL183" t="s">
        <v>221</v>
      </c>
      <c r="AM183" t="s">
        <v>221</v>
      </c>
      <c r="AN183" t="s">
        <v>221</v>
      </c>
      <c r="AO183" t="s">
        <v>221</v>
      </c>
    </row>
    <row r="184" spans="1:41" hidden="1" x14ac:dyDescent="0.2">
      <c r="A184">
        <v>2</v>
      </c>
      <c r="B184" t="s">
        <v>36</v>
      </c>
      <c r="C184">
        <v>309</v>
      </c>
      <c r="D184" t="s">
        <v>564</v>
      </c>
      <c r="E184">
        <v>3090020</v>
      </c>
      <c r="F184" t="s">
        <v>567</v>
      </c>
      <c r="G184">
        <v>27200</v>
      </c>
      <c r="H184">
        <v>140</v>
      </c>
      <c r="I184" t="s">
        <v>241</v>
      </c>
      <c r="J184">
        <v>1</v>
      </c>
      <c r="K184" t="s">
        <v>214</v>
      </c>
      <c r="L184">
        <v>1</v>
      </c>
      <c r="M184" t="s">
        <v>215</v>
      </c>
      <c r="N184">
        <v>0</v>
      </c>
      <c r="P184" t="s">
        <v>216</v>
      </c>
      <c r="Q184">
        <v>32200347</v>
      </c>
      <c r="R184" t="s">
        <v>585</v>
      </c>
      <c r="S184" t="s">
        <v>408</v>
      </c>
      <c r="T184" t="s">
        <v>219</v>
      </c>
      <c r="U184">
        <v>0.8</v>
      </c>
      <c r="V184">
        <v>0.65</v>
      </c>
      <c r="W184">
        <v>140</v>
      </c>
      <c r="X184" t="s">
        <v>241</v>
      </c>
      <c r="Y184">
        <v>0</v>
      </c>
      <c r="AA184">
        <v>80</v>
      </c>
      <c r="AB184" t="s">
        <v>220</v>
      </c>
      <c r="AC184">
        <v>5</v>
      </c>
      <c r="AD184">
        <v>136</v>
      </c>
      <c r="AE184" s="6">
        <v>42461</v>
      </c>
      <c r="AF184" s="6">
        <v>42461</v>
      </c>
      <c r="AG184" s="6">
        <v>46173</v>
      </c>
      <c r="AH184" s="6">
        <v>40118</v>
      </c>
      <c r="AI184" s="6">
        <v>53128</v>
      </c>
      <c r="AJ184" s="6">
        <v>41153</v>
      </c>
      <c r="AL184" t="s">
        <v>221</v>
      </c>
      <c r="AM184" t="s">
        <v>221</v>
      </c>
      <c r="AN184" t="s">
        <v>221</v>
      </c>
      <c r="AO184" t="s">
        <v>221</v>
      </c>
    </row>
    <row r="185" spans="1:41" hidden="1" x14ac:dyDescent="0.2">
      <c r="A185">
        <v>2</v>
      </c>
      <c r="B185" t="s">
        <v>36</v>
      </c>
      <c r="C185">
        <v>309</v>
      </c>
      <c r="D185" t="s">
        <v>564</v>
      </c>
      <c r="E185">
        <v>3090020</v>
      </c>
      <c r="F185" t="s">
        <v>567</v>
      </c>
      <c r="G185">
        <v>27200</v>
      </c>
      <c r="H185">
        <v>140</v>
      </c>
      <c r="I185" t="s">
        <v>241</v>
      </c>
      <c r="J185">
        <v>1</v>
      </c>
      <c r="K185" t="s">
        <v>214</v>
      </c>
      <c r="L185">
        <v>1</v>
      </c>
      <c r="M185" t="s">
        <v>215</v>
      </c>
      <c r="N185">
        <v>0</v>
      </c>
      <c r="P185" t="s">
        <v>216</v>
      </c>
      <c r="Q185">
        <v>322124793</v>
      </c>
      <c r="R185" t="s">
        <v>586</v>
      </c>
      <c r="S185" t="s">
        <v>587</v>
      </c>
      <c r="T185" t="s">
        <v>219</v>
      </c>
      <c r="U185">
        <v>0.8</v>
      </c>
      <c r="V185">
        <v>0.15</v>
      </c>
      <c r="W185">
        <v>140</v>
      </c>
      <c r="X185" t="s">
        <v>241</v>
      </c>
      <c r="Y185">
        <v>0</v>
      </c>
      <c r="AA185">
        <v>80</v>
      </c>
      <c r="AB185" t="s">
        <v>220</v>
      </c>
      <c r="AC185">
        <v>3</v>
      </c>
      <c r="AD185">
        <v>101</v>
      </c>
      <c r="AE185" s="6">
        <v>42217</v>
      </c>
      <c r="AF185" s="6">
        <v>42644</v>
      </c>
      <c r="AG185" s="6">
        <v>49448</v>
      </c>
      <c r="AH185" s="6">
        <v>40238</v>
      </c>
      <c r="AI185" s="6">
        <v>58075</v>
      </c>
      <c r="AJ185" s="6">
        <v>41153</v>
      </c>
      <c r="AL185" t="s">
        <v>221</v>
      </c>
      <c r="AM185" t="s">
        <v>221</v>
      </c>
      <c r="AN185" t="s">
        <v>221</v>
      </c>
      <c r="AO185" t="s">
        <v>221</v>
      </c>
    </row>
    <row r="186" spans="1:41" hidden="1" x14ac:dyDescent="0.2">
      <c r="A186">
        <v>2</v>
      </c>
      <c r="B186" t="s">
        <v>36</v>
      </c>
      <c r="C186">
        <v>309</v>
      </c>
      <c r="D186" t="s">
        <v>564</v>
      </c>
      <c r="E186">
        <v>3090020</v>
      </c>
      <c r="F186" t="s">
        <v>567</v>
      </c>
      <c r="G186">
        <v>27300</v>
      </c>
      <c r="H186">
        <v>140</v>
      </c>
      <c r="I186" t="s">
        <v>241</v>
      </c>
      <c r="J186">
        <v>1</v>
      </c>
      <c r="K186" t="s">
        <v>214</v>
      </c>
      <c r="L186">
        <v>1</v>
      </c>
      <c r="M186" t="s">
        <v>215</v>
      </c>
      <c r="N186">
        <v>0</v>
      </c>
      <c r="P186" t="s">
        <v>216</v>
      </c>
      <c r="Q186">
        <v>11192762</v>
      </c>
      <c r="R186" t="s">
        <v>588</v>
      </c>
      <c r="S186" t="s">
        <v>589</v>
      </c>
      <c r="T186" t="s">
        <v>219</v>
      </c>
      <c r="U186">
        <v>0.7</v>
      </c>
      <c r="V186">
        <v>0.1</v>
      </c>
      <c r="W186">
        <v>140</v>
      </c>
      <c r="X186" t="s">
        <v>241</v>
      </c>
      <c r="Y186">
        <v>0</v>
      </c>
      <c r="AA186">
        <v>80</v>
      </c>
      <c r="AB186" t="s">
        <v>220</v>
      </c>
      <c r="AC186">
        <v>5</v>
      </c>
      <c r="AE186" s="6">
        <v>37257</v>
      </c>
      <c r="AF186" s="6">
        <v>42461</v>
      </c>
      <c r="AG186" s="6">
        <v>46173</v>
      </c>
      <c r="AH186" s="6">
        <v>37257</v>
      </c>
      <c r="AI186" s="6">
        <v>51440</v>
      </c>
      <c r="AJ186" s="6">
        <v>41153</v>
      </c>
      <c r="AL186" t="s">
        <v>221</v>
      </c>
      <c r="AM186" t="s">
        <v>221</v>
      </c>
      <c r="AN186" t="s">
        <v>221</v>
      </c>
      <c r="AO186" t="s">
        <v>221</v>
      </c>
    </row>
    <row r="187" spans="1:41" hidden="1" x14ac:dyDescent="0.2">
      <c r="A187">
        <v>2</v>
      </c>
      <c r="B187" t="s">
        <v>36</v>
      </c>
      <c r="C187">
        <v>309</v>
      </c>
      <c r="D187" t="s">
        <v>564</v>
      </c>
      <c r="E187">
        <v>3090020</v>
      </c>
      <c r="F187" t="s">
        <v>567</v>
      </c>
      <c r="G187">
        <v>27300</v>
      </c>
      <c r="H187">
        <v>140</v>
      </c>
      <c r="I187" t="s">
        <v>241</v>
      </c>
      <c r="J187">
        <v>1</v>
      </c>
      <c r="K187" t="s">
        <v>214</v>
      </c>
      <c r="L187">
        <v>1</v>
      </c>
      <c r="M187" t="s">
        <v>215</v>
      </c>
      <c r="N187">
        <v>0</v>
      </c>
      <c r="P187" t="s">
        <v>216</v>
      </c>
      <c r="Q187">
        <v>34452458</v>
      </c>
      <c r="R187" t="s">
        <v>1357</v>
      </c>
      <c r="S187" t="s">
        <v>1358</v>
      </c>
      <c r="T187" t="s">
        <v>219</v>
      </c>
      <c r="U187">
        <v>0.7</v>
      </c>
      <c r="V187">
        <v>0.4</v>
      </c>
      <c r="W187">
        <v>140</v>
      </c>
      <c r="X187" t="s">
        <v>241</v>
      </c>
      <c r="Y187">
        <v>0</v>
      </c>
      <c r="AA187">
        <v>80</v>
      </c>
      <c r="AB187" t="s">
        <v>220</v>
      </c>
      <c r="AC187">
        <v>3</v>
      </c>
      <c r="AE187" s="6">
        <v>43709</v>
      </c>
      <c r="AF187" s="6">
        <v>43709</v>
      </c>
      <c r="AG187" s="6">
        <v>52596</v>
      </c>
      <c r="AH187" s="6">
        <v>40154</v>
      </c>
      <c r="AI187" s="6">
        <v>44532</v>
      </c>
      <c r="AJ187" s="6">
        <v>41153</v>
      </c>
      <c r="AL187" t="s">
        <v>221</v>
      </c>
      <c r="AM187" t="s">
        <v>221</v>
      </c>
      <c r="AN187" t="s">
        <v>221</v>
      </c>
      <c r="AO187" t="s">
        <v>221</v>
      </c>
    </row>
    <row r="188" spans="1:41" hidden="1" x14ac:dyDescent="0.2">
      <c r="A188">
        <v>2</v>
      </c>
      <c r="B188" t="s">
        <v>36</v>
      </c>
      <c r="C188">
        <v>309</v>
      </c>
      <c r="D188" t="s">
        <v>564</v>
      </c>
      <c r="E188">
        <v>3090020</v>
      </c>
      <c r="F188" t="s">
        <v>567</v>
      </c>
      <c r="G188">
        <v>27300</v>
      </c>
      <c r="H188">
        <v>140</v>
      </c>
      <c r="I188" t="s">
        <v>241</v>
      </c>
      <c r="J188">
        <v>1</v>
      </c>
      <c r="K188" t="s">
        <v>214</v>
      </c>
      <c r="L188">
        <v>1</v>
      </c>
      <c r="M188" t="s">
        <v>215</v>
      </c>
      <c r="N188">
        <v>0</v>
      </c>
      <c r="P188" t="s">
        <v>216</v>
      </c>
      <c r="Q188">
        <v>300505856</v>
      </c>
      <c r="R188" t="s">
        <v>343</v>
      </c>
      <c r="S188" t="s">
        <v>559</v>
      </c>
      <c r="T188" t="s">
        <v>219</v>
      </c>
      <c r="U188">
        <v>0.7</v>
      </c>
      <c r="V188">
        <v>0.1</v>
      </c>
      <c r="W188">
        <v>140</v>
      </c>
      <c r="X188" t="s">
        <v>241</v>
      </c>
      <c r="Y188">
        <v>0</v>
      </c>
      <c r="AA188">
        <v>80</v>
      </c>
      <c r="AB188" t="s">
        <v>220</v>
      </c>
      <c r="AC188">
        <v>3</v>
      </c>
      <c r="AE188" s="6">
        <v>43739</v>
      </c>
      <c r="AF188" s="6">
        <v>43739</v>
      </c>
      <c r="AG188" s="6">
        <v>56349</v>
      </c>
      <c r="AH188" s="6">
        <v>42471</v>
      </c>
      <c r="AI188" s="6">
        <v>56461</v>
      </c>
      <c r="AJ188" s="6">
        <v>41153</v>
      </c>
      <c r="AL188" t="s">
        <v>221</v>
      </c>
      <c r="AM188" t="s">
        <v>221</v>
      </c>
      <c r="AN188" t="s">
        <v>221</v>
      </c>
      <c r="AO188" t="s">
        <v>221</v>
      </c>
    </row>
    <row r="189" spans="1:41" hidden="1" x14ac:dyDescent="0.2">
      <c r="A189">
        <v>2</v>
      </c>
      <c r="B189" t="s">
        <v>36</v>
      </c>
      <c r="C189">
        <v>309</v>
      </c>
      <c r="D189" t="s">
        <v>564</v>
      </c>
      <c r="E189">
        <v>3090020</v>
      </c>
      <c r="F189" t="s">
        <v>567</v>
      </c>
      <c r="G189">
        <v>27300</v>
      </c>
      <c r="H189">
        <v>140</v>
      </c>
      <c r="I189" t="s">
        <v>241</v>
      </c>
      <c r="J189">
        <v>1</v>
      </c>
      <c r="K189" t="s">
        <v>214</v>
      </c>
      <c r="L189">
        <v>1</v>
      </c>
      <c r="M189" t="s">
        <v>215</v>
      </c>
      <c r="N189">
        <v>0</v>
      </c>
      <c r="P189" t="s">
        <v>216</v>
      </c>
      <c r="Q189">
        <v>310918131</v>
      </c>
      <c r="R189" t="s">
        <v>571</v>
      </c>
      <c r="S189" t="s">
        <v>572</v>
      </c>
      <c r="T189" t="s">
        <v>219</v>
      </c>
      <c r="U189">
        <v>0.7</v>
      </c>
      <c r="V189">
        <v>0.1</v>
      </c>
      <c r="W189">
        <v>140</v>
      </c>
      <c r="X189" t="s">
        <v>241</v>
      </c>
      <c r="Y189">
        <v>0</v>
      </c>
      <c r="AA189">
        <v>80</v>
      </c>
      <c r="AB189" t="s">
        <v>220</v>
      </c>
      <c r="AC189">
        <v>3</v>
      </c>
      <c r="AD189">
        <v>136</v>
      </c>
      <c r="AE189" s="6">
        <v>43952</v>
      </c>
      <c r="AF189" s="6">
        <v>43952</v>
      </c>
      <c r="AG189" s="6">
        <v>46811</v>
      </c>
      <c r="AH189" s="6">
        <v>43233</v>
      </c>
      <c r="AI189" s="6">
        <v>54819</v>
      </c>
      <c r="AJ189" s="6">
        <v>41153</v>
      </c>
      <c r="AL189" t="s">
        <v>221</v>
      </c>
      <c r="AM189" t="s">
        <v>221</v>
      </c>
      <c r="AN189" t="s">
        <v>221</v>
      </c>
      <c r="AO189" t="s">
        <v>221</v>
      </c>
    </row>
    <row r="190" spans="1:41" hidden="1" x14ac:dyDescent="0.2">
      <c r="A190">
        <v>2</v>
      </c>
      <c r="B190" t="s">
        <v>36</v>
      </c>
      <c r="C190">
        <v>310</v>
      </c>
      <c r="D190" t="s">
        <v>591</v>
      </c>
      <c r="E190">
        <v>3100000</v>
      </c>
      <c r="F190" t="s">
        <v>47</v>
      </c>
      <c r="G190">
        <v>30300</v>
      </c>
      <c r="H190">
        <v>64</v>
      </c>
      <c r="I190" t="s">
        <v>222</v>
      </c>
      <c r="J190">
        <v>1</v>
      </c>
      <c r="K190" t="s">
        <v>214</v>
      </c>
      <c r="L190">
        <v>1</v>
      </c>
      <c r="M190" t="s">
        <v>215</v>
      </c>
      <c r="N190">
        <v>0</v>
      </c>
      <c r="P190" t="s">
        <v>216</v>
      </c>
      <c r="Q190">
        <v>57847626</v>
      </c>
      <c r="R190" t="s">
        <v>1178</v>
      </c>
      <c r="S190" t="s">
        <v>495</v>
      </c>
      <c r="T190" t="s">
        <v>219</v>
      </c>
      <c r="U190">
        <v>1</v>
      </c>
      <c r="V190">
        <v>1</v>
      </c>
      <c r="W190">
        <v>64</v>
      </c>
      <c r="X190" t="s">
        <v>222</v>
      </c>
      <c r="Y190">
        <v>0</v>
      </c>
      <c r="AA190">
        <v>80</v>
      </c>
      <c r="AB190" t="s">
        <v>220</v>
      </c>
      <c r="AC190">
        <v>6</v>
      </c>
      <c r="AD190">
        <v>111</v>
      </c>
      <c r="AE190" s="6">
        <v>38838</v>
      </c>
      <c r="AF190" s="6">
        <v>38838</v>
      </c>
      <c r="AG190" s="6">
        <v>44895</v>
      </c>
      <c r="AH190" s="6">
        <v>30956</v>
      </c>
      <c r="AI190" s="6">
        <v>44895</v>
      </c>
      <c r="AJ190" s="6">
        <v>18629</v>
      </c>
      <c r="AL190" t="s">
        <v>221</v>
      </c>
      <c r="AM190" t="s">
        <v>221</v>
      </c>
      <c r="AN190" t="s">
        <v>221</v>
      </c>
      <c r="AO190" t="s">
        <v>221</v>
      </c>
    </row>
    <row r="191" spans="1:41" hidden="1" x14ac:dyDescent="0.2">
      <c r="A191">
        <v>2</v>
      </c>
      <c r="B191" t="s">
        <v>36</v>
      </c>
      <c r="C191">
        <v>310</v>
      </c>
      <c r="D191" t="s">
        <v>591</v>
      </c>
      <c r="E191">
        <v>3100070</v>
      </c>
      <c r="F191" t="s">
        <v>592</v>
      </c>
      <c r="G191">
        <v>10310</v>
      </c>
      <c r="H191">
        <v>120</v>
      </c>
      <c r="I191" t="s">
        <v>227</v>
      </c>
      <c r="J191">
        <v>1</v>
      </c>
      <c r="K191" t="s">
        <v>214</v>
      </c>
      <c r="L191">
        <v>1</v>
      </c>
      <c r="M191" t="s">
        <v>215</v>
      </c>
      <c r="N191">
        <v>8</v>
      </c>
      <c r="O191" t="s">
        <v>228</v>
      </c>
      <c r="P191" t="s">
        <v>216</v>
      </c>
      <c r="Q191">
        <v>25048067</v>
      </c>
      <c r="R191" t="s">
        <v>1095</v>
      </c>
      <c r="S191" t="s">
        <v>1306</v>
      </c>
      <c r="T191" t="s">
        <v>219</v>
      </c>
      <c r="U191">
        <v>1</v>
      </c>
      <c r="V191">
        <v>0.37</v>
      </c>
      <c r="W191">
        <v>120</v>
      </c>
      <c r="X191" t="s">
        <v>227</v>
      </c>
      <c r="Y191">
        <v>0</v>
      </c>
      <c r="AA191">
        <v>80</v>
      </c>
      <c r="AB191" t="s">
        <v>220</v>
      </c>
      <c r="AC191">
        <v>3</v>
      </c>
      <c r="AD191">
        <v>111</v>
      </c>
      <c r="AE191" s="6">
        <v>39661</v>
      </c>
      <c r="AF191" s="6">
        <v>44044</v>
      </c>
      <c r="AG191" s="6">
        <v>48699</v>
      </c>
      <c r="AH191" s="6">
        <v>39661</v>
      </c>
      <c r="AI191" s="6">
        <v>48699</v>
      </c>
      <c r="AJ191" s="6">
        <v>42461</v>
      </c>
      <c r="AL191" t="s">
        <v>221</v>
      </c>
      <c r="AM191" t="s">
        <v>221</v>
      </c>
      <c r="AN191" t="s">
        <v>221</v>
      </c>
      <c r="AO191" t="s">
        <v>221</v>
      </c>
    </row>
    <row r="192" spans="1:41" hidden="1" x14ac:dyDescent="0.2">
      <c r="A192">
        <v>2</v>
      </c>
      <c r="B192" t="s">
        <v>36</v>
      </c>
      <c r="C192">
        <v>310</v>
      </c>
      <c r="D192" t="s">
        <v>591</v>
      </c>
      <c r="E192">
        <v>3100070</v>
      </c>
      <c r="F192" t="s">
        <v>592</v>
      </c>
      <c r="G192">
        <v>10310</v>
      </c>
      <c r="H192">
        <v>120</v>
      </c>
      <c r="I192" t="s">
        <v>227</v>
      </c>
      <c r="J192">
        <v>1</v>
      </c>
      <c r="K192" t="s">
        <v>214</v>
      </c>
      <c r="L192">
        <v>1</v>
      </c>
      <c r="M192" t="s">
        <v>215</v>
      </c>
      <c r="N192">
        <v>8</v>
      </c>
      <c r="O192" t="s">
        <v>228</v>
      </c>
      <c r="P192" t="s">
        <v>216</v>
      </c>
      <c r="Q192">
        <v>32204760</v>
      </c>
      <c r="R192" t="s">
        <v>594</v>
      </c>
      <c r="S192" t="s">
        <v>273</v>
      </c>
      <c r="T192" t="s">
        <v>219</v>
      </c>
      <c r="U192">
        <v>1</v>
      </c>
      <c r="V192">
        <v>0.25</v>
      </c>
      <c r="W192">
        <v>170</v>
      </c>
      <c r="X192" t="s">
        <v>1359</v>
      </c>
      <c r="Y192">
        <v>0</v>
      </c>
      <c r="AA192">
        <v>80</v>
      </c>
      <c r="AB192" t="s">
        <v>220</v>
      </c>
      <c r="AC192">
        <v>5</v>
      </c>
      <c r="AD192">
        <v>107</v>
      </c>
      <c r="AE192" s="6">
        <v>43344</v>
      </c>
      <c r="AF192" s="6">
        <v>44044</v>
      </c>
      <c r="AG192" s="6">
        <v>52078</v>
      </c>
      <c r="AH192" s="6">
        <v>38169</v>
      </c>
      <c r="AI192" s="6">
        <v>52078</v>
      </c>
      <c r="AJ192" s="6">
        <v>42461</v>
      </c>
      <c r="AL192" t="s">
        <v>221</v>
      </c>
      <c r="AM192" t="s">
        <v>221</v>
      </c>
      <c r="AN192" t="s">
        <v>221</v>
      </c>
      <c r="AO192" t="s">
        <v>221</v>
      </c>
    </row>
    <row r="193" spans="1:41" hidden="1" x14ac:dyDescent="0.2">
      <c r="A193">
        <v>2</v>
      </c>
      <c r="B193" t="s">
        <v>36</v>
      </c>
      <c r="C193">
        <v>310</v>
      </c>
      <c r="D193" t="s">
        <v>591</v>
      </c>
      <c r="E193">
        <v>3100070</v>
      </c>
      <c r="F193" t="s">
        <v>592</v>
      </c>
      <c r="G193">
        <v>10310</v>
      </c>
      <c r="H193">
        <v>120</v>
      </c>
      <c r="I193" t="s">
        <v>227</v>
      </c>
      <c r="J193">
        <v>1</v>
      </c>
      <c r="K193" t="s">
        <v>214</v>
      </c>
      <c r="L193">
        <v>1</v>
      </c>
      <c r="M193" t="s">
        <v>215</v>
      </c>
      <c r="N193">
        <v>8</v>
      </c>
      <c r="O193" t="s">
        <v>228</v>
      </c>
      <c r="P193" t="s">
        <v>216</v>
      </c>
      <c r="Q193">
        <v>43040542</v>
      </c>
      <c r="R193" t="s">
        <v>597</v>
      </c>
      <c r="S193" t="s">
        <v>598</v>
      </c>
      <c r="T193" t="s">
        <v>225</v>
      </c>
      <c r="U193">
        <v>1</v>
      </c>
      <c r="V193">
        <v>0.38</v>
      </c>
      <c r="W193">
        <v>120</v>
      </c>
      <c r="X193" t="s">
        <v>227</v>
      </c>
      <c r="Y193">
        <v>0</v>
      </c>
      <c r="AA193">
        <v>80</v>
      </c>
      <c r="AB193" t="s">
        <v>220</v>
      </c>
      <c r="AC193">
        <v>3</v>
      </c>
      <c r="AD193">
        <v>102</v>
      </c>
      <c r="AE193" s="6">
        <v>39052</v>
      </c>
      <c r="AF193" s="6">
        <v>44044</v>
      </c>
      <c r="AG193" s="6">
        <v>54121</v>
      </c>
      <c r="AH193" s="6">
        <v>39052</v>
      </c>
      <c r="AI193" s="6">
        <v>54121</v>
      </c>
      <c r="AJ193" s="6">
        <v>42461</v>
      </c>
      <c r="AL193" t="s">
        <v>221</v>
      </c>
      <c r="AM193" t="s">
        <v>221</v>
      </c>
      <c r="AN193" t="s">
        <v>221</v>
      </c>
      <c r="AO193" t="s">
        <v>221</v>
      </c>
    </row>
    <row r="194" spans="1:41" hidden="1" x14ac:dyDescent="0.2">
      <c r="A194">
        <v>2</v>
      </c>
      <c r="B194" t="s">
        <v>36</v>
      </c>
      <c r="C194">
        <v>310</v>
      </c>
      <c r="D194" t="s">
        <v>591</v>
      </c>
      <c r="E194">
        <v>3100070</v>
      </c>
      <c r="F194" t="s">
        <v>592</v>
      </c>
      <c r="G194">
        <v>10320</v>
      </c>
      <c r="H194">
        <v>120</v>
      </c>
      <c r="I194" t="s">
        <v>227</v>
      </c>
      <c r="J194">
        <v>1</v>
      </c>
      <c r="K194" t="s">
        <v>214</v>
      </c>
      <c r="L194">
        <v>1</v>
      </c>
      <c r="M194" t="s">
        <v>215</v>
      </c>
      <c r="N194">
        <v>8</v>
      </c>
      <c r="O194" t="s">
        <v>228</v>
      </c>
      <c r="P194" t="s">
        <v>216</v>
      </c>
      <c r="Q194">
        <v>32204760</v>
      </c>
      <c r="R194" t="s">
        <v>594</v>
      </c>
      <c r="S194" t="s">
        <v>273</v>
      </c>
      <c r="T194" t="s">
        <v>219</v>
      </c>
      <c r="U194">
        <v>0.5</v>
      </c>
      <c r="V194">
        <v>0.25</v>
      </c>
      <c r="W194">
        <v>120</v>
      </c>
      <c r="X194" t="s">
        <v>227</v>
      </c>
      <c r="Y194">
        <v>0</v>
      </c>
      <c r="AA194">
        <v>80</v>
      </c>
      <c r="AB194" t="s">
        <v>220</v>
      </c>
      <c r="AC194">
        <v>5</v>
      </c>
      <c r="AD194">
        <v>107</v>
      </c>
      <c r="AE194" s="6">
        <v>42644</v>
      </c>
      <c r="AF194" s="6">
        <v>44044</v>
      </c>
      <c r="AG194" s="6">
        <v>52078</v>
      </c>
      <c r="AH194" s="6">
        <v>38169</v>
      </c>
      <c r="AI194" s="6">
        <v>52078</v>
      </c>
      <c r="AJ194" s="6">
        <v>42461</v>
      </c>
      <c r="AL194" t="s">
        <v>221</v>
      </c>
      <c r="AM194" t="s">
        <v>221</v>
      </c>
      <c r="AN194" t="s">
        <v>221</v>
      </c>
      <c r="AO194" t="s">
        <v>221</v>
      </c>
    </row>
    <row r="195" spans="1:41" hidden="1" x14ac:dyDescent="0.2">
      <c r="A195">
        <v>2</v>
      </c>
      <c r="B195" t="s">
        <v>36</v>
      </c>
      <c r="C195">
        <v>310</v>
      </c>
      <c r="D195" t="s">
        <v>591</v>
      </c>
      <c r="E195">
        <v>3100070</v>
      </c>
      <c r="F195" t="s">
        <v>592</v>
      </c>
      <c r="G195">
        <v>10320</v>
      </c>
      <c r="H195">
        <v>120</v>
      </c>
      <c r="I195" t="s">
        <v>227</v>
      </c>
      <c r="J195">
        <v>1</v>
      </c>
      <c r="K195" t="s">
        <v>214</v>
      </c>
      <c r="L195">
        <v>1</v>
      </c>
      <c r="M195" t="s">
        <v>215</v>
      </c>
      <c r="N195">
        <v>8</v>
      </c>
      <c r="O195" t="s">
        <v>228</v>
      </c>
      <c r="P195" t="s">
        <v>216</v>
      </c>
      <c r="Q195">
        <v>32443558</v>
      </c>
      <c r="R195" t="s">
        <v>599</v>
      </c>
      <c r="S195" t="s">
        <v>600</v>
      </c>
      <c r="T195" t="s">
        <v>219</v>
      </c>
      <c r="U195">
        <v>0.5</v>
      </c>
      <c r="V195">
        <v>0.25</v>
      </c>
      <c r="W195">
        <v>120</v>
      </c>
      <c r="X195" t="s">
        <v>227</v>
      </c>
      <c r="Y195">
        <v>0</v>
      </c>
      <c r="AA195">
        <v>80</v>
      </c>
      <c r="AB195" t="s">
        <v>220</v>
      </c>
      <c r="AC195">
        <v>3</v>
      </c>
      <c r="AD195">
        <v>101</v>
      </c>
      <c r="AE195" s="6">
        <v>36855</v>
      </c>
      <c r="AF195" s="6">
        <v>44044</v>
      </c>
      <c r="AG195" s="6">
        <v>52134</v>
      </c>
      <c r="AH195" s="6">
        <v>42901</v>
      </c>
      <c r="AI195" s="6">
        <v>52134</v>
      </c>
      <c r="AJ195" s="6">
        <v>42461</v>
      </c>
      <c r="AL195" t="s">
        <v>221</v>
      </c>
      <c r="AM195" t="s">
        <v>221</v>
      </c>
      <c r="AN195" t="s">
        <v>221</v>
      </c>
      <c r="AO195" t="s">
        <v>221</v>
      </c>
    </row>
    <row r="196" spans="1:41" hidden="1" x14ac:dyDescent="0.2">
      <c r="A196">
        <v>2</v>
      </c>
      <c r="B196" t="s">
        <v>36</v>
      </c>
      <c r="C196">
        <v>310</v>
      </c>
      <c r="D196" t="s">
        <v>591</v>
      </c>
      <c r="E196">
        <v>3100070</v>
      </c>
      <c r="F196" t="s">
        <v>592</v>
      </c>
      <c r="G196">
        <v>10330</v>
      </c>
      <c r="H196">
        <v>120</v>
      </c>
      <c r="I196" t="s">
        <v>227</v>
      </c>
      <c r="J196">
        <v>1</v>
      </c>
      <c r="K196" t="s">
        <v>214</v>
      </c>
      <c r="L196">
        <v>1</v>
      </c>
      <c r="M196" t="s">
        <v>215</v>
      </c>
      <c r="N196">
        <v>8</v>
      </c>
      <c r="O196" t="s">
        <v>228</v>
      </c>
      <c r="P196" t="s">
        <v>216</v>
      </c>
      <c r="Q196">
        <v>32443558</v>
      </c>
      <c r="R196" t="s">
        <v>599</v>
      </c>
      <c r="S196" t="s">
        <v>600</v>
      </c>
      <c r="T196" t="s">
        <v>219</v>
      </c>
      <c r="U196">
        <v>1</v>
      </c>
      <c r="V196">
        <v>0.5</v>
      </c>
      <c r="W196">
        <v>120</v>
      </c>
      <c r="X196" t="s">
        <v>227</v>
      </c>
      <c r="Y196">
        <v>0</v>
      </c>
      <c r="AA196">
        <v>80</v>
      </c>
      <c r="AB196" t="s">
        <v>220</v>
      </c>
      <c r="AC196">
        <v>3</v>
      </c>
      <c r="AD196">
        <v>101</v>
      </c>
      <c r="AE196" s="6">
        <v>36855</v>
      </c>
      <c r="AF196" s="6">
        <v>44044</v>
      </c>
      <c r="AG196" s="6">
        <v>52134</v>
      </c>
      <c r="AH196" s="6">
        <v>42901</v>
      </c>
      <c r="AI196" s="6">
        <v>52134</v>
      </c>
      <c r="AJ196" s="6">
        <v>42461</v>
      </c>
      <c r="AL196" t="s">
        <v>221</v>
      </c>
      <c r="AM196" t="s">
        <v>221</v>
      </c>
      <c r="AN196" t="s">
        <v>221</v>
      </c>
      <c r="AO196" t="s">
        <v>221</v>
      </c>
    </row>
    <row r="197" spans="1:41" hidden="1" x14ac:dyDescent="0.2">
      <c r="A197">
        <v>2</v>
      </c>
      <c r="B197" t="s">
        <v>36</v>
      </c>
      <c r="C197">
        <v>310</v>
      </c>
      <c r="D197" t="s">
        <v>591</v>
      </c>
      <c r="E197">
        <v>3100070</v>
      </c>
      <c r="F197" t="s">
        <v>592</v>
      </c>
      <c r="G197">
        <v>10330</v>
      </c>
      <c r="H197">
        <v>120</v>
      </c>
      <c r="I197" t="s">
        <v>227</v>
      </c>
      <c r="J197">
        <v>1</v>
      </c>
      <c r="K197" t="s">
        <v>214</v>
      </c>
      <c r="L197">
        <v>1</v>
      </c>
      <c r="M197" t="s">
        <v>215</v>
      </c>
      <c r="N197">
        <v>8</v>
      </c>
      <c r="O197" t="s">
        <v>228</v>
      </c>
      <c r="P197" t="s">
        <v>216</v>
      </c>
      <c r="Q197">
        <v>43040542</v>
      </c>
      <c r="R197" t="s">
        <v>597</v>
      </c>
      <c r="S197" t="s">
        <v>598</v>
      </c>
      <c r="T197" t="s">
        <v>225</v>
      </c>
      <c r="U197">
        <v>1</v>
      </c>
      <c r="V197">
        <v>0.37</v>
      </c>
      <c r="W197">
        <v>120</v>
      </c>
      <c r="X197" t="s">
        <v>227</v>
      </c>
      <c r="Y197">
        <v>0</v>
      </c>
      <c r="AA197">
        <v>80</v>
      </c>
      <c r="AB197" t="s">
        <v>220</v>
      </c>
      <c r="AC197">
        <v>3</v>
      </c>
      <c r="AD197">
        <v>102</v>
      </c>
      <c r="AE197" s="6">
        <v>39052</v>
      </c>
      <c r="AF197" s="6">
        <v>44044</v>
      </c>
      <c r="AG197" s="6">
        <v>54121</v>
      </c>
      <c r="AH197" s="6">
        <v>39052</v>
      </c>
      <c r="AI197" s="6">
        <v>54121</v>
      </c>
      <c r="AJ197" s="6">
        <v>42461</v>
      </c>
      <c r="AL197" t="s">
        <v>221</v>
      </c>
      <c r="AM197" t="s">
        <v>221</v>
      </c>
      <c r="AN197" t="s">
        <v>221</v>
      </c>
      <c r="AO197" t="s">
        <v>221</v>
      </c>
    </row>
    <row r="198" spans="1:41" hidden="1" x14ac:dyDescent="0.2">
      <c r="A198">
        <v>2</v>
      </c>
      <c r="B198" t="s">
        <v>36</v>
      </c>
      <c r="C198">
        <v>310</v>
      </c>
      <c r="D198" t="s">
        <v>591</v>
      </c>
      <c r="E198">
        <v>3100070</v>
      </c>
      <c r="F198" t="s">
        <v>592</v>
      </c>
      <c r="G198">
        <v>19100</v>
      </c>
      <c r="H198">
        <v>140</v>
      </c>
      <c r="I198" t="s">
        <v>241</v>
      </c>
      <c r="J198">
        <v>1</v>
      </c>
      <c r="K198" t="s">
        <v>214</v>
      </c>
      <c r="L198">
        <v>1</v>
      </c>
      <c r="M198" t="s">
        <v>215</v>
      </c>
      <c r="N198">
        <v>0</v>
      </c>
      <c r="P198" t="s">
        <v>216</v>
      </c>
      <c r="Q198">
        <v>40041261</v>
      </c>
      <c r="R198" t="s">
        <v>1360</v>
      </c>
      <c r="S198" t="s">
        <v>1361</v>
      </c>
      <c r="T198" t="s">
        <v>219</v>
      </c>
      <c r="U198">
        <v>0.75</v>
      </c>
      <c r="V198">
        <v>0.75</v>
      </c>
      <c r="W198">
        <v>140</v>
      </c>
      <c r="X198" t="s">
        <v>241</v>
      </c>
      <c r="Y198">
        <v>0</v>
      </c>
      <c r="AA198">
        <v>80</v>
      </c>
      <c r="AB198" t="s">
        <v>220</v>
      </c>
      <c r="AC198">
        <v>5</v>
      </c>
      <c r="AD198">
        <v>101</v>
      </c>
      <c r="AE198" s="6">
        <v>41592</v>
      </c>
      <c r="AF198" s="6">
        <v>41592</v>
      </c>
      <c r="AG198" s="6">
        <v>53778</v>
      </c>
      <c r="AH198" s="6">
        <v>40634</v>
      </c>
      <c r="AI198" s="6">
        <v>44500</v>
      </c>
      <c r="AJ198" s="6">
        <v>41153</v>
      </c>
      <c r="AL198" t="s">
        <v>221</v>
      </c>
      <c r="AM198" t="s">
        <v>221</v>
      </c>
      <c r="AN198" t="s">
        <v>221</v>
      </c>
      <c r="AO198" t="s">
        <v>221</v>
      </c>
    </row>
    <row r="199" spans="1:41" hidden="1" x14ac:dyDescent="0.2">
      <c r="A199">
        <v>2</v>
      </c>
      <c r="B199" t="s">
        <v>36</v>
      </c>
      <c r="C199">
        <v>311</v>
      </c>
      <c r="D199" t="s">
        <v>603</v>
      </c>
      <c r="E199">
        <v>3110000</v>
      </c>
      <c r="F199" t="s">
        <v>604</v>
      </c>
      <c r="G199">
        <v>850</v>
      </c>
      <c r="H199">
        <v>63</v>
      </c>
      <c r="I199" t="s">
        <v>2</v>
      </c>
      <c r="J199">
        <v>1</v>
      </c>
      <c r="K199" t="s">
        <v>214</v>
      </c>
      <c r="L199">
        <v>1</v>
      </c>
      <c r="M199" t="s">
        <v>215</v>
      </c>
      <c r="N199">
        <v>0</v>
      </c>
      <c r="P199" t="s">
        <v>216</v>
      </c>
      <c r="Q199">
        <v>15722572</v>
      </c>
      <c r="R199" t="s">
        <v>605</v>
      </c>
      <c r="S199" t="s">
        <v>280</v>
      </c>
      <c r="T199" t="s">
        <v>219</v>
      </c>
      <c r="U199">
        <v>0.75</v>
      </c>
      <c r="V199">
        <v>0.75</v>
      </c>
      <c r="W199">
        <v>63</v>
      </c>
      <c r="X199" t="s">
        <v>2</v>
      </c>
      <c r="Y199">
        <v>0</v>
      </c>
      <c r="AA199">
        <v>80</v>
      </c>
      <c r="AB199" t="s">
        <v>220</v>
      </c>
      <c r="AC199">
        <v>6</v>
      </c>
      <c r="AD199">
        <v>106</v>
      </c>
      <c r="AE199" s="6">
        <v>41334</v>
      </c>
      <c r="AF199" s="6">
        <v>41334</v>
      </c>
      <c r="AG199" s="6">
        <v>53428</v>
      </c>
      <c r="AH199" s="6">
        <v>37501</v>
      </c>
      <c r="AI199" s="6">
        <v>53428</v>
      </c>
      <c r="AJ199" s="6">
        <v>32690</v>
      </c>
      <c r="AL199" t="s">
        <v>221</v>
      </c>
      <c r="AM199" t="s">
        <v>221</v>
      </c>
      <c r="AN199" t="s">
        <v>221</v>
      </c>
      <c r="AO199" t="s">
        <v>221</v>
      </c>
    </row>
    <row r="200" spans="1:41" hidden="1" x14ac:dyDescent="0.2">
      <c r="A200">
        <v>2</v>
      </c>
      <c r="B200" t="s">
        <v>36</v>
      </c>
      <c r="C200">
        <v>311</v>
      </c>
      <c r="D200" t="s">
        <v>603</v>
      </c>
      <c r="E200">
        <v>3110000</v>
      </c>
      <c r="F200" t="s">
        <v>604</v>
      </c>
      <c r="G200">
        <v>865</v>
      </c>
      <c r="H200">
        <v>64</v>
      </c>
      <c r="I200" t="s">
        <v>222</v>
      </c>
      <c r="J200">
        <v>1</v>
      </c>
      <c r="K200" t="s">
        <v>214</v>
      </c>
      <c r="L200">
        <v>1</v>
      </c>
      <c r="M200" t="s">
        <v>215</v>
      </c>
      <c r="N200">
        <v>0</v>
      </c>
      <c r="P200" t="s">
        <v>216</v>
      </c>
      <c r="U200">
        <v>0.75</v>
      </c>
      <c r="AJ200" s="6">
        <v>18629</v>
      </c>
      <c r="AL200" t="s">
        <v>221</v>
      </c>
      <c r="AM200" t="s">
        <v>221</v>
      </c>
      <c r="AN200" t="s">
        <v>221</v>
      </c>
      <c r="AO200" t="s">
        <v>221</v>
      </c>
    </row>
    <row r="201" spans="1:41" hidden="1" x14ac:dyDescent="0.2">
      <c r="A201">
        <v>2</v>
      </c>
      <c r="B201" t="s">
        <v>36</v>
      </c>
      <c r="C201">
        <v>311</v>
      </c>
      <c r="D201" t="s">
        <v>603</v>
      </c>
      <c r="E201">
        <v>3110000</v>
      </c>
      <c r="F201" t="s">
        <v>604</v>
      </c>
      <c r="G201">
        <v>13100</v>
      </c>
      <c r="H201">
        <v>120</v>
      </c>
      <c r="I201" t="s">
        <v>227</v>
      </c>
      <c r="J201">
        <v>1</v>
      </c>
      <c r="K201" t="s">
        <v>214</v>
      </c>
      <c r="L201">
        <v>1</v>
      </c>
      <c r="M201" t="s">
        <v>215</v>
      </c>
      <c r="N201">
        <v>8</v>
      </c>
      <c r="O201" t="s">
        <v>228</v>
      </c>
      <c r="P201" t="s">
        <v>216</v>
      </c>
      <c r="Q201">
        <v>43228014</v>
      </c>
      <c r="R201" t="s">
        <v>1199</v>
      </c>
      <c r="S201" t="s">
        <v>1362</v>
      </c>
      <c r="T201" t="s">
        <v>219</v>
      </c>
      <c r="U201">
        <v>1</v>
      </c>
      <c r="V201">
        <v>0.75</v>
      </c>
      <c r="W201">
        <v>120</v>
      </c>
      <c r="X201" t="s">
        <v>227</v>
      </c>
      <c r="Y201">
        <v>0</v>
      </c>
      <c r="AA201">
        <v>80</v>
      </c>
      <c r="AB201" t="s">
        <v>220</v>
      </c>
      <c r="AC201">
        <v>1</v>
      </c>
      <c r="AE201" s="6">
        <v>44075</v>
      </c>
      <c r="AF201" s="6">
        <v>44075</v>
      </c>
      <c r="AG201" s="6">
        <v>54270</v>
      </c>
      <c r="AH201" s="6">
        <v>43807</v>
      </c>
      <c r="AI201" s="6">
        <v>54270</v>
      </c>
      <c r="AJ201" s="6">
        <v>42461</v>
      </c>
      <c r="AL201" t="s">
        <v>221</v>
      </c>
      <c r="AM201" t="s">
        <v>221</v>
      </c>
      <c r="AN201" t="s">
        <v>221</v>
      </c>
      <c r="AO201" t="s">
        <v>221</v>
      </c>
    </row>
    <row r="202" spans="1:41" hidden="1" x14ac:dyDescent="0.2">
      <c r="A202">
        <v>2</v>
      </c>
      <c r="B202" t="s">
        <v>36</v>
      </c>
      <c r="C202">
        <v>311</v>
      </c>
      <c r="D202" t="s">
        <v>603</v>
      </c>
      <c r="E202">
        <v>3110000</v>
      </c>
      <c r="F202" t="s">
        <v>604</v>
      </c>
      <c r="G202">
        <v>13100</v>
      </c>
      <c r="H202">
        <v>120</v>
      </c>
      <c r="I202" t="s">
        <v>227</v>
      </c>
      <c r="J202">
        <v>1</v>
      </c>
      <c r="K202" t="s">
        <v>214</v>
      </c>
      <c r="L202">
        <v>1</v>
      </c>
      <c r="M202" t="s">
        <v>215</v>
      </c>
      <c r="N202">
        <v>8</v>
      </c>
      <c r="O202" t="s">
        <v>228</v>
      </c>
      <c r="P202" t="s">
        <v>216</v>
      </c>
      <c r="Q202">
        <v>60776580</v>
      </c>
      <c r="R202" t="s">
        <v>1363</v>
      </c>
      <c r="S202" t="s">
        <v>413</v>
      </c>
      <c r="T202" t="s">
        <v>219</v>
      </c>
      <c r="U202">
        <v>1</v>
      </c>
      <c r="V202">
        <v>0.25</v>
      </c>
      <c r="W202">
        <v>120</v>
      </c>
      <c r="X202" t="s">
        <v>227</v>
      </c>
      <c r="Y202">
        <v>0</v>
      </c>
      <c r="AA202">
        <v>80</v>
      </c>
      <c r="AB202" t="s">
        <v>220</v>
      </c>
      <c r="AC202">
        <v>2</v>
      </c>
      <c r="AE202" s="6">
        <v>43730</v>
      </c>
      <c r="AF202" s="6">
        <v>43770</v>
      </c>
      <c r="AG202" s="6">
        <v>54666</v>
      </c>
      <c r="AH202" s="6">
        <v>43730</v>
      </c>
      <c r="AI202" s="6">
        <v>54666</v>
      </c>
      <c r="AJ202" s="6">
        <v>42461</v>
      </c>
      <c r="AL202" t="s">
        <v>221</v>
      </c>
      <c r="AM202" t="s">
        <v>221</v>
      </c>
      <c r="AN202" t="s">
        <v>221</v>
      </c>
      <c r="AO202" t="s">
        <v>221</v>
      </c>
    </row>
    <row r="203" spans="1:41" hidden="1" x14ac:dyDescent="0.2">
      <c r="A203">
        <v>2</v>
      </c>
      <c r="B203" t="s">
        <v>36</v>
      </c>
      <c r="C203">
        <v>312</v>
      </c>
      <c r="D203" t="s">
        <v>614</v>
      </c>
      <c r="E203">
        <v>3120000</v>
      </c>
      <c r="F203" t="s">
        <v>49</v>
      </c>
      <c r="G203">
        <v>40100</v>
      </c>
      <c r="H203">
        <v>64</v>
      </c>
      <c r="I203" t="s">
        <v>222</v>
      </c>
      <c r="J203">
        <v>1</v>
      </c>
      <c r="K203" t="s">
        <v>214</v>
      </c>
      <c r="L203">
        <v>1</v>
      </c>
      <c r="M203" t="s">
        <v>215</v>
      </c>
      <c r="N203">
        <v>0</v>
      </c>
      <c r="P203" t="s">
        <v>216</v>
      </c>
      <c r="Q203">
        <v>24408882</v>
      </c>
      <c r="R203" t="s">
        <v>615</v>
      </c>
      <c r="S203" t="s">
        <v>235</v>
      </c>
      <c r="T203" t="s">
        <v>219</v>
      </c>
      <c r="U203">
        <v>0.5</v>
      </c>
      <c r="V203">
        <v>0.5</v>
      </c>
      <c r="W203">
        <v>64</v>
      </c>
      <c r="X203" t="s">
        <v>222</v>
      </c>
      <c r="Y203">
        <v>0</v>
      </c>
      <c r="AA203">
        <v>80</v>
      </c>
      <c r="AB203" t="s">
        <v>220</v>
      </c>
      <c r="AC203">
        <v>5</v>
      </c>
      <c r="AD203">
        <v>108</v>
      </c>
      <c r="AE203" s="6">
        <v>42736</v>
      </c>
      <c r="AF203" s="6">
        <v>42736</v>
      </c>
      <c r="AG203" s="6">
        <v>44196</v>
      </c>
      <c r="AH203" s="6">
        <v>38504</v>
      </c>
      <c r="AI203" s="6">
        <v>49826</v>
      </c>
      <c r="AJ203" s="6">
        <v>26146</v>
      </c>
      <c r="AL203" t="s">
        <v>221</v>
      </c>
      <c r="AM203" t="s">
        <v>221</v>
      </c>
      <c r="AN203" t="s">
        <v>221</v>
      </c>
      <c r="AO203" t="s">
        <v>221</v>
      </c>
    </row>
    <row r="204" spans="1:41" hidden="1" x14ac:dyDescent="0.2">
      <c r="A204">
        <v>2</v>
      </c>
      <c r="B204" t="s">
        <v>36</v>
      </c>
      <c r="C204">
        <v>312</v>
      </c>
      <c r="D204" t="s">
        <v>614</v>
      </c>
      <c r="E204">
        <v>3120000</v>
      </c>
      <c r="F204" t="s">
        <v>49</v>
      </c>
      <c r="G204">
        <v>73000</v>
      </c>
      <c r="H204">
        <v>120</v>
      </c>
      <c r="I204" t="s">
        <v>227</v>
      </c>
      <c r="J204">
        <v>1</v>
      </c>
      <c r="K204" t="s">
        <v>214</v>
      </c>
      <c r="L204">
        <v>1</v>
      </c>
      <c r="M204" t="s">
        <v>215</v>
      </c>
      <c r="N204">
        <v>8</v>
      </c>
      <c r="O204" t="s">
        <v>228</v>
      </c>
      <c r="P204" t="s">
        <v>216</v>
      </c>
      <c r="Q204">
        <v>200839413</v>
      </c>
      <c r="R204" t="s">
        <v>616</v>
      </c>
      <c r="S204" t="s">
        <v>502</v>
      </c>
      <c r="T204" t="s">
        <v>219</v>
      </c>
      <c r="U204">
        <v>1</v>
      </c>
      <c r="V204">
        <v>1</v>
      </c>
      <c r="W204">
        <v>120</v>
      </c>
      <c r="X204" t="s">
        <v>227</v>
      </c>
      <c r="Y204">
        <v>0</v>
      </c>
      <c r="AA204">
        <v>80</v>
      </c>
      <c r="AB204" t="s">
        <v>220</v>
      </c>
      <c r="AC204">
        <v>1</v>
      </c>
      <c r="AE204" s="6">
        <v>44013</v>
      </c>
      <c r="AF204" s="6">
        <v>44013</v>
      </c>
      <c r="AG204" s="6">
        <v>57192</v>
      </c>
      <c r="AH204" s="6">
        <v>44013</v>
      </c>
      <c r="AI204" s="6">
        <v>57192</v>
      </c>
      <c r="AJ204" s="6">
        <v>42461</v>
      </c>
      <c r="AL204" t="s">
        <v>221</v>
      </c>
      <c r="AM204" t="s">
        <v>221</v>
      </c>
      <c r="AN204" t="s">
        <v>221</v>
      </c>
      <c r="AO204" t="s">
        <v>221</v>
      </c>
    </row>
    <row r="205" spans="1:41" hidden="1" x14ac:dyDescent="0.2">
      <c r="A205">
        <v>2</v>
      </c>
      <c r="B205" t="s">
        <v>36</v>
      </c>
      <c r="C205">
        <v>312</v>
      </c>
      <c r="D205" t="s">
        <v>614</v>
      </c>
      <c r="E205">
        <v>3120010</v>
      </c>
      <c r="F205" t="s">
        <v>617</v>
      </c>
      <c r="G205">
        <v>13700</v>
      </c>
      <c r="H205">
        <v>120</v>
      </c>
      <c r="I205" t="s">
        <v>227</v>
      </c>
      <c r="J205">
        <v>1</v>
      </c>
      <c r="K205" t="s">
        <v>214</v>
      </c>
      <c r="L205">
        <v>1</v>
      </c>
      <c r="M205" t="s">
        <v>215</v>
      </c>
      <c r="N205">
        <v>8</v>
      </c>
      <c r="O205" t="s">
        <v>228</v>
      </c>
      <c r="P205" t="s">
        <v>216</v>
      </c>
      <c r="Q205">
        <v>34120535</v>
      </c>
      <c r="R205" t="s">
        <v>618</v>
      </c>
      <c r="S205" t="s">
        <v>619</v>
      </c>
      <c r="T205" t="s">
        <v>219</v>
      </c>
      <c r="U205">
        <v>0.5</v>
      </c>
      <c r="V205">
        <v>0.5</v>
      </c>
      <c r="W205">
        <v>120</v>
      </c>
      <c r="X205" t="s">
        <v>227</v>
      </c>
      <c r="Y205">
        <v>0</v>
      </c>
      <c r="AA205">
        <v>80</v>
      </c>
      <c r="AB205" t="s">
        <v>220</v>
      </c>
      <c r="AC205">
        <v>3</v>
      </c>
      <c r="AD205">
        <v>101</v>
      </c>
      <c r="AE205" s="6">
        <v>39661</v>
      </c>
      <c r="AF205" s="6">
        <v>42675</v>
      </c>
      <c r="AG205" s="6">
        <v>52047</v>
      </c>
      <c r="AH205" s="6">
        <v>37500</v>
      </c>
      <c r="AI205" s="6">
        <v>52047</v>
      </c>
      <c r="AJ205" s="6">
        <v>38777</v>
      </c>
      <c r="AL205" t="s">
        <v>221</v>
      </c>
      <c r="AM205" t="s">
        <v>221</v>
      </c>
      <c r="AN205" t="s">
        <v>221</v>
      </c>
      <c r="AO205" t="s">
        <v>221</v>
      </c>
    </row>
    <row r="206" spans="1:41" hidden="1" x14ac:dyDescent="0.2">
      <c r="A206">
        <v>2</v>
      </c>
      <c r="B206" t="s">
        <v>36</v>
      </c>
      <c r="C206">
        <v>312</v>
      </c>
      <c r="D206" t="s">
        <v>614</v>
      </c>
      <c r="E206">
        <v>3120010</v>
      </c>
      <c r="F206" t="s">
        <v>617</v>
      </c>
      <c r="G206">
        <v>13800</v>
      </c>
      <c r="H206">
        <v>120</v>
      </c>
      <c r="I206" t="s">
        <v>227</v>
      </c>
      <c r="J206">
        <v>1</v>
      </c>
      <c r="K206" t="s">
        <v>214</v>
      </c>
      <c r="L206">
        <v>1</v>
      </c>
      <c r="M206" t="s">
        <v>215</v>
      </c>
      <c r="N206">
        <v>8</v>
      </c>
      <c r="O206" t="s">
        <v>228</v>
      </c>
      <c r="P206" t="s">
        <v>216</v>
      </c>
      <c r="Q206">
        <v>306702291</v>
      </c>
      <c r="R206" t="s">
        <v>620</v>
      </c>
      <c r="S206" t="s">
        <v>621</v>
      </c>
      <c r="T206" t="s">
        <v>219</v>
      </c>
      <c r="U206">
        <v>0.75</v>
      </c>
      <c r="V206">
        <v>0.75</v>
      </c>
      <c r="W206">
        <v>120</v>
      </c>
      <c r="X206" t="s">
        <v>227</v>
      </c>
      <c r="Y206">
        <v>0</v>
      </c>
      <c r="AA206">
        <v>80</v>
      </c>
      <c r="AB206" t="s">
        <v>220</v>
      </c>
      <c r="AC206">
        <v>3</v>
      </c>
      <c r="AD206">
        <v>102</v>
      </c>
      <c r="AE206" s="6">
        <v>43229</v>
      </c>
      <c r="AF206" s="6">
        <v>43229</v>
      </c>
      <c r="AG206" s="6">
        <v>54969</v>
      </c>
      <c r="AH206" s="6">
        <v>43229</v>
      </c>
      <c r="AI206" s="6">
        <v>54969</v>
      </c>
      <c r="AJ206" s="6">
        <v>42461</v>
      </c>
      <c r="AL206" t="s">
        <v>221</v>
      </c>
      <c r="AM206" t="s">
        <v>221</v>
      </c>
      <c r="AN206" t="s">
        <v>221</v>
      </c>
      <c r="AO206" t="s">
        <v>221</v>
      </c>
    </row>
    <row r="207" spans="1:41" hidden="1" x14ac:dyDescent="0.2">
      <c r="A207">
        <v>2</v>
      </c>
      <c r="B207" t="s">
        <v>36</v>
      </c>
      <c r="C207">
        <v>312</v>
      </c>
      <c r="D207" t="s">
        <v>614</v>
      </c>
      <c r="E207">
        <v>3120010</v>
      </c>
      <c r="F207" t="s">
        <v>617</v>
      </c>
      <c r="G207">
        <v>13900</v>
      </c>
      <c r="H207">
        <v>120</v>
      </c>
      <c r="I207" t="s">
        <v>227</v>
      </c>
      <c r="J207">
        <v>1</v>
      </c>
      <c r="K207" t="s">
        <v>214</v>
      </c>
      <c r="L207">
        <v>1</v>
      </c>
      <c r="M207" t="s">
        <v>215</v>
      </c>
      <c r="N207">
        <v>8</v>
      </c>
      <c r="O207" t="s">
        <v>228</v>
      </c>
      <c r="P207" t="s">
        <v>216</v>
      </c>
      <c r="Q207">
        <v>25084740</v>
      </c>
      <c r="R207" t="s">
        <v>1364</v>
      </c>
      <c r="S207" t="s">
        <v>1181</v>
      </c>
      <c r="T207" t="s">
        <v>219</v>
      </c>
      <c r="U207">
        <v>1</v>
      </c>
      <c r="V207">
        <v>1</v>
      </c>
      <c r="W207">
        <v>120</v>
      </c>
      <c r="X207" t="s">
        <v>227</v>
      </c>
      <c r="Y207">
        <v>0</v>
      </c>
      <c r="AA207">
        <v>80</v>
      </c>
      <c r="AB207" t="s">
        <v>220</v>
      </c>
      <c r="AC207">
        <v>3</v>
      </c>
      <c r="AD207">
        <v>106</v>
      </c>
      <c r="AE207" s="6">
        <v>44013</v>
      </c>
      <c r="AF207" s="6">
        <v>44013</v>
      </c>
      <c r="AG207" s="6">
        <v>50770</v>
      </c>
      <c r="AH207" s="6">
        <v>38991</v>
      </c>
      <c r="AI207" s="6">
        <v>50770</v>
      </c>
      <c r="AJ207" s="6">
        <v>42461</v>
      </c>
      <c r="AL207" t="s">
        <v>221</v>
      </c>
      <c r="AM207" t="s">
        <v>221</v>
      </c>
      <c r="AN207" t="s">
        <v>221</v>
      </c>
      <c r="AO207" t="s">
        <v>221</v>
      </c>
    </row>
    <row r="208" spans="1:41" hidden="1" x14ac:dyDescent="0.2">
      <c r="A208">
        <v>2</v>
      </c>
      <c r="B208" t="s">
        <v>36</v>
      </c>
      <c r="C208">
        <v>313</v>
      </c>
      <c r="D208" t="s">
        <v>624</v>
      </c>
      <c r="E208">
        <v>3130000</v>
      </c>
      <c r="F208" t="s">
        <v>625</v>
      </c>
      <c r="G208">
        <v>33100</v>
      </c>
      <c r="H208">
        <v>63</v>
      </c>
      <c r="I208" t="s">
        <v>2</v>
      </c>
      <c r="J208">
        <v>1</v>
      </c>
      <c r="K208" t="s">
        <v>214</v>
      </c>
      <c r="L208">
        <v>1</v>
      </c>
      <c r="M208" t="s">
        <v>215</v>
      </c>
      <c r="N208">
        <v>0</v>
      </c>
      <c r="P208" t="s">
        <v>216</v>
      </c>
      <c r="Q208">
        <v>29644101</v>
      </c>
      <c r="R208" t="s">
        <v>1365</v>
      </c>
      <c r="S208" t="s">
        <v>525</v>
      </c>
      <c r="T208" t="s">
        <v>219</v>
      </c>
      <c r="U208">
        <v>1</v>
      </c>
      <c r="V208">
        <v>1</v>
      </c>
      <c r="W208">
        <v>63</v>
      </c>
      <c r="X208" t="s">
        <v>2</v>
      </c>
      <c r="Y208">
        <v>0</v>
      </c>
      <c r="AA208">
        <v>80</v>
      </c>
      <c r="AB208" t="s">
        <v>220</v>
      </c>
      <c r="AC208">
        <v>6</v>
      </c>
      <c r="AD208">
        <v>136</v>
      </c>
      <c r="AE208" s="6">
        <v>43831</v>
      </c>
      <c r="AF208" s="6">
        <v>43831</v>
      </c>
      <c r="AG208" s="6">
        <v>48457</v>
      </c>
      <c r="AH208" s="6">
        <v>37990</v>
      </c>
      <c r="AI208" s="6">
        <v>48457</v>
      </c>
      <c r="AJ208" s="6">
        <v>34881</v>
      </c>
      <c r="AL208" t="s">
        <v>221</v>
      </c>
      <c r="AM208" t="s">
        <v>221</v>
      </c>
      <c r="AN208" t="s">
        <v>221</v>
      </c>
      <c r="AO208" t="s">
        <v>221</v>
      </c>
    </row>
    <row r="209" spans="1:41" hidden="1" x14ac:dyDescent="0.2">
      <c r="A209">
        <v>2</v>
      </c>
      <c r="B209" t="s">
        <v>36</v>
      </c>
      <c r="C209">
        <v>313</v>
      </c>
      <c r="D209" t="s">
        <v>624</v>
      </c>
      <c r="E209">
        <v>3130000</v>
      </c>
      <c r="F209" t="s">
        <v>625</v>
      </c>
      <c r="G209">
        <v>73400</v>
      </c>
      <c r="H209">
        <v>120</v>
      </c>
      <c r="I209" t="s">
        <v>227</v>
      </c>
      <c r="J209">
        <v>1</v>
      </c>
      <c r="K209" t="s">
        <v>214</v>
      </c>
      <c r="L209">
        <v>1</v>
      </c>
      <c r="M209" t="s">
        <v>215</v>
      </c>
      <c r="N209">
        <v>8</v>
      </c>
      <c r="O209" t="s">
        <v>228</v>
      </c>
      <c r="P209" t="s">
        <v>216</v>
      </c>
      <c r="Q209">
        <v>56691785</v>
      </c>
      <c r="R209" t="s">
        <v>627</v>
      </c>
      <c r="S209" t="s">
        <v>483</v>
      </c>
      <c r="T209" t="s">
        <v>219</v>
      </c>
      <c r="U209">
        <v>0.3</v>
      </c>
      <c r="V209">
        <v>0.3</v>
      </c>
      <c r="W209">
        <v>120</v>
      </c>
      <c r="X209" t="s">
        <v>227</v>
      </c>
      <c r="Y209">
        <v>0</v>
      </c>
      <c r="AA209">
        <v>80</v>
      </c>
      <c r="AB209" t="s">
        <v>220</v>
      </c>
      <c r="AC209">
        <v>4</v>
      </c>
      <c r="AD209">
        <v>104</v>
      </c>
      <c r="AE209" s="6">
        <v>38047</v>
      </c>
      <c r="AF209" s="6">
        <v>43891</v>
      </c>
      <c r="AG209" s="6">
        <v>48173</v>
      </c>
      <c r="AH209" s="6">
        <v>36800</v>
      </c>
      <c r="AI209" s="6">
        <v>48173</v>
      </c>
      <c r="AJ209" s="6">
        <v>37773</v>
      </c>
      <c r="AL209" t="s">
        <v>221</v>
      </c>
      <c r="AM209" t="s">
        <v>221</v>
      </c>
      <c r="AN209" t="s">
        <v>221</v>
      </c>
      <c r="AO209" t="s">
        <v>221</v>
      </c>
    </row>
    <row r="210" spans="1:41" hidden="1" x14ac:dyDescent="0.2">
      <c r="A210">
        <v>2</v>
      </c>
      <c r="B210" t="s">
        <v>36</v>
      </c>
      <c r="C210">
        <v>313</v>
      </c>
      <c r="D210" t="s">
        <v>624</v>
      </c>
      <c r="E210">
        <v>3130000</v>
      </c>
      <c r="F210" t="s">
        <v>625</v>
      </c>
      <c r="G210">
        <v>85100</v>
      </c>
      <c r="H210">
        <v>140</v>
      </c>
      <c r="I210" t="s">
        <v>241</v>
      </c>
      <c r="J210">
        <v>1</v>
      </c>
      <c r="K210" t="s">
        <v>214</v>
      </c>
      <c r="L210">
        <v>1</v>
      </c>
      <c r="M210" t="s">
        <v>215</v>
      </c>
      <c r="P210" t="s">
        <v>216</v>
      </c>
      <c r="Q210">
        <v>303982946</v>
      </c>
      <c r="R210" t="s">
        <v>628</v>
      </c>
      <c r="S210" t="s">
        <v>487</v>
      </c>
      <c r="T210" t="s">
        <v>219</v>
      </c>
      <c r="U210">
        <v>1</v>
      </c>
      <c r="V210">
        <v>1</v>
      </c>
      <c r="W210">
        <v>140</v>
      </c>
      <c r="X210" t="s">
        <v>241</v>
      </c>
      <c r="Y210">
        <v>0</v>
      </c>
      <c r="AA210">
        <v>80</v>
      </c>
      <c r="AB210" t="s">
        <v>220</v>
      </c>
      <c r="AC210">
        <v>3</v>
      </c>
      <c r="AD210">
        <v>110</v>
      </c>
      <c r="AE210" s="6">
        <v>43586</v>
      </c>
      <c r="AF210" s="6">
        <v>43617</v>
      </c>
      <c r="AG210" s="6">
        <v>49948</v>
      </c>
      <c r="AH210" s="6">
        <v>34912</v>
      </c>
      <c r="AI210" s="6">
        <v>49948</v>
      </c>
      <c r="AJ210" s="6">
        <v>18629</v>
      </c>
      <c r="AL210" t="s">
        <v>221</v>
      </c>
      <c r="AM210" t="s">
        <v>221</v>
      </c>
      <c r="AN210" t="s">
        <v>221</v>
      </c>
      <c r="AO210" t="s">
        <v>221</v>
      </c>
    </row>
    <row r="211" spans="1:41" hidden="1" x14ac:dyDescent="0.2">
      <c r="A211">
        <v>2</v>
      </c>
      <c r="B211" t="s">
        <v>36</v>
      </c>
      <c r="C211">
        <v>313</v>
      </c>
      <c r="D211" t="s">
        <v>624</v>
      </c>
      <c r="E211">
        <v>3130112</v>
      </c>
      <c r="F211" t="s">
        <v>1366</v>
      </c>
      <c r="G211">
        <v>30220</v>
      </c>
      <c r="H211">
        <v>120</v>
      </c>
      <c r="I211" t="s">
        <v>227</v>
      </c>
      <c r="J211">
        <v>1</v>
      </c>
      <c r="K211" t="s">
        <v>214</v>
      </c>
      <c r="L211">
        <v>1</v>
      </c>
      <c r="M211" t="s">
        <v>215</v>
      </c>
      <c r="N211">
        <v>8</v>
      </c>
      <c r="O211" t="s">
        <v>228</v>
      </c>
      <c r="P211" t="s">
        <v>216</v>
      </c>
      <c r="Q211">
        <v>302850953</v>
      </c>
      <c r="R211" t="s">
        <v>640</v>
      </c>
      <c r="S211" t="s">
        <v>559</v>
      </c>
      <c r="T211" t="s">
        <v>219</v>
      </c>
      <c r="U211">
        <v>0.2</v>
      </c>
      <c r="V211">
        <v>0.2</v>
      </c>
      <c r="W211">
        <v>120</v>
      </c>
      <c r="X211" t="s">
        <v>227</v>
      </c>
      <c r="Y211">
        <v>0</v>
      </c>
      <c r="AA211">
        <v>80</v>
      </c>
      <c r="AB211" t="s">
        <v>220</v>
      </c>
      <c r="AC211">
        <v>1</v>
      </c>
      <c r="AE211" s="6">
        <v>43800</v>
      </c>
      <c r="AF211" s="6">
        <v>43983</v>
      </c>
      <c r="AG211" s="6">
        <v>57496</v>
      </c>
      <c r="AH211" s="6">
        <v>43800</v>
      </c>
      <c r="AI211" s="6">
        <v>57496</v>
      </c>
      <c r="AJ211" s="6">
        <v>37773</v>
      </c>
      <c r="AL211" t="s">
        <v>221</v>
      </c>
      <c r="AM211" t="s">
        <v>221</v>
      </c>
      <c r="AN211" t="s">
        <v>221</v>
      </c>
      <c r="AO211" t="s">
        <v>221</v>
      </c>
    </row>
    <row r="212" spans="1:41" hidden="1" x14ac:dyDescent="0.2">
      <c r="A212">
        <v>2</v>
      </c>
      <c r="B212" t="s">
        <v>36</v>
      </c>
      <c r="C212">
        <v>313</v>
      </c>
      <c r="D212" t="s">
        <v>624</v>
      </c>
      <c r="E212">
        <v>3130121</v>
      </c>
      <c r="F212" t="s">
        <v>633</v>
      </c>
      <c r="G212">
        <v>31600</v>
      </c>
      <c r="H212">
        <v>120</v>
      </c>
      <c r="I212" t="s">
        <v>227</v>
      </c>
      <c r="J212">
        <v>1</v>
      </c>
      <c r="K212" t="s">
        <v>214</v>
      </c>
      <c r="L212">
        <v>1</v>
      </c>
      <c r="M212" t="s">
        <v>215</v>
      </c>
      <c r="N212">
        <v>8</v>
      </c>
      <c r="O212" t="s">
        <v>228</v>
      </c>
      <c r="P212" t="s">
        <v>216</v>
      </c>
      <c r="Q212">
        <v>22972988</v>
      </c>
      <c r="R212" t="s">
        <v>639</v>
      </c>
      <c r="S212" t="s">
        <v>544</v>
      </c>
      <c r="T212" t="s">
        <v>219</v>
      </c>
      <c r="U212">
        <v>1</v>
      </c>
      <c r="V212">
        <v>0.25</v>
      </c>
      <c r="W212">
        <v>120</v>
      </c>
      <c r="X212" t="s">
        <v>227</v>
      </c>
      <c r="Y212">
        <v>0</v>
      </c>
      <c r="AA212">
        <v>80</v>
      </c>
      <c r="AB212" t="s">
        <v>220</v>
      </c>
      <c r="AC212">
        <v>3</v>
      </c>
      <c r="AD212">
        <v>136</v>
      </c>
      <c r="AE212" s="6">
        <v>36495</v>
      </c>
      <c r="AF212" s="6">
        <v>43374</v>
      </c>
      <c r="AG212" s="6">
        <v>46510</v>
      </c>
      <c r="AH212" s="6">
        <v>32845</v>
      </c>
      <c r="AI212" s="6">
        <v>46510</v>
      </c>
      <c r="AJ212" s="6">
        <v>42461</v>
      </c>
      <c r="AL212" t="s">
        <v>221</v>
      </c>
      <c r="AM212" t="s">
        <v>221</v>
      </c>
      <c r="AN212" t="s">
        <v>221</v>
      </c>
      <c r="AO212" t="s">
        <v>221</v>
      </c>
    </row>
    <row r="213" spans="1:41" hidden="1" x14ac:dyDescent="0.2">
      <c r="A213">
        <v>2</v>
      </c>
      <c r="B213" t="s">
        <v>36</v>
      </c>
      <c r="C213">
        <v>313</v>
      </c>
      <c r="D213" t="s">
        <v>624</v>
      </c>
      <c r="E213">
        <v>3130121</v>
      </c>
      <c r="F213" t="s">
        <v>633</v>
      </c>
      <c r="G213">
        <v>31600</v>
      </c>
      <c r="H213">
        <v>120</v>
      </c>
      <c r="I213" t="s">
        <v>227</v>
      </c>
      <c r="J213">
        <v>1</v>
      </c>
      <c r="K213" t="s">
        <v>214</v>
      </c>
      <c r="L213">
        <v>1</v>
      </c>
      <c r="M213" t="s">
        <v>215</v>
      </c>
      <c r="N213">
        <v>8</v>
      </c>
      <c r="O213" t="s">
        <v>228</v>
      </c>
      <c r="P213" t="s">
        <v>216</v>
      </c>
      <c r="Q213">
        <v>200397453</v>
      </c>
      <c r="R213" t="s">
        <v>637</v>
      </c>
      <c r="S213" t="s">
        <v>638</v>
      </c>
      <c r="T213" t="s">
        <v>219</v>
      </c>
      <c r="U213">
        <v>1</v>
      </c>
      <c r="V213">
        <v>0.5</v>
      </c>
      <c r="W213">
        <v>120</v>
      </c>
      <c r="X213" t="s">
        <v>227</v>
      </c>
      <c r="Y213">
        <v>0</v>
      </c>
      <c r="AA213">
        <v>80</v>
      </c>
      <c r="AB213" t="s">
        <v>220</v>
      </c>
      <c r="AC213">
        <v>4</v>
      </c>
      <c r="AD213">
        <v>101</v>
      </c>
      <c r="AE213" s="6">
        <v>42948</v>
      </c>
      <c r="AF213" s="6">
        <v>44075</v>
      </c>
      <c r="AG213" s="6">
        <v>56673</v>
      </c>
      <c r="AH213" s="6">
        <v>42125</v>
      </c>
      <c r="AI213" s="6">
        <v>56673</v>
      </c>
      <c r="AJ213" s="6">
        <v>42461</v>
      </c>
      <c r="AL213" t="s">
        <v>221</v>
      </c>
      <c r="AM213" t="s">
        <v>221</v>
      </c>
      <c r="AN213" t="s">
        <v>221</v>
      </c>
      <c r="AO213" t="s">
        <v>221</v>
      </c>
    </row>
    <row r="214" spans="1:41" hidden="1" x14ac:dyDescent="0.2">
      <c r="A214">
        <v>2</v>
      </c>
      <c r="B214" t="s">
        <v>36</v>
      </c>
      <c r="C214">
        <v>313</v>
      </c>
      <c r="D214" t="s">
        <v>624</v>
      </c>
      <c r="E214">
        <v>3130121</v>
      </c>
      <c r="F214" t="s">
        <v>633</v>
      </c>
      <c r="G214">
        <v>31600</v>
      </c>
      <c r="H214">
        <v>120</v>
      </c>
      <c r="I214" t="s">
        <v>227</v>
      </c>
      <c r="J214">
        <v>1</v>
      </c>
      <c r="K214" t="s">
        <v>214</v>
      </c>
      <c r="L214">
        <v>1</v>
      </c>
      <c r="M214" t="s">
        <v>215</v>
      </c>
      <c r="N214">
        <v>8</v>
      </c>
      <c r="O214" t="s">
        <v>228</v>
      </c>
      <c r="P214" t="s">
        <v>216</v>
      </c>
      <c r="Q214">
        <v>201180866</v>
      </c>
      <c r="R214" t="s">
        <v>1367</v>
      </c>
      <c r="S214" t="s">
        <v>1368</v>
      </c>
      <c r="T214" t="s">
        <v>219</v>
      </c>
      <c r="U214">
        <v>1</v>
      </c>
      <c r="V214">
        <v>0.25</v>
      </c>
      <c r="W214">
        <v>120</v>
      </c>
      <c r="X214" t="s">
        <v>227</v>
      </c>
      <c r="Y214">
        <v>0</v>
      </c>
      <c r="AA214">
        <v>80</v>
      </c>
      <c r="AB214" t="s">
        <v>220</v>
      </c>
      <c r="AC214">
        <v>3</v>
      </c>
      <c r="AD214">
        <v>101</v>
      </c>
      <c r="AE214" s="6">
        <v>42383</v>
      </c>
      <c r="AF214" s="6">
        <v>44075</v>
      </c>
      <c r="AG214" s="6">
        <v>54677</v>
      </c>
      <c r="AH214" s="6">
        <v>42383</v>
      </c>
      <c r="AI214" s="6">
        <v>54677</v>
      </c>
      <c r="AJ214" s="6">
        <v>42461</v>
      </c>
      <c r="AL214" t="s">
        <v>221</v>
      </c>
      <c r="AM214" t="s">
        <v>221</v>
      </c>
      <c r="AN214" t="s">
        <v>221</v>
      </c>
      <c r="AO214" t="s">
        <v>221</v>
      </c>
    </row>
    <row r="215" spans="1:41" hidden="1" x14ac:dyDescent="0.2">
      <c r="A215">
        <v>2</v>
      </c>
      <c r="B215" t="s">
        <v>36</v>
      </c>
      <c r="C215">
        <v>313</v>
      </c>
      <c r="D215" t="s">
        <v>624</v>
      </c>
      <c r="E215">
        <v>3130222</v>
      </c>
      <c r="F215" t="s">
        <v>641</v>
      </c>
      <c r="G215">
        <v>12100</v>
      </c>
      <c r="H215">
        <v>120</v>
      </c>
      <c r="I215" t="s">
        <v>227</v>
      </c>
      <c r="J215">
        <v>1</v>
      </c>
      <c r="K215" t="s">
        <v>214</v>
      </c>
      <c r="L215">
        <v>1</v>
      </c>
      <c r="M215" t="s">
        <v>215</v>
      </c>
      <c r="N215">
        <v>8</v>
      </c>
      <c r="O215" t="s">
        <v>228</v>
      </c>
      <c r="P215" t="s">
        <v>216</v>
      </c>
      <c r="Q215">
        <v>203141353</v>
      </c>
      <c r="R215" t="s">
        <v>1369</v>
      </c>
      <c r="S215" t="s">
        <v>1370</v>
      </c>
      <c r="T215" t="s">
        <v>219</v>
      </c>
      <c r="U215">
        <v>1</v>
      </c>
      <c r="V215">
        <v>1</v>
      </c>
      <c r="W215">
        <v>120</v>
      </c>
      <c r="X215" t="s">
        <v>227</v>
      </c>
      <c r="Y215">
        <v>0</v>
      </c>
      <c r="AA215">
        <v>80</v>
      </c>
      <c r="AB215" t="s">
        <v>220</v>
      </c>
      <c r="AC215">
        <v>3</v>
      </c>
      <c r="AE215" s="6">
        <v>42725</v>
      </c>
      <c r="AF215" s="6">
        <v>42887</v>
      </c>
      <c r="AG215" s="6">
        <v>55357</v>
      </c>
      <c r="AH215" s="6">
        <v>42725</v>
      </c>
      <c r="AI215" s="6">
        <v>57922</v>
      </c>
      <c r="AJ215" s="6">
        <v>42461</v>
      </c>
      <c r="AL215" t="s">
        <v>221</v>
      </c>
      <c r="AM215" t="s">
        <v>221</v>
      </c>
      <c r="AN215" t="s">
        <v>221</v>
      </c>
      <c r="AO215" t="s">
        <v>221</v>
      </c>
    </row>
    <row r="216" spans="1:41" hidden="1" x14ac:dyDescent="0.2">
      <c r="A216">
        <v>2</v>
      </c>
      <c r="B216" t="s">
        <v>36</v>
      </c>
      <c r="C216">
        <v>313</v>
      </c>
      <c r="D216" t="s">
        <v>624</v>
      </c>
      <c r="E216">
        <v>3130312</v>
      </c>
      <c r="F216" t="s">
        <v>645</v>
      </c>
      <c r="G216">
        <v>32000</v>
      </c>
      <c r="H216">
        <v>120</v>
      </c>
      <c r="I216" t="s">
        <v>227</v>
      </c>
      <c r="J216">
        <v>1</v>
      </c>
      <c r="K216" t="s">
        <v>214</v>
      </c>
      <c r="L216">
        <v>1</v>
      </c>
      <c r="M216" t="s">
        <v>215</v>
      </c>
      <c r="N216">
        <v>8</v>
      </c>
      <c r="O216" t="s">
        <v>228</v>
      </c>
      <c r="P216" t="s">
        <v>216</v>
      </c>
      <c r="Q216">
        <v>32054470</v>
      </c>
      <c r="R216" t="s">
        <v>646</v>
      </c>
      <c r="S216" t="s">
        <v>647</v>
      </c>
      <c r="T216" t="s">
        <v>219</v>
      </c>
      <c r="U216">
        <v>1</v>
      </c>
      <c r="V216">
        <v>0.25</v>
      </c>
      <c r="W216">
        <v>120</v>
      </c>
      <c r="X216" t="s">
        <v>227</v>
      </c>
      <c r="Y216">
        <v>0</v>
      </c>
      <c r="AA216">
        <v>80</v>
      </c>
      <c r="AB216" t="s">
        <v>220</v>
      </c>
      <c r="AC216">
        <v>2</v>
      </c>
      <c r="AE216" s="6">
        <v>43466</v>
      </c>
      <c r="AF216" s="6">
        <v>44105</v>
      </c>
      <c r="AG216" s="6">
        <v>44196</v>
      </c>
      <c r="AH216" s="6">
        <v>43466</v>
      </c>
      <c r="AI216" s="6">
        <v>55273</v>
      </c>
      <c r="AJ216" s="6">
        <v>42461</v>
      </c>
      <c r="AL216" t="s">
        <v>221</v>
      </c>
      <c r="AM216" t="s">
        <v>221</v>
      </c>
      <c r="AN216" t="s">
        <v>221</v>
      </c>
      <c r="AO216" t="s">
        <v>221</v>
      </c>
    </row>
    <row r="217" spans="1:41" hidden="1" x14ac:dyDescent="0.2">
      <c r="A217">
        <v>2</v>
      </c>
      <c r="B217" t="s">
        <v>36</v>
      </c>
      <c r="C217">
        <v>313</v>
      </c>
      <c r="D217" t="s">
        <v>624</v>
      </c>
      <c r="E217">
        <v>3130312</v>
      </c>
      <c r="F217" t="s">
        <v>645</v>
      </c>
      <c r="G217">
        <v>32000</v>
      </c>
      <c r="H217">
        <v>120</v>
      </c>
      <c r="I217" t="s">
        <v>227</v>
      </c>
      <c r="J217">
        <v>1</v>
      </c>
      <c r="K217" t="s">
        <v>214</v>
      </c>
      <c r="L217">
        <v>1</v>
      </c>
      <c r="M217" t="s">
        <v>215</v>
      </c>
      <c r="N217">
        <v>8</v>
      </c>
      <c r="O217" t="s">
        <v>228</v>
      </c>
      <c r="P217" t="s">
        <v>216</v>
      </c>
      <c r="Q217">
        <v>40805137</v>
      </c>
      <c r="R217" t="s">
        <v>1371</v>
      </c>
      <c r="S217" t="s">
        <v>880</v>
      </c>
      <c r="T217" t="s">
        <v>219</v>
      </c>
      <c r="U217">
        <v>1</v>
      </c>
      <c r="V217">
        <v>0.25</v>
      </c>
      <c r="W217">
        <v>120</v>
      </c>
      <c r="X217" t="s">
        <v>227</v>
      </c>
      <c r="Y217">
        <v>0</v>
      </c>
      <c r="AA217">
        <v>80</v>
      </c>
      <c r="AB217" t="s">
        <v>220</v>
      </c>
      <c r="AC217">
        <v>3</v>
      </c>
      <c r="AD217">
        <v>105</v>
      </c>
      <c r="AE217" s="6">
        <v>43009</v>
      </c>
      <c r="AF217" s="6">
        <v>44105</v>
      </c>
      <c r="AG217" s="6">
        <v>51642</v>
      </c>
      <c r="AH217" s="6">
        <v>43009</v>
      </c>
      <c r="AI217" s="6">
        <v>54209</v>
      </c>
      <c r="AJ217" s="6">
        <v>42461</v>
      </c>
      <c r="AL217" t="s">
        <v>221</v>
      </c>
      <c r="AM217" t="s">
        <v>221</v>
      </c>
      <c r="AN217" t="s">
        <v>221</v>
      </c>
      <c r="AO217" t="s">
        <v>221</v>
      </c>
    </row>
    <row r="218" spans="1:41" hidden="1" x14ac:dyDescent="0.2">
      <c r="A218">
        <v>2</v>
      </c>
      <c r="B218" t="s">
        <v>36</v>
      </c>
      <c r="C218">
        <v>313</v>
      </c>
      <c r="D218" t="s">
        <v>624</v>
      </c>
      <c r="E218">
        <v>3130312</v>
      </c>
      <c r="F218" t="s">
        <v>645</v>
      </c>
      <c r="G218">
        <v>32000</v>
      </c>
      <c r="H218">
        <v>120</v>
      </c>
      <c r="I218" t="s">
        <v>227</v>
      </c>
      <c r="J218">
        <v>1</v>
      </c>
      <c r="K218" t="s">
        <v>214</v>
      </c>
      <c r="L218">
        <v>1</v>
      </c>
      <c r="M218" t="s">
        <v>215</v>
      </c>
      <c r="N218">
        <v>8</v>
      </c>
      <c r="O218" t="s">
        <v>228</v>
      </c>
      <c r="P218" t="s">
        <v>216</v>
      </c>
      <c r="Q218">
        <v>57477119</v>
      </c>
      <c r="R218" t="s">
        <v>648</v>
      </c>
      <c r="S218" t="s">
        <v>536</v>
      </c>
      <c r="T218" t="s">
        <v>219</v>
      </c>
      <c r="U218">
        <v>1</v>
      </c>
      <c r="V218">
        <v>0.5</v>
      </c>
      <c r="W218">
        <v>120</v>
      </c>
      <c r="X218" t="s">
        <v>227</v>
      </c>
      <c r="Y218">
        <v>0</v>
      </c>
      <c r="AA218">
        <v>80</v>
      </c>
      <c r="AB218" t="s">
        <v>220</v>
      </c>
      <c r="AC218">
        <v>3</v>
      </c>
      <c r="AD218">
        <v>136</v>
      </c>
      <c r="AE218" s="6">
        <v>33208</v>
      </c>
      <c r="AF218" s="6">
        <v>43891</v>
      </c>
      <c r="AG218" s="6">
        <v>44750</v>
      </c>
      <c r="AH218" s="6">
        <v>33211</v>
      </c>
      <c r="AI218" s="6">
        <v>47330</v>
      </c>
      <c r="AJ218" s="6">
        <v>42461</v>
      </c>
      <c r="AL218" t="s">
        <v>221</v>
      </c>
      <c r="AM218" t="s">
        <v>221</v>
      </c>
      <c r="AN218" t="s">
        <v>221</v>
      </c>
      <c r="AO218" t="s">
        <v>221</v>
      </c>
    </row>
    <row r="219" spans="1:41" hidden="1" x14ac:dyDescent="0.2">
      <c r="A219">
        <v>2</v>
      </c>
      <c r="B219" t="s">
        <v>36</v>
      </c>
      <c r="C219">
        <v>313</v>
      </c>
      <c r="D219" t="s">
        <v>624</v>
      </c>
      <c r="E219">
        <v>3130331</v>
      </c>
      <c r="F219" t="s">
        <v>652</v>
      </c>
      <c r="G219">
        <v>20370</v>
      </c>
      <c r="H219">
        <v>120</v>
      </c>
      <c r="I219" t="s">
        <v>227</v>
      </c>
      <c r="J219">
        <v>1</v>
      </c>
      <c r="K219" t="s">
        <v>214</v>
      </c>
      <c r="L219">
        <v>1</v>
      </c>
      <c r="M219" t="s">
        <v>215</v>
      </c>
      <c r="N219">
        <v>8</v>
      </c>
      <c r="O219" t="s">
        <v>228</v>
      </c>
      <c r="P219" t="s">
        <v>216</v>
      </c>
      <c r="Q219">
        <v>302966767</v>
      </c>
      <c r="R219" t="s">
        <v>332</v>
      </c>
      <c r="S219" t="s">
        <v>745</v>
      </c>
      <c r="T219" t="s">
        <v>219</v>
      </c>
      <c r="U219">
        <v>0.75</v>
      </c>
      <c r="V219">
        <v>0.75</v>
      </c>
      <c r="W219">
        <v>120</v>
      </c>
      <c r="X219" t="s">
        <v>227</v>
      </c>
      <c r="Y219">
        <v>0</v>
      </c>
      <c r="AA219">
        <v>80</v>
      </c>
      <c r="AB219" t="s">
        <v>220</v>
      </c>
      <c r="AC219">
        <v>3</v>
      </c>
      <c r="AE219" s="6">
        <v>43678</v>
      </c>
      <c r="AF219" s="6">
        <v>44044</v>
      </c>
      <c r="AG219" s="6">
        <v>57376</v>
      </c>
      <c r="AH219" s="6">
        <v>43647</v>
      </c>
      <c r="AI219" s="6">
        <v>57376</v>
      </c>
      <c r="AJ219" s="6">
        <v>42461</v>
      </c>
      <c r="AL219" t="s">
        <v>221</v>
      </c>
      <c r="AM219" t="s">
        <v>221</v>
      </c>
      <c r="AN219" t="s">
        <v>221</v>
      </c>
      <c r="AO219" t="s">
        <v>221</v>
      </c>
    </row>
    <row r="220" spans="1:41" hidden="1" x14ac:dyDescent="0.2">
      <c r="A220">
        <v>2</v>
      </c>
      <c r="B220" t="s">
        <v>36</v>
      </c>
      <c r="C220">
        <v>313</v>
      </c>
      <c r="D220" t="s">
        <v>624</v>
      </c>
      <c r="E220">
        <v>3130332</v>
      </c>
      <c r="F220" t="s">
        <v>657</v>
      </c>
      <c r="G220">
        <v>11010</v>
      </c>
      <c r="H220">
        <v>120</v>
      </c>
      <c r="I220" t="s">
        <v>227</v>
      </c>
      <c r="J220">
        <v>1</v>
      </c>
      <c r="K220" t="s">
        <v>214</v>
      </c>
      <c r="L220">
        <v>1</v>
      </c>
      <c r="M220" t="s">
        <v>215</v>
      </c>
      <c r="N220">
        <v>8</v>
      </c>
      <c r="O220" t="s">
        <v>228</v>
      </c>
      <c r="P220" t="s">
        <v>216</v>
      </c>
      <c r="Q220">
        <v>300202983</v>
      </c>
      <c r="R220" t="s">
        <v>1372</v>
      </c>
      <c r="S220" t="s">
        <v>1373</v>
      </c>
      <c r="T220" t="s">
        <v>219</v>
      </c>
      <c r="U220">
        <v>0.25</v>
      </c>
      <c r="V220">
        <v>0.25</v>
      </c>
      <c r="W220">
        <v>120</v>
      </c>
      <c r="X220" t="s">
        <v>227</v>
      </c>
      <c r="Y220">
        <v>0</v>
      </c>
      <c r="AA220">
        <v>80</v>
      </c>
      <c r="AB220" t="s">
        <v>220</v>
      </c>
      <c r="AC220">
        <v>4</v>
      </c>
      <c r="AD220">
        <v>101</v>
      </c>
      <c r="AE220" s="6">
        <v>42675</v>
      </c>
      <c r="AF220" s="6">
        <v>43891</v>
      </c>
      <c r="AG220" s="6">
        <v>53607</v>
      </c>
      <c r="AH220" s="6">
        <v>42491</v>
      </c>
      <c r="AI220" s="6">
        <v>44155</v>
      </c>
      <c r="AJ220" s="6">
        <v>42461</v>
      </c>
      <c r="AL220" t="s">
        <v>221</v>
      </c>
      <c r="AM220" t="s">
        <v>221</v>
      </c>
      <c r="AN220" t="s">
        <v>221</v>
      </c>
      <c r="AO220" t="s">
        <v>221</v>
      </c>
    </row>
    <row r="221" spans="1:41" hidden="1" x14ac:dyDescent="0.2">
      <c r="A221">
        <v>2</v>
      </c>
      <c r="B221" t="s">
        <v>36</v>
      </c>
      <c r="C221">
        <v>313</v>
      </c>
      <c r="D221" t="s">
        <v>624</v>
      </c>
      <c r="E221">
        <v>3130332</v>
      </c>
      <c r="F221" t="s">
        <v>657</v>
      </c>
      <c r="G221">
        <v>11550</v>
      </c>
      <c r="H221">
        <v>120</v>
      </c>
      <c r="I221" t="s">
        <v>227</v>
      </c>
      <c r="J221">
        <v>1</v>
      </c>
      <c r="K221" t="s">
        <v>214</v>
      </c>
      <c r="L221">
        <v>1</v>
      </c>
      <c r="M221" t="s">
        <v>215</v>
      </c>
      <c r="N221">
        <v>8</v>
      </c>
      <c r="O221" t="s">
        <v>228</v>
      </c>
      <c r="P221" t="s">
        <v>216</v>
      </c>
      <c r="Q221">
        <v>300202983</v>
      </c>
      <c r="R221" t="s">
        <v>1372</v>
      </c>
      <c r="S221" t="s">
        <v>1373</v>
      </c>
      <c r="T221" t="s">
        <v>219</v>
      </c>
      <c r="U221">
        <v>0.5</v>
      </c>
      <c r="V221">
        <v>0.5</v>
      </c>
      <c r="W221">
        <v>120</v>
      </c>
      <c r="X221" t="s">
        <v>227</v>
      </c>
      <c r="Y221">
        <v>0</v>
      </c>
      <c r="AA221">
        <v>80</v>
      </c>
      <c r="AB221" t="s">
        <v>220</v>
      </c>
      <c r="AC221">
        <v>4</v>
      </c>
      <c r="AD221">
        <v>101</v>
      </c>
      <c r="AE221" s="6">
        <v>42675</v>
      </c>
      <c r="AF221" s="6">
        <v>43678</v>
      </c>
      <c r="AG221" s="6">
        <v>53607</v>
      </c>
      <c r="AH221" s="6">
        <v>42491</v>
      </c>
      <c r="AI221" s="6">
        <v>44155</v>
      </c>
      <c r="AJ221" s="6">
        <v>42461</v>
      </c>
      <c r="AL221" t="s">
        <v>221</v>
      </c>
      <c r="AM221" t="s">
        <v>221</v>
      </c>
      <c r="AN221" t="s">
        <v>221</v>
      </c>
      <c r="AO221" t="s">
        <v>221</v>
      </c>
    </row>
    <row r="222" spans="1:41" hidden="1" x14ac:dyDescent="0.2">
      <c r="A222">
        <v>2</v>
      </c>
      <c r="B222" t="s">
        <v>36</v>
      </c>
      <c r="C222">
        <v>320</v>
      </c>
      <c r="D222" t="s">
        <v>659</v>
      </c>
      <c r="E222">
        <v>3200000</v>
      </c>
      <c r="F222" t="s">
        <v>51</v>
      </c>
      <c r="G222">
        <v>11000</v>
      </c>
      <c r="H222">
        <v>120</v>
      </c>
      <c r="I222" t="s">
        <v>227</v>
      </c>
      <c r="J222">
        <v>1</v>
      </c>
      <c r="K222" t="s">
        <v>214</v>
      </c>
      <c r="L222">
        <v>1</v>
      </c>
      <c r="M222" t="s">
        <v>215</v>
      </c>
      <c r="N222">
        <v>8</v>
      </c>
      <c r="O222" t="s">
        <v>228</v>
      </c>
      <c r="P222" t="s">
        <v>216</v>
      </c>
      <c r="Q222">
        <v>33732199</v>
      </c>
      <c r="R222" t="s">
        <v>1374</v>
      </c>
      <c r="S222" t="s">
        <v>1375</v>
      </c>
      <c r="T222" t="s">
        <v>219</v>
      </c>
      <c r="U222">
        <v>0.33</v>
      </c>
      <c r="V222">
        <v>0.25</v>
      </c>
      <c r="W222">
        <v>120</v>
      </c>
      <c r="X222" t="s">
        <v>227</v>
      </c>
      <c r="Y222">
        <v>0</v>
      </c>
      <c r="AA222">
        <v>80</v>
      </c>
      <c r="AB222" t="s">
        <v>220</v>
      </c>
      <c r="AC222">
        <v>5</v>
      </c>
      <c r="AD222">
        <v>102</v>
      </c>
      <c r="AE222" s="6">
        <v>37865</v>
      </c>
      <c r="AF222" s="6">
        <v>44075</v>
      </c>
      <c r="AG222" s="6">
        <v>52655</v>
      </c>
      <c r="AH222" s="6">
        <v>37073</v>
      </c>
      <c r="AI222" s="6">
        <v>47483</v>
      </c>
      <c r="AJ222" s="6">
        <v>42461</v>
      </c>
      <c r="AL222" t="s">
        <v>221</v>
      </c>
      <c r="AM222" t="s">
        <v>221</v>
      </c>
      <c r="AN222" t="s">
        <v>221</v>
      </c>
      <c r="AO222" t="s">
        <v>221</v>
      </c>
    </row>
    <row r="223" spans="1:41" hidden="1" x14ac:dyDescent="0.2">
      <c r="A223">
        <v>2</v>
      </c>
      <c r="B223" t="s">
        <v>36</v>
      </c>
      <c r="C223">
        <v>320</v>
      </c>
      <c r="D223" t="s">
        <v>659</v>
      </c>
      <c r="E223">
        <v>3200000</v>
      </c>
      <c r="F223" t="s">
        <v>51</v>
      </c>
      <c r="G223">
        <v>11000</v>
      </c>
      <c r="H223">
        <v>120</v>
      </c>
      <c r="I223" t="s">
        <v>227</v>
      </c>
      <c r="J223">
        <v>1</v>
      </c>
      <c r="K223" t="s">
        <v>214</v>
      </c>
      <c r="L223">
        <v>1</v>
      </c>
      <c r="M223" t="s">
        <v>215</v>
      </c>
      <c r="N223">
        <v>8</v>
      </c>
      <c r="O223" t="s">
        <v>228</v>
      </c>
      <c r="P223" t="s">
        <v>216</v>
      </c>
      <c r="Q223">
        <v>52049459</v>
      </c>
      <c r="R223" t="s">
        <v>735</v>
      </c>
      <c r="S223" t="s">
        <v>1376</v>
      </c>
      <c r="T223" t="s">
        <v>219</v>
      </c>
      <c r="U223">
        <v>0.33</v>
      </c>
      <c r="V223">
        <v>0.08</v>
      </c>
      <c r="W223">
        <v>120</v>
      </c>
      <c r="X223" t="s">
        <v>227</v>
      </c>
      <c r="Y223">
        <v>0</v>
      </c>
      <c r="AA223">
        <v>80</v>
      </c>
      <c r="AB223" t="s">
        <v>220</v>
      </c>
      <c r="AC223">
        <v>5</v>
      </c>
      <c r="AE223" s="6">
        <v>31503</v>
      </c>
      <c r="AF223" s="6">
        <v>43617</v>
      </c>
      <c r="AG223" s="6">
        <v>44227</v>
      </c>
      <c r="AH223" s="6">
        <v>31503</v>
      </c>
      <c r="AI223" s="6">
        <v>44316</v>
      </c>
      <c r="AJ223" s="6">
        <v>42461</v>
      </c>
      <c r="AL223" t="s">
        <v>221</v>
      </c>
      <c r="AM223" t="s">
        <v>221</v>
      </c>
      <c r="AN223" t="s">
        <v>221</v>
      </c>
      <c r="AO223" t="s">
        <v>221</v>
      </c>
    </row>
    <row r="224" spans="1:41" hidden="1" x14ac:dyDescent="0.2">
      <c r="A224">
        <v>2</v>
      </c>
      <c r="B224" t="s">
        <v>36</v>
      </c>
      <c r="C224">
        <v>321</v>
      </c>
      <c r="D224" t="s">
        <v>663</v>
      </c>
      <c r="E224">
        <v>3210000</v>
      </c>
      <c r="F224" t="s">
        <v>52</v>
      </c>
      <c r="G224">
        <v>11800</v>
      </c>
      <c r="H224">
        <v>120</v>
      </c>
      <c r="I224" t="s">
        <v>227</v>
      </c>
      <c r="J224">
        <v>1</v>
      </c>
      <c r="K224" t="s">
        <v>214</v>
      </c>
      <c r="L224">
        <v>1</v>
      </c>
      <c r="M224" t="s">
        <v>215</v>
      </c>
      <c r="N224">
        <v>8</v>
      </c>
      <c r="O224" t="s">
        <v>228</v>
      </c>
      <c r="P224" t="s">
        <v>216</v>
      </c>
      <c r="Q224">
        <v>39976444</v>
      </c>
      <c r="R224" t="s">
        <v>1377</v>
      </c>
      <c r="S224" t="s">
        <v>507</v>
      </c>
      <c r="T224" t="s">
        <v>219</v>
      </c>
      <c r="U224">
        <v>0.33</v>
      </c>
      <c r="V224">
        <v>0.33</v>
      </c>
      <c r="W224">
        <v>120</v>
      </c>
      <c r="X224" t="s">
        <v>227</v>
      </c>
      <c r="Y224">
        <v>0</v>
      </c>
      <c r="AA224">
        <v>80</v>
      </c>
      <c r="AB224" t="s">
        <v>220</v>
      </c>
      <c r="AC224">
        <v>3</v>
      </c>
      <c r="AE224" s="6">
        <v>42982</v>
      </c>
      <c r="AF224" s="6">
        <v>42982</v>
      </c>
      <c r="AG224" s="6">
        <v>54057</v>
      </c>
      <c r="AH224" s="6">
        <v>41785</v>
      </c>
      <c r="AI224" s="6">
        <v>44651</v>
      </c>
      <c r="AJ224" s="6">
        <v>42461</v>
      </c>
      <c r="AL224" t="s">
        <v>221</v>
      </c>
      <c r="AM224" t="s">
        <v>221</v>
      </c>
      <c r="AN224" t="s">
        <v>221</v>
      </c>
      <c r="AO224" t="s">
        <v>221</v>
      </c>
    </row>
    <row r="225" spans="1:41" hidden="1" x14ac:dyDescent="0.2">
      <c r="A225">
        <v>2</v>
      </c>
      <c r="B225" t="s">
        <v>36</v>
      </c>
      <c r="C225">
        <v>322</v>
      </c>
      <c r="D225" t="s">
        <v>665</v>
      </c>
      <c r="E225">
        <v>3220000</v>
      </c>
      <c r="F225" t="s">
        <v>53</v>
      </c>
      <c r="G225">
        <v>10800</v>
      </c>
      <c r="H225">
        <v>120</v>
      </c>
      <c r="I225" t="s">
        <v>227</v>
      </c>
      <c r="J225">
        <v>1</v>
      </c>
      <c r="K225" t="s">
        <v>214</v>
      </c>
      <c r="L225">
        <v>1</v>
      </c>
      <c r="M225" t="s">
        <v>215</v>
      </c>
      <c r="N225">
        <v>8</v>
      </c>
      <c r="O225" t="s">
        <v>228</v>
      </c>
      <c r="P225" t="s">
        <v>216</v>
      </c>
      <c r="Q225">
        <v>59639492</v>
      </c>
      <c r="R225" t="s">
        <v>666</v>
      </c>
      <c r="S225" t="s">
        <v>667</v>
      </c>
      <c r="T225" t="s">
        <v>219</v>
      </c>
      <c r="U225">
        <v>0.33</v>
      </c>
      <c r="V225">
        <v>0.33</v>
      </c>
      <c r="W225">
        <v>120</v>
      </c>
      <c r="X225" t="s">
        <v>227</v>
      </c>
      <c r="Y225">
        <v>0</v>
      </c>
      <c r="AA225">
        <v>80</v>
      </c>
      <c r="AB225" t="s">
        <v>220</v>
      </c>
      <c r="AC225">
        <v>3</v>
      </c>
      <c r="AD225">
        <v>108</v>
      </c>
      <c r="AE225" s="6">
        <v>42736</v>
      </c>
      <c r="AF225" s="6">
        <v>42736</v>
      </c>
      <c r="AG225" s="6">
        <v>44196</v>
      </c>
      <c r="AH225" s="6">
        <v>35431</v>
      </c>
      <c r="AI225" s="6">
        <v>49674</v>
      </c>
      <c r="AJ225" s="6">
        <v>42461</v>
      </c>
      <c r="AL225" t="s">
        <v>221</v>
      </c>
      <c r="AM225" t="s">
        <v>221</v>
      </c>
      <c r="AN225" t="s">
        <v>221</v>
      </c>
      <c r="AO225" t="s">
        <v>221</v>
      </c>
    </row>
    <row r="226" spans="1:41" hidden="1" x14ac:dyDescent="0.2">
      <c r="A226">
        <v>2</v>
      </c>
      <c r="B226" t="s">
        <v>36</v>
      </c>
      <c r="C226">
        <v>323</v>
      </c>
      <c r="D226" t="s">
        <v>1378</v>
      </c>
      <c r="E226">
        <v>3230000</v>
      </c>
      <c r="F226" t="s">
        <v>1248</v>
      </c>
      <c r="G226">
        <v>11400</v>
      </c>
      <c r="H226">
        <v>120</v>
      </c>
      <c r="I226" t="s">
        <v>227</v>
      </c>
      <c r="J226">
        <v>1</v>
      </c>
      <c r="K226" t="s">
        <v>214</v>
      </c>
      <c r="L226">
        <v>1</v>
      </c>
      <c r="M226" t="s">
        <v>215</v>
      </c>
      <c r="N226">
        <v>8</v>
      </c>
      <c r="O226" t="s">
        <v>228</v>
      </c>
      <c r="P226" t="s">
        <v>216</v>
      </c>
      <c r="Q226">
        <v>15997968</v>
      </c>
      <c r="R226" t="s">
        <v>1379</v>
      </c>
      <c r="S226" t="s">
        <v>1380</v>
      </c>
      <c r="T226" t="s">
        <v>219</v>
      </c>
      <c r="U226">
        <v>0.33</v>
      </c>
      <c r="V226">
        <v>0.33</v>
      </c>
      <c r="W226">
        <v>120</v>
      </c>
      <c r="X226" t="s">
        <v>227</v>
      </c>
      <c r="Y226">
        <v>0</v>
      </c>
      <c r="AA226">
        <v>80</v>
      </c>
      <c r="AB226" t="s">
        <v>220</v>
      </c>
      <c r="AC226">
        <v>5</v>
      </c>
      <c r="AD226">
        <v>107</v>
      </c>
      <c r="AE226" s="6">
        <v>41365</v>
      </c>
      <c r="AF226" s="6">
        <v>43160</v>
      </c>
      <c r="AG226" s="6">
        <v>50131</v>
      </c>
      <c r="AH226" s="6">
        <v>40500</v>
      </c>
      <c r="AI226" s="6">
        <v>56979</v>
      </c>
      <c r="AJ226" s="6">
        <v>42461</v>
      </c>
      <c r="AL226" t="s">
        <v>221</v>
      </c>
      <c r="AM226" t="s">
        <v>221</v>
      </c>
      <c r="AN226" t="s">
        <v>221</v>
      </c>
      <c r="AO226" t="s">
        <v>221</v>
      </c>
    </row>
    <row r="227" spans="1:41" hidden="1" x14ac:dyDescent="0.2">
      <c r="A227">
        <v>2</v>
      </c>
      <c r="B227" t="s">
        <v>36</v>
      </c>
      <c r="C227">
        <v>324</v>
      </c>
      <c r="D227" t="s">
        <v>668</v>
      </c>
      <c r="E227">
        <v>3240000</v>
      </c>
      <c r="F227" t="s">
        <v>54</v>
      </c>
      <c r="G227">
        <v>10500</v>
      </c>
      <c r="H227">
        <v>120</v>
      </c>
      <c r="I227" t="s">
        <v>227</v>
      </c>
      <c r="J227">
        <v>1</v>
      </c>
      <c r="K227" t="s">
        <v>214</v>
      </c>
      <c r="L227">
        <v>1</v>
      </c>
      <c r="M227" t="s">
        <v>215</v>
      </c>
      <c r="N227">
        <v>8</v>
      </c>
      <c r="O227" t="s">
        <v>228</v>
      </c>
      <c r="P227" t="s">
        <v>216</v>
      </c>
      <c r="Q227">
        <v>60749009</v>
      </c>
      <c r="R227" t="s">
        <v>669</v>
      </c>
      <c r="S227" t="s">
        <v>670</v>
      </c>
      <c r="T227" t="s">
        <v>219</v>
      </c>
      <c r="U227">
        <v>0.33</v>
      </c>
      <c r="V227">
        <v>0.33</v>
      </c>
      <c r="W227">
        <v>120</v>
      </c>
      <c r="X227" t="s">
        <v>227</v>
      </c>
      <c r="Y227">
        <v>0</v>
      </c>
      <c r="AA227">
        <v>80</v>
      </c>
      <c r="AB227" t="s">
        <v>220</v>
      </c>
      <c r="AC227">
        <v>3</v>
      </c>
      <c r="AE227" s="6">
        <v>42183</v>
      </c>
      <c r="AF227" s="6">
        <v>42675</v>
      </c>
      <c r="AG227" s="6">
        <v>52776</v>
      </c>
      <c r="AH227" s="6">
        <v>42183</v>
      </c>
      <c r="AI227" s="6">
        <v>52776</v>
      </c>
      <c r="AJ227" s="6">
        <v>42461</v>
      </c>
      <c r="AL227" t="s">
        <v>221</v>
      </c>
      <c r="AM227" t="s">
        <v>221</v>
      </c>
      <c r="AN227" t="s">
        <v>221</v>
      </c>
      <c r="AO227" t="s">
        <v>221</v>
      </c>
    </row>
    <row r="228" spans="1:41" hidden="1" x14ac:dyDescent="0.2">
      <c r="A228">
        <v>2</v>
      </c>
      <c r="B228" t="s">
        <v>36</v>
      </c>
      <c r="C228">
        <v>325</v>
      </c>
      <c r="D228" t="s">
        <v>671</v>
      </c>
      <c r="E228">
        <v>3250000</v>
      </c>
      <c r="F228" t="s">
        <v>55</v>
      </c>
      <c r="G228">
        <v>12500</v>
      </c>
      <c r="H228">
        <v>120</v>
      </c>
      <c r="I228" t="s">
        <v>227</v>
      </c>
      <c r="J228">
        <v>1</v>
      </c>
      <c r="K228" t="s">
        <v>214</v>
      </c>
      <c r="L228">
        <v>1</v>
      </c>
      <c r="M228" t="s">
        <v>215</v>
      </c>
      <c r="N228">
        <v>8</v>
      </c>
      <c r="O228" t="s">
        <v>228</v>
      </c>
      <c r="P228" t="s">
        <v>216</v>
      </c>
      <c r="Q228">
        <v>32906216</v>
      </c>
      <c r="R228" t="s">
        <v>672</v>
      </c>
      <c r="S228" t="s">
        <v>673</v>
      </c>
      <c r="T228" t="s">
        <v>219</v>
      </c>
      <c r="U228">
        <v>0.5</v>
      </c>
      <c r="V228">
        <v>0.5</v>
      </c>
      <c r="W228">
        <v>120</v>
      </c>
      <c r="X228" t="s">
        <v>227</v>
      </c>
      <c r="Y228">
        <v>0</v>
      </c>
      <c r="AA228">
        <v>80</v>
      </c>
      <c r="AB228" t="s">
        <v>220</v>
      </c>
      <c r="AC228">
        <v>5</v>
      </c>
      <c r="AE228" s="6">
        <v>40069</v>
      </c>
      <c r="AF228" s="6">
        <v>42461</v>
      </c>
      <c r="AG228" s="6">
        <v>50581</v>
      </c>
      <c r="AH228" s="6">
        <v>39295</v>
      </c>
      <c r="AI228" s="6">
        <v>53138</v>
      </c>
      <c r="AJ228" s="6">
        <v>42461</v>
      </c>
      <c r="AL228" t="s">
        <v>221</v>
      </c>
      <c r="AM228" t="s">
        <v>221</v>
      </c>
      <c r="AN228" t="s">
        <v>221</v>
      </c>
      <c r="AO228" t="s">
        <v>221</v>
      </c>
    </row>
    <row r="229" spans="1:41" hidden="1" x14ac:dyDescent="0.2">
      <c r="A229">
        <v>2</v>
      </c>
      <c r="B229" t="s">
        <v>36</v>
      </c>
      <c r="C229">
        <v>326</v>
      </c>
      <c r="D229" t="s">
        <v>1381</v>
      </c>
      <c r="E229">
        <v>3260000</v>
      </c>
      <c r="F229" t="s">
        <v>1249</v>
      </c>
      <c r="G229">
        <v>21800</v>
      </c>
      <c r="H229">
        <v>120</v>
      </c>
      <c r="I229" t="s">
        <v>227</v>
      </c>
      <c r="J229">
        <v>1</v>
      </c>
      <c r="K229" t="s">
        <v>214</v>
      </c>
      <c r="L229">
        <v>1</v>
      </c>
      <c r="M229" t="s">
        <v>215</v>
      </c>
      <c r="N229">
        <v>8</v>
      </c>
      <c r="O229" t="s">
        <v>228</v>
      </c>
      <c r="P229" t="s">
        <v>216</v>
      </c>
      <c r="Q229">
        <v>24000275</v>
      </c>
      <c r="R229" t="s">
        <v>1382</v>
      </c>
      <c r="S229" t="s">
        <v>260</v>
      </c>
      <c r="T229" t="s">
        <v>219</v>
      </c>
      <c r="U229">
        <v>0.33</v>
      </c>
      <c r="V229">
        <v>0.33</v>
      </c>
      <c r="W229">
        <v>120</v>
      </c>
      <c r="X229" t="s">
        <v>227</v>
      </c>
      <c r="Y229">
        <v>0</v>
      </c>
      <c r="AA229">
        <v>80</v>
      </c>
      <c r="AB229" t="s">
        <v>220</v>
      </c>
      <c r="AC229">
        <v>5</v>
      </c>
      <c r="AD229">
        <v>109</v>
      </c>
      <c r="AE229" s="6">
        <v>36495</v>
      </c>
      <c r="AF229" s="6">
        <v>42522</v>
      </c>
      <c r="AG229" s="6">
        <v>47483</v>
      </c>
      <c r="AH229" s="6">
        <v>34608</v>
      </c>
      <c r="AI229" s="6">
        <v>47483</v>
      </c>
      <c r="AJ229" s="6">
        <v>42461</v>
      </c>
      <c r="AL229" t="s">
        <v>221</v>
      </c>
      <c r="AM229" t="s">
        <v>221</v>
      </c>
      <c r="AN229" t="s">
        <v>221</v>
      </c>
      <c r="AO229" t="s">
        <v>221</v>
      </c>
    </row>
    <row r="230" spans="1:41" hidden="1" x14ac:dyDescent="0.2">
      <c r="A230">
        <v>2</v>
      </c>
      <c r="B230" t="s">
        <v>36</v>
      </c>
      <c r="C230">
        <v>327</v>
      </c>
      <c r="D230" t="s">
        <v>674</v>
      </c>
      <c r="E230">
        <v>3270000</v>
      </c>
      <c r="F230" t="s">
        <v>56</v>
      </c>
      <c r="G230">
        <v>11500</v>
      </c>
      <c r="H230">
        <v>120</v>
      </c>
      <c r="I230" t="s">
        <v>227</v>
      </c>
      <c r="J230">
        <v>1</v>
      </c>
      <c r="K230" t="s">
        <v>214</v>
      </c>
      <c r="L230">
        <v>1</v>
      </c>
      <c r="M230" t="s">
        <v>215</v>
      </c>
      <c r="N230">
        <v>8</v>
      </c>
      <c r="O230" t="s">
        <v>228</v>
      </c>
      <c r="P230" t="s">
        <v>216</v>
      </c>
      <c r="Q230">
        <v>320776958</v>
      </c>
      <c r="R230" t="s">
        <v>675</v>
      </c>
      <c r="S230" t="s">
        <v>676</v>
      </c>
      <c r="T230" t="s">
        <v>225</v>
      </c>
      <c r="U230">
        <v>0.33</v>
      </c>
      <c r="V230">
        <v>0.33</v>
      </c>
      <c r="W230">
        <v>120</v>
      </c>
      <c r="X230" t="s">
        <v>227</v>
      </c>
      <c r="Y230">
        <v>0</v>
      </c>
      <c r="AA230">
        <v>80</v>
      </c>
      <c r="AB230" t="s">
        <v>220</v>
      </c>
      <c r="AC230">
        <v>2</v>
      </c>
      <c r="AE230" s="6">
        <v>43723</v>
      </c>
      <c r="AF230" s="6">
        <v>44013</v>
      </c>
      <c r="AG230" s="6">
        <v>55519</v>
      </c>
      <c r="AH230" s="6">
        <v>43723</v>
      </c>
      <c r="AI230" s="6">
        <v>58226</v>
      </c>
      <c r="AJ230" s="6">
        <v>42461</v>
      </c>
      <c r="AL230" t="s">
        <v>221</v>
      </c>
      <c r="AM230" t="s">
        <v>221</v>
      </c>
      <c r="AN230" t="s">
        <v>221</v>
      </c>
      <c r="AO230" t="s">
        <v>221</v>
      </c>
    </row>
    <row r="231" spans="1:41" hidden="1" x14ac:dyDescent="0.2">
      <c r="A231">
        <v>2</v>
      </c>
      <c r="B231" t="s">
        <v>36</v>
      </c>
      <c r="C231">
        <v>328</v>
      </c>
      <c r="D231" t="s">
        <v>677</v>
      </c>
      <c r="E231">
        <v>3280000</v>
      </c>
      <c r="F231" t="s">
        <v>57</v>
      </c>
      <c r="G231">
        <v>1100</v>
      </c>
      <c r="H231">
        <v>63</v>
      </c>
      <c r="I231" t="s">
        <v>2</v>
      </c>
      <c r="J231">
        <v>1</v>
      </c>
      <c r="K231" t="s">
        <v>214</v>
      </c>
      <c r="L231">
        <v>1</v>
      </c>
      <c r="M231" t="s">
        <v>215</v>
      </c>
      <c r="N231">
        <v>0</v>
      </c>
      <c r="P231" t="s">
        <v>216</v>
      </c>
      <c r="Q231">
        <v>22722011</v>
      </c>
      <c r="R231" t="s">
        <v>678</v>
      </c>
      <c r="S231" t="s">
        <v>235</v>
      </c>
      <c r="T231" t="s">
        <v>219</v>
      </c>
      <c r="U231">
        <v>0.5</v>
      </c>
      <c r="V231">
        <v>0.5</v>
      </c>
      <c r="W231">
        <v>63</v>
      </c>
      <c r="X231" t="s">
        <v>2</v>
      </c>
      <c r="Y231">
        <v>0</v>
      </c>
      <c r="AA231">
        <v>80</v>
      </c>
      <c r="AB231" t="s">
        <v>220</v>
      </c>
      <c r="AC231">
        <v>6</v>
      </c>
      <c r="AE231" s="6">
        <v>41700</v>
      </c>
      <c r="AF231" s="6">
        <v>41700</v>
      </c>
      <c r="AG231" s="6">
        <v>46803</v>
      </c>
      <c r="AH231" s="6">
        <v>39552</v>
      </c>
      <c r="AI231" s="6">
        <v>46803</v>
      </c>
      <c r="AJ231" s="6">
        <v>28126</v>
      </c>
      <c r="AL231" t="s">
        <v>221</v>
      </c>
      <c r="AM231" t="s">
        <v>221</v>
      </c>
      <c r="AN231" t="s">
        <v>221</v>
      </c>
      <c r="AO231" t="s">
        <v>221</v>
      </c>
    </row>
    <row r="232" spans="1:41" hidden="1" x14ac:dyDescent="0.2">
      <c r="A232">
        <v>2</v>
      </c>
      <c r="B232" t="s">
        <v>36</v>
      </c>
      <c r="C232">
        <v>328</v>
      </c>
      <c r="D232" t="s">
        <v>677</v>
      </c>
      <c r="E232">
        <v>3280000</v>
      </c>
      <c r="F232" t="s">
        <v>57</v>
      </c>
      <c r="G232">
        <v>11500</v>
      </c>
      <c r="H232">
        <v>120</v>
      </c>
      <c r="I232" t="s">
        <v>227</v>
      </c>
      <c r="J232">
        <v>1</v>
      </c>
      <c r="K232" t="s">
        <v>214</v>
      </c>
      <c r="L232">
        <v>1</v>
      </c>
      <c r="M232" t="s">
        <v>215</v>
      </c>
      <c r="N232">
        <v>8</v>
      </c>
      <c r="O232" t="s">
        <v>228</v>
      </c>
      <c r="P232" t="s">
        <v>216</v>
      </c>
      <c r="Q232">
        <v>22288518</v>
      </c>
      <c r="R232" t="s">
        <v>1340</v>
      </c>
      <c r="S232" t="s">
        <v>1181</v>
      </c>
      <c r="T232" t="s">
        <v>219</v>
      </c>
      <c r="U232">
        <v>1</v>
      </c>
      <c r="V232">
        <v>0.5</v>
      </c>
      <c r="W232">
        <v>120</v>
      </c>
      <c r="X232" t="s">
        <v>227</v>
      </c>
      <c r="Y232">
        <v>0</v>
      </c>
      <c r="AA232">
        <v>80</v>
      </c>
      <c r="AB232" t="s">
        <v>220</v>
      </c>
      <c r="AC232">
        <v>3</v>
      </c>
      <c r="AE232" s="6">
        <v>36800</v>
      </c>
      <c r="AF232" s="6">
        <v>43673</v>
      </c>
      <c r="AG232" s="6">
        <v>47291</v>
      </c>
      <c r="AH232" s="6">
        <v>41404</v>
      </c>
      <c r="AI232" s="6">
        <v>48638</v>
      </c>
      <c r="AJ232" s="6">
        <v>42461</v>
      </c>
      <c r="AL232" t="s">
        <v>221</v>
      </c>
      <c r="AM232" t="s">
        <v>221</v>
      </c>
      <c r="AN232" t="s">
        <v>221</v>
      </c>
      <c r="AO232" t="s">
        <v>221</v>
      </c>
    </row>
    <row r="233" spans="1:41" hidden="1" x14ac:dyDescent="0.2">
      <c r="A233">
        <v>2</v>
      </c>
      <c r="B233" t="s">
        <v>36</v>
      </c>
      <c r="C233">
        <v>328</v>
      </c>
      <c r="D233" t="s">
        <v>677</v>
      </c>
      <c r="E233">
        <v>3280000</v>
      </c>
      <c r="F233" t="s">
        <v>57</v>
      </c>
      <c r="G233">
        <v>11500</v>
      </c>
      <c r="H233">
        <v>120</v>
      </c>
      <c r="I233" t="s">
        <v>227</v>
      </c>
      <c r="J233">
        <v>1</v>
      </c>
      <c r="K233" t="s">
        <v>214</v>
      </c>
      <c r="L233">
        <v>1</v>
      </c>
      <c r="M233" t="s">
        <v>215</v>
      </c>
      <c r="N233">
        <v>8</v>
      </c>
      <c r="O233" t="s">
        <v>228</v>
      </c>
      <c r="P233" t="s">
        <v>216</v>
      </c>
      <c r="Q233">
        <v>35937747</v>
      </c>
      <c r="R233" t="s">
        <v>679</v>
      </c>
      <c r="S233" t="s">
        <v>680</v>
      </c>
      <c r="T233" t="s">
        <v>219</v>
      </c>
      <c r="U233">
        <v>1</v>
      </c>
      <c r="V233">
        <v>0.25</v>
      </c>
      <c r="W233">
        <v>120</v>
      </c>
      <c r="X233" t="s">
        <v>227</v>
      </c>
      <c r="Y233">
        <v>0</v>
      </c>
      <c r="AA233">
        <v>80</v>
      </c>
      <c r="AB233" t="s">
        <v>220</v>
      </c>
      <c r="AC233">
        <v>1</v>
      </c>
      <c r="AE233" s="6">
        <v>43878</v>
      </c>
      <c r="AF233" s="6">
        <v>43878</v>
      </c>
      <c r="AG233" s="6">
        <v>47848</v>
      </c>
      <c r="AH233" s="6">
        <v>43878</v>
      </c>
      <c r="AI233" s="6">
        <v>44926</v>
      </c>
      <c r="AJ233" s="6">
        <v>42461</v>
      </c>
      <c r="AL233" t="s">
        <v>221</v>
      </c>
      <c r="AM233" t="s">
        <v>221</v>
      </c>
      <c r="AN233" t="s">
        <v>221</v>
      </c>
      <c r="AO233" t="s">
        <v>221</v>
      </c>
    </row>
    <row r="234" spans="1:41" hidden="1" x14ac:dyDescent="0.2">
      <c r="A234">
        <v>2</v>
      </c>
      <c r="B234" t="s">
        <v>36</v>
      </c>
      <c r="C234">
        <v>328</v>
      </c>
      <c r="D234" t="s">
        <v>677</v>
      </c>
      <c r="E234">
        <v>3280000</v>
      </c>
      <c r="F234" t="s">
        <v>57</v>
      </c>
      <c r="G234">
        <v>11500</v>
      </c>
      <c r="H234">
        <v>120</v>
      </c>
      <c r="I234" t="s">
        <v>227</v>
      </c>
      <c r="J234">
        <v>1</v>
      </c>
      <c r="K234" t="s">
        <v>214</v>
      </c>
      <c r="L234">
        <v>1</v>
      </c>
      <c r="M234" t="s">
        <v>215</v>
      </c>
      <c r="N234">
        <v>8</v>
      </c>
      <c r="O234" t="s">
        <v>228</v>
      </c>
      <c r="P234" t="s">
        <v>216</v>
      </c>
      <c r="Q234">
        <v>69679645</v>
      </c>
      <c r="R234" t="s">
        <v>1383</v>
      </c>
      <c r="S234" t="s">
        <v>1055</v>
      </c>
      <c r="T234" t="s">
        <v>219</v>
      </c>
      <c r="U234">
        <v>1</v>
      </c>
      <c r="V234">
        <v>0.25</v>
      </c>
      <c r="W234">
        <v>120</v>
      </c>
      <c r="X234" t="s">
        <v>227</v>
      </c>
      <c r="Y234">
        <v>0</v>
      </c>
      <c r="AA234">
        <v>80</v>
      </c>
      <c r="AB234" t="s">
        <v>220</v>
      </c>
      <c r="AC234">
        <v>5</v>
      </c>
      <c r="AD234">
        <v>104</v>
      </c>
      <c r="AE234" s="6">
        <v>35612</v>
      </c>
      <c r="AF234" s="6">
        <v>42675</v>
      </c>
      <c r="AG234" s="6">
        <v>46387</v>
      </c>
      <c r="AH234" s="6">
        <v>32478</v>
      </c>
      <c r="AI234" s="6">
        <v>46387</v>
      </c>
      <c r="AJ234" s="6">
        <v>42461</v>
      </c>
      <c r="AL234" t="s">
        <v>221</v>
      </c>
      <c r="AM234" t="s">
        <v>221</v>
      </c>
      <c r="AN234" t="s">
        <v>221</v>
      </c>
      <c r="AO234" t="s">
        <v>221</v>
      </c>
    </row>
    <row r="235" spans="1:41" hidden="1" x14ac:dyDescent="0.2">
      <c r="A235">
        <v>2</v>
      </c>
      <c r="B235" t="s">
        <v>36</v>
      </c>
      <c r="C235">
        <v>328</v>
      </c>
      <c r="D235" t="s">
        <v>677</v>
      </c>
      <c r="E235">
        <v>3280000</v>
      </c>
      <c r="F235" t="s">
        <v>57</v>
      </c>
      <c r="G235">
        <v>11600</v>
      </c>
      <c r="H235">
        <v>120</v>
      </c>
      <c r="I235" t="s">
        <v>227</v>
      </c>
      <c r="J235">
        <v>1</v>
      </c>
      <c r="K235" t="s">
        <v>214</v>
      </c>
      <c r="L235">
        <v>1</v>
      </c>
      <c r="M235" t="s">
        <v>215</v>
      </c>
      <c r="N235">
        <v>8</v>
      </c>
      <c r="O235" t="s">
        <v>228</v>
      </c>
      <c r="P235" t="s">
        <v>216</v>
      </c>
      <c r="Q235">
        <v>54853536</v>
      </c>
      <c r="R235" t="s">
        <v>479</v>
      </c>
      <c r="S235" t="s">
        <v>682</v>
      </c>
      <c r="T235" t="s">
        <v>219</v>
      </c>
      <c r="U235">
        <v>0.5</v>
      </c>
      <c r="V235">
        <v>0.5</v>
      </c>
      <c r="W235">
        <v>120</v>
      </c>
      <c r="X235" t="s">
        <v>227</v>
      </c>
      <c r="Y235">
        <v>0</v>
      </c>
      <c r="AA235">
        <v>80</v>
      </c>
      <c r="AB235" t="s">
        <v>220</v>
      </c>
      <c r="AC235">
        <v>5</v>
      </c>
      <c r="AD235">
        <v>135</v>
      </c>
      <c r="AE235" s="6">
        <v>32325</v>
      </c>
      <c r="AF235" s="6">
        <v>43282</v>
      </c>
      <c r="AG235" s="6">
        <v>45322</v>
      </c>
      <c r="AH235" s="6">
        <v>32325</v>
      </c>
      <c r="AI235" s="6">
        <v>45322</v>
      </c>
      <c r="AJ235" s="6">
        <v>42461</v>
      </c>
      <c r="AL235" t="s">
        <v>221</v>
      </c>
      <c r="AM235" t="s">
        <v>221</v>
      </c>
      <c r="AN235" t="s">
        <v>221</v>
      </c>
      <c r="AO235" t="s">
        <v>221</v>
      </c>
    </row>
    <row r="236" spans="1:41" hidden="1" x14ac:dyDescent="0.2">
      <c r="A236">
        <v>2</v>
      </c>
      <c r="B236" t="s">
        <v>36</v>
      </c>
      <c r="C236">
        <v>329</v>
      </c>
      <c r="D236" t="s">
        <v>683</v>
      </c>
      <c r="E236">
        <v>3290010</v>
      </c>
      <c r="F236" t="s">
        <v>684</v>
      </c>
      <c r="G236">
        <v>22330</v>
      </c>
      <c r="H236">
        <v>120</v>
      </c>
      <c r="I236" t="s">
        <v>227</v>
      </c>
      <c r="J236">
        <v>1</v>
      </c>
      <c r="K236" t="s">
        <v>214</v>
      </c>
      <c r="L236">
        <v>1</v>
      </c>
      <c r="M236" t="s">
        <v>215</v>
      </c>
      <c r="N236">
        <v>8</v>
      </c>
      <c r="O236" t="s">
        <v>228</v>
      </c>
      <c r="P236" t="s">
        <v>216</v>
      </c>
      <c r="Q236">
        <v>23538895</v>
      </c>
      <c r="R236" t="s">
        <v>685</v>
      </c>
      <c r="S236" t="s">
        <v>686</v>
      </c>
      <c r="T236" t="s">
        <v>219</v>
      </c>
      <c r="U236">
        <v>0.75</v>
      </c>
      <c r="V236">
        <v>0.75</v>
      </c>
      <c r="W236">
        <v>120</v>
      </c>
      <c r="X236" t="s">
        <v>227</v>
      </c>
      <c r="Y236">
        <v>0</v>
      </c>
      <c r="AA236">
        <v>80</v>
      </c>
      <c r="AB236" t="s">
        <v>220</v>
      </c>
      <c r="AC236">
        <v>3</v>
      </c>
      <c r="AD236">
        <v>105</v>
      </c>
      <c r="AE236" s="6">
        <v>34213</v>
      </c>
      <c r="AF236" s="6">
        <v>44105</v>
      </c>
      <c r="AG236" s="6">
        <v>49674</v>
      </c>
      <c r="AH236" s="6">
        <v>34213</v>
      </c>
      <c r="AI236" s="6">
        <v>49674</v>
      </c>
      <c r="AJ236" s="6">
        <v>42461</v>
      </c>
      <c r="AL236" t="s">
        <v>221</v>
      </c>
      <c r="AM236" t="s">
        <v>221</v>
      </c>
      <c r="AN236" t="s">
        <v>221</v>
      </c>
      <c r="AO236" t="s">
        <v>221</v>
      </c>
    </row>
    <row r="237" spans="1:41" hidden="1" x14ac:dyDescent="0.2">
      <c r="A237">
        <v>2</v>
      </c>
      <c r="B237" t="s">
        <v>36</v>
      </c>
      <c r="C237">
        <v>330</v>
      </c>
      <c r="D237" t="s">
        <v>687</v>
      </c>
      <c r="E237">
        <v>3300000</v>
      </c>
      <c r="F237" t="s">
        <v>59</v>
      </c>
      <c r="G237">
        <v>12300</v>
      </c>
      <c r="H237">
        <v>120</v>
      </c>
      <c r="I237" t="s">
        <v>227</v>
      </c>
      <c r="J237">
        <v>1</v>
      </c>
      <c r="K237" t="s">
        <v>214</v>
      </c>
      <c r="L237">
        <v>1</v>
      </c>
      <c r="M237" t="s">
        <v>215</v>
      </c>
      <c r="N237">
        <v>8</v>
      </c>
      <c r="O237" t="s">
        <v>228</v>
      </c>
      <c r="P237" t="s">
        <v>216</v>
      </c>
      <c r="Q237">
        <v>36196269</v>
      </c>
      <c r="R237" t="s">
        <v>688</v>
      </c>
      <c r="S237" t="s">
        <v>689</v>
      </c>
      <c r="T237" t="s">
        <v>219</v>
      </c>
      <c r="U237">
        <v>0.33</v>
      </c>
      <c r="V237">
        <v>0.33</v>
      </c>
      <c r="W237">
        <v>120</v>
      </c>
      <c r="X237" t="s">
        <v>227</v>
      </c>
      <c r="Y237">
        <v>0</v>
      </c>
      <c r="AA237">
        <v>80</v>
      </c>
      <c r="AB237" t="s">
        <v>220</v>
      </c>
      <c r="AC237">
        <v>3</v>
      </c>
      <c r="AD237">
        <v>105</v>
      </c>
      <c r="AE237" s="6">
        <v>42552</v>
      </c>
      <c r="AF237" s="6">
        <v>42552</v>
      </c>
      <c r="AG237" s="6">
        <v>51866</v>
      </c>
      <c r="AH237" s="6">
        <v>42552</v>
      </c>
      <c r="AI237" s="6">
        <v>53600</v>
      </c>
      <c r="AJ237" s="6">
        <v>42461</v>
      </c>
      <c r="AL237" t="s">
        <v>221</v>
      </c>
      <c r="AM237" t="s">
        <v>221</v>
      </c>
      <c r="AN237" t="s">
        <v>221</v>
      </c>
      <c r="AO237" t="s">
        <v>221</v>
      </c>
    </row>
    <row r="238" spans="1:41" hidden="1" x14ac:dyDescent="0.2">
      <c r="A238">
        <v>2</v>
      </c>
      <c r="B238" t="s">
        <v>36</v>
      </c>
      <c r="C238">
        <v>331</v>
      </c>
      <c r="D238" t="s">
        <v>690</v>
      </c>
      <c r="E238">
        <v>3310000</v>
      </c>
      <c r="F238" t="s">
        <v>60</v>
      </c>
      <c r="G238">
        <v>11500</v>
      </c>
      <c r="H238">
        <v>120</v>
      </c>
      <c r="I238" t="s">
        <v>227</v>
      </c>
      <c r="J238">
        <v>1</v>
      </c>
      <c r="K238" t="s">
        <v>214</v>
      </c>
      <c r="L238">
        <v>1</v>
      </c>
      <c r="M238" t="s">
        <v>215</v>
      </c>
      <c r="N238">
        <v>8</v>
      </c>
      <c r="O238" t="s">
        <v>228</v>
      </c>
      <c r="P238" t="s">
        <v>216</v>
      </c>
      <c r="Q238">
        <v>56736887</v>
      </c>
      <c r="R238" t="s">
        <v>691</v>
      </c>
      <c r="S238" t="s">
        <v>692</v>
      </c>
      <c r="T238" t="s">
        <v>219</v>
      </c>
      <c r="U238">
        <v>0.5</v>
      </c>
      <c r="V238">
        <v>0.5</v>
      </c>
      <c r="W238">
        <v>120</v>
      </c>
      <c r="X238" t="s">
        <v>227</v>
      </c>
      <c r="Y238">
        <v>0</v>
      </c>
      <c r="AA238">
        <v>80</v>
      </c>
      <c r="AB238" t="s">
        <v>220</v>
      </c>
      <c r="AC238">
        <v>3</v>
      </c>
      <c r="AE238" s="6">
        <v>42444</v>
      </c>
      <c r="AF238" s="6">
        <v>42444</v>
      </c>
      <c r="AG238" s="6">
        <v>44926</v>
      </c>
      <c r="AH238" s="6">
        <v>42444</v>
      </c>
      <c r="AI238" s="6">
        <v>44926</v>
      </c>
      <c r="AJ238" s="6">
        <v>42461</v>
      </c>
      <c r="AL238" t="s">
        <v>221</v>
      </c>
      <c r="AM238" t="s">
        <v>221</v>
      </c>
      <c r="AN238" t="s">
        <v>221</v>
      </c>
      <c r="AO238" t="s">
        <v>221</v>
      </c>
    </row>
    <row r="239" spans="1:41" hidden="1" x14ac:dyDescent="0.2">
      <c r="A239">
        <v>2</v>
      </c>
      <c r="B239" t="s">
        <v>36</v>
      </c>
      <c r="C239">
        <v>332</v>
      </c>
      <c r="D239" t="s">
        <v>693</v>
      </c>
      <c r="E239">
        <v>3320000</v>
      </c>
      <c r="F239" t="s">
        <v>61</v>
      </c>
      <c r="G239">
        <v>10400</v>
      </c>
      <c r="H239">
        <v>120</v>
      </c>
      <c r="I239" t="s">
        <v>227</v>
      </c>
      <c r="J239">
        <v>1</v>
      </c>
      <c r="K239" t="s">
        <v>214</v>
      </c>
      <c r="L239">
        <v>1</v>
      </c>
      <c r="M239" t="s">
        <v>215</v>
      </c>
      <c r="N239">
        <v>8</v>
      </c>
      <c r="O239" t="s">
        <v>228</v>
      </c>
      <c r="P239" t="s">
        <v>216</v>
      </c>
      <c r="U239">
        <v>0.33</v>
      </c>
      <c r="AJ239" s="6">
        <v>42461</v>
      </c>
      <c r="AL239" t="s">
        <v>221</v>
      </c>
      <c r="AM239" t="s">
        <v>221</v>
      </c>
      <c r="AN239" t="s">
        <v>221</v>
      </c>
      <c r="AO239" t="s">
        <v>221</v>
      </c>
    </row>
    <row r="240" spans="1:41" hidden="1" x14ac:dyDescent="0.2">
      <c r="A240">
        <v>2</v>
      </c>
      <c r="B240" t="s">
        <v>36</v>
      </c>
      <c r="C240">
        <v>332</v>
      </c>
      <c r="D240" t="s">
        <v>693</v>
      </c>
      <c r="E240">
        <v>3320000</v>
      </c>
      <c r="F240" t="s">
        <v>61</v>
      </c>
      <c r="G240">
        <v>15200</v>
      </c>
      <c r="H240">
        <v>140</v>
      </c>
      <c r="I240" t="s">
        <v>241</v>
      </c>
      <c r="J240">
        <v>1</v>
      </c>
      <c r="K240" t="s">
        <v>214</v>
      </c>
      <c r="L240">
        <v>1</v>
      </c>
      <c r="M240" t="s">
        <v>215</v>
      </c>
      <c r="N240">
        <v>0</v>
      </c>
      <c r="P240" t="s">
        <v>216</v>
      </c>
      <c r="U240">
        <v>0.42</v>
      </c>
      <c r="AJ240" s="6">
        <v>41153</v>
      </c>
      <c r="AL240" t="s">
        <v>221</v>
      </c>
      <c r="AM240" t="s">
        <v>221</v>
      </c>
      <c r="AN240" t="s">
        <v>221</v>
      </c>
      <c r="AO240" t="s">
        <v>221</v>
      </c>
    </row>
    <row r="241" spans="1:41" hidden="1" x14ac:dyDescent="0.2">
      <c r="A241">
        <v>2</v>
      </c>
      <c r="B241" t="s">
        <v>36</v>
      </c>
      <c r="C241">
        <v>334</v>
      </c>
      <c r="D241" t="s">
        <v>1384</v>
      </c>
      <c r="E241">
        <v>3340000</v>
      </c>
      <c r="F241" t="s">
        <v>1250</v>
      </c>
      <c r="G241">
        <v>10800</v>
      </c>
      <c r="H241">
        <v>120</v>
      </c>
      <c r="I241" t="s">
        <v>227</v>
      </c>
      <c r="J241">
        <v>1</v>
      </c>
      <c r="K241" t="s">
        <v>214</v>
      </c>
      <c r="L241">
        <v>1</v>
      </c>
      <c r="M241" t="s">
        <v>215</v>
      </c>
      <c r="N241">
        <v>8</v>
      </c>
      <c r="O241" t="s">
        <v>228</v>
      </c>
      <c r="P241" t="s">
        <v>216</v>
      </c>
      <c r="Q241">
        <v>23966336</v>
      </c>
      <c r="R241" t="s">
        <v>1385</v>
      </c>
      <c r="S241" t="s">
        <v>280</v>
      </c>
      <c r="T241" t="s">
        <v>219</v>
      </c>
      <c r="U241">
        <v>0.33</v>
      </c>
      <c r="V241">
        <v>0.33</v>
      </c>
      <c r="W241">
        <v>120</v>
      </c>
      <c r="X241" t="s">
        <v>227</v>
      </c>
      <c r="Y241">
        <v>0</v>
      </c>
      <c r="AA241">
        <v>80</v>
      </c>
      <c r="AB241" t="s">
        <v>220</v>
      </c>
      <c r="AC241">
        <v>4</v>
      </c>
      <c r="AD241">
        <v>111</v>
      </c>
      <c r="AE241" s="6">
        <v>42522</v>
      </c>
      <c r="AF241" s="6">
        <v>42522</v>
      </c>
      <c r="AG241" s="6">
        <v>50632</v>
      </c>
      <c r="AH241" s="6">
        <v>42019</v>
      </c>
      <c r="AI241" s="6">
        <v>50632</v>
      </c>
      <c r="AJ241" s="6">
        <v>42461</v>
      </c>
      <c r="AL241" t="s">
        <v>221</v>
      </c>
      <c r="AM241" t="s">
        <v>221</v>
      </c>
      <c r="AN241" t="s">
        <v>221</v>
      </c>
      <c r="AO241" t="s">
        <v>221</v>
      </c>
    </row>
    <row r="242" spans="1:41" hidden="1" x14ac:dyDescent="0.2">
      <c r="A242">
        <v>2</v>
      </c>
      <c r="B242" t="s">
        <v>36</v>
      </c>
      <c r="C242">
        <v>337</v>
      </c>
      <c r="D242" t="s">
        <v>696</v>
      </c>
      <c r="E242">
        <v>3370000</v>
      </c>
      <c r="F242" t="s">
        <v>62</v>
      </c>
      <c r="G242">
        <v>23100</v>
      </c>
      <c r="H242">
        <v>63</v>
      </c>
      <c r="I242" t="s">
        <v>2</v>
      </c>
      <c r="J242">
        <v>1</v>
      </c>
      <c r="K242" t="s">
        <v>214</v>
      </c>
      <c r="L242">
        <v>1</v>
      </c>
      <c r="M242" t="s">
        <v>215</v>
      </c>
      <c r="N242">
        <v>0</v>
      </c>
      <c r="P242" t="s">
        <v>216</v>
      </c>
      <c r="U242">
        <v>0.5</v>
      </c>
      <c r="AJ242" s="6">
        <v>36039</v>
      </c>
      <c r="AL242" t="s">
        <v>221</v>
      </c>
      <c r="AM242" t="s">
        <v>221</v>
      </c>
      <c r="AN242" t="s">
        <v>221</v>
      </c>
      <c r="AO242" t="s">
        <v>221</v>
      </c>
    </row>
    <row r="243" spans="1:41" hidden="1" x14ac:dyDescent="0.2">
      <c r="A243">
        <v>2</v>
      </c>
      <c r="B243" t="s">
        <v>36</v>
      </c>
      <c r="C243">
        <v>337</v>
      </c>
      <c r="D243" t="s">
        <v>696</v>
      </c>
      <c r="E243">
        <v>3370000</v>
      </c>
      <c r="F243" t="s">
        <v>62</v>
      </c>
      <c r="G243">
        <v>51700</v>
      </c>
      <c r="H243">
        <v>120</v>
      </c>
      <c r="I243" t="s">
        <v>227</v>
      </c>
      <c r="J243">
        <v>1</v>
      </c>
      <c r="K243" t="s">
        <v>214</v>
      </c>
      <c r="L243">
        <v>1</v>
      </c>
      <c r="M243" t="s">
        <v>215</v>
      </c>
      <c r="N243">
        <v>8</v>
      </c>
      <c r="O243" t="s">
        <v>228</v>
      </c>
      <c r="P243" t="s">
        <v>216</v>
      </c>
      <c r="Q243">
        <v>36551877</v>
      </c>
      <c r="R243" t="s">
        <v>757</v>
      </c>
      <c r="S243" t="s">
        <v>294</v>
      </c>
      <c r="T243" t="s">
        <v>219</v>
      </c>
      <c r="U243">
        <v>1</v>
      </c>
      <c r="V243">
        <v>0.7</v>
      </c>
      <c r="W243">
        <v>120</v>
      </c>
      <c r="X243" t="s">
        <v>227</v>
      </c>
      <c r="Y243">
        <v>0</v>
      </c>
      <c r="AA243">
        <v>80</v>
      </c>
      <c r="AB243" t="s">
        <v>220</v>
      </c>
      <c r="AC243">
        <v>2</v>
      </c>
      <c r="AE243" s="6">
        <v>43313</v>
      </c>
      <c r="AF243" s="6">
        <v>43313</v>
      </c>
      <c r="AG243" s="6">
        <v>47484</v>
      </c>
      <c r="AH243" s="6">
        <v>43313</v>
      </c>
      <c r="AI243" s="6">
        <v>55549</v>
      </c>
      <c r="AJ243" s="6">
        <v>42461</v>
      </c>
      <c r="AL243" t="s">
        <v>221</v>
      </c>
      <c r="AM243" t="s">
        <v>221</v>
      </c>
      <c r="AN243" t="s">
        <v>221</v>
      </c>
      <c r="AO243" t="s">
        <v>221</v>
      </c>
    </row>
    <row r="244" spans="1:41" hidden="1" x14ac:dyDescent="0.2">
      <c r="A244">
        <v>2</v>
      </c>
      <c r="B244" t="s">
        <v>36</v>
      </c>
      <c r="C244">
        <v>338</v>
      </c>
      <c r="D244" t="s">
        <v>702</v>
      </c>
      <c r="E244">
        <v>3380000</v>
      </c>
      <c r="F244" t="s">
        <v>63</v>
      </c>
      <c r="G244">
        <v>10800</v>
      </c>
      <c r="H244">
        <v>120</v>
      </c>
      <c r="I244" t="s">
        <v>227</v>
      </c>
      <c r="J244">
        <v>1</v>
      </c>
      <c r="K244" t="s">
        <v>214</v>
      </c>
      <c r="L244">
        <v>1</v>
      </c>
      <c r="M244" t="s">
        <v>215</v>
      </c>
      <c r="N244">
        <v>8</v>
      </c>
      <c r="O244" t="s">
        <v>228</v>
      </c>
      <c r="P244" t="s">
        <v>216</v>
      </c>
      <c r="Q244">
        <v>38267712</v>
      </c>
      <c r="R244" t="s">
        <v>703</v>
      </c>
      <c r="S244" t="s">
        <v>574</v>
      </c>
      <c r="T244" t="s">
        <v>219</v>
      </c>
      <c r="U244">
        <v>0.33</v>
      </c>
      <c r="V244">
        <v>0.25</v>
      </c>
      <c r="W244">
        <v>120</v>
      </c>
      <c r="X244" t="s">
        <v>227</v>
      </c>
      <c r="Y244">
        <v>0</v>
      </c>
      <c r="AA244">
        <v>80</v>
      </c>
      <c r="AB244" t="s">
        <v>220</v>
      </c>
      <c r="AC244">
        <v>3</v>
      </c>
      <c r="AE244" s="6">
        <v>41399</v>
      </c>
      <c r="AF244" s="6">
        <v>43759</v>
      </c>
      <c r="AG244" s="6">
        <v>45051</v>
      </c>
      <c r="AH244" s="6">
        <v>41399</v>
      </c>
      <c r="AI244" s="6">
        <v>45051</v>
      </c>
      <c r="AJ244" s="6">
        <v>42461</v>
      </c>
      <c r="AL244" t="s">
        <v>221</v>
      </c>
      <c r="AM244" t="s">
        <v>221</v>
      </c>
      <c r="AN244" t="s">
        <v>221</v>
      </c>
      <c r="AO244" t="s">
        <v>221</v>
      </c>
    </row>
    <row r="245" spans="1:41" hidden="1" x14ac:dyDescent="0.2">
      <c r="A245">
        <v>2</v>
      </c>
      <c r="B245" t="s">
        <v>36</v>
      </c>
      <c r="C245">
        <v>338</v>
      </c>
      <c r="D245" t="s">
        <v>702</v>
      </c>
      <c r="E245">
        <v>3380000</v>
      </c>
      <c r="F245" t="s">
        <v>63</v>
      </c>
      <c r="G245">
        <v>10800</v>
      </c>
      <c r="H245">
        <v>120</v>
      </c>
      <c r="I245" t="s">
        <v>227</v>
      </c>
      <c r="J245">
        <v>1</v>
      </c>
      <c r="K245" t="s">
        <v>214</v>
      </c>
      <c r="L245">
        <v>1</v>
      </c>
      <c r="M245" t="s">
        <v>215</v>
      </c>
      <c r="N245">
        <v>8</v>
      </c>
      <c r="O245" t="s">
        <v>228</v>
      </c>
      <c r="P245" t="s">
        <v>216</v>
      </c>
      <c r="Q245">
        <v>313937583</v>
      </c>
      <c r="R245" t="s">
        <v>704</v>
      </c>
      <c r="S245" t="s">
        <v>705</v>
      </c>
      <c r="T245" t="s">
        <v>219</v>
      </c>
      <c r="U245">
        <v>0.33</v>
      </c>
      <c r="V245">
        <v>0.08</v>
      </c>
      <c r="W245">
        <v>120</v>
      </c>
      <c r="X245" t="s">
        <v>227</v>
      </c>
      <c r="Y245">
        <v>0</v>
      </c>
      <c r="AA245">
        <v>80</v>
      </c>
      <c r="AB245" t="s">
        <v>220</v>
      </c>
      <c r="AC245">
        <v>3</v>
      </c>
      <c r="AE245" s="6">
        <v>42856</v>
      </c>
      <c r="AF245" s="6">
        <v>44080</v>
      </c>
      <c r="AG245" s="6">
        <v>55884</v>
      </c>
      <c r="AH245" s="6">
        <v>42856</v>
      </c>
      <c r="AI245" s="6">
        <v>55884</v>
      </c>
      <c r="AJ245" s="6">
        <v>42461</v>
      </c>
      <c r="AL245" t="s">
        <v>221</v>
      </c>
      <c r="AM245" t="s">
        <v>221</v>
      </c>
      <c r="AN245" t="s">
        <v>221</v>
      </c>
      <c r="AO245" t="s">
        <v>221</v>
      </c>
    </row>
    <row r="246" spans="1:41" hidden="1" x14ac:dyDescent="0.2">
      <c r="A246">
        <v>2</v>
      </c>
      <c r="B246" t="s">
        <v>36</v>
      </c>
      <c r="C246">
        <v>339</v>
      </c>
      <c r="D246" t="s">
        <v>706</v>
      </c>
      <c r="E246">
        <v>3390000</v>
      </c>
      <c r="F246" t="s">
        <v>64</v>
      </c>
      <c r="G246">
        <v>10100</v>
      </c>
      <c r="H246">
        <v>63</v>
      </c>
      <c r="I246" t="s">
        <v>2</v>
      </c>
      <c r="J246">
        <v>1</v>
      </c>
      <c r="K246" t="s">
        <v>214</v>
      </c>
      <c r="L246">
        <v>1</v>
      </c>
      <c r="M246" t="s">
        <v>215</v>
      </c>
      <c r="N246">
        <v>0</v>
      </c>
      <c r="P246" t="s">
        <v>216</v>
      </c>
      <c r="Q246">
        <v>33139270</v>
      </c>
      <c r="R246" t="s">
        <v>707</v>
      </c>
      <c r="S246" t="s">
        <v>383</v>
      </c>
      <c r="T246" t="s">
        <v>219</v>
      </c>
      <c r="U246">
        <v>0.5</v>
      </c>
      <c r="V246">
        <v>0.5</v>
      </c>
      <c r="W246">
        <v>63</v>
      </c>
      <c r="X246" t="s">
        <v>2</v>
      </c>
      <c r="Y246">
        <v>0</v>
      </c>
      <c r="AA246">
        <v>80</v>
      </c>
      <c r="AB246" t="s">
        <v>220</v>
      </c>
      <c r="AC246">
        <v>6</v>
      </c>
      <c r="AD246">
        <v>0</v>
      </c>
      <c r="AE246" s="6">
        <v>40725</v>
      </c>
      <c r="AF246" s="6">
        <v>40725</v>
      </c>
      <c r="AG246" s="6">
        <v>51683</v>
      </c>
      <c r="AH246" s="6">
        <v>40725</v>
      </c>
      <c r="AI246" s="6">
        <v>51683</v>
      </c>
      <c r="AJ246" s="6">
        <v>18629</v>
      </c>
      <c r="AL246" t="s">
        <v>221</v>
      </c>
      <c r="AM246" t="s">
        <v>221</v>
      </c>
      <c r="AN246" t="s">
        <v>221</v>
      </c>
      <c r="AO246" t="s">
        <v>221</v>
      </c>
    </row>
    <row r="247" spans="1:41" hidden="1" x14ac:dyDescent="0.2">
      <c r="A247">
        <v>2</v>
      </c>
      <c r="B247" t="s">
        <v>36</v>
      </c>
      <c r="C247">
        <v>339</v>
      </c>
      <c r="D247" t="s">
        <v>706</v>
      </c>
      <c r="E247">
        <v>3390000</v>
      </c>
      <c r="F247" t="s">
        <v>64</v>
      </c>
      <c r="G247">
        <v>41000</v>
      </c>
      <c r="H247">
        <v>120</v>
      </c>
      <c r="I247" t="s">
        <v>227</v>
      </c>
      <c r="J247">
        <v>1</v>
      </c>
      <c r="K247" t="s">
        <v>214</v>
      </c>
      <c r="L247">
        <v>1</v>
      </c>
      <c r="M247" t="s">
        <v>215</v>
      </c>
      <c r="N247">
        <v>8</v>
      </c>
      <c r="O247" t="s">
        <v>228</v>
      </c>
      <c r="P247" t="s">
        <v>216</v>
      </c>
      <c r="Q247">
        <v>35701317</v>
      </c>
      <c r="R247" t="s">
        <v>708</v>
      </c>
      <c r="S247" t="s">
        <v>291</v>
      </c>
      <c r="T247" t="s">
        <v>219</v>
      </c>
      <c r="U247">
        <v>0.33</v>
      </c>
      <c r="V247">
        <v>0.33</v>
      </c>
      <c r="W247">
        <v>120</v>
      </c>
      <c r="X247" t="s">
        <v>227</v>
      </c>
      <c r="Y247">
        <v>0</v>
      </c>
      <c r="AA247">
        <v>80</v>
      </c>
      <c r="AB247" t="s">
        <v>220</v>
      </c>
      <c r="AC247">
        <v>2</v>
      </c>
      <c r="AE247" s="6">
        <v>43313</v>
      </c>
      <c r="AF247" s="6">
        <v>43313</v>
      </c>
      <c r="AG247" s="6">
        <v>44121</v>
      </c>
      <c r="AH247" s="6">
        <v>43313</v>
      </c>
      <c r="AI247" s="6">
        <v>54179</v>
      </c>
      <c r="AJ247" s="6">
        <v>42461</v>
      </c>
      <c r="AL247" t="s">
        <v>221</v>
      </c>
      <c r="AM247" t="s">
        <v>221</v>
      </c>
      <c r="AN247" t="s">
        <v>221</v>
      </c>
      <c r="AO247" t="s">
        <v>221</v>
      </c>
    </row>
    <row r="248" spans="1:41" hidden="1" x14ac:dyDescent="0.2">
      <c r="A248">
        <v>2</v>
      </c>
      <c r="B248" t="s">
        <v>36</v>
      </c>
      <c r="C248">
        <v>340</v>
      </c>
      <c r="D248" t="s">
        <v>709</v>
      </c>
      <c r="E248">
        <v>3400000</v>
      </c>
      <c r="F248" t="s">
        <v>65</v>
      </c>
      <c r="G248">
        <v>10500</v>
      </c>
      <c r="H248">
        <v>120</v>
      </c>
      <c r="I248" t="s">
        <v>227</v>
      </c>
      <c r="J248">
        <v>1</v>
      </c>
      <c r="K248" t="s">
        <v>214</v>
      </c>
      <c r="L248">
        <v>1</v>
      </c>
      <c r="M248" t="s">
        <v>215</v>
      </c>
      <c r="N248">
        <v>8</v>
      </c>
      <c r="O248" t="s">
        <v>228</v>
      </c>
      <c r="P248" t="s">
        <v>216</v>
      </c>
      <c r="Q248">
        <v>302945613</v>
      </c>
      <c r="R248" t="s">
        <v>1386</v>
      </c>
      <c r="S248" t="s">
        <v>1387</v>
      </c>
      <c r="T248" t="s">
        <v>225</v>
      </c>
      <c r="U248">
        <v>0.75</v>
      </c>
      <c r="V248">
        <v>0.75</v>
      </c>
      <c r="W248">
        <v>120</v>
      </c>
      <c r="X248" t="s">
        <v>227</v>
      </c>
      <c r="Y248">
        <v>0</v>
      </c>
      <c r="AA248">
        <v>80</v>
      </c>
      <c r="AB248" t="s">
        <v>220</v>
      </c>
      <c r="AC248">
        <v>2</v>
      </c>
      <c r="AE248" s="6">
        <v>43466</v>
      </c>
      <c r="AF248" s="6">
        <v>43466</v>
      </c>
      <c r="AG248" s="6">
        <v>57131</v>
      </c>
      <c r="AH248" s="6">
        <v>43466</v>
      </c>
      <c r="AI248" s="6">
        <v>57131</v>
      </c>
      <c r="AJ248" s="6">
        <v>42461</v>
      </c>
      <c r="AL248" t="s">
        <v>221</v>
      </c>
      <c r="AM248" t="s">
        <v>221</v>
      </c>
      <c r="AN248" t="s">
        <v>221</v>
      </c>
      <c r="AO248" t="s">
        <v>221</v>
      </c>
    </row>
    <row r="249" spans="1:41" hidden="1" x14ac:dyDescent="0.2">
      <c r="A249">
        <v>2</v>
      </c>
      <c r="B249" t="s">
        <v>36</v>
      </c>
      <c r="C249">
        <v>341</v>
      </c>
      <c r="D249" t="s">
        <v>711</v>
      </c>
      <c r="E249">
        <v>3410000</v>
      </c>
      <c r="F249" t="s">
        <v>66</v>
      </c>
      <c r="G249">
        <v>20700</v>
      </c>
      <c r="H249">
        <v>120</v>
      </c>
      <c r="I249" t="s">
        <v>227</v>
      </c>
      <c r="J249">
        <v>1</v>
      </c>
      <c r="K249" t="s">
        <v>214</v>
      </c>
      <c r="L249">
        <v>1</v>
      </c>
      <c r="M249" t="s">
        <v>215</v>
      </c>
      <c r="N249">
        <v>8</v>
      </c>
      <c r="O249" t="s">
        <v>228</v>
      </c>
      <c r="P249" t="s">
        <v>216</v>
      </c>
      <c r="Q249">
        <v>43449909</v>
      </c>
      <c r="R249" t="s">
        <v>1388</v>
      </c>
      <c r="S249" t="s">
        <v>391</v>
      </c>
      <c r="T249" t="s">
        <v>219</v>
      </c>
      <c r="U249">
        <v>1</v>
      </c>
      <c r="V249">
        <v>1</v>
      </c>
      <c r="W249">
        <v>120</v>
      </c>
      <c r="X249" t="s">
        <v>227</v>
      </c>
      <c r="Y249">
        <v>0</v>
      </c>
      <c r="AA249">
        <v>80</v>
      </c>
      <c r="AB249" t="s">
        <v>220</v>
      </c>
      <c r="AC249">
        <v>3</v>
      </c>
      <c r="AE249" s="6">
        <v>42561</v>
      </c>
      <c r="AF249" s="6">
        <v>42561</v>
      </c>
      <c r="AG249" s="6">
        <v>44196</v>
      </c>
      <c r="AH249" s="6">
        <v>42561</v>
      </c>
      <c r="AI249" s="6">
        <v>54574</v>
      </c>
      <c r="AJ249" s="6">
        <v>42461</v>
      </c>
      <c r="AL249" t="s">
        <v>221</v>
      </c>
      <c r="AM249" t="s">
        <v>221</v>
      </c>
      <c r="AN249" t="s">
        <v>221</v>
      </c>
      <c r="AO249" t="s">
        <v>221</v>
      </c>
    </row>
    <row r="250" spans="1:41" hidden="1" x14ac:dyDescent="0.2">
      <c r="A250">
        <v>2</v>
      </c>
      <c r="B250" t="s">
        <v>36</v>
      </c>
      <c r="C250">
        <v>342</v>
      </c>
      <c r="D250" t="s">
        <v>714</v>
      </c>
      <c r="E250">
        <v>3420030</v>
      </c>
      <c r="F250" t="s">
        <v>715</v>
      </c>
      <c r="G250">
        <v>121100</v>
      </c>
      <c r="H250">
        <v>120</v>
      </c>
      <c r="I250" t="s">
        <v>227</v>
      </c>
      <c r="J250">
        <v>1</v>
      </c>
      <c r="K250" t="s">
        <v>214</v>
      </c>
      <c r="L250">
        <v>1</v>
      </c>
      <c r="M250" t="s">
        <v>215</v>
      </c>
      <c r="N250">
        <v>8</v>
      </c>
      <c r="O250" t="s">
        <v>228</v>
      </c>
      <c r="P250" t="s">
        <v>216</v>
      </c>
      <c r="Q250">
        <v>28876639</v>
      </c>
      <c r="R250" t="s">
        <v>352</v>
      </c>
      <c r="S250" t="s">
        <v>662</v>
      </c>
      <c r="T250" t="s">
        <v>219</v>
      </c>
      <c r="U250">
        <v>1</v>
      </c>
      <c r="V250">
        <v>1</v>
      </c>
      <c r="W250">
        <v>120</v>
      </c>
      <c r="X250" t="s">
        <v>227</v>
      </c>
      <c r="Y250">
        <v>0</v>
      </c>
      <c r="AA250">
        <v>80</v>
      </c>
      <c r="AB250" t="s">
        <v>220</v>
      </c>
      <c r="AC250">
        <v>5</v>
      </c>
      <c r="AE250" s="6">
        <v>39924</v>
      </c>
      <c r="AF250" s="6">
        <v>42675</v>
      </c>
      <c r="AG250" s="6">
        <v>48172</v>
      </c>
      <c r="AH250" s="6">
        <v>41344</v>
      </c>
      <c r="AI250" s="6">
        <v>48172</v>
      </c>
      <c r="AJ250" s="6">
        <v>42461</v>
      </c>
      <c r="AL250" t="s">
        <v>221</v>
      </c>
      <c r="AM250" t="s">
        <v>221</v>
      </c>
      <c r="AN250" t="s">
        <v>221</v>
      </c>
      <c r="AO250" t="s">
        <v>221</v>
      </c>
    </row>
    <row r="251" spans="1:41" hidden="1" x14ac:dyDescent="0.2">
      <c r="A251">
        <v>2</v>
      </c>
      <c r="B251" t="s">
        <v>36</v>
      </c>
      <c r="C251">
        <v>342</v>
      </c>
      <c r="D251" t="s">
        <v>714</v>
      </c>
      <c r="E251">
        <v>3420030</v>
      </c>
      <c r="F251" t="s">
        <v>715</v>
      </c>
      <c r="G251">
        <v>121200</v>
      </c>
      <c r="H251">
        <v>120</v>
      </c>
      <c r="I251" t="s">
        <v>227</v>
      </c>
      <c r="J251">
        <v>1</v>
      </c>
      <c r="K251" t="s">
        <v>214</v>
      </c>
      <c r="L251">
        <v>1</v>
      </c>
      <c r="M251" t="s">
        <v>215</v>
      </c>
      <c r="N251">
        <v>8</v>
      </c>
      <c r="O251" t="s">
        <v>228</v>
      </c>
      <c r="P251" t="s">
        <v>216</v>
      </c>
      <c r="Q251">
        <v>310720206</v>
      </c>
      <c r="R251" t="s">
        <v>1389</v>
      </c>
      <c r="S251" t="s">
        <v>1390</v>
      </c>
      <c r="T251" t="s">
        <v>219</v>
      </c>
      <c r="U251">
        <v>0.5</v>
      </c>
      <c r="V251">
        <v>0.5</v>
      </c>
      <c r="W251">
        <v>120</v>
      </c>
      <c r="X251" t="s">
        <v>227</v>
      </c>
      <c r="Y251">
        <v>0</v>
      </c>
      <c r="AA251">
        <v>80</v>
      </c>
      <c r="AB251" t="s">
        <v>220</v>
      </c>
      <c r="AC251">
        <v>3</v>
      </c>
      <c r="AE251" s="6">
        <v>41112</v>
      </c>
      <c r="AF251" s="6">
        <v>43040</v>
      </c>
      <c r="AG251" s="6">
        <v>52126</v>
      </c>
      <c r="AH251" s="6">
        <v>42011</v>
      </c>
      <c r="AI251" s="6">
        <v>54696</v>
      </c>
      <c r="AJ251" s="6">
        <v>42461</v>
      </c>
      <c r="AL251" t="s">
        <v>221</v>
      </c>
      <c r="AM251" t="s">
        <v>221</v>
      </c>
      <c r="AN251" t="s">
        <v>221</v>
      </c>
      <c r="AO251" t="s">
        <v>221</v>
      </c>
    </row>
    <row r="252" spans="1:41" hidden="1" x14ac:dyDescent="0.2">
      <c r="A252">
        <v>2</v>
      </c>
      <c r="B252" t="s">
        <v>36</v>
      </c>
      <c r="C252">
        <v>342</v>
      </c>
      <c r="D252" t="s">
        <v>714</v>
      </c>
      <c r="E252">
        <v>3420030</v>
      </c>
      <c r="F252" t="s">
        <v>715</v>
      </c>
      <c r="G252">
        <v>121300</v>
      </c>
      <c r="H252">
        <v>120</v>
      </c>
      <c r="I252" t="s">
        <v>227</v>
      </c>
      <c r="J252">
        <v>1</v>
      </c>
      <c r="K252" t="s">
        <v>214</v>
      </c>
      <c r="L252">
        <v>1</v>
      </c>
      <c r="M252" t="s">
        <v>215</v>
      </c>
      <c r="N252">
        <v>8</v>
      </c>
      <c r="O252" t="s">
        <v>228</v>
      </c>
      <c r="P252" t="s">
        <v>216</v>
      </c>
      <c r="Q252">
        <v>40658668</v>
      </c>
      <c r="R252" t="s">
        <v>716</v>
      </c>
      <c r="S252" t="s">
        <v>717</v>
      </c>
      <c r="T252" t="s">
        <v>219</v>
      </c>
      <c r="U252">
        <v>1</v>
      </c>
      <c r="V252">
        <v>1</v>
      </c>
      <c r="W252">
        <v>120</v>
      </c>
      <c r="X252" t="s">
        <v>227</v>
      </c>
      <c r="Y252">
        <v>0</v>
      </c>
      <c r="AA252">
        <v>80</v>
      </c>
      <c r="AB252" t="s">
        <v>220</v>
      </c>
      <c r="AC252">
        <v>5</v>
      </c>
      <c r="AE252" s="6">
        <v>39652</v>
      </c>
      <c r="AF252" s="6">
        <v>43142</v>
      </c>
      <c r="AG252" s="6">
        <v>51379</v>
      </c>
      <c r="AH252" s="6">
        <v>42736</v>
      </c>
      <c r="AI252" s="6">
        <v>51379</v>
      </c>
      <c r="AJ252" s="6">
        <v>42461</v>
      </c>
      <c r="AL252" t="s">
        <v>221</v>
      </c>
      <c r="AM252" t="s">
        <v>221</v>
      </c>
      <c r="AN252" t="s">
        <v>221</v>
      </c>
      <c r="AO252" t="s">
        <v>221</v>
      </c>
    </row>
    <row r="253" spans="1:41" hidden="1" x14ac:dyDescent="0.2">
      <c r="A253">
        <v>2</v>
      </c>
      <c r="B253" t="s">
        <v>36</v>
      </c>
      <c r="C253">
        <v>343</v>
      </c>
      <c r="D253" t="s">
        <v>718</v>
      </c>
      <c r="E253">
        <v>3430000</v>
      </c>
      <c r="F253" t="s">
        <v>68</v>
      </c>
      <c r="G253">
        <v>10100</v>
      </c>
      <c r="H253">
        <v>63</v>
      </c>
      <c r="I253" t="s">
        <v>2</v>
      </c>
      <c r="J253">
        <v>1</v>
      </c>
      <c r="K253" t="s">
        <v>214</v>
      </c>
      <c r="L253">
        <v>1</v>
      </c>
      <c r="M253" t="s">
        <v>215</v>
      </c>
      <c r="N253">
        <v>0</v>
      </c>
      <c r="P253" t="s">
        <v>216</v>
      </c>
      <c r="Q253">
        <v>15254733</v>
      </c>
      <c r="R253" t="s">
        <v>719</v>
      </c>
      <c r="S253" t="s">
        <v>720</v>
      </c>
      <c r="T253" t="s">
        <v>219</v>
      </c>
      <c r="U253">
        <v>0.5</v>
      </c>
      <c r="V253">
        <v>0.5</v>
      </c>
      <c r="W253">
        <v>63</v>
      </c>
      <c r="X253" t="s">
        <v>2</v>
      </c>
      <c r="Y253">
        <v>0</v>
      </c>
      <c r="AA253">
        <v>80</v>
      </c>
      <c r="AB253" t="s">
        <v>220</v>
      </c>
      <c r="AC253">
        <v>6</v>
      </c>
      <c r="AD253">
        <v>107</v>
      </c>
      <c r="AE253" s="6">
        <v>36251</v>
      </c>
      <c r="AF253" s="6">
        <v>36251</v>
      </c>
      <c r="AG253" s="6">
        <v>46022</v>
      </c>
      <c r="AH253" s="6">
        <v>34442</v>
      </c>
      <c r="AI253" s="6">
        <v>46022</v>
      </c>
      <c r="AJ253" s="6">
        <v>18629</v>
      </c>
      <c r="AL253" t="s">
        <v>221</v>
      </c>
      <c r="AM253" t="s">
        <v>221</v>
      </c>
      <c r="AN253" t="s">
        <v>221</v>
      </c>
      <c r="AO253" t="s">
        <v>221</v>
      </c>
    </row>
    <row r="254" spans="1:41" hidden="1" x14ac:dyDescent="0.2">
      <c r="A254">
        <v>2</v>
      </c>
      <c r="B254" t="s">
        <v>36</v>
      </c>
      <c r="C254">
        <v>343</v>
      </c>
      <c r="D254" t="s">
        <v>718</v>
      </c>
      <c r="E254">
        <v>3430000</v>
      </c>
      <c r="F254" t="s">
        <v>68</v>
      </c>
      <c r="G254">
        <v>20100</v>
      </c>
      <c r="H254">
        <v>64</v>
      </c>
      <c r="I254" t="s">
        <v>222</v>
      </c>
      <c r="J254">
        <v>1</v>
      </c>
      <c r="K254" t="s">
        <v>214</v>
      </c>
      <c r="L254">
        <v>1</v>
      </c>
      <c r="M254" t="s">
        <v>215</v>
      </c>
      <c r="N254">
        <v>0</v>
      </c>
      <c r="P254" t="s">
        <v>216</v>
      </c>
      <c r="Q254">
        <v>39299078</v>
      </c>
      <c r="R254" t="s">
        <v>1391</v>
      </c>
      <c r="S254" t="s">
        <v>1151</v>
      </c>
      <c r="T254" t="s">
        <v>219</v>
      </c>
      <c r="U254">
        <v>0.5</v>
      </c>
      <c r="V254">
        <v>0.5</v>
      </c>
      <c r="W254">
        <v>64</v>
      </c>
      <c r="X254" t="s">
        <v>222</v>
      </c>
      <c r="Y254">
        <v>0</v>
      </c>
      <c r="AA254">
        <v>80</v>
      </c>
      <c r="AB254" t="s">
        <v>220</v>
      </c>
      <c r="AC254">
        <v>4</v>
      </c>
      <c r="AD254">
        <v>102</v>
      </c>
      <c r="AE254" s="6">
        <v>43922</v>
      </c>
      <c r="AF254" s="6">
        <v>43922</v>
      </c>
      <c r="AG254" s="6">
        <v>55184</v>
      </c>
      <c r="AH254" s="6">
        <v>39860</v>
      </c>
      <c r="AI254" s="6">
        <v>44308</v>
      </c>
      <c r="AJ254" s="6">
        <v>34060</v>
      </c>
      <c r="AL254" t="s">
        <v>221</v>
      </c>
      <c r="AM254" t="s">
        <v>221</v>
      </c>
      <c r="AN254" t="s">
        <v>221</v>
      </c>
      <c r="AO254" t="s">
        <v>221</v>
      </c>
    </row>
    <row r="255" spans="1:41" hidden="1" x14ac:dyDescent="0.2">
      <c r="A255">
        <v>2</v>
      </c>
      <c r="B255" t="s">
        <v>36</v>
      </c>
      <c r="C255">
        <v>343</v>
      </c>
      <c r="D255" t="s">
        <v>718</v>
      </c>
      <c r="E255">
        <v>3430000</v>
      </c>
      <c r="F255" t="s">
        <v>68</v>
      </c>
      <c r="G255">
        <v>39500</v>
      </c>
      <c r="H255">
        <v>120</v>
      </c>
      <c r="I255" t="s">
        <v>227</v>
      </c>
      <c r="J255">
        <v>1</v>
      </c>
      <c r="K255" t="s">
        <v>214</v>
      </c>
      <c r="L255">
        <v>1</v>
      </c>
      <c r="M255" t="s">
        <v>215</v>
      </c>
      <c r="N255">
        <v>8</v>
      </c>
      <c r="O255" t="s">
        <v>228</v>
      </c>
      <c r="P255" t="s">
        <v>216</v>
      </c>
      <c r="Q255">
        <v>28600088</v>
      </c>
      <c r="R255" t="s">
        <v>722</v>
      </c>
      <c r="S255" t="s">
        <v>235</v>
      </c>
      <c r="T255" t="s">
        <v>219</v>
      </c>
      <c r="U255">
        <v>1</v>
      </c>
      <c r="V255">
        <v>1</v>
      </c>
      <c r="W255">
        <v>120</v>
      </c>
      <c r="X255" t="s">
        <v>227</v>
      </c>
      <c r="Y255">
        <v>0</v>
      </c>
      <c r="AA255">
        <v>80</v>
      </c>
      <c r="AB255" t="s">
        <v>220</v>
      </c>
      <c r="AC255">
        <v>3</v>
      </c>
      <c r="AE255" s="6">
        <v>41987</v>
      </c>
      <c r="AF255" s="6">
        <v>42736</v>
      </c>
      <c r="AG255" s="6">
        <v>48927</v>
      </c>
      <c r="AH255" s="6">
        <v>41987</v>
      </c>
      <c r="AI255" s="6">
        <v>48927</v>
      </c>
      <c r="AJ255" s="6">
        <v>42461</v>
      </c>
      <c r="AL255" t="s">
        <v>221</v>
      </c>
      <c r="AM255" t="s">
        <v>221</v>
      </c>
      <c r="AN255" t="s">
        <v>221</v>
      </c>
      <c r="AO255" t="s">
        <v>221</v>
      </c>
    </row>
    <row r="256" spans="1:41" hidden="1" x14ac:dyDescent="0.2">
      <c r="A256">
        <v>2</v>
      </c>
      <c r="B256" t="s">
        <v>36</v>
      </c>
      <c r="C256">
        <v>343</v>
      </c>
      <c r="D256" t="s">
        <v>718</v>
      </c>
      <c r="E256">
        <v>3430000</v>
      </c>
      <c r="F256" t="s">
        <v>68</v>
      </c>
      <c r="G256">
        <v>39600</v>
      </c>
      <c r="H256">
        <v>120</v>
      </c>
      <c r="I256" t="s">
        <v>227</v>
      </c>
      <c r="J256">
        <v>1</v>
      </c>
      <c r="K256" t="s">
        <v>214</v>
      </c>
      <c r="L256">
        <v>1</v>
      </c>
      <c r="M256" t="s">
        <v>215</v>
      </c>
      <c r="N256">
        <v>8</v>
      </c>
      <c r="O256" t="s">
        <v>228</v>
      </c>
      <c r="P256" t="s">
        <v>216</v>
      </c>
      <c r="Q256">
        <v>33539842</v>
      </c>
      <c r="R256" t="s">
        <v>723</v>
      </c>
      <c r="S256" t="s">
        <v>724</v>
      </c>
      <c r="T256" t="s">
        <v>219</v>
      </c>
      <c r="U256">
        <v>0.5</v>
      </c>
      <c r="V256">
        <v>0.5</v>
      </c>
      <c r="W256">
        <v>120</v>
      </c>
      <c r="X256" t="s">
        <v>227</v>
      </c>
      <c r="Y256">
        <v>0</v>
      </c>
      <c r="AA256">
        <v>80</v>
      </c>
      <c r="AB256" t="s">
        <v>220</v>
      </c>
      <c r="AC256">
        <v>5</v>
      </c>
      <c r="AD256">
        <v>110</v>
      </c>
      <c r="AE256" s="6">
        <v>39005</v>
      </c>
      <c r="AF256" s="6">
        <v>42712</v>
      </c>
      <c r="AG256" s="6">
        <v>51437</v>
      </c>
      <c r="AH256" s="6">
        <v>39005</v>
      </c>
      <c r="AI256" s="6">
        <v>51437</v>
      </c>
      <c r="AJ256" s="6">
        <v>42461</v>
      </c>
      <c r="AL256" t="s">
        <v>221</v>
      </c>
      <c r="AM256" t="s">
        <v>221</v>
      </c>
      <c r="AN256" t="s">
        <v>221</v>
      </c>
      <c r="AO256" t="s">
        <v>221</v>
      </c>
    </row>
    <row r="257" spans="1:41" hidden="1" x14ac:dyDescent="0.2">
      <c r="A257">
        <v>2</v>
      </c>
      <c r="B257" t="s">
        <v>36</v>
      </c>
      <c r="C257">
        <v>344</v>
      </c>
      <c r="D257" t="s">
        <v>725</v>
      </c>
      <c r="E257">
        <v>3440000</v>
      </c>
      <c r="F257" t="s">
        <v>69</v>
      </c>
      <c r="G257">
        <v>10700</v>
      </c>
      <c r="H257">
        <v>120</v>
      </c>
      <c r="I257" t="s">
        <v>227</v>
      </c>
      <c r="J257">
        <v>1</v>
      </c>
      <c r="K257" t="s">
        <v>214</v>
      </c>
      <c r="L257">
        <v>1</v>
      </c>
      <c r="M257" t="s">
        <v>215</v>
      </c>
      <c r="N257">
        <v>8</v>
      </c>
      <c r="O257" t="s">
        <v>228</v>
      </c>
      <c r="P257" t="s">
        <v>216</v>
      </c>
      <c r="Q257">
        <v>24870529</v>
      </c>
      <c r="R257" t="s">
        <v>1392</v>
      </c>
      <c r="S257" t="s">
        <v>536</v>
      </c>
      <c r="T257" t="s">
        <v>219</v>
      </c>
      <c r="U257">
        <v>0.33</v>
      </c>
      <c r="V257">
        <v>0.06</v>
      </c>
      <c r="W257">
        <v>120</v>
      </c>
      <c r="X257" t="s">
        <v>227</v>
      </c>
      <c r="Y257">
        <v>0</v>
      </c>
      <c r="AA257">
        <v>80</v>
      </c>
      <c r="AB257" t="s">
        <v>220</v>
      </c>
      <c r="AC257">
        <v>2</v>
      </c>
      <c r="AE257" s="6">
        <v>43446</v>
      </c>
      <c r="AF257" s="6">
        <v>43446</v>
      </c>
      <c r="AG257" s="6">
        <v>50160</v>
      </c>
      <c r="AH257" s="6">
        <v>43446</v>
      </c>
      <c r="AI257" s="6">
        <v>50160</v>
      </c>
      <c r="AJ257" s="6">
        <v>42461</v>
      </c>
      <c r="AL257" t="s">
        <v>221</v>
      </c>
      <c r="AM257" t="s">
        <v>221</v>
      </c>
      <c r="AN257" t="s">
        <v>221</v>
      </c>
      <c r="AO257" t="s">
        <v>221</v>
      </c>
    </row>
    <row r="258" spans="1:41" hidden="1" x14ac:dyDescent="0.2">
      <c r="A258">
        <v>2</v>
      </c>
      <c r="B258" t="s">
        <v>36</v>
      </c>
      <c r="C258">
        <v>344</v>
      </c>
      <c r="D258" t="s">
        <v>725</v>
      </c>
      <c r="E258">
        <v>3440000</v>
      </c>
      <c r="F258" t="s">
        <v>69</v>
      </c>
      <c r="G258">
        <v>10700</v>
      </c>
      <c r="H258">
        <v>120</v>
      </c>
      <c r="I258" t="s">
        <v>227</v>
      </c>
      <c r="J258">
        <v>1</v>
      </c>
      <c r="K258" t="s">
        <v>214</v>
      </c>
      <c r="L258">
        <v>1</v>
      </c>
      <c r="M258" t="s">
        <v>215</v>
      </c>
      <c r="N258">
        <v>8</v>
      </c>
      <c r="O258" t="s">
        <v>228</v>
      </c>
      <c r="P258" t="s">
        <v>216</v>
      </c>
      <c r="Q258">
        <v>56477870</v>
      </c>
      <c r="R258" t="s">
        <v>1393</v>
      </c>
      <c r="S258" t="s">
        <v>647</v>
      </c>
      <c r="T258" t="s">
        <v>219</v>
      </c>
      <c r="U258">
        <v>0.33</v>
      </c>
      <c r="V258">
        <v>0.27</v>
      </c>
      <c r="W258">
        <v>120</v>
      </c>
      <c r="X258" t="s">
        <v>227</v>
      </c>
      <c r="Y258">
        <v>0</v>
      </c>
      <c r="AA258">
        <v>80</v>
      </c>
      <c r="AB258" t="s">
        <v>220</v>
      </c>
      <c r="AC258">
        <v>3</v>
      </c>
      <c r="AD258">
        <v>107</v>
      </c>
      <c r="AE258" s="6">
        <v>37347</v>
      </c>
      <c r="AF258" s="6">
        <v>43647</v>
      </c>
      <c r="AG258" s="6">
        <v>44196</v>
      </c>
      <c r="AH258" s="6">
        <v>37347</v>
      </c>
      <c r="AI258" s="6">
        <v>46538</v>
      </c>
      <c r="AJ258" s="6">
        <v>42461</v>
      </c>
      <c r="AL258" t="s">
        <v>221</v>
      </c>
      <c r="AM258" t="s">
        <v>221</v>
      </c>
      <c r="AN258" t="s">
        <v>221</v>
      </c>
      <c r="AO258" t="s">
        <v>221</v>
      </c>
    </row>
    <row r="259" spans="1:41" hidden="1" x14ac:dyDescent="0.2">
      <c r="A259">
        <v>2</v>
      </c>
      <c r="B259" t="s">
        <v>36</v>
      </c>
      <c r="C259">
        <v>345</v>
      </c>
      <c r="D259" t="s">
        <v>730</v>
      </c>
      <c r="E259">
        <v>3450000</v>
      </c>
      <c r="F259" t="s">
        <v>70</v>
      </c>
      <c r="G259">
        <v>15700</v>
      </c>
      <c r="H259">
        <v>120</v>
      </c>
      <c r="I259" t="s">
        <v>227</v>
      </c>
      <c r="J259">
        <v>1</v>
      </c>
      <c r="K259" t="s">
        <v>214</v>
      </c>
      <c r="L259">
        <v>1</v>
      </c>
      <c r="M259" t="s">
        <v>215</v>
      </c>
      <c r="N259">
        <v>8</v>
      </c>
      <c r="O259" t="s">
        <v>228</v>
      </c>
      <c r="P259" t="s">
        <v>216</v>
      </c>
      <c r="Q259">
        <v>308405570</v>
      </c>
      <c r="R259" t="s">
        <v>1394</v>
      </c>
      <c r="S259" t="s">
        <v>1395</v>
      </c>
      <c r="T259" t="s">
        <v>219</v>
      </c>
      <c r="U259">
        <v>0.33</v>
      </c>
      <c r="V259">
        <v>0.33</v>
      </c>
      <c r="W259">
        <v>120</v>
      </c>
      <c r="X259" t="s">
        <v>227</v>
      </c>
      <c r="Y259">
        <v>0</v>
      </c>
      <c r="AA259">
        <v>80</v>
      </c>
      <c r="AB259" t="s">
        <v>220</v>
      </c>
      <c r="AC259">
        <v>2</v>
      </c>
      <c r="AE259" s="6">
        <v>44122</v>
      </c>
      <c r="AF259" s="6">
        <v>44122</v>
      </c>
      <c r="AG259" s="6">
        <v>56540</v>
      </c>
      <c r="AH259" s="6">
        <v>44122</v>
      </c>
      <c r="AI259" s="6">
        <v>58134</v>
      </c>
      <c r="AJ259" s="6">
        <v>42461</v>
      </c>
      <c r="AL259" t="s">
        <v>221</v>
      </c>
      <c r="AM259" t="s">
        <v>221</v>
      </c>
      <c r="AN259" t="s">
        <v>221</v>
      </c>
      <c r="AO259" t="s">
        <v>221</v>
      </c>
    </row>
    <row r="260" spans="1:41" hidden="1" x14ac:dyDescent="0.2">
      <c r="A260">
        <v>2</v>
      </c>
      <c r="B260" t="s">
        <v>36</v>
      </c>
      <c r="C260">
        <v>346</v>
      </c>
      <c r="D260" t="s">
        <v>732</v>
      </c>
      <c r="E260">
        <v>3460000</v>
      </c>
      <c r="F260" t="s">
        <v>71</v>
      </c>
      <c r="G260">
        <v>11100</v>
      </c>
      <c r="H260">
        <v>120</v>
      </c>
      <c r="I260" t="s">
        <v>227</v>
      </c>
      <c r="J260">
        <v>1</v>
      </c>
      <c r="K260" t="s">
        <v>214</v>
      </c>
      <c r="L260">
        <v>1</v>
      </c>
      <c r="M260" t="s">
        <v>215</v>
      </c>
      <c r="N260">
        <v>8</v>
      </c>
      <c r="O260" t="s">
        <v>228</v>
      </c>
      <c r="P260" t="s">
        <v>216</v>
      </c>
      <c r="Q260">
        <v>65737322</v>
      </c>
      <c r="R260" t="s">
        <v>1396</v>
      </c>
      <c r="S260" t="s">
        <v>559</v>
      </c>
      <c r="T260" t="s">
        <v>219</v>
      </c>
      <c r="U260">
        <v>0.5</v>
      </c>
      <c r="V260">
        <v>0.5</v>
      </c>
      <c r="W260">
        <v>120</v>
      </c>
      <c r="X260" t="s">
        <v>227</v>
      </c>
      <c r="Y260">
        <v>0</v>
      </c>
      <c r="AA260">
        <v>80</v>
      </c>
      <c r="AB260" t="s">
        <v>220</v>
      </c>
      <c r="AC260">
        <v>2</v>
      </c>
      <c r="AE260" s="6">
        <v>43721</v>
      </c>
      <c r="AF260" s="6">
        <v>43721</v>
      </c>
      <c r="AG260" s="6">
        <v>47848</v>
      </c>
      <c r="AH260" s="6">
        <v>43619</v>
      </c>
      <c r="AI260" s="6">
        <v>44693</v>
      </c>
      <c r="AJ260" s="6">
        <v>42461</v>
      </c>
      <c r="AL260" t="s">
        <v>221</v>
      </c>
      <c r="AM260" t="s">
        <v>221</v>
      </c>
      <c r="AN260" t="s">
        <v>221</v>
      </c>
      <c r="AO260" t="s">
        <v>221</v>
      </c>
    </row>
    <row r="261" spans="1:41" hidden="1" x14ac:dyDescent="0.2">
      <c r="A261">
        <v>2</v>
      </c>
      <c r="B261" t="s">
        <v>36</v>
      </c>
      <c r="C261">
        <v>347</v>
      </c>
      <c r="D261" t="s">
        <v>734</v>
      </c>
      <c r="E261">
        <v>3470000</v>
      </c>
      <c r="F261" t="s">
        <v>72</v>
      </c>
      <c r="G261">
        <v>20100</v>
      </c>
      <c r="H261">
        <v>63</v>
      </c>
      <c r="I261" t="s">
        <v>2</v>
      </c>
      <c r="J261">
        <v>1</v>
      </c>
      <c r="K261" t="s">
        <v>214</v>
      </c>
      <c r="L261">
        <v>1</v>
      </c>
      <c r="M261" t="s">
        <v>215</v>
      </c>
      <c r="N261">
        <v>0</v>
      </c>
      <c r="P261" t="s">
        <v>216</v>
      </c>
      <c r="Q261">
        <v>306104993</v>
      </c>
      <c r="R261" t="s">
        <v>735</v>
      </c>
      <c r="S261" t="s">
        <v>487</v>
      </c>
      <c r="T261" t="s">
        <v>219</v>
      </c>
      <c r="U261">
        <v>0.5</v>
      </c>
      <c r="V261">
        <v>0.5</v>
      </c>
      <c r="W261">
        <v>63</v>
      </c>
      <c r="X261" t="s">
        <v>2</v>
      </c>
      <c r="Y261">
        <v>0</v>
      </c>
      <c r="AA261">
        <v>80</v>
      </c>
      <c r="AB261" t="s">
        <v>220</v>
      </c>
      <c r="AC261">
        <v>6</v>
      </c>
      <c r="AD261">
        <v>110</v>
      </c>
      <c r="AE261" s="6">
        <v>42370</v>
      </c>
      <c r="AF261" s="6">
        <v>42370</v>
      </c>
      <c r="AG261" s="6">
        <v>51608</v>
      </c>
      <c r="AH261" s="6">
        <v>36030</v>
      </c>
      <c r="AI261" s="6">
        <v>51608</v>
      </c>
      <c r="AJ261" s="6">
        <v>18629</v>
      </c>
      <c r="AL261" t="s">
        <v>221</v>
      </c>
      <c r="AM261" t="s">
        <v>221</v>
      </c>
      <c r="AN261" t="s">
        <v>221</v>
      </c>
      <c r="AO261" t="s">
        <v>221</v>
      </c>
    </row>
    <row r="262" spans="1:41" hidden="1" x14ac:dyDescent="0.2">
      <c r="A262">
        <v>2</v>
      </c>
      <c r="B262" t="s">
        <v>36</v>
      </c>
      <c r="C262">
        <v>347</v>
      </c>
      <c r="D262" t="s">
        <v>734</v>
      </c>
      <c r="E262">
        <v>3470000</v>
      </c>
      <c r="F262" t="s">
        <v>72</v>
      </c>
      <c r="G262">
        <v>30100</v>
      </c>
      <c r="H262">
        <v>63</v>
      </c>
      <c r="I262" t="s">
        <v>2</v>
      </c>
      <c r="J262">
        <v>1</v>
      </c>
      <c r="K262" t="s">
        <v>214</v>
      </c>
      <c r="L262">
        <v>1</v>
      </c>
      <c r="M262" t="s">
        <v>215</v>
      </c>
      <c r="N262">
        <v>0</v>
      </c>
      <c r="P262" t="s">
        <v>216</v>
      </c>
      <c r="Q262">
        <v>65507972</v>
      </c>
      <c r="R262" t="s">
        <v>1397</v>
      </c>
      <c r="S262" t="s">
        <v>1398</v>
      </c>
      <c r="T262" t="s">
        <v>219</v>
      </c>
      <c r="U262">
        <v>0.5</v>
      </c>
      <c r="V262">
        <v>0.2</v>
      </c>
      <c r="W262">
        <v>63</v>
      </c>
      <c r="X262" t="s">
        <v>2</v>
      </c>
      <c r="Y262">
        <v>0</v>
      </c>
      <c r="AA262">
        <v>80</v>
      </c>
      <c r="AB262" t="s">
        <v>220</v>
      </c>
      <c r="AC262">
        <v>5</v>
      </c>
      <c r="AD262">
        <v>136</v>
      </c>
      <c r="AE262" s="6">
        <v>43344</v>
      </c>
      <c r="AF262" s="6">
        <v>43344</v>
      </c>
      <c r="AG262" s="6">
        <v>56152</v>
      </c>
      <c r="AH262" s="6">
        <v>40315</v>
      </c>
      <c r="AI262" s="6">
        <v>56249</v>
      </c>
      <c r="AJ262" s="6">
        <v>18629</v>
      </c>
      <c r="AL262" t="s">
        <v>221</v>
      </c>
      <c r="AM262" t="s">
        <v>221</v>
      </c>
      <c r="AN262" t="s">
        <v>221</v>
      </c>
      <c r="AO262" t="s">
        <v>221</v>
      </c>
    </row>
    <row r="263" spans="1:41" hidden="1" x14ac:dyDescent="0.2">
      <c r="A263">
        <v>2</v>
      </c>
      <c r="B263" t="s">
        <v>36</v>
      </c>
      <c r="C263">
        <v>347</v>
      </c>
      <c r="D263" t="s">
        <v>734</v>
      </c>
      <c r="E263">
        <v>3470000</v>
      </c>
      <c r="F263" t="s">
        <v>72</v>
      </c>
      <c r="G263">
        <v>55600</v>
      </c>
      <c r="H263">
        <v>120</v>
      </c>
      <c r="I263" t="s">
        <v>227</v>
      </c>
      <c r="J263">
        <v>1</v>
      </c>
      <c r="K263" t="s">
        <v>214</v>
      </c>
      <c r="L263">
        <v>1</v>
      </c>
      <c r="M263" t="s">
        <v>215</v>
      </c>
      <c r="N263">
        <v>8</v>
      </c>
      <c r="O263" t="s">
        <v>228</v>
      </c>
      <c r="P263" t="s">
        <v>216</v>
      </c>
      <c r="Q263">
        <v>25327941</v>
      </c>
      <c r="R263" t="s">
        <v>229</v>
      </c>
      <c r="S263" t="s">
        <v>869</v>
      </c>
      <c r="T263" t="s">
        <v>219</v>
      </c>
      <c r="U263">
        <v>0.5</v>
      </c>
      <c r="V263">
        <v>0.1</v>
      </c>
      <c r="W263">
        <v>120</v>
      </c>
      <c r="X263" t="s">
        <v>227</v>
      </c>
      <c r="Y263">
        <v>0</v>
      </c>
      <c r="AA263">
        <v>80</v>
      </c>
      <c r="AB263" t="s">
        <v>220</v>
      </c>
      <c r="AC263">
        <v>3</v>
      </c>
      <c r="AE263" s="6">
        <v>42346</v>
      </c>
      <c r="AF263" s="6">
        <v>43617</v>
      </c>
      <c r="AG263" s="6">
        <v>48738</v>
      </c>
      <c r="AH263" s="6">
        <v>42346</v>
      </c>
      <c r="AI263" s="6">
        <v>48738</v>
      </c>
      <c r="AJ263" s="6">
        <v>42461</v>
      </c>
      <c r="AL263" t="s">
        <v>221</v>
      </c>
      <c r="AM263" t="s">
        <v>221</v>
      </c>
      <c r="AN263" t="s">
        <v>221</v>
      </c>
      <c r="AO263" t="s">
        <v>221</v>
      </c>
    </row>
    <row r="264" spans="1:41" hidden="1" x14ac:dyDescent="0.2">
      <c r="A264">
        <v>2</v>
      </c>
      <c r="B264" t="s">
        <v>36</v>
      </c>
      <c r="C264">
        <v>347</v>
      </c>
      <c r="D264" t="s">
        <v>734</v>
      </c>
      <c r="E264">
        <v>3470000</v>
      </c>
      <c r="F264" t="s">
        <v>72</v>
      </c>
      <c r="G264">
        <v>55600</v>
      </c>
      <c r="H264">
        <v>120</v>
      </c>
      <c r="I264" t="s">
        <v>227</v>
      </c>
      <c r="J264">
        <v>1</v>
      </c>
      <c r="K264" t="s">
        <v>214</v>
      </c>
      <c r="L264">
        <v>1</v>
      </c>
      <c r="M264" t="s">
        <v>215</v>
      </c>
      <c r="N264">
        <v>8</v>
      </c>
      <c r="O264" t="s">
        <v>228</v>
      </c>
      <c r="P264" t="s">
        <v>216</v>
      </c>
      <c r="Q264">
        <v>37084068</v>
      </c>
      <c r="R264" t="s">
        <v>943</v>
      </c>
      <c r="S264" t="s">
        <v>426</v>
      </c>
      <c r="T264" t="s">
        <v>219</v>
      </c>
      <c r="U264">
        <v>0.5</v>
      </c>
      <c r="V264">
        <v>0.25</v>
      </c>
      <c r="W264">
        <v>120</v>
      </c>
      <c r="X264" t="s">
        <v>227</v>
      </c>
      <c r="Y264">
        <v>0</v>
      </c>
      <c r="AA264">
        <v>80</v>
      </c>
      <c r="AB264" t="s">
        <v>220</v>
      </c>
      <c r="AC264">
        <v>3</v>
      </c>
      <c r="AE264" s="6">
        <v>41976</v>
      </c>
      <c r="AF264" s="6">
        <v>43345</v>
      </c>
      <c r="AG264" s="6">
        <v>45900</v>
      </c>
      <c r="AH264" s="6">
        <v>41976</v>
      </c>
      <c r="AI264" s="6">
        <v>45900</v>
      </c>
      <c r="AJ264" s="6">
        <v>42461</v>
      </c>
      <c r="AL264" t="s">
        <v>221</v>
      </c>
      <c r="AM264" t="s">
        <v>221</v>
      </c>
      <c r="AN264" t="s">
        <v>221</v>
      </c>
      <c r="AO264" t="s">
        <v>221</v>
      </c>
    </row>
    <row r="265" spans="1:41" hidden="1" x14ac:dyDescent="0.2">
      <c r="A265">
        <v>2</v>
      </c>
      <c r="B265" t="s">
        <v>36</v>
      </c>
      <c r="C265">
        <v>347</v>
      </c>
      <c r="D265" t="s">
        <v>734</v>
      </c>
      <c r="E265">
        <v>3470000</v>
      </c>
      <c r="F265" t="s">
        <v>72</v>
      </c>
      <c r="G265">
        <v>55600</v>
      </c>
      <c r="H265">
        <v>120</v>
      </c>
      <c r="I265" t="s">
        <v>227</v>
      </c>
      <c r="J265">
        <v>1</v>
      </c>
      <c r="K265" t="s">
        <v>214</v>
      </c>
      <c r="L265">
        <v>1</v>
      </c>
      <c r="M265" t="s">
        <v>215</v>
      </c>
      <c r="N265">
        <v>8</v>
      </c>
      <c r="O265" t="s">
        <v>228</v>
      </c>
      <c r="P265" t="s">
        <v>216</v>
      </c>
      <c r="Q265">
        <v>305261372</v>
      </c>
      <c r="R265" t="s">
        <v>738</v>
      </c>
      <c r="S265" t="s">
        <v>739</v>
      </c>
      <c r="T265" t="s">
        <v>225</v>
      </c>
      <c r="U265">
        <v>0.5</v>
      </c>
      <c r="V265">
        <v>0.15</v>
      </c>
      <c r="W265">
        <v>120</v>
      </c>
      <c r="X265" t="s">
        <v>227</v>
      </c>
      <c r="Y265">
        <v>0</v>
      </c>
      <c r="AA265">
        <v>80</v>
      </c>
      <c r="AB265" t="s">
        <v>220</v>
      </c>
      <c r="AC265">
        <v>2</v>
      </c>
      <c r="AE265" s="6">
        <v>43765</v>
      </c>
      <c r="AF265" s="6">
        <v>43765</v>
      </c>
      <c r="AG265" s="6">
        <v>57861</v>
      </c>
      <c r="AH265" s="6">
        <v>43765</v>
      </c>
      <c r="AI265" s="6">
        <v>57861</v>
      </c>
      <c r="AJ265" s="6">
        <v>42461</v>
      </c>
      <c r="AL265" t="s">
        <v>221</v>
      </c>
      <c r="AM265" t="s">
        <v>221</v>
      </c>
      <c r="AN265" t="s">
        <v>221</v>
      </c>
      <c r="AO265" t="s">
        <v>221</v>
      </c>
    </row>
    <row r="266" spans="1:41" hidden="1" x14ac:dyDescent="0.2">
      <c r="A266">
        <v>2</v>
      </c>
      <c r="B266" t="s">
        <v>36</v>
      </c>
      <c r="C266">
        <v>347</v>
      </c>
      <c r="D266" t="s">
        <v>734</v>
      </c>
      <c r="E266">
        <v>3470010</v>
      </c>
      <c r="F266" t="s">
        <v>740</v>
      </c>
      <c r="G266">
        <v>17100</v>
      </c>
      <c r="H266">
        <v>140</v>
      </c>
      <c r="I266" t="s">
        <v>241</v>
      </c>
      <c r="J266">
        <v>1</v>
      </c>
      <c r="K266" t="s">
        <v>214</v>
      </c>
      <c r="L266">
        <v>1</v>
      </c>
      <c r="M266" t="s">
        <v>215</v>
      </c>
      <c r="N266">
        <v>0</v>
      </c>
      <c r="P266" t="s">
        <v>216</v>
      </c>
      <c r="Q266">
        <v>23530801</v>
      </c>
      <c r="R266" t="s">
        <v>1399</v>
      </c>
      <c r="S266" t="s">
        <v>243</v>
      </c>
      <c r="T266" t="s">
        <v>219</v>
      </c>
      <c r="U266">
        <v>0.5</v>
      </c>
      <c r="V266">
        <v>0.16</v>
      </c>
      <c r="W266">
        <v>140</v>
      </c>
      <c r="X266" t="s">
        <v>241</v>
      </c>
      <c r="Y266">
        <v>0</v>
      </c>
      <c r="AA266">
        <v>80</v>
      </c>
      <c r="AB266" t="s">
        <v>220</v>
      </c>
      <c r="AC266">
        <v>5</v>
      </c>
      <c r="AE266" s="6">
        <v>43617</v>
      </c>
      <c r="AF266" s="6">
        <v>43617</v>
      </c>
      <c r="AG266" s="6">
        <v>48975</v>
      </c>
      <c r="AH266" s="6">
        <v>34820</v>
      </c>
      <c r="AI266" s="6">
        <v>48975</v>
      </c>
      <c r="AJ266" s="6">
        <v>18629</v>
      </c>
      <c r="AL266" t="s">
        <v>221</v>
      </c>
      <c r="AM266" t="s">
        <v>221</v>
      </c>
      <c r="AN266" t="s">
        <v>221</v>
      </c>
      <c r="AO266" t="s">
        <v>221</v>
      </c>
    </row>
    <row r="267" spans="1:41" hidden="1" x14ac:dyDescent="0.2">
      <c r="A267">
        <v>2</v>
      </c>
      <c r="B267" t="s">
        <v>36</v>
      </c>
      <c r="C267">
        <v>347</v>
      </c>
      <c r="D267" t="s">
        <v>734</v>
      </c>
      <c r="E267">
        <v>3470010</v>
      </c>
      <c r="F267" t="s">
        <v>740</v>
      </c>
      <c r="G267">
        <v>17100</v>
      </c>
      <c r="H267">
        <v>140</v>
      </c>
      <c r="I267" t="s">
        <v>241</v>
      </c>
      <c r="J267">
        <v>1</v>
      </c>
      <c r="K267" t="s">
        <v>214</v>
      </c>
      <c r="L267">
        <v>1</v>
      </c>
      <c r="M267" t="s">
        <v>215</v>
      </c>
      <c r="N267">
        <v>0</v>
      </c>
      <c r="P267" t="s">
        <v>216</v>
      </c>
      <c r="Q267">
        <v>24063968</v>
      </c>
      <c r="R267" t="s">
        <v>741</v>
      </c>
      <c r="S267" t="s">
        <v>453</v>
      </c>
      <c r="T267" t="s">
        <v>219</v>
      </c>
      <c r="U267">
        <v>0.5</v>
      </c>
      <c r="V267">
        <v>0.09</v>
      </c>
      <c r="W267">
        <v>140</v>
      </c>
      <c r="X267" t="s">
        <v>241</v>
      </c>
      <c r="Y267">
        <v>0</v>
      </c>
      <c r="AA267">
        <v>80</v>
      </c>
      <c r="AB267" t="s">
        <v>220</v>
      </c>
      <c r="AC267">
        <v>5</v>
      </c>
      <c r="AD267">
        <v>106</v>
      </c>
      <c r="AE267" s="6">
        <v>42370</v>
      </c>
      <c r="AF267" s="6">
        <v>42370</v>
      </c>
      <c r="AG267" s="6">
        <v>49310</v>
      </c>
      <c r="AH267" s="6">
        <v>33482</v>
      </c>
      <c r="AI267" s="6">
        <v>49310</v>
      </c>
      <c r="AJ267" s="6">
        <v>18629</v>
      </c>
      <c r="AL267" t="s">
        <v>221</v>
      </c>
      <c r="AM267" t="s">
        <v>221</v>
      </c>
      <c r="AN267" t="s">
        <v>221</v>
      </c>
      <c r="AO267" t="s">
        <v>221</v>
      </c>
    </row>
    <row r="268" spans="1:41" hidden="1" x14ac:dyDescent="0.2">
      <c r="A268">
        <v>2</v>
      </c>
      <c r="B268" t="s">
        <v>36</v>
      </c>
      <c r="C268">
        <v>347</v>
      </c>
      <c r="D268" t="s">
        <v>734</v>
      </c>
      <c r="E268">
        <v>3470010</v>
      </c>
      <c r="F268" t="s">
        <v>740</v>
      </c>
      <c r="G268">
        <v>17100</v>
      </c>
      <c r="H268">
        <v>140</v>
      </c>
      <c r="I268" t="s">
        <v>241</v>
      </c>
      <c r="J268">
        <v>1</v>
      </c>
      <c r="K268" t="s">
        <v>214</v>
      </c>
      <c r="L268">
        <v>1</v>
      </c>
      <c r="M268" t="s">
        <v>215</v>
      </c>
      <c r="N268">
        <v>0</v>
      </c>
      <c r="P268" t="s">
        <v>216</v>
      </c>
      <c r="Q268">
        <v>59673764</v>
      </c>
      <c r="R268" t="s">
        <v>1400</v>
      </c>
      <c r="S268" t="s">
        <v>357</v>
      </c>
      <c r="T268" t="s">
        <v>219</v>
      </c>
      <c r="U268">
        <v>0.5</v>
      </c>
      <c r="V268">
        <v>0.25</v>
      </c>
      <c r="W268">
        <v>140</v>
      </c>
      <c r="X268" t="s">
        <v>241</v>
      </c>
      <c r="Y268">
        <v>0</v>
      </c>
      <c r="AA268">
        <v>80</v>
      </c>
      <c r="AB268" t="s">
        <v>220</v>
      </c>
      <c r="AC268">
        <v>3</v>
      </c>
      <c r="AE268" s="6">
        <v>43044</v>
      </c>
      <c r="AF268" s="6">
        <v>43044</v>
      </c>
      <c r="AG268" s="6">
        <v>48395</v>
      </c>
      <c r="AH268" s="6">
        <v>43044</v>
      </c>
      <c r="AI268" s="6">
        <v>44865</v>
      </c>
      <c r="AJ268" s="6">
        <v>18629</v>
      </c>
      <c r="AL268" t="s">
        <v>221</v>
      </c>
      <c r="AM268" t="s">
        <v>221</v>
      </c>
      <c r="AN268" t="s">
        <v>221</v>
      </c>
      <c r="AO268" t="s">
        <v>221</v>
      </c>
    </row>
    <row r="269" spans="1:41" hidden="1" x14ac:dyDescent="0.2">
      <c r="A269">
        <v>2</v>
      </c>
      <c r="B269" t="s">
        <v>36</v>
      </c>
      <c r="C269">
        <v>350</v>
      </c>
      <c r="D269" t="s">
        <v>743</v>
      </c>
      <c r="E269">
        <v>3500000</v>
      </c>
      <c r="F269" t="s">
        <v>73</v>
      </c>
      <c r="G269">
        <v>10700</v>
      </c>
      <c r="H269">
        <v>120</v>
      </c>
      <c r="I269" t="s">
        <v>227</v>
      </c>
      <c r="J269">
        <v>1</v>
      </c>
      <c r="K269" t="s">
        <v>214</v>
      </c>
      <c r="L269">
        <v>1</v>
      </c>
      <c r="M269" t="s">
        <v>215</v>
      </c>
      <c r="N269">
        <v>8</v>
      </c>
      <c r="O269" t="s">
        <v>228</v>
      </c>
      <c r="P269" t="s">
        <v>216</v>
      </c>
      <c r="Q269">
        <v>36181485</v>
      </c>
      <c r="R269" t="s">
        <v>744</v>
      </c>
      <c r="S269" t="s">
        <v>745</v>
      </c>
      <c r="T269" t="s">
        <v>219</v>
      </c>
      <c r="U269">
        <v>0.33</v>
      </c>
      <c r="V269">
        <v>0.33</v>
      </c>
      <c r="W269">
        <v>120</v>
      </c>
      <c r="X269" t="s">
        <v>227</v>
      </c>
      <c r="Y269">
        <v>0</v>
      </c>
      <c r="AA269">
        <v>80</v>
      </c>
      <c r="AB269" t="s">
        <v>220</v>
      </c>
      <c r="AC269">
        <v>3</v>
      </c>
      <c r="AD269">
        <v>103</v>
      </c>
      <c r="AE269" s="6">
        <v>40947</v>
      </c>
      <c r="AF269" s="6">
        <v>42491</v>
      </c>
      <c r="AG269" s="6">
        <v>52675</v>
      </c>
      <c r="AH269" s="6">
        <v>40582</v>
      </c>
      <c r="AI269" s="6">
        <v>52675</v>
      </c>
      <c r="AJ269" s="6">
        <v>42461</v>
      </c>
      <c r="AL269" t="s">
        <v>221</v>
      </c>
      <c r="AM269" t="s">
        <v>221</v>
      </c>
      <c r="AN269" t="s">
        <v>221</v>
      </c>
      <c r="AO269" t="s">
        <v>221</v>
      </c>
    </row>
    <row r="270" spans="1:41" hidden="1" x14ac:dyDescent="0.2">
      <c r="A270">
        <v>2</v>
      </c>
      <c r="B270" t="s">
        <v>36</v>
      </c>
      <c r="C270">
        <v>352</v>
      </c>
      <c r="D270" t="s">
        <v>746</v>
      </c>
      <c r="E270">
        <v>3520000</v>
      </c>
      <c r="F270" t="s">
        <v>74</v>
      </c>
      <c r="G270">
        <v>5700</v>
      </c>
      <c r="H270">
        <v>120</v>
      </c>
      <c r="I270" t="s">
        <v>227</v>
      </c>
      <c r="J270">
        <v>1</v>
      </c>
      <c r="K270" t="s">
        <v>214</v>
      </c>
      <c r="L270">
        <v>1</v>
      </c>
      <c r="M270" t="s">
        <v>215</v>
      </c>
      <c r="N270">
        <v>8</v>
      </c>
      <c r="O270" t="s">
        <v>228</v>
      </c>
      <c r="P270" t="s">
        <v>216</v>
      </c>
      <c r="Q270">
        <v>29302874</v>
      </c>
      <c r="R270" t="s">
        <v>1401</v>
      </c>
      <c r="S270" t="s">
        <v>495</v>
      </c>
      <c r="T270" t="s">
        <v>219</v>
      </c>
      <c r="U270">
        <v>0.33</v>
      </c>
      <c r="V270">
        <v>0.1</v>
      </c>
      <c r="W270">
        <v>120</v>
      </c>
      <c r="X270" t="s">
        <v>227</v>
      </c>
      <c r="Y270">
        <v>0</v>
      </c>
      <c r="AA270">
        <v>80</v>
      </c>
      <c r="AB270" t="s">
        <v>220</v>
      </c>
      <c r="AC270">
        <v>5</v>
      </c>
      <c r="AD270">
        <v>136</v>
      </c>
      <c r="AE270" s="6">
        <v>34608</v>
      </c>
      <c r="AF270" s="6">
        <v>42461</v>
      </c>
      <c r="AG270" s="6">
        <v>48268</v>
      </c>
      <c r="AH270" s="6">
        <v>34608</v>
      </c>
      <c r="AI270" s="6">
        <v>48268</v>
      </c>
      <c r="AJ270" s="6">
        <v>42461</v>
      </c>
      <c r="AL270" t="s">
        <v>221</v>
      </c>
      <c r="AM270" t="s">
        <v>221</v>
      </c>
      <c r="AN270" t="s">
        <v>221</v>
      </c>
      <c r="AO270" t="s">
        <v>221</v>
      </c>
    </row>
    <row r="271" spans="1:41" hidden="1" x14ac:dyDescent="0.2">
      <c r="A271">
        <v>2</v>
      </c>
      <c r="B271" t="s">
        <v>36</v>
      </c>
      <c r="C271">
        <v>352</v>
      </c>
      <c r="D271" t="s">
        <v>746</v>
      </c>
      <c r="E271">
        <v>3520000</v>
      </c>
      <c r="F271" t="s">
        <v>74</v>
      </c>
      <c r="G271">
        <v>5700</v>
      </c>
      <c r="H271">
        <v>120</v>
      </c>
      <c r="I271" t="s">
        <v>227</v>
      </c>
      <c r="J271">
        <v>1</v>
      </c>
      <c r="K271" t="s">
        <v>214</v>
      </c>
      <c r="L271">
        <v>1</v>
      </c>
      <c r="M271" t="s">
        <v>215</v>
      </c>
      <c r="N271">
        <v>8</v>
      </c>
      <c r="O271" t="s">
        <v>228</v>
      </c>
      <c r="P271" t="s">
        <v>216</v>
      </c>
      <c r="Q271">
        <v>305683823</v>
      </c>
      <c r="R271" t="s">
        <v>1402</v>
      </c>
      <c r="S271" t="s">
        <v>1341</v>
      </c>
      <c r="T271" t="s">
        <v>219</v>
      </c>
      <c r="U271">
        <v>0.33</v>
      </c>
      <c r="V271">
        <v>0.23</v>
      </c>
      <c r="W271">
        <v>120</v>
      </c>
      <c r="X271" t="s">
        <v>227</v>
      </c>
      <c r="Y271">
        <v>0</v>
      </c>
      <c r="AA271">
        <v>80</v>
      </c>
      <c r="AB271" t="s">
        <v>220</v>
      </c>
      <c r="AC271">
        <v>4</v>
      </c>
      <c r="AD271">
        <v>101</v>
      </c>
      <c r="AE271" s="6">
        <v>43093</v>
      </c>
      <c r="AF271" s="6">
        <v>44080</v>
      </c>
      <c r="AG271" s="6">
        <v>50344</v>
      </c>
      <c r="AH271" s="6">
        <v>42309</v>
      </c>
      <c r="AI271" s="6">
        <v>48213</v>
      </c>
      <c r="AJ271" s="6">
        <v>42461</v>
      </c>
      <c r="AL271" t="s">
        <v>221</v>
      </c>
      <c r="AM271" t="s">
        <v>221</v>
      </c>
      <c r="AN271" t="s">
        <v>221</v>
      </c>
      <c r="AO271" t="s">
        <v>221</v>
      </c>
    </row>
    <row r="272" spans="1:41" hidden="1" x14ac:dyDescent="0.2">
      <c r="A272">
        <v>2</v>
      </c>
      <c r="B272" t="s">
        <v>36</v>
      </c>
      <c r="C272">
        <v>353</v>
      </c>
      <c r="D272" t="s">
        <v>1403</v>
      </c>
      <c r="E272">
        <v>3530000</v>
      </c>
      <c r="F272" t="s">
        <v>1251</v>
      </c>
      <c r="G272">
        <v>21900</v>
      </c>
      <c r="H272">
        <v>120</v>
      </c>
      <c r="I272" t="s">
        <v>227</v>
      </c>
      <c r="J272">
        <v>1</v>
      </c>
      <c r="K272" t="s">
        <v>214</v>
      </c>
      <c r="L272">
        <v>1</v>
      </c>
      <c r="M272" t="s">
        <v>215</v>
      </c>
      <c r="N272">
        <v>8</v>
      </c>
      <c r="O272" t="s">
        <v>228</v>
      </c>
      <c r="P272" t="s">
        <v>216</v>
      </c>
      <c r="Q272">
        <v>58663352</v>
      </c>
      <c r="R272" t="s">
        <v>1404</v>
      </c>
      <c r="S272" t="s">
        <v>1190</v>
      </c>
      <c r="T272" t="s">
        <v>219</v>
      </c>
      <c r="U272">
        <v>0.33</v>
      </c>
      <c r="V272">
        <v>0.23</v>
      </c>
      <c r="W272">
        <v>120</v>
      </c>
      <c r="X272" t="s">
        <v>227</v>
      </c>
      <c r="Y272">
        <v>0</v>
      </c>
      <c r="AA272">
        <v>80</v>
      </c>
      <c r="AB272" t="s">
        <v>220</v>
      </c>
      <c r="AC272">
        <v>5</v>
      </c>
      <c r="AD272">
        <v>108</v>
      </c>
      <c r="AE272" s="6">
        <v>39295</v>
      </c>
      <c r="AF272" s="6">
        <v>42795</v>
      </c>
      <c r="AG272" s="6">
        <v>45322</v>
      </c>
      <c r="AH272" s="6">
        <v>33543</v>
      </c>
      <c r="AI272" s="6">
        <v>47879</v>
      </c>
      <c r="AJ272" s="6">
        <v>42461</v>
      </c>
      <c r="AL272" t="s">
        <v>221</v>
      </c>
      <c r="AM272" t="s">
        <v>221</v>
      </c>
      <c r="AN272" t="s">
        <v>221</v>
      </c>
      <c r="AO272" t="s">
        <v>221</v>
      </c>
    </row>
    <row r="273" spans="1:41" hidden="1" x14ac:dyDescent="0.2">
      <c r="A273">
        <v>2</v>
      </c>
      <c r="B273" t="s">
        <v>36</v>
      </c>
      <c r="C273">
        <v>353</v>
      </c>
      <c r="D273" t="s">
        <v>1403</v>
      </c>
      <c r="E273">
        <v>3530000</v>
      </c>
      <c r="F273" t="s">
        <v>1251</v>
      </c>
      <c r="G273">
        <v>21900</v>
      </c>
      <c r="H273">
        <v>120</v>
      </c>
      <c r="I273" t="s">
        <v>227</v>
      </c>
      <c r="J273">
        <v>1</v>
      </c>
      <c r="K273" t="s">
        <v>214</v>
      </c>
      <c r="L273">
        <v>1</v>
      </c>
      <c r="M273" t="s">
        <v>215</v>
      </c>
      <c r="N273">
        <v>8</v>
      </c>
      <c r="O273" t="s">
        <v>228</v>
      </c>
      <c r="P273" t="s">
        <v>216</v>
      </c>
      <c r="Q273">
        <v>302505771</v>
      </c>
      <c r="R273" t="s">
        <v>1405</v>
      </c>
      <c r="S273" t="s">
        <v>1263</v>
      </c>
      <c r="T273" t="s">
        <v>219</v>
      </c>
      <c r="U273">
        <v>0.33</v>
      </c>
      <c r="V273">
        <v>0.1</v>
      </c>
      <c r="W273">
        <v>120</v>
      </c>
      <c r="X273" t="s">
        <v>227</v>
      </c>
      <c r="Y273">
        <v>0</v>
      </c>
      <c r="AA273">
        <v>80</v>
      </c>
      <c r="AB273" t="s">
        <v>220</v>
      </c>
      <c r="AC273">
        <v>3</v>
      </c>
      <c r="AD273">
        <v>101</v>
      </c>
      <c r="AE273" s="6">
        <v>42856</v>
      </c>
      <c r="AF273" s="6">
        <v>42856</v>
      </c>
      <c r="AG273" s="6">
        <v>54658</v>
      </c>
      <c r="AH273" s="6">
        <v>42552</v>
      </c>
      <c r="AI273" s="6">
        <v>54658</v>
      </c>
      <c r="AJ273" s="6">
        <v>42461</v>
      </c>
      <c r="AL273" t="s">
        <v>221</v>
      </c>
      <c r="AM273" t="s">
        <v>221</v>
      </c>
      <c r="AN273" t="s">
        <v>221</v>
      </c>
      <c r="AO273" t="s">
        <v>221</v>
      </c>
    </row>
    <row r="274" spans="1:41" hidden="1" x14ac:dyDescent="0.2">
      <c r="A274">
        <v>2</v>
      </c>
      <c r="B274" t="s">
        <v>36</v>
      </c>
      <c r="C274">
        <v>355</v>
      </c>
      <c r="D274" t="s">
        <v>749</v>
      </c>
      <c r="E274">
        <v>3550000</v>
      </c>
      <c r="F274" t="s">
        <v>75</v>
      </c>
      <c r="G274">
        <v>11000</v>
      </c>
      <c r="H274">
        <v>120</v>
      </c>
      <c r="I274" t="s">
        <v>227</v>
      </c>
      <c r="J274">
        <v>1</v>
      </c>
      <c r="K274" t="s">
        <v>214</v>
      </c>
      <c r="L274">
        <v>1</v>
      </c>
      <c r="M274" t="s">
        <v>215</v>
      </c>
      <c r="N274">
        <v>8</v>
      </c>
      <c r="O274" t="s">
        <v>228</v>
      </c>
      <c r="P274" t="s">
        <v>216</v>
      </c>
      <c r="Q274">
        <v>316073402</v>
      </c>
      <c r="R274" t="s">
        <v>722</v>
      </c>
      <c r="S274" t="s">
        <v>1406</v>
      </c>
      <c r="T274" t="s">
        <v>219</v>
      </c>
      <c r="U274">
        <v>0.33</v>
      </c>
      <c r="V274">
        <v>0.33</v>
      </c>
      <c r="W274">
        <v>120</v>
      </c>
      <c r="X274" t="s">
        <v>227</v>
      </c>
      <c r="Y274">
        <v>0</v>
      </c>
      <c r="AA274">
        <v>80</v>
      </c>
      <c r="AB274" t="s">
        <v>220</v>
      </c>
      <c r="AC274">
        <v>1</v>
      </c>
      <c r="AE274" s="6">
        <v>44075</v>
      </c>
      <c r="AF274" s="6">
        <v>44075</v>
      </c>
      <c r="AG274" s="6">
        <v>59840</v>
      </c>
      <c r="AH274" s="6">
        <v>44075</v>
      </c>
      <c r="AI274" s="6">
        <v>59840</v>
      </c>
      <c r="AJ274" s="6">
        <v>42461</v>
      </c>
      <c r="AL274" t="s">
        <v>221</v>
      </c>
      <c r="AM274" t="s">
        <v>221</v>
      </c>
      <c r="AN274" t="s">
        <v>221</v>
      </c>
      <c r="AO274" t="s">
        <v>221</v>
      </c>
    </row>
    <row r="275" spans="1:41" hidden="1" x14ac:dyDescent="0.2">
      <c r="A275">
        <v>2</v>
      </c>
      <c r="B275" t="s">
        <v>36</v>
      </c>
      <c r="C275">
        <v>359</v>
      </c>
      <c r="D275" t="s">
        <v>753</v>
      </c>
      <c r="E275">
        <v>3590000</v>
      </c>
      <c r="F275" t="s">
        <v>76</v>
      </c>
      <c r="G275">
        <v>20100</v>
      </c>
      <c r="H275">
        <v>63</v>
      </c>
      <c r="I275" t="s">
        <v>2</v>
      </c>
      <c r="J275">
        <v>1</v>
      </c>
      <c r="K275" t="s">
        <v>214</v>
      </c>
      <c r="L275">
        <v>1</v>
      </c>
      <c r="M275" t="s">
        <v>215</v>
      </c>
      <c r="N275">
        <v>0</v>
      </c>
      <c r="P275" t="s">
        <v>216</v>
      </c>
      <c r="Q275">
        <v>59608182</v>
      </c>
      <c r="R275" t="s">
        <v>754</v>
      </c>
      <c r="S275" t="s">
        <v>692</v>
      </c>
      <c r="T275" t="s">
        <v>219</v>
      </c>
      <c r="U275">
        <v>0.5</v>
      </c>
      <c r="V275">
        <v>0.5</v>
      </c>
      <c r="W275">
        <v>63</v>
      </c>
      <c r="X275" t="s">
        <v>2</v>
      </c>
      <c r="Y275">
        <v>0</v>
      </c>
      <c r="AA275">
        <v>80</v>
      </c>
      <c r="AB275" t="s">
        <v>220</v>
      </c>
      <c r="AC275">
        <v>6</v>
      </c>
      <c r="AD275">
        <v>135</v>
      </c>
      <c r="AE275" s="6">
        <v>43040</v>
      </c>
      <c r="AF275" s="6">
        <v>43040</v>
      </c>
      <c r="AG275" s="6">
        <v>50099</v>
      </c>
      <c r="AH275" s="6">
        <v>34700</v>
      </c>
      <c r="AI275" s="6">
        <v>50099</v>
      </c>
      <c r="AJ275" s="6">
        <v>34608</v>
      </c>
      <c r="AL275" t="s">
        <v>221</v>
      </c>
      <c r="AM275" t="s">
        <v>221</v>
      </c>
      <c r="AN275" t="s">
        <v>221</v>
      </c>
      <c r="AO275" t="s">
        <v>221</v>
      </c>
    </row>
    <row r="276" spans="1:41" hidden="1" x14ac:dyDescent="0.2">
      <c r="A276">
        <v>2</v>
      </c>
      <c r="B276" t="s">
        <v>36</v>
      </c>
      <c r="C276">
        <v>359</v>
      </c>
      <c r="D276" t="s">
        <v>753</v>
      </c>
      <c r="E276">
        <v>3590000</v>
      </c>
      <c r="F276" t="s">
        <v>76</v>
      </c>
      <c r="G276">
        <v>30100</v>
      </c>
      <c r="H276">
        <v>64</v>
      </c>
      <c r="I276" t="s">
        <v>222</v>
      </c>
      <c r="J276">
        <v>1</v>
      </c>
      <c r="K276" t="s">
        <v>214</v>
      </c>
      <c r="L276">
        <v>1</v>
      </c>
      <c r="M276" t="s">
        <v>215</v>
      </c>
      <c r="N276">
        <v>0</v>
      </c>
      <c r="P276" t="s">
        <v>216</v>
      </c>
      <c r="Q276">
        <v>31584196</v>
      </c>
      <c r="R276" t="s">
        <v>332</v>
      </c>
      <c r="S276" t="s">
        <v>517</v>
      </c>
      <c r="T276" t="s">
        <v>219</v>
      </c>
      <c r="U276">
        <v>0.75</v>
      </c>
      <c r="V276">
        <v>0.75</v>
      </c>
      <c r="W276">
        <v>64</v>
      </c>
      <c r="X276" t="s">
        <v>222</v>
      </c>
      <c r="Y276">
        <v>0</v>
      </c>
      <c r="AA276">
        <v>80</v>
      </c>
      <c r="AB276" t="s">
        <v>220</v>
      </c>
      <c r="AC276">
        <v>6</v>
      </c>
      <c r="AD276">
        <v>136</v>
      </c>
      <c r="AE276" s="6">
        <v>39391</v>
      </c>
      <c r="AF276" s="6">
        <v>39391</v>
      </c>
      <c r="AG276" s="6">
        <v>50739</v>
      </c>
      <c r="AH276" s="6">
        <v>38944</v>
      </c>
      <c r="AI276" s="6">
        <v>50739</v>
      </c>
      <c r="AJ276" s="6">
        <v>18629</v>
      </c>
      <c r="AL276" t="s">
        <v>221</v>
      </c>
      <c r="AM276" t="s">
        <v>221</v>
      </c>
      <c r="AN276" t="s">
        <v>221</v>
      </c>
      <c r="AO276" t="s">
        <v>221</v>
      </c>
    </row>
    <row r="277" spans="1:41" hidden="1" x14ac:dyDescent="0.2">
      <c r="A277">
        <v>2</v>
      </c>
      <c r="B277" t="s">
        <v>36</v>
      </c>
      <c r="C277">
        <v>359</v>
      </c>
      <c r="D277" t="s">
        <v>753</v>
      </c>
      <c r="E277">
        <v>3590000</v>
      </c>
      <c r="F277" t="s">
        <v>76</v>
      </c>
      <c r="G277">
        <v>50700</v>
      </c>
      <c r="H277">
        <v>120</v>
      </c>
      <c r="I277" t="s">
        <v>227</v>
      </c>
      <c r="J277">
        <v>1</v>
      </c>
      <c r="K277" t="s">
        <v>214</v>
      </c>
      <c r="L277">
        <v>1</v>
      </c>
      <c r="M277" t="s">
        <v>215</v>
      </c>
      <c r="N277">
        <v>8</v>
      </c>
      <c r="O277" t="s">
        <v>228</v>
      </c>
      <c r="P277" t="s">
        <v>216</v>
      </c>
      <c r="Q277">
        <v>29298171</v>
      </c>
      <c r="R277" t="s">
        <v>431</v>
      </c>
      <c r="S277" t="s">
        <v>509</v>
      </c>
      <c r="T277" t="s">
        <v>219</v>
      </c>
      <c r="U277">
        <v>0.75</v>
      </c>
      <c r="V277">
        <v>0.26</v>
      </c>
      <c r="W277">
        <v>120</v>
      </c>
      <c r="X277" t="s">
        <v>227</v>
      </c>
      <c r="Y277">
        <v>0</v>
      </c>
      <c r="AA277">
        <v>80</v>
      </c>
      <c r="AB277" t="s">
        <v>220</v>
      </c>
      <c r="AC277">
        <v>4</v>
      </c>
      <c r="AD277">
        <v>101</v>
      </c>
      <c r="AE277" t="s">
        <v>1407</v>
      </c>
      <c r="AF277" s="6">
        <v>43831</v>
      </c>
      <c r="AG277" s="6">
        <v>50088</v>
      </c>
      <c r="AH277" s="6">
        <v>36121</v>
      </c>
      <c r="AI277" s="6">
        <v>44227</v>
      </c>
      <c r="AJ277" s="6">
        <v>42461</v>
      </c>
      <c r="AL277" t="s">
        <v>221</v>
      </c>
      <c r="AM277" t="s">
        <v>221</v>
      </c>
      <c r="AN277" t="s">
        <v>221</v>
      </c>
      <c r="AO277" t="s">
        <v>221</v>
      </c>
    </row>
    <row r="278" spans="1:41" hidden="1" x14ac:dyDescent="0.2">
      <c r="A278">
        <v>2</v>
      </c>
      <c r="B278" t="s">
        <v>36</v>
      </c>
      <c r="C278">
        <v>359</v>
      </c>
      <c r="D278" t="s">
        <v>753</v>
      </c>
      <c r="E278">
        <v>3590000</v>
      </c>
      <c r="F278" t="s">
        <v>76</v>
      </c>
      <c r="G278">
        <v>50700</v>
      </c>
      <c r="H278">
        <v>120</v>
      </c>
      <c r="I278" t="s">
        <v>227</v>
      </c>
      <c r="J278">
        <v>1</v>
      </c>
      <c r="K278" t="s">
        <v>214</v>
      </c>
      <c r="L278">
        <v>1</v>
      </c>
      <c r="M278" t="s">
        <v>215</v>
      </c>
      <c r="N278">
        <v>8</v>
      </c>
      <c r="O278" t="s">
        <v>228</v>
      </c>
      <c r="P278" t="s">
        <v>216</v>
      </c>
      <c r="Q278">
        <v>40373045</v>
      </c>
      <c r="R278" t="s">
        <v>1408</v>
      </c>
      <c r="S278" t="s">
        <v>1409</v>
      </c>
      <c r="T278" t="s">
        <v>219</v>
      </c>
      <c r="U278">
        <v>0.75</v>
      </c>
      <c r="V278">
        <v>0.24</v>
      </c>
      <c r="W278">
        <v>120</v>
      </c>
      <c r="X278" t="s">
        <v>227</v>
      </c>
      <c r="Y278">
        <v>0</v>
      </c>
      <c r="AA278">
        <v>80</v>
      </c>
      <c r="AB278" t="s">
        <v>220</v>
      </c>
      <c r="AC278">
        <v>3</v>
      </c>
      <c r="AD278">
        <v>136</v>
      </c>
      <c r="AE278" s="6">
        <v>38231</v>
      </c>
      <c r="AF278" s="6">
        <v>43831</v>
      </c>
      <c r="AG278" s="6">
        <v>51342</v>
      </c>
      <c r="AH278" s="6">
        <v>38231</v>
      </c>
      <c r="AI278" s="6">
        <v>51342</v>
      </c>
      <c r="AJ278" s="6">
        <v>42461</v>
      </c>
      <c r="AL278" t="s">
        <v>221</v>
      </c>
      <c r="AM278" t="s">
        <v>221</v>
      </c>
      <c r="AN278" t="s">
        <v>221</v>
      </c>
      <c r="AO278" t="s">
        <v>221</v>
      </c>
    </row>
    <row r="279" spans="1:41" hidden="1" x14ac:dyDescent="0.2">
      <c r="A279">
        <v>2</v>
      </c>
      <c r="B279" t="s">
        <v>36</v>
      </c>
      <c r="C279">
        <v>359</v>
      </c>
      <c r="D279" t="s">
        <v>753</v>
      </c>
      <c r="E279">
        <v>3590000</v>
      </c>
      <c r="F279" t="s">
        <v>76</v>
      </c>
      <c r="G279">
        <v>50700</v>
      </c>
      <c r="H279">
        <v>120</v>
      </c>
      <c r="I279" t="s">
        <v>227</v>
      </c>
      <c r="J279">
        <v>1</v>
      </c>
      <c r="K279" t="s">
        <v>214</v>
      </c>
      <c r="L279">
        <v>1</v>
      </c>
      <c r="M279" t="s">
        <v>215</v>
      </c>
      <c r="N279">
        <v>8</v>
      </c>
      <c r="O279" t="s">
        <v>228</v>
      </c>
      <c r="P279" t="s">
        <v>216</v>
      </c>
      <c r="Q279">
        <v>55444301</v>
      </c>
      <c r="R279" t="s">
        <v>755</v>
      </c>
      <c r="S279" t="s">
        <v>756</v>
      </c>
      <c r="T279" t="s">
        <v>219</v>
      </c>
      <c r="U279">
        <v>0.75</v>
      </c>
      <c r="V279">
        <v>0.25</v>
      </c>
      <c r="W279">
        <v>120</v>
      </c>
      <c r="X279" t="s">
        <v>227</v>
      </c>
      <c r="Y279">
        <v>0</v>
      </c>
      <c r="AA279">
        <v>80</v>
      </c>
      <c r="AB279" t="s">
        <v>220</v>
      </c>
      <c r="AC279">
        <v>5</v>
      </c>
      <c r="AD279">
        <v>136</v>
      </c>
      <c r="AE279" s="6">
        <v>34001</v>
      </c>
      <c r="AF279" s="6">
        <v>42461</v>
      </c>
      <c r="AG279" s="6">
        <v>45169</v>
      </c>
      <c r="AH279" s="6">
        <v>33208</v>
      </c>
      <c r="AI279" s="6">
        <v>45169</v>
      </c>
      <c r="AJ279" s="6">
        <v>42461</v>
      </c>
      <c r="AL279" t="s">
        <v>221</v>
      </c>
      <c r="AM279" t="s">
        <v>221</v>
      </c>
      <c r="AN279" t="s">
        <v>221</v>
      </c>
      <c r="AO279" t="s">
        <v>221</v>
      </c>
    </row>
    <row r="280" spans="1:41" hidden="1" x14ac:dyDescent="0.2">
      <c r="A280">
        <v>2</v>
      </c>
      <c r="B280" t="s">
        <v>36</v>
      </c>
      <c r="C280">
        <v>361</v>
      </c>
      <c r="D280" t="s">
        <v>758</v>
      </c>
      <c r="E280">
        <v>3610000</v>
      </c>
      <c r="F280" t="s">
        <v>77</v>
      </c>
      <c r="G280">
        <v>10500</v>
      </c>
      <c r="H280">
        <v>121</v>
      </c>
      <c r="I280" t="s">
        <v>410</v>
      </c>
      <c r="J280">
        <v>1</v>
      </c>
      <c r="K280" t="s">
        <v>214</v>
      </c>
      <c r="L280">
        <v>1</v>
      </c>
      <c r="M280" t="s">
        <v>215</v>
      </c>
      <c r="N280">
        <v>8</v>
      </c>
      <c r="O280" t="s">
        <v>228</v>
      </c>
      <c r="P280" t="s">
        <v>216</v>
      </c>
      <c r="Q280">
        <v>11731338</v>
      </c>
      <c r="R280" t="s">
        <v>1410</v>
      </c>
      <c r="S280" t="s">
        <v>528</v>
      </c>
      <c r="T280" t="s">
        <v>219</v>
      </c>
      <c r="U280">
        <v>0.33</v>
      </c>
      <c r="V280">
        <v>0.08</v>
      </c>
      <c r="W280">
        <v>121</v>
      </c>
      <c r="X280" t="s">
        <v>410</v>
      </c>
      <c r="Y280">
        <v>0</v>
      </c>
      <c r="AA280">
        <v>80</v>
      </c>
      <c r="AB280" t="s">
        <v>220</v>
      </c>
      <c r="AC280">
        <v>3</v>
      </c>
      <c r="AE280" s="6">
        <v>43525</v>
      </c>
      <c r="AF280" s="6">
        <v>43891</v>
      </c>
      <c r="AG280" s="6">
        <v>56250</v>
      </c>
      <c r="AH280" s="6">
        <v>43525</v>
      </c>
      <c r="AI280" s="6">
        <v>44104</v>
      </c>
      <c r="AJ280" s="6">
        <v>42461</v>
      </c>
      <c r="AL280" t="s">
        <v>221</v>
      </c>
      <c r="AM280" t="s">
        <v>221</v>
      </c>
      <c r="AN280" t="s">
        <v>221</v>
      </c>
      <c r="AO280" t="s">
        <v>221</v>
      </c>
    </row>
    <row r="281" spans="1:41" hidden="1" x14ac:dyDescent="0.2">
      <c r="A281">
        <v>2</v>
      </c>
      <c r="B281" t="s">
        <v>36</v>
      </c>
      <c r="C281">
        <v>361</v>
      </c>
      <c r="D281" t="s">
        <v>758</v>
      </c>
      <c r="E281">
        <v>3610000</v>
      </c>
      <c r="F281" t="s">
        <v>77</v>
      </c>
      <c r="G281">
        <v>10500</v>
      </c>
      <c r="H281">
        <v>121</v>
      </c>
      <c r="I281" t="s">
        <v>410</v>
      </c>
      <c r="J281">
        <v>1</v>
      </c>
      <c r="K281" t="s">
        <v>214</v>
      </c>
      <c r="L281">
        <v>1</v>
      </c>
      <c r="M281" t="s">
        <v>215</v>
      </c>
      <c r="N281">
        <v>8</v>
      </c>
      <c r="O281" t="s">
        <v>228</v>
      </c>
      <c r="P281" t="s">
        <v>216</v>
      </c>
      <c r="Q281">
        <v>29539442</v>
      </c>
      <c r="R281" t="s">
        <v>1411</v>
      </c>
      <c r="S281" t="s">
        <v>858</v>
      </c>
      <c r="T281" t="s">
        <v>219</v>
      </c>
      <c r="U281">
        <v>0.33</v>
      </c>
      <c r="V281">
        <v>0.25</v>
      </c>
      <c r="W281">
        <v>121</v>
      </c>
      <c r="X281" t="s">
        <v>410</v>
      </c>
      <c r="Y281">
        <v>0</v>
      </c>
      <c r="AA281">
        <v>80</v>
      </c>
      <c r="AB281" t="s">
        <v>220</v>
      </c>
      <c r="AC281">
        <v>5</v>
      </c>
      <c r="AD281">
        <v>111</v>
      </c>
      <c r="AE281" s="6">
        <v>41518</v>
      </c>
      <c r="AF281" s="6">
        <v>43537</v>
      </c>
      <c r="AG281" s="6">
        <v>51014</v>
      </c>
      <c r="AH281" s="6">
        <v>41518</v>
      </c>
      <c r="AI281" s="6">
        <v>51043</v>
      </c>
      <c r="AJ281" s="6">
        <v>42461</v>
      </c>
      <c r="AL281" t="s">
        <v>221</v>
      </c>
      <c r="AM281" t="s">
        <v>221</v>
      </c>
      <c r="AN281" t="s">
        <v>221</v>
      </c>
      <c r="AO281" t="s">
        <v>221</v>
      </c>
    </row>
    <row r="282" spans="1:41" hidden="1" x14ac:dyDescent="0.2">
      <c r="A282">
        <v>2</v>
      </c>
      <c r="B282" t="s">
        <v>36</v>
      </c>
      <c r="C282">
        <v>362</v>
      </c>
      <c r="D282" t="s">
        <v>759</v>
      </c>
      <c r="E282">
        <v>3620000</v>
      </c>
      <c r="F282" t="s">
        <v>78</v>
      </c>
      <c r="G282">
        <v>10300</v>
      </c>
      <c r="H282">
        <v>121</v>
      </c>
      <c r="I282" t="s">
        <v>410</v>
      </c>
      <c r="J282">
        <v>1</v>
      </c>
      <c r="K282" t="s">
        <v>214</v>
      </c>
      <c r="L282">
        <v>1</v>
      </c>
      <c r="M282" t="s">
        <v>215</v>
      </c>
      <c r="N282">
        <v>8</v>
      </c>
      <c r="O282" t="s">
        <v>228</v>
      </c>
      <c r="P282" t="s">
        <v>216</v>
      </c>
      <c r="Q282">
        <v>66431362</v>
      </c>
      <c r="R282" t="s">
        <v>760</v>
      </c>
      <c r="S282" t="s">
        <v>761</v>
      </c>
      <c r="T282" t="s">
        <v>219</v>
      </c>
      <c r="U282">
        <v>0.33</v>
      </c>
      <c r="V282">
        <v>0.33</v>
      </c>
      <c r="W282">
        <v>121</v>
      </c>
      <c r="X282" t="s">
        <v>410</v>
      </c>
      <c r="Y282">
        <v>0</v>
      </c>
      <c r="AA282">
        <v>80</v>
      </c>
      <c r="AB282" t="s">
        <v>220</v>
      </c>
      <c r="AC282">
        <v>2</v>
      </c>
      <c r="AE282" s="6">
        <v>43891</v>
      </c>
      <c r="AF282" s="6">
        <v>43891</v>
      </c>
      <c r="AG282" s="6">
        <v>68362</v>
      </c>
      <c r="AH282" s="6">
        <v>43891</v>
      </c>
      <c r="AI282" s="6">
        <v>55609</v>
      </c>
      <c r="AJ282" s="6">
        <v>42461</v>
      </c>
      <c r="AL282" t="s">
        <v>221</v>
      </c>
      <c r="AM282" t="s">
        <v>221</v>
      </c>
      <c r="AN282" t="s">
        <v>221</v>
      </c>
      <c r="AO282" t="s">
        <v>221</v>
      </c>
    </row>
    <row r="283" spans="1:41" hidden="1" x14ac:dyDescent="0.2">
      <c r="A283">
        <v>2</v>
      </c>
      <c r="B283" t="s">
        <v>36</v>
      </c>
      <c r="C283">
        <v>363</v>
      </c>
      <c r="D283" t="s">
        <v>762</v>
      </c>
      <c r="E283">
        <v>3630000</v>
      </c>
      <c r="F283" t="s">
        <v>79</v>
      </c>
      <c r="G283">
        <v>21600</v>
      </c>
      <c r="H283">
        <v>121</v>
      </c>
      <c r="I283" t="s">
        <v>410</v>
      </c>
      <c r="J283">
        <v>1</v>
      </c>
      <c r="K283" t="s">
        <v>214</v>
      </c>
      <c r="L283">
        <v>1</v>
      </c>
      <c r="M283" t="s">
        <v>215</v>
      </c>
      <c r="N283">
        <v>8</v>
      </c>
      <c r="O283" t="s">
        <v>228</v>
      </c>
      <c r="P283" t="s">
        <v>216</v>
      </c>
      <c r="Q283">
        <v>204049605</v>
      </c>
      <c r="R283" t="s">
        <v>1412</v>
      </c>
      <c r="S283" t="s">
        <v>405</v>
      </c>
      <c r="T283" t="s">
        <v>219</v>
      </c>
      <c r="U283">
        <v>0.5</v>
      </c>
      <c r="V283">
        <v>0.25</v>
      </c>
      <c r="W283">
        <v>121</v>
      </c>
      <c r="X283" t="s">
        <v>410</v>
      </c>
      <c r="Y283">
        <v>0</v>
      </c>
      <c r="AA283">
        <v>80</v>
      </c>
      <c r="AB283" t="s">
        <v>220</v>
      </c>
      <c r="AC283">
        <v>3</v>
      </c>
      <c r="AE283" s="6">
        <v>43621</v>
      </c>
      <c r="AF283" s="6">
        <v>43621</v>
      </c>
      <c r="AG283" s="6">
        <v>57953</v>
      </c>
      <c r="AH283" s="6">
        <v>43621</v>
      </c>
      <c r="AI283" s="6">
        <v>44439</v>
      </c>
      <c r="AJ283" s="6">
        <v>42461</v>
      </c>
      <c r="AL283" t="s">
        <v>221</v>
      </c>
      <c r="AM283" t="s">
        <v>221</v>
      </c>
      <c r="AN283" t="s">
        <v>221</v>
      </c>
      <c r="AO283" t="s">
        <v>221</v>
      </c>
    </row>
    <row r="284" spans="1:41" hidden="1" x14ac:dyDescent="0.2">
      <c r="A284">
        <v>2</v>
      </c>
      <c r="B284" t="s">
        <v>36</v>
      </c>
      <c r="C284">
        <v>363</v>
      </c>
      <c r="D284" t="s">
        <v>762</v>
      </c>
      <c r="E284">
        <v>3630000</v>
      </c>
      <c r="F284" t="s">
        <v>79</v>
      </c>
      <c r="G284">
        <v>21600</v>
      </c>
      <c r="H284">
        <v>121</v>
      </c>
      <c r="I284" t="s">
        <v>410</v>
      </c>
      <c r="J284">
        <v>1</v>
      </c>
      <c r="K284" t="s">
        <v>214</v>
      </c>
      <c r="L284">
        <v>1</v>
      </c>
      <c r="M284" t="s">
        <v>215</v>
      </c>
      <c r="N284">
        <v>8</v>
      </c>
      <c r="O284" t="s">
        <v>228</v>
      </c>
      <c r="P284" t="s">
        <v>216</v>
      </c>
      <c r="Q284">
        <v>313350704</v>
      </c>
      <c r="R284" t="s">
        <v>691</v>
      </c>
      <c r="S284" t="s">
        <v>763</v>
      </c>
      <c r="T284" t="s">
        <v>219</v>
      </c>
      <c r="U284">
        <v>0.5</v>
      </c>
      <c r="V284">
        <v>0.25</v>
      </c>
      <c r="W284">
        <v>121</v>
      </c>
      <c r="X284" t="s">
        <v>410</v>
      </c>
      <c r="Y284">
        <v>0</v>
      </c>
      <c r="AA284">
        <v>80</v>
      </c>
      <c r="AB284" t="s">
        <v>220</v>
      </c>
      <c r="AC284">
        <v>2</v>
      </c>
      <c r="AE284" s="6">
        <v>43891</v>
      </c>
      <c r="AF284" s="6">
        <v>43891</v>
      </c>
      <c r="AG284" s="6">
        <v>59322</v>
      </c>
      <c r="AH284" s="6">
        <v>43891</v>
      </c>
      <c r="AI284" s="6">
        <v>59322</v>
      </c>
      <c r="AJ284" s="6">
        <v>42461</v>
      </c>
      <c r="AL284" t="s">
        <v>221</v>
      </c>
      <c r="AM284" t="s">
        <v>221</v>
      </c>
      <c r="AN284" t="s">
        <v>221</v>
      </c>
      <c r="AO284" t="s">
        <v>221</v>
      </c>
    </row>
    <row r="285" spans="1:41" hidden="1" x14ac:dyDescent="0.2">
      <c r="A285">
        <v>2</v>
      </c>
      <c r="B285" t="s">
        <v>36</v>
      </c>
      <c r="C285">
        <v>365</v>
      </c>
      <c r="D285" t="s">
        <v>764</v>
      </c>
      <c r="E285">
        <v>3650000</v>
      </c>
      <c r="F285" t="s">
        <v>80</v>
      </c>
      <c r="G285">
        <v>32100</v>
      </c>
      <c r="H285">
        <v>121</v>
      </c>
      <c r="I285" t="s">
        <v>410</v>
      </c>
      <c r="J285">
        <v>1</v>
      </c>
      <c r="K285" t="s">
        <v>214</v>
      </c>
      <c r="L285">
        <v>1</v>
      </c>
      <c r="M285" t="s">
        <v>215</v>
      </c>
      <c r="N285">
        <v>8</v>
      </c>
      <c r="O285" t="s">
        <v>228</v>
      </c>
      <c r="P285" t="s">
        <v>216</v>
      </c>
      <c r="Q285">
        <v>39649405</v>
      </c>
      <c r="R285" t="s">
        <v>332</v>
      </c>
      <c r="S285" t="s">
        <v>667</v>
      </c>
      <c r="T285" t="s">
        <v>219</v>
      </c>
      <c r="U285">
        <v>0.33</v>
      </c>
      <c r="V285">
        <v>0.33</v>
      </c>
      <c r="W285">
        <v>121</v>
      </c>
      <c r="X285" t="s">
        <v>410</v>
      </c>
      <c r="Y285">
        <v>0</v>
      </c>
      <c r="AA285">
        <v>80</v>
      </c>
      <c r="AB285" t="s">
        <v>220</v>
      </c>
      <c r="AC285">
        <v>4</v>
      </c>
      <c r="AE285" s="6">
        <v>42644</v>
      </c>
      <c r="AF285" s="6">
        <v>44044</v>
      </c>
      <c r="AG285" s="6">
        <v>55349</v>
      </c>
      <c r="AH285" s="6">
        <v>43296</v>
      </c>
      <c r="AI285" s="6">
        <v>55349</v>
      </c>
      <c r="AJ285" s="6">
        <v>42461</v>
      </c>
      <c r="AL285" t="s">
        <v>221</v>
      </c>
      <c r="AM285" t="s">
        <v>221</v>
      </c>
      <c r="AN285" t="s">
        <v>221</v>
      </c>
      <c r="AO285" t="s">
        <v>221</v>
      </c>
    </row>
    <row r="286" spans="1:41" hidden="1" x14ac:dyDescent="0.2">
      <c r="A286">
        <v>2</v>
      </c>
      <c r="B286" t="s">
        <v>36</v>
      </c>
      <c r="C286">
        <v>366</v>
      </c>
      <c r="D286" t="s">
        <v>765</v>
      </c>
      <c r="E286">
        <v>3660000</v>
      </c>
      <c r="F286" t="s">
        <v>81</v>
      </c>
      <c r="G286">
        <v>6100</v>
      </c>
      <c r="H286">
        <v>63</v>
      </c>
      <c r="I286" t="s">
        <v>2</v>
      </c>
      <c r="J286">
        <v>1</v>
      </c>
      <c r="K286" t="s">
        <v>214</v>
      </c>
      <c r="L286">
        <v>1</v>
      </c>
      <c r="M286" t="s">
        <v>215</v>
      </c>
      <c r="N286">
        <v>0</v>
      </c>
      <c r="P286" t="s">
        <v>216</v>
      </c>
      <c r="Q286">
        <v>34436659</v>
      </c>
      <c r="R286" t="s">
        <v>1413</v>
      </c>
      <c r="S286" t="s">
        <v>377</v>
      </c>
      <c r="T286" t="s">
        <v>219</v>
      </c>
      <c r="U286">
        <v>0.5</v>
      </c>
      <c r="V286">
        <v>0.5</v>
      </c>
      <c r="W286">
        <v>63</v>
      </c>
      <c r="X286" t="s">
        <v>2</v>
      </c>
      <c r="Y286">
        <v>0</v>
      </c>
      <c r="AA286">
        <v>80</v>
      </c>
      <c r="AB286" t="s">
        <v>220</v>
      </c>
      <c r="AC286">
        <v>6</v>
      </c>
      <c r="AD286">
        <v>104</v>
      </c>
      <c r="AE286" s="6">
        <v>43160</v>
      </c>
      <c r="AF286" s="6">
        <v>43160</v>
      </c>
      <c r="AG286" s="6">
        <v>50736</v>
      </c>
      <c r="AH286" s="6">
        <v>38200</v>
      </c>
      <c r="AI286" s="6">
        <v>50736</v>
      </c>
      <c r="AJ286" s="6">
        <v>38078</v>
      </c>
      <c r="AL286" t="s">
        <v>221</v>
      </c>
      <c r="AM286" t="s">
        <v>221</v>
      </c>
      <c r="AN286" t="s">
        <v>221</v>
      </c>
      <c r="AO286" t="s">
        <v>221</v>
      </c>
    </row>
    <row r="287" spans="1:41" hidden="1" x14ac:dyDescent="0.2">
      <c r="A287">
        <v>2</v>
      </c>
      <c r="B287" t="s">
        <v>36</v>
      </c>
      <c r="C287">
        <v>366</v>
      </c>
      <c r="D287" t="s">
        <v>765</v>
      </c>
      <c r="E287">
        <v>3660020</v>
      </c>
      <c r="F287" t="s">
        <v>768</v>
      </c>
      <c r="G287">
        <v>121200</v>
      </c>
      <c r="H287">
        <v>120</v>
      </c>
      <c r="I287" t="s">
        <v>227</v>
      </c>
      <c r="J287">
        <v>1</v>
      </c>
      <c r="K287" t="s">
        <v>214</v>
      </c>
      <c r="L287">
        <v>1</v>
      </c>
      <c r="M287" t="s">
        <v>215</v>
      </c>
      <c r="N287">
        <v>8</v>
      </c>
      <c r="O287" t="s">
        <v>228</v>
      </c>
      <c r="P287" t="s">
        <v>216</v>
      </c>
      <c r="Q287">
        <v>52678752</v>
      </c>
      <c r="R287" t="s">
        <v>1414</v>
      </c>
      <c r="S287" t="s">
        <v>1415</v>
      </c>
      <c r="T287" t="s">
        <v>225</v>
      </c>
      <c r="U287">
        <v>0.5</v>
      </c>
      <c r="V287">
        <v>0.5</v>
      </c>
      <c r="W287">
        <v>120</v>
      </c>
      <c r="X287" t="s">
        <v>227</v>
      </c>
      <c r="Y287">
        <v>0</v>
      </c>
      <c r="AA287">
        <v>80</v>
      </c>
      <c r="AB287" t="s">
        <v>220</v>
      </c>
      <c r="AC287">
        <v>2</v>
      </c>
      <c r="AE287" s="6">
        <v>43391</v>
      </c>
      <c r="AF287" s="6">
        <v>43391</v>
      </c>
      <c r="AG287" s="6">
        <v>54392</v>
      </c>
      <c r="AH287" s="6">
        <v>43391</v>
      </c>
      <c r="AI287" s="6">
        <v>54392</v>
      </c>
      <c r="AJ287" s="6">
        <v>42461</v>
      </c>
      <c r="AL287" t="s">
        <v>221</v>
      </c>
      <c r="AM287" t="s">
        <v>221</v>
      </c>
      <c r="AN287" t="s">
        <v>221</v>
      </c>
      <c r="AO287" t="s">
        <v>221</v>
      </c>
    </row>
    <row r="288" spans="1:41" hidden="1" x14ac:dyDescent="0.2">
      <c r="A288">
        <v>2</v>
      </c>
      <c r="B288" t="s">
        <v>36</v>
      </c>
      <c r="C288">
        <v>368</v>
      </c>
      <c r="D288" t="s">
        <v>770</v>
      </c>
      <c r="E288">
        <v>3680010</v>
      </c>
      <c r="F288" t="s">
        <v>771</v>
      </c>
      <c r="G288">
        <v>121300</v>
      </c>
      <c r="H288">
        <v>121</v>
      </c>
      <c r="I288" t="s">
        <v>410</v>
      </c>
      <c r="J288">
        <v>1</v>
      </c>
      <c r="K288" t="s">
        <v>214</v>
      </c>
      <c r="L288">
        <v>1</v>
      </c>
      <c r="M288" t="s">
        <v>215</v>
      </c>
      <c r="N288">
        <v>8</v>
      </c>
      <c r="O288" t="s">
        <v>228</v>
      </c>
      <c r="P288" t="s">
        <v>216</v>
      </c>
      <c r="Q288">
        <v>203784459</v>
      </c>
      <c r="R288" t="s">
        <v>1416</v>
      </c>
      <c r="S288" t="s">
        <v>907</v>
      </c>
      <c r="T288" t="s">
        <v>219</v>
      </c>
      <c r="U288">
        <v>0.5</v>
      </c>
      <c r="V288">
        <v>0.5</v>
      </c>
      <c r="W288">
        <v>121</v>
      </c>
      <c r="X288" t="s">
        <v>410</v>
      </c>
      <c r="Y288">
        <v>0</v>
      </c>
      <c r="AA288">
        <v>80</v>
      </c>
      <c r="AB288" t="s">
        <v>220</v>
      </c>
      <c r="AC288">
        <v>3</v>
      </c>
      <c r="AE288" s="6">
        <v>43723</v>
      </c>
      <c r="AF288" s="6">
        <v>43723</v>
      </c>
      <c r="AG288" s="6">
        <v>58134</v>
      </c>
      <c r="AH288" s="6">
        <v>43723</v>
      </c>
      <c r="AI288" s="6">
        <v>58134</v>
      </c>
      <c r="AJ288" s="6">
        <v>42461</v>
      </c>
      <c r="AL288" t="s">
        <v>221</v>
      </c>
      <c r="AM288" t="s">
        <v>221</v>
      </c>
      <c r="AN288" t="s">
        <v>221</v>
      </c>
      <c r="AO288" t="s">
        <v>221</v>
      </c>
    </row>
    <row r="289" spans="1:41" hidden="1" x14ac:dyDescent="0.2">
      <c r="A289">
        <v>2</v>
      </c>
      <c r="B289" t="s">
        <v>36</v>
      </c>
      <c r="C289">
        <v>370</v>
      </c>
      <c r="D289" t="s">
        <v>774</v>
      </c>
      <c r="E289">
        <v>3700000</v>
      </c>
      <c r="F289" t="s">
        <v>83</v>
      </c>
      <c r="G289">
        <v>10700</v>
      </c>
      <c r="H289">
        <v>121</v>
      </c>
      <c r="I289" t="s">
        <v>410</v>
      </c>
      <c r="J289">
        <v>1</v>
      </c>
      <c r="K289" t="s">
        <v>214</v>
      </c>
      <c r="L289">
        <v>1</v>
      </c>
      <c r="M289" t="s">
        <v>215</v>
      </c>
      <c r="N289">
        <v>8</v>
      </c>
      <c r="O289" t="s">
        <v>228</v>
      </c>
      <c r="P289" t="s">
        <v>216</v>
      </c>
      <c r="Q289">
        <v>27136167</v>
      </c>
      <c r="R289" t="s">
        <v>775</v>
      </c>
      <c r="S289" t="s">
        <v>776</v>
      </c>
      <c r="T289" t="s">
        <v>219</v>
      </c>
      <c r="U289">
        <v>0.33</v>
      </c>
      <c r="V289">
        <v>0.33</v>
      </c>
      <c r="W289">
        <v>121</v>
      </c>
      <c r="X289" t="s">
        <v>410</v>
      </c>
      <c r="Y289">
        <v>0</v>
      </c>
      <c r="AA289">
        <v>80</v>
      </c>
      <c r="AB289" t="s">
        <v>220</v>
      </c>
      <c r="AC289">
        <v>4</v>
      </c>
      <c r="AE289" s="6">
        <v>42491</v>
      </c>
      <c r="AF289" s="6">
        <v>42491</v>
      </c>
      <c r="AG289" s="6">
        <v>49795</v>
      </c>
      <c r="AH289" s="6">
        <v>42491</v>
      </c>
      <c r="AI289" s="6">
        <v>49795</v>
      </c>
      <c r="AJ289" s="6">
        <v>42461</v>
      </c>
      <c r="AL289" t="s">
        <v>221</v>
      </c>
      <c r="AM289" t="s">
        <v>221</v>
      </c>
      <c r="AN289" t="s">
        <v>221</v>
      </c>
      <c r="AO289" t="s">
        <v>221</v>
      </c>
    </row>
    <row r="290" spans="1:41" hidden="1" x14ac:dyDescent="0.2">
      <c r="A290">
        <v>2</v>
      </c>
      <c r="B290" t="s">
        <v>36</v>
      </c>
      <c r="C290">
        <v>371</v>
      </c>
      <c r="D290" t="s">
        <v>777</v>
      </c>
      <c r="E290">
        <v>3710000</v>
      </c>
      <c r="F290" t="s">
        <v>84</v>
      </c>
      <c r="G290">
        <v>12100</v>
      </c>
      <c r="H290">
        <v>121</v>
      </c>
      <c r="I290" t="s">
        <v>410</v>
      </c>
      <c r="J290">
        <v>1</v>
      </c>
      <c r="K290" t="s">
        <v>214</v>
      </c>
      <c r="L290">
        <v>1</v>
      </c>
      <c r="M290" t="s">
        <v>215</v>
      </c>
      <c r="N290">
        <v>8</v>
      </c>
      <c r="O290" t="s">
        <v>228</v>
      </c>
      <c r="P290" t="s">
        <v>216</v>
      </c>
      <c r="Q290">
        <v>24369753</v>
      </c>
      <c r="R290" t="s">
        <v>778</v>
      </c>
      <c r="S290" t="s">
        <v>408</v>
      </c>
      <c r="T290" t="s">
        <v>219</v>
      </c>
      <c r="U290">
        <v>0.33</v>
      </c>
      <c r="V290">
        <v>0.33</v>
      </c>
      <c r="W290">
        <v>121</v>
      </c>
      <c r="X290" t="s">
        <v>410</v>
      </c>
      <c r="Y290">
        <v>0</v>
      </c>
      <c r="AA290">
        <v>80</v>
      </c>
      <c r="AB290" t="s">
        <v>220</v>
      </c>
      <c r="AC290">
        <v>5</v>
      </c>
      <c r="AD290">
        <v>111</v>
      </c>
      <c r="AE290" s="6">
        <v>36100</v>
      </c>
      <c r="AF290" s="6">
        <v>42461</v>
      </c>
      <c r="AG290" s="6">
        <v>45657</v>
      </c>
      <c r="AH290" s="6">
        <v>34243</v>
      </c>
      <c r="AI290" s="6">
        <v>45657</v>
      </c>
      <c r="AJ290" s="6">
        <v>42461</v>
      </c>
      <c r="AL290" t="s">
        <v>221</v>
      </c>
      <c r="AM290" t="s">
        <v>221</v>
      </c>
      <c r="AN290" t="s">
        <v>221</v>
      </c>
      <c r="AO290" t="s">
        <v>221</v>
      </c>
    </row>
    <row r="291" spans="1:41" hidden="1" x14ac:dyDescent="0.2">
      <c r="A291">
        <v>2</v>
      </c>
      <c r="B291" t="s">
        <v>36</v>
      </c>
      <c r="C291">
        <v>374</v>
      </c>
      <c r="D291" t="s">
        <v>779</v>
      </c>
      <c r="E291">
        <v>3740000</v>
      </c>
      <c r="F291" t="s">
        <v>85</v>
      </c>
      <c r="G291">
        <v>10700</v>
      </c>
      <c r="H291">
        <v>121</v>
      </c>
      <c r="I291" t="s">
        <v>410</v>
      </c>
      <c r="J291">
        <v>1</v>
      </c>
      <c r="K291" t="s">
        <v>214</v>
      </c>
      <c r="L291">
        <v>1</v>
      </c>
      <c r="M291" t="s">
        <v>215</v>
      </c>
      <c r="N291">
        <v>8</v>
      </c>
      <c r="O291" t="s">
        <v>228</v>
      </c>
      <c r="P291" t="s">
        <v>216</v>
      </c>
      <c r="Q291">
        <v>33825357</v>
      </c>
      <c r="R291" t="s">
        <v>1417</v>
      </c>
      <c r="S291" t="s">
        <v>1418</v>
      </c>
      <c r="T291" t="s">
        <v>219</v>
      </c>
      <c r="U291">
        <v>0.33</v>
      </c>
      <c r="V291">
        <v>0.08</v>
      </c>
      <c r="W291">
        <v>121</v>
      </c>
      <c r="X291" t="s">
        <v>410</v>
      </c>
      <c r="Y291">
        <v>0</v>
      </c>
      <c r="AA291">
        <v>80</v>
      </c>
      <c r="AB291" t="s">
        <v>220</v>
      </c>
      <c r="AC291">
        <v>5</v>
      </c>
      <c r="AD291">
        <v>102</v>
      </c>
      <c r="AE291" s="6">
        <v>40330</v>
      </c>
      <c r="AF291" s="6">
        <v>43149</v>
      </c>
      <c r="AG291" s="6">
        <v>49674</v>
      </c>
      <c r="AH291" s="6">
        <v>40330</v>
      </c>
      <c r="AI291" s="6">
        <v>44742</v>
      </c>
      <c r="AJ291" s="6">
        <v>42461</v>
      </c>
      <c r="AL291" t="s">
        <v>221</v>
      </c>
      <c r="AM291" t="s">
        <v>221</v>
      </c>
      <c r="AN291" t="s">
        <v>221</v>
      </c>
      <c r="AO291" t="s">
        <v>221</v>
      </c>
    </row>
    <row r="292" spans="1:41" hidden="1" x14ac:dyDescent="0.2">
      <c r="A292">
        <v>2</v>
      </c>
      <c r="B292" t="s">
        <v>36</v>
      </c>
      <c r="C292">
        <v>374</v>
      </c>
      <c r="D292" t="s">
        <v>779</v>
      </c>
      <c r="E292">
        <v>3740000</v>
      </c>
      <c r="F292" t="s">
        <v>85</v>
      </c>
      <c r="G292">
        <v>10700</v>
      </c>
      <c r="H292">
        <v>121</v>
      </c>
      <c r="I292" t="s">
        <v>410</v>
      </c>
      <c r="J292">
        <v>1</v>
      </c>
      <c r="K292" t="s">
        <v>214</v>
      </c>
      <c r="L292">
        <v>1</v>
      </c>
      <c r="M292" t="s">
        <v>215</v>
      </c>
      <c r="N292">
        <v>8</v>
      </c>
      <c r="O292" t="s">
        <v>228</v>
      </c>
      <c r="P292" t="s">
        <v>216</v>
      </c>
      <c r="Q292">
        <v>302626122</v>
      </c>
      <c r="R292" t="s">
        <v>1419</v>
      </c>
      <c r="S292" t="s">
        <v>507</v>
      </c>
      <c r="T292" t="s">
        <v>219</v>
      </c>
      <c r="U292">
        <v>0.33</v>
      </c>
      <c r="V292">
        <v>0.25</v>
      </c>
      <c r="W292">
        <v>121</v>
      </c>
      <c r="X292" t="s">
        <v>410</v>
      </c>
      <c r="Y292">
        <v>0</v>
      </c>
      <c r="AA292">
        <v>80</v>
      </c>
      <c r="AB292" t="s">
        <v>220</v>
      </c>
      <c r="AC292">
        <v>2</v>
      </c>
      <c r="AE292" s="6">
        <v>43955</v>
      </c>
      <c r="AF292" s="6">
        <v>43955</v>
      </c>
      <c r="AG292" s="6">
        <v>49674</v>
      </c>
      <c r="AH292" s="6">
        <v>43955</v>
      </c>
      <c r="AI292" s="6">
        <v>44741</v>
      </c>
      <c r="AJ292" s="6">
        <v>42461</v>
      </c>
      <c r="AL292" t="s">
        <v>221</v>
      </c>
      <c r="AM292" t="s">
        <v>221</v>
      </c>
      <c r="AN292" t="s">
        <v>221</v>
      </c>
      <c r="AO292" t="s">
        <v>221</v>
      </c>
    </row>
    <row r="293" spans="1:41" hidden="1" x14ac:dyDescent="0.2">
      <c r="A293">
        <v>2</v>
      </c>
      <c r="B293" t="s">
        <v>36</v>
      </c>
      <c r="C293">
        <v>375</v>
      </c>
      <c r="D293" t="s">
        <v>784</v>
      </c>
      <c r="E293">
        <v>3750000</v>
      </c>
      <c r="F293" t="s">
        <v>86</v>
      </c>
      <c r="G293">
        <v>21200</v>
      </c>
      <c r="H293">
        <v>121</v>
      </c>
      <c r="I293" t="s">
        <v>410</v>
      </c>
      <c r="J293">
        <v>1</v>
      </c>
      <c r="K293" t="s">
        <v>214</v>
      </c>
      <c r="L293">
        <v>1</v>
      </c>
      <c r="M293" t="s">
        <v>215</v>
      </c>
      <c r="N293">
        <v>8</v>
      </c>
      <c r="O293" t="s">
        <v>228</v>
      </c>
      <c r="P293" t="s">
        <v>216</v>
      </c>
      <c r="Q293">
        <v>66199696</v>
      </c>
      <c r="R293" t="s">
        <v>1420</v>
      </c>
      <c r="S293" t="s">
        <v>1309</v>
      </c>
      <c r="T293" t="s">
        <v>219</v>
      </c>
      <c r="U293">
        <v>0.33</v>
      </c>
      <c r="V293">
        <v>0.33</v>
      </c>
      <c r="W293">
        <v>121</v>
      </c>
      <c r="X293" t="s">
        <v>410</v>
      </c>
      <c r="Y293">
        <v>0</v>
      </c>
      <c r="AA293">
        <v>80</v>
      </c>
      <c r="AB293" t="s">
        <v>220</v>
      </c>
      <c r="AC293">
        <v>2</v>
      </c>
      <c r="AE293" s="6">
        <v>43983</v>
      </c>
      <c r="AF293" s="6">
        <v>43983</v>
      </c>
      <c r="AG293" s="6">
        <v>53296</v>
      </c>
      <c r="AH293" s="6">
        <v>43983</v>
      </c>
      <c r="AI293" s="6">
        <v>44135</v>
      </c>
      <c r="AJ293" s="6">
        <v>42461</v>
      </c>
      <c r="AL293" t="s">
        <v>221</v>
      </c>
      <c r="AM293" t="s">
        <v>221</v>
      </c>
      <c r="AN293" t="s">
        <v>221</v>
      </c>
      <c r="AO293" t="s">
        <v>221</v>
      </c>
    </row>
    <row r="294" spans="1:41" hidden="1" x14ac:dyDescent="0.2">
      <c r="A294">
        <v>2</v>
      </c>
      <c r="B294" t="s">
        <v>36</v>
      </c>
      <c r="C294">
        <v>377</v>
      </c>
      <c r="D294" t="s">
        <v>788</v>
      </c>
      <c r="E294">
        <v>3770000</v>
      </c>
      <c r="F294" t="s">
        <v>87</v>
      </c>
      <c r="G294">
        <v>1050</v>
      </c>
      <c r="H294">
        <v>121</v>
      </c>
      <c r="I294" t="s">
        <v>410</v>
      </c>
      <c r="J294">
        <v>1</v>
      </c>
      <c r="K294" t="s">
        <v>214</v>
      </c>
      <c r="L294">
        <v>1</v>
      </c>
      <c r="M294" t="s">
        <v>215</v>
      </c>
      <c r="N294">
        <v>8</v>
      </c>
      <c r="O294" t="s">
        <v>228</v>
      </c>
      <c r="P294" t="s">
        <v>216</v>
      </c>
      <c r="Q294">
        <v>43443597</v>
      </c>
      <c r="R294" t="s">
        <v>789</v>
      </c>
      <c r="S294" t="s">
        <v>790</v>
      </c>
      <c r="T294" t="s">
        <v>219</v>
      </c>
      <c r="U294">
        <v>0.5</v>
      </c>
      <c r="V294">
        <v>0.5</v>
      </c>
      <c r="W294">
        <v>121</v>
      </c>
      <c r="X294" t="s">
        <v>410</v>
      </c>
      <c r="Y294">
        <v>0</v>
      </c>
      <c r="AA294">
        <v>80</v>
      </c>
      <c r="AB294" t="s">
        <v>220</v>
      </c>
      <c r="AC294">
        <v>4</v>
      </c>
      <c r="AE294" s="6">
        <v>43922</v>
      </c>
      <c r="AF294" s="6">
        <v>43922</v>
      </c>
      <c r="AG294" s="6">
        <v>49309</v>
      </c>
      <c r="AH294" s="6">
        <v>42562</v>
      </c>
      <c r="AI294" s="6">
        <v>49309</v>
      </c>
      <c r="AJ294" s="6">
        <v>42461</v>
      </c>
      <c r="AL294" t="s">
        <v>221</v>
      </c>
      <c r="AM294" t="s">
        <v>221</v>
      </c>
      <c r="AN294" t="s">
        <v>221</v>
      </c>
      <c r="AO294" t="s">
        <v>221</v>
      </c>
    </row>
    <row r="295" spans="1:41" hidden="1" x14ac:dyDescent="0.2">
      <c r="A295">
        <v>2</v>
      </c>
      <c r="B295" t="s">
        <v>36</v>
      </c>
      <c r="C295">
        <v>378</v>
      </c>
      <c r="D295" t="s">
        <v>791</v>
      </c>
      <c r="E295">
        <v>3780000</v>
      </c>
      <c r="F295" t="s">
        <v>88</v>
      </c>
      <c r="G295">
        <v>10400</v>
      </c>
      <c r="H295">
        <v>120</v>
      </c>
      <c r="I295" t="s">
        <v>227</v>
      </c>
      <c r="J295">
        <v>1</v>
      </c>
      <c r="K295" t="s">
        <v>214</v>
      </c>
      <c r="L295">
        <v>1</v>
      </c>
      <c r="M295" t="s">
        <v>215</v>
      </c>
      <c r="N295">
        <v>8</v>
      </c>
      <c r="O295" t="s">
        <v>228</v>
      </c>
      <c r="P295" t="s">
        <v>216</v>
      </c>
      <c r="Q295">
        <v>37294402</v>
      </c>
      <c r="R295" t="s">
        <v>792</v>
      </c>
      <c r="S295" t="s">
        <v>793</v>
      </c>
      <c r="T295" t="s">
        <v>219</v>
      </c>
      <c r="U295">
        <v>0.33</v>
      </c>
      <c r="V295">
        <v>0.33</v>
      </c>
      <c r="W295">
        <v>120</v>
      </c>
      <c r="X295" t="s">
        <v>227</v>
      </c>
      <c r="Y295">
        <v>0</v>
      </c>
      <c r="AA295">
        <v>80</v>
      </c>
      <c r="AB295" t="s">
        <v>220</v>
      </c>
      <c r="AC295">
        <v>3</v>
      </c>
      <c r="AD295">
        <v>110</v>
      </c>
      <c r="AE295" s="6">
        <v>38454</v>
      </c>
      <c r="AF295" s="6">
        <v>42644</v>
      </c>
      <c r="AG295" s="6">
        <v>51501</v>
      </c>
      <c r="AH295" s="6">
        <v>38454</v>
      </c>
      <c r="AI295" s="6">
        <v>51501</v>
      </c>
      <c r="AJ295" s="6">
        <v>42461</v>
      </c>
      <c r="AL295" t="s">
        <v>221</v>
      </c>
      <c r="AM295" t="s">
        <v>221</v>
      </c>
      <c r="AN295" t="s">
        <v>221</v>
      </c>
      <c r="AO295" t="s">
        <v>221</v>
      </c>
    </row>
    <row r="296" spans="1:41" hidden="1" x14ac:dyDescent="0.2">
      <c r="A296">
        <v>2</v>
      </c>
      <c r="B296" t="s">
        <v>36</v>
      </c>
      <c r="C296">
        <v>379</v>
      </c>
      <c r="D296" t="s">
        <v>794</v>
      </c>
      <c r="E296">
        <v>3790000</v>
      </c>
      <c r="F296" t="s">
        <v>89</v>
      </c>
      <c r="G296">
        <v>92000</v>
      </c>
      <c r="H296">
        <v>120</v>
      </c>
      <c r="I296" t="s">
        <v>227</v>
      </c>
      <c r="J296">
        <v>1</v>
      </c>
      <c r="K296" t="s">
        <v>214</v>
      </c>
      <c r="L296">
        <v>1</v>
      </c>
      <c r="M296" t="s">
        <v>215</v>
      </c>
      <c r="N296">
        <v>8</v>
      </c>
      <c r="O296" t="s">
        <v>228</v>
      </c>
      <c r="P296" t="s">
        <v>216</v>
      </c>
      <c r="Q296">
        <v>29344280</v>
      </c>
      <c r="R296" t="s">
        <v>1421</v>
      </c>
      <c r="S296" t="s">
        <v>880</v>
      </c>
      <c r="T296" t="s">
        <v>219</v>
      </c>
      <c r="U296">
        <v>0.5</v>
      </c>
      <c r="V296">
        <v>0.5</v>
      </c>
      <c r="W296">
        <v>120</v>
      </c>
      <c r="X296" t="s">
        <v>227</v>
      </c>
      <c r="Y296">
        <v>0</v>
      </c>
      <c r="AA296">
        <v>80</v>
      </c>
      <c r="AB296" t="s">
        <v>220</v>
      </c>
      <c r="AC296">
        <v>3</v>
      </c>
      <c r="AD296">
        <v>136</v>
      </c>
      <c r="AE296" s="6">
        <v>36800</v>
      </c>
      <c r="AF296" s="6">
        <v>42461</v>
      </c>
      <c r="AG296" s="6">
        <v>48364</v>
      </c>
      <c r="AH296" s="6">
        <v>36800</v>
      </c>
      <c r="AI296" s="6">
        <v>48364</v>
      </c>
      <c r="AJ296" s="6">
        <v>42461</v>
      </c>
      <c r="AL296" t="s">
        <v>221</v>
      </c>
      <c r="AM296" t="s">
        <v>221</v>
      </c>
      <c r="AN296" t="s">
        <v>221</v>
      </c>
      <c r="AO296" t="s">
        <v>221</v>
      </c>
    </row>
    <row r="297" spans="1:41" hidden="1" x14ac:dyDescent="0.2">
      <c r="A297">
        <v>2</v>
      </c>
      <c r="B297" t="s">
        <v>36</v>
      </c>
      <c r="C297">
        <v>421</v>
      </c>
      <c r="D297" t="s">
        <v>796</v>
      </c>
      <c r="E297">
        <v>4210000</v>
      </c>
      <c r="F297" t="s">
        <v>90</v>
      </c>
      <c r="G297">
        <v>21800</v>
      </c>
      <c r="H297">
        <v>120</v>
      </c>
      <c r="I297" t="s">
        <v>227</v>
      </c>
      <c r="J297">
        <v>1</v>
      </c>
      <c r="K297" t="s">
        <v>214</v>
      </c>
      <c r="L297">
        <v>1</v>
      </c>
      <c r="M297" t="s">
        <v>215</v>
      </c>
      <c r="N297">
        <v>8</v>
      </c>
      <c r="O297" t="s">
        <v>228</v>
      </c>
      <c r="P297" t="s">
        <v>216</v>
      </c>
      <c r="Q297">
        <v>204887145</v>
      </c>
      <c r="R297" t="s">
        <v>1422</v>
      </c>
      <c r="S297" t="s">
        <v>1423</v>
      </c>
      <c r="T297" t="s">
        <v>219</v>
      </c>
      <c r="U297">
        <v>0.33</v>
      </c>
      <c r="V297">
        <v>0.33</v>
      </c>
      <c r="W297">
        <v>120</v>
      </c>
      <c r="X297" t="s">
        <v>227</v>
      </c>
      <c r="Y297">
        <v>0</v>
      </c>
      <c r="AA297">
        <v>80</v>
      </c>
      <c r="AB297" t="s">
        <v>220</v>
      </c>
      <c r="AC297">
        <v>2</v>
      </c>
      <c r="AE297" s="6">
        <v>43647</v>
      </c>
      <c r="AF297" s="6">
        <v>43647</v>
      </c>
      <c r="AG297" s="6">
        <v>58803</v>
      </c>
      <c r="AH297" s="6">
        <v>43647</v>
      </c>
      <c r="AI297" s="6">
        <v>58803</v>
      </c>
      <c r="AJ297" s="6">
        <v>42461</v>
      </c>
      <c r="AL297" t="s">
        <v>221</v>
      </c>
      <c r="AM297" t="s">
        <v>221</v>
      </c>
      <c r="AN297" t="s">
        <v>221</v>
      </c>
      <c r="AO297" t="s">
        <v>221</v>
      </c>
    </row>
    <row r="298" spans="1:41" hidden="1" x14ac:dyDescent="0.2">
      <c r="A298">
        <v>2</v>
      </c>
      <c r="B298" t="s">
        <v>36</v>
      </c>
      <c r="C298">
        <v>422</v>
      </c>
      <c r="D298" t="s">
        <v>797</v>
      </c>
      <c r="E298">
        <v>4220000</v>
      </c>
      <c r="F298" t="s">
        <v>91</v>
      </c>
      <c r="G298">
        <v>31500</v>
      </c>
      <c r="H298">
        <v>120</v>
      </c>
      <c r="I298" t="s">
        <v>227</v>
      </c>
      <c r="J298">
        <v>1</v>
      </c>
      <c r="K298" t="s">
        <v>214</v>
      </c>
      <c r="L298">
        <v>1</v>
      </c>
      <c r="M298" t="s">
        <v>215</v>
      </c>
      <c r="N298">
        <v>8</v>
      </c>
      <c r="O298" t="s">
        <v>228</v>
      </c>
      <c r="P298" t="s">
        <v>216</v>
      </c>
      <c r="U298">
        <v>0.33</v>
      </c>
      <c r="AJ298" s="6">
        <v>42461</v>
      </c>
      <c r="AL298" t="s">
        <v>221</v>
      </c>
      <c r="AM298" t="s">
        <v>221</v>
      </c>
      <c r="AN298" t="s">
        <v>221</v>
      </c>
      <c r="AO298" t="s">
        <v>221</v>
      </c>
    </row>
    <row r="299" spans="1:41" hidden="1" x14ac:dyDescent="0.2">
      <c r="A299">
        <v>2</v>
      </c>
      <c r="B299" t="s">
        <v>36</v>
      </c>
      <c r="C299">
        <v>424</v>
      </c>
      <c r="D299" t="s">
        <v>800</v>
      </c>
      <c r="E299">
        <v>4240000</v>
      </c>
      <c r="F299" t="s">
        <v>92</v>
      </c>
      <c r="G299">
        <v>19900</v>
      </c>
      <c r="H299">
        <v>120</v>
      </c>
      <c r="I299" t="s">
        <v>227</v>
      </c>
      <c r="J299">
        <v>1</v>
      </c>
      <c r="K299" t="s">
        <v>214</v>
      </c>
      <c r="L299">
        <v>1</v>
      </c>
      <c r="M299" t="s">
        <v>215</v>
      </c>
      <c r="N299">
        <v>8</v>
      </c>
      <c r="O299" t="s">
        <v>228</v>
      </c>
      <c r="P299" t="s">
        <v>216</v>
      </c>
      <c r="Q299">
        <v>40377194</v>
      </c>
      <c r="R299" t="s">
        <v>801</v>
      </c>
      <c r="S299" t="s">
        <v>802</v>
      </c>
      <c r="T299" t="s">
        <v>219</v>
      </c>
      <c r="U299">
        <v>0.33</v>
      </c>
      <c r="V299">
        <v>0.33</v>
      </c>
      <c r="W299">
        <v>120</v>
      </c>
      <c r="X299" t="s">
        <v>227</v>
      </c>
      <c r="Y299">
        <v>0</v>
      </c>
      <c r="AA299">
        <v>80</v>
      </c>
      <c r="AB299" t="s">
        <v>220</v>
      </c>
      <c r="AC299">
        <v>5</v>
      </c>
      <c r="AD299">
        <v>110</v>
      </c>
      <c r="AE299" s="6">
        <v>37712</v>
      </c>
      <c r="AF299" s="6">
        <v>43831</v>
      </c>
      <c r="AG299" s="6">
        <v>50771</v>
      </c>
      <c r="AH299" s="6">
        <v>37712</v>
      </c>
      <c r="AI299" s="6">
        <v>50830</v>
      </c>
      <c r="AJ299" s="6">
        <v>42461</v>
      </c>
      <c r="AL299" t="s">
        <v>221</v>
      </c>
      <c r="AM299" t="s">
        <v>221</v>
      </c>
      <c r="AN299" t="s">
        <v>221</v>
      </c>
      <c r="AO299" t="s">
        <v>221</v>
      </c>
    </row>
    <row r="300" spans="1:41" hidden="1" x14ac:dyDescent="0.2">
      <c r="A300">
        <v>2</v>
      </c>
      <c r="B300" t="s">
        <v>36</v>
      </c>
      <c r="C300">
        <v>425</v>
      </c>
      <c r="D300" t="s">
        <v>805</v>
      </c>
      <c r="E300">
        <v>4250000</v>
      </c>
      <c r="F300" t="s">
        <v>93</v>
      </c>
      <c r="G300">
        <v>22400</v>
      </c>
      <c r="H300">
        <v>120</v>
      </c>
      <c r="I300" t="s">
        <v>227</v>
      </c>
      <c r="J300">
        <v>1</v>
      </c>
      <c r="K300" t="s">
        <v>214</v>
      </c>
      <c r="L300">
        <v>1</v>
      </c>
      <c r="M300" t="s">
        <v>215</v>
      </c>
      <c r="N300">
        <v>8</v>
      </c>
      <c r="O300" t="s">
        <v>228</v>
      </c>
      <c r="P300" t="s">
        <v>216</v>
      </c>
      <c r="Q300">
        <v>27550649</v>
      </c>
      <c r="R300" t="s">
        <v>806</v>
      </c>
      <c r="S300" t="s">
        <v>807</v>
      </c>
      <c r="T300" t="s">
        <v>219</v>
      </c>
      <c r="U300">
        <v>0.33</v>
      </c>
      <c r="V300">
        <v>0.17</v>
      </c>
      <c r="W300">
        <v>120</v>
      </c>
      <c r="X300" t="s">
        <v>227</v>
      </c>
      <c r="Y300">
        <v>0</v>
      </c>
      <c r="AA300">
        <v>80</v>
      </c>
      <c r="AB300" t="s">
        <v>220</v>
      </c>
      <c r="AC300">
        <v>5</v>
      </c>
      <c r="AD300">
        <v>111</v>
      </c>
      <c r="AE300" s="6">
        <v>33848</v>
      </c>
      <c r="AF300" s="6">
        <v>43983</v>
      </c>
      <c r="AG300" s="6">
        <v>47605</v>
      </c>
      <c r="AH300" s="6">
        <v>33878</v>
      </c>
      <c r="AI300" s="6">
        <v>50344</v>
      </c>
      <c r="AJ300" s="6">
        <v>42461</v>
      </c>
      <c r="AL300" t="s">
        <v>221</v>
      </c>
      <c r="AM300" t="s">
        <v>221</v>
      </c>
      <c r="AN300" t="s">
        <v>221</v>
      </c>
      <c r="AO300" t="s">
        <v>221</v>
      </c>
    </row>
    <row r="301" spans="1:41" hidden="1" x14ac:dyDescent="0.2">
      <c r="A301">
        <v>2</v>
      </c>
      <c r="B301" t="s">
        <v>36</v>
      </c>
      <c r="C301">
        <v>425</v>
      </c>
      <c r="D301" t="s">
        <v>805</v>
      </c>
      <c r="E301">
        <v>4250000</v>
      </c>
      <c r="F301" t="s">
        <v>93</v>
      </c>
      <c r="G301">
        <v>22400</v>
      </c>
      <c r="H301">
        <v>120</v>
      </c>
      <c r="I301" t="s">
        <v>227</v>
      </c>
      <c r="J301">
        <v>1</v>
      </c>
      <c r="K301" t="s">
        <v>214</v>
      </c>
      <c r="L301">
        <v>1</v>
      </c>
      <c r="M301" t="s">
        <v>215</v>
      </c>
      <c r="N301">
        <v>8</v>
      </c>
      <c r="O301" t="s">
        <v>228</v>
      </c>
      <c r="P301" t="s">
        <v>216</v>
      </c>
      <c r="Q301">
        <v>34566091</v>
      </c>
      <c r="R301" t="s">
        <v>1424</v>
      </c>
      <c r="S301" t="s">
        <v>1425</v>
      </c>
      <c r="T301" t="s">
        <v>219</v>
      </c>
      <c r="U301">
        <v>0.33</v>
      </c>
      <c r="V301">
        <v>0.16</v>
      </c>
      <c r="W301">
        <v>120</v>
      </c>
      <c r="X301" t="s">
        <v>227</v>
      </c>
      <c r="Y301">
        <v>0</v>
      </c>
      <c r="AA301">
        <v>80</v>
      </c>
      <c r="AB301" t="s">
        <v>220</v>
      </c>
      <c r="AC301">
        <v>3</v>
      </c>
      <c r="AD301">
        <v>109</v>
      </c>
      <c r="AE301" s="6">
        <v>36739</v>
      </c>
      <c r="AF301" s="6">
        <v>43983</v>
      </c>
      <c r="AG301" s="6">
        <v>46645</v>
      </c>
      <c r="AH301" s="6">
        <v>36506</v>
      </c>
      <c r="AI301" s="6">
        <v>52870</v>
      </c>
      <c r="AJ301" s="6">
        <v>42461</v>
      </c>
      <c r="AL301" t="s">
        <v>221</v>
      </c>
      <c r="AM301" t="s">
        <v>221</v>
      </c>
      <c r="AN301" t="s">
        <v>221</v>
      </c>
      <c r="AO301" t="s">
        <v>221</v>
      </c>
    </row>
    <row r="302" spans="1:41" hidden="1" x14ac:dyDescent="0.2">
      <c r="A302">
        <v>2</v>
      </c>
      <c r="B302" t="s">
        <v>36</v>
      </c>
      <c r="C302">
        <v>426</v>
      </c>
      <c r="D302" t="s">
        <v>808</v>
      </c>
      <c r="E302">
        <v>4260000</v>
      </c>
      <c r="F302" t="s">
        <v>94</v>
      </c>
      <c r="G302">
        <v>23100</v>
      </c>
      <c r="H302">
        <v>140</v>
      </c>
      <c r="I302" t="s">
        <v>241</v>
      </c>
      <c r="J302">
        <v>1</v>
      </c>
      <c r="K302" t="s">
        <v>214</v>
      </c>
      <c r="L302">
        <v>1</v>
      </c>
      <c r="M302" t="s">
        <v>215</v>
      </c>
      <c r="N302">
        <v>0</v>
      </c>
      <c r="P302" t="s">
        <v>216</v>
      </c>
      <c r="Q302">
        <v>36181337</v>
      </c>
      <c r="R302" t="s">
        <v>809</v>
      </c>
      <c r="S302" t="s">
        <v>810</v>
      </c>
      <c r="T302" t="s">
        <v>219</v>
      </c>
      <c r="U302">
        <v>0.4</v>
      </c>
      <c r="V302">
        <v>0.06</v>
      </c>
      <c r="W302">
        <v>140</v>
      </c>
      <c r="X302" t="s">
        <v>241</v>
      </c>
      <c r="Y302">
        <v>0</v>
      </c>
      <c r="AA302">
        <v>80</v>
      </c>
      <c r="AB302" t="s">
        <v>220</v>
      </c>
      <c r="AC302">
        <v>3</v>
      </c>
      <c r="AD302">
        <v>102</v>
      </c>
      <c r="AE302" s="6">
        <v>43831</v>
      </c>
      <c r="AF302" s="6">
        <v>43831</v>
      </c>
      <c r="AG302" s="6">
        <v>53417</v>
      </c>
      <c r="AH302" s="6">
        <v>41903</v>
      </c>
      <c r="AI302" s="6">
        <v>53417</v>
      </c>
      <c r="AJ302" s="6">
        <v>33329</v>
      </c>
      <c r="AL302" t="s">
        <v>221</v>
      </c>
      <c r="AM302" t="s">
        <v>221</v>
      </c>
      <c r="AN302" t="s">
        <v>221</v>
      </c>
      <c r="AO302" t="s">
        <v>221</v>
      </c>
    </row>
    <row r="303" spans="1:41" hidden="1" x14ac:dyDescent="0.2">
      <c r="A303">
        <v>2</v>
      </c>
      <c r="B303" t="s">
        <v>36</v>
      </c>
      <c r="C303">
        <v>426</v>
      </c>
      <c r="D303" t="s">
        <v>808</v>
      </c>
      <c r="E303">
        <v>4260000</v>
      </c>
      <c r="F303" t="s">
        <v>94</v>
      </c>
      <c r="G303">
        <v>23100</v>
      </c>
      <c r="H303">
        <v>140</v>
      </c>
      <c r="I303" t="s">
        <v>241</v>
      </c>
      <c r="J303">
        <v>1</v>
      </c>
      <c r="K303" t="s">
        <v>214</v>
      </c>
      <c r="L303">
        <v>1</v>
      </c>
      <c r="M303" t="s">
        <v>215</v>
      </c>
      <c r="N303">
        <v>0</v>
      </c>
      <c r="P303" t="s">
        <v>216</v>
      </c>
      <c r="Q303">
        <v>305003162</v>
      </c>
      <c r="R303" t="s">
        <v>811</v>
      </c>
      <c r="S303" t="s">
        <v>812</v>
      </c>
      <c r="T303" t="s">
        <v>219</v>
      </c>
      <c r="U303">
        <v>0.4</v>
      </c>
      <c r="V303">
        <v>0.19</v>
      </c>
      <c r="W303">
        <v>140</v>
      </c>
      <c r="X303" t="s">
        <v>241</v>
      </c>
      <c r="Y303">
        <v>0</v>
      </c>
      <c r="AA303">
        <v>80</v>
      </c>
      <c r="AB303" t="s">
        <v>220</v>
      </c>
      <c r="AC303">
        <v>3</v>
      </c>
      <c r="AE303" s="6">
        <v>42986</v>
      </c>
      <c r="AF303" s="6">
        <v>43466</v>
      </c>
      <c r="AG303" s="6">
        <v>57800</v>
      </c>
      <c r="AH303" s="6">
        <v>42986</v>
      </c>
      <c r="AI303" s="6">
        <v>57800</v>
      </c>
      <c r="AJ303" s="6">
        <v>33329</v>
      </c>
      <c r="AL303" t="s">
        <v>221</v>
      </c>
      <c r="AM303" t="s">
        <v>221</v>
      </c>
      <c r="AN303" t="s">
        <v>221</v>
      </c>
      <c r="AO303" t="s">
        <v>221</v>
      </c>
    </row>
    <row r="304" spans="1:41" hidden="1" x14ac:dyDescent="0.2">
      <c r="A304">
        <v>3</v>
      </c>
      <c r="B304" t="s">
        <v>95</v>
      </c>
      <c r="C304">
        <v>500</v>
      </c>
      <c r="D304" t="s">
        <v>813</v>
      </c>
      <c r="E304">
        <v>5000000</v>
      </c>
      <c r="F304" t="s">
        <v>96</v>
      </c>
      <c r="G304">
        <v>30100</v>
      </c>
      <c r="H304">
        <v>63</v>
      </c>
      <c r="I304" t="s">
        <v>2</v>
      </c>
      <c r="J304">
        <v>1</v>
      </c>
      <c r="K304" t="s">
        <v>214</v>
      </c>
      <c r="L304">
        <v>1</v>
      </c>
      <c r="M304" t="s">
        <v>215</v>
      </c>
      <c r="N304">
        <v>0</v>
      </c>
      <c r="P304" t="s">
        <v>216</v>
      </c>
      <c r="Q304">
        <v>51610079</v>
      </c>
      <c r="R304" t="s">
        <v>1205</v>
      </c>
      <c r="S304" t="s">
        <v>1206</v>
      </c>
      <c r="T304" t="s">
        <v>219</v>
      </c>
      <c r="U304">
        <v>0.5</v>
      </c>
      <c r="V304">
        <v>0.5</v>
      </c>
      <c r="W304">
        <v>63</v>
      </c>
      <c r="X304" t="s">
        <v>2</v>
      </c>
      <c r="Y304">
        <v>0</v>
      </c>
      <c r="AA304">
        <v>80</v>
      </c>
      <c r="AB304" t="s">
        <v>220</v>
      </c>
      <c r="AC304">
        <v>6</v>
      </c>
      <c r="AD304">
        <v>107</v>
      </c>
      <c r="AE304" s="6">
        <v>32752</v>
      </c>
      <c r="AF304" s="6">
        <v>41275</v>
      </c>
      <c r="AG304" s="6">
        <v>45291</v>
      </c>
      <c r="AH304" s="6">
        <v>32752</v>
      </c>
      <c r="AI304" s="6">
        <v>44255</v>
      </c>
      <c r="AJ304" s="6">
        <v>33970</v>
      </c>
      <c r="AL304" t="s">
        <v>221</v>
      </c>
      <c r="AM304" t="s">
        <v>221</v>
      </c>
      <c r="AN304" t="s">
        <v>221</v>
      </c>
      <c r="AO304" t="s">
        <v>221</v>
      </c>
    </row>
    <row r="305" spans="1:41" hidden="1" x14ac:dyDescent="0.2">
      <c r="A305">
        <v>3</v>
      </c>
      <c r="B305" t="s">
        <v>95</v>
      </c>
      <c r="C305">
        <v>500</v>
      </c>
      <c r="D305" t="s">
        <v>813</v>
      </c>
      <c r="E305">
        <v>5000030</v>
      </c>
      <c r="F305" t="s">
        <v>817</v>
      </c>
      <c r="G305">
        <v>23400</v>
      </c>
      <c r="H305">
        <v>120</v>
      </c>
      <c r="I305" t="s">
        <v>227</v>
      </c>
      <c r="J305">
        <v>1</v>
      </c>
      <c r="K305" t="s">
        <v>214</v>
      </c>
      <c r="L305">
        <v>1</v>
      </c>
      <c r="M305" t="s">
        <v>215</v>
      </c>
      <c r="N305">
        <v>8</v>
      </c>
      <c r="O305" t="s">
        <v>228</v>
      </c>
      <c r="P305" t="s">
        <v>216</v>
      </c>
      <c r="Q305">
        <v>28626794</v>
      </c>
      <c r="R305" t="s">
        <v>818</v>
      </c>
      <c r="S305" t="s">
        <v>692</v>
      </c>
      <c r="T305" t="s">
        <v>219</v>
      </c>
      <c r="U305">
        <v>0.5</v>
      </c>
      <c r="V305">
        <v>0.5</v>
      </c>
      <c r="W305">
        <v>120</v>
      </c>
      <c r="X305" t="s">
        <v>227</v>
      </c>
      <c r="Y305">
        <v>0</v>
      </c>
      <c r="AA305">
        <v>80</v>
      </c>
      <c r="AB305" t="s">
        <v>220</v>
      </c>
      <c r="AC305">
        <v>3</v>
      </c>
      <c r="AD305">
        <v>107</v>
      </c>
      <c r="AE305" s="6">
        <v>39203</v>
      </c>
      <c r="AF305" s="6">
        <v>42675</v>
      </c>
      <c r="AG305" s="6">
        <v>52443</v>
      </c>
      <c r="AH305" s="6">
        <v>42675</v>
      </c>
      <c r="AI305" s="6">
        <v>52443</v>
      </c>
      <c r="AJ305" s="6">
        <v>42461</v>
      </c>
      <c r="AL305" t="s">
        <v>221</v>
      </c>
      <c r="AM305" t="s">
        <v>221</v>
      </c>
      <c r="AN305" t="s">
        <v>221</v>
      </c>
      <c r="AO305" t="s">
        <v>221</v>
      </c>
    </row>
    <row r="306" spans="1:41" hidden="1" x14ac:dyDescent="0.2">
      <c r="A306">
        <v>3</v>
      </c>
      <c r="B306" t="s">
        <v>95</v>
      </c>
      <c r="C306">
        <v>500</v>
      </c>
      <c r="D306" t="s">
        <v>813</v>
      </c>
      <c r="E306">
        <v>5000050</v>
      </c>
      <c r="F306" t="s">
        <v>819</v>
      </c>
      <c r="G306">
        <v>120100</v>
      </c>
      <c r="H306">
        <v>120</v>
      </c>
      <c r="I306" t="s">
        <v>227</v>
      </c>
      <c r="J306">
        <v>1</v>
      </c>
      <c r="K306" t="s">
        <v>214</v>
      </c>
      <c r="L306">
        <v>1</v>
      </c>
      <c r="M306" t="s">
        <v>215</v>
      </c>
      <c r="N306">
        <v>8</v>
      </c>
      <c r="O306" t="s">
        <v>228</v>
      </c>
      <c r="P306" t="s">
        <v>216</v>
      </c>
      <c r="Q306">
        <v>309770675</v>
      </c>
      <c r="R306" t="s">
        <v>1156</v>
      </c>
      <c r="S306" t="s">
        <v>1426</v>
      </c>
      <c r="T306" t="s">
        <v>219</v>
      </c>
      <c r="U306">
        <v>1</v>
      </c>
      <c r="V306">
        <v>1</v>
      </c>
      <c r="W306">
        <v>120</v>
      </c>
      <c r="X306" t="s">
        <v>227</v>
      </c>
      <c r="Y306">
        <v>0</v>
      </c>
      <c r="AA306">
        <v>80</v>
      </c>
      <c r="AB306" t="s">
        <v>220</v>
      </c>
      <c r="AC306">
        <v>1</v>
      </c>
      <c r="AE306" s="6">
        <v>43785</v>
      </c>
      <c r="AF306" s="6">
        <v>43785</v>
      </c>
      <c r="AG306" s="6">
        <v>51104</v>
      </c>
      <c r="AH306" s="6">
        <v>43785</v>
      </c>
      <c r="AI306" s="6">
        <v>57376</v>
      </c>
      <c r="AJ306" s="6">
        <v>42461</v>
      </c>
      <c r="AL306" t="s">
        <v>221</v>
      </c>
      <c r="AM306" t="s">
        <v>221</v>
      </c>
      <c r="AN306" t="s">
        <v>221</v>
      </c>
      <c r="AO306" t="s">
        <v>221</v>
      </c>
    </row>
    <row r="307" spans="1:41" hidden="1" x14ac:dyDescent="0.2">
      <c r="A307">
        <v>3</v>
      </c>
      <c r="B307" t="s">
        <v>95</v>
      </c>
      <c r="C307">
        <v>501</v>
      </c>
      <c r="D307" t="s">
        <v>95</v>
      </c>
      <c r="E307">
        <v>5010000</v>
      </c>
      <c r="F307" t="s">
        <v>822</v>
      </c>
      <c r="G307">
        <v>52700</v>
      </c>
      <c r="H307">
        <v>120</v>
      </c>
      <c r="I307" t="s">
        <v>227</v>
      </c>
      <c r="J307">
        <v>1</v>
      </c>
      <c r="K307" t="s">
        <v>214</v>
      </c>
      <c r="L307">
        <v>1</v>
      </c>
      <c r="M307" t="s">
        <v>215</v>
      </c>
      <c r="N307">
        <v>8</v>
      </c>
      <c r="O307" t="s">
        <v>228</v>
      </c>
      <c r="P307" t="s">
        <v>216</v>
      </c>
      <c r="Q307">
        <v>200738458</v>
      </c>
      <c r="R307" t="s">
        <v>1427</v>
      </c>
      <c r="S307" t="s">
        <v>542</v>
      </c>
      <c r="T307" t="s">
        <v>219</v>
      </c>
      <c r="U307">
        <v>1</v>
      </c>
      <c r="V307">
        <v>1</v>
      </c>
      <c r="W307">
        <v>120</v>
      </c>
      <c r="X307" t="s">
        <v>227</v>
      </c>
      <c r="Y307">
        <v>0</v>
      </c>
      <c r="AA307">
        <v>80</v>
      </c>
      <c r="AB307" t="s">
        <v>220</v>
      </c>
      <c r="AC307">
        <v>3</v>
      </c>
      <c r="AD307">
        <v>102</v>
      </c>
      <c r="AE307" s="6">
        <v>42491</v>
      </c>
      <c r="AF307" s="6">
        <v>42491</v>
      </c>
      <c r="AG307" s="6">
        <v>56795</v>
      </c>
      <c r="AH307" s="6">
        <v>42491</v>
      </c>
      <c r="AI307" s="6">
        <v>56795</v>
      </c>
      <c r="AJ307" s="6">
        <v>42461</v>
      </c>
      <c r="AL307" t="s">
        <v>221</v>
      </c>
      <c r="AM307" t="s">
        <v>221</v>
      </c>
      <c r="AN307" t="s">
        <v>221</v>
      </c>
      <c r="AO307" t="s">
        <v>221</v>
      </c>
    </row>
    <row r="308" spans="1:41" hidden="1" x14ac:dyDescent="0.2">
      <c r="A308">
        <v>3</v>
      </c>
      <c r="B308" t="s">
        <v>95</v>
      </c>
      <c r="C308">
        <v>501</v>
      </c>
      <c r="D308" t="s">
        <v>95</v>
      </c>
      <c r="E308">
        <v>5010000</v>
      </c>
      <c r="F308" t="s">
        <v>822</v>
      </c>
      <c r="G308">
        <v>52800</v>
      </c>
      <c r="H308">
        <v>120</v>
      </c>
      <c r="I308" t="s">
        <v>227</v>
      </c>
      <c r="J308">
        <v>1</v>
      </c>
      <c r="K308" t="s">
        <v>214</v>
      </c>
      <c r="L308">
        <v>1</v>
      </c>
      <c r="M308" t="s">
        <v>215</v>
      </c>
      <c r="N308">
        <v>8</v>
      </c>
      <c r="O308" t="s">
        <v>228</v>
      </c>
      <c r="P308" t="s">
        <v>216</v>
      </c>
      <c r="Q308">
        <v>31708894</v>
      </c>
      <c r="R308" t="s">
        <v>1160</v>
      </c>
      <c r="S308" t="s">
        <v>400</v>
      </c>
      <c r="T308" t="s">
        <v>219</v>
      </c>
      <c r="U308">
        <v>1</v>
      </c>
      <c r="V308">
        <v>0.5</v>
      </c>
      <c r="W308">
        <v>120</v>
      </c>
      <c r="X308" t="s">
        <v>227</v>
      </c>
      <c r="Y308">
        <v>0</v>
      </c>
      <c r="AA308">
        <v>80</v>
      </c>
      <c r="AB308" t="s">
        <v>220</v>
      </c>
      <c r="AC308">
        <v>3</v>
      </c>
      <c r="AE308" s="6">
        <v>42430</v>
      </c>
      <c r="AF308" s="6">
        <v>44013</v>
      </c>
      <c r="AG308" s="6">
        <v>53489</v>
      </c>
      <c r="AH308" s="6">
        <v>42401</v>
      </c>
      <c r="AI308" s="6">
        <v>53489</v>
      </c>
      <c r="AJ308" s="6">
        <v>42461</v>
      </c>
      <c r="AL308" t="s">
        <v>221</v>
      </c>
      <c r="AM308" t="s">
        <v>221</v>
      </c>
      <c r="AN308" t="s">
        <v>221</v>
      </c>
      <c r="AO308" t="s">
        <v>221</v>
      </c>
    </row>
    <row r="309" spans="1:41" hidden="1" x14ac:dyDescent="0.2">
      <c r="A309">
        <v>3</v>
      </c>
      <c r="B309" t="s">
        <v>95</v>
      </c>
      <c r="C309">
        <v>501</v>
      </c>
      <c r="D309" t="s">
        <v>95</v>
      </c>
      <c r="E309">
        <v>5010000</v>
      </c>
      <c r="F309" t="s">
        <v>822</v>
      </c>
      <c r="G309">
        <v>52800</v>
      </c>
      <c r="H309">
        <v>120</v>
      </c>
      <c r="I309" t="s">
        <v>227</v>
      </c>
      <c r="J309">
        <v>1</v>
      </c>
      <c r="K309" t="s">
        <v>214</v>
      </c>
      <c r="L309">
        <v>1</v>
      </c>
      <c r="M309" t="s">
        <v>215</v>
      </c>
      <c r="N309">
        <v>8</v>
      </c>
      <c r="O309" t="s">
        <v>228</v>
      </c>
      <c r="P309" t="s">
        <v>216</v>
      </c>
      <c r="Q309">
        <v>32725293</v>
      </c>
      <c r="R309" t="s">
        <v>1428</v>
      </c>
      <c r="S309" t="s">
        <v>686</v>
      </c>
      <c r="T309" t="s">
        <v>219</v>
      </c>
      <c r="U309">
        <v>1</v>
      </c>
      <c r="V309">
        <v>0.5</v>
      </c>
      <c r="W309">
        <v>120</v>
      </c>
      <c r="X309" t="s">
        <v>227</v>
      </c>
      <c r="Y309">
        <v>0</v>
      </c>
      <c r="AA309">
        <v>80</v>
      </c>
      <c r="AB309" t="s">
        <v>220</v>
      </c>
      <c r="AC309">
        <v>2</v>
      </c>
      <c r="AE309" s="6">
        <v>43678</v>
      </c>
      <c r="AF309" s="6">
        <v>44013</v>
      </c>
      <c r="AG309" s="6">
        <v>57314</v>
      </c>
      <c r="AH309" s="6">
        <v>43678</v>
      </c>
      <c r="AI309" s="6">
        <v>57314</v>
      </c>
      <c r="AJ309" s="6">
        <v>42461</v>
      </c>
      <c r="AL309" t="s">
        <v>221</v>
      </c>
      <c r="AM309" t="s">
        <v>221</v>
      </c>
      <c r="AN309" t="s">
        <v>221</v>
      </c>
      <c r="AO309" t="s">
        <v>221</v>
      </c>
    </row>
    <row r="310" spans="1:41" hidden="1" x14ac:dyDescent="0.2">
      <c r="A310">
        <v>3</v>
      </c>
      <c r="B310" t="s">
        <v>95</v>
      </c>
      <c r="C310">
        <v>501</v>
      </c>
      <c r="D310" t="s">
        <v>95</v>
      </c>
      <c r="E310">
        <v>5010000</v>
      </c>
      <c r="F310" t="s">
        <v>822</v>
      </c>
      <c r="G310">
        <v>52900</v>
      </c>
      <c r="H310">
        <v>120</v>
      </c>
      <c r="I310" t="s">
        <v>227</v>
      </c>
      <c r="J310">
        <v>1</v>
      </c>
      <c r="K310" t="s">
        <v>214</v>
      </c>
      <c r="L310">
        <v>1</v>
      </c>
      <c r="M310" t="s">
        <v>215</v>
      </c>
      <c r="N310">
        <v>8</v>
      </c>
      <c r="O310" t="s">
        <v>228</v>
      </c>
      <c r="P310" t="s">
        <v>216</v>
      </c>
      <c r="Q310">
        <v>34507541</v>
      </c>
      <c r="R310" t="s">
        <v>332</v>
      </c>
      <c r="S310" t="s">
        <v>542</v>
      </c>
      <c r="T310" t="s">
        <v>219</v>
      </c>
      <c r="U310">
        <v>0.75</v>
      </c>
      <c r="V310">
        <v>0.75</v>
      </c>
      <c r="W310">
        <v>120</v>
      </c>
      <c r="X310" t="s">
        <v>227</v>
      </c>
      <c r="Y310">
        <v>0</v>
      </c>
      <c r="AA310">
        <v>80</v>
      </c>
      <c r="AB310" t="s">
        <v>220</v>
      </c>
      <c r="AC310">
        <v>3</v>
      </c>
      <c r="AE310" s="6">
        <v>42491</v>
      </c>
      <c r="AF310" s="6">
        <v>42491</v>
      </c>
      <c r="AG310" s="6">
        <v>52993</v>
      </c>
      <c r="AH310" s="6">
        <v>42491</v>
      </c>
      <c r="AI310" s="6">
        <v>52993</v>
      </c>
      <c r="AJ310" s="6">
        <v>42461</v>
      </c>
      <c r="AL310" t="s">
        <v>221</v>
      </c>
      <c r="AM310" t="s">
        <v>221</v>
      </c>
      <c r="AN310" t="s">
        <v>221</v>
      </c>
      <c r="AO310" t="s">
        <v>221</v>
      </c>
    </row>
    <row r="311" spans="1:41" hidden="1" x14ac:dyDescent="0.2">
      <c r="A311">
        <v>3</v>
      </c>
      <c r="B311" t="s">
        <v>95</v>
      </c>
      <c r="C311">
        <v>501</v>
      </c>
      <c r="D311" t="s">
        <v>95</v>
      </c>
      <c r="E311">
        <v>5010004</v>
      </c>
      <c r="F311" t="s">
        <v>828</v>
      </c>
      <c r="G311">
        <v>90</v>
      </c>
      <c r="H311">
        <v>63</v>
      </c>
      <c r="I311" t="s">
        <v>2</v>
      </c>
      <c r="J311">
        <v>1</v>
      </c>
      <c r="K311" t="s">
        <v>214</v>
      </c>
      <c r="L311">
        <v>1</v>
      </c>
      <c r="M311" t="s">
        <v>215</v>
      </c>
      <c r="N311">
        <v>0</v>
      </c>
      <c r="P311" t="s">
        <v>216</v>
      </c>
      <c r="Q311">
        <v>23185598</v>
      </c>
      <c r="R311" t="s">
        <v>829</v>
      </c>
      <c r="S311" t="s">
        <v>451</v>
      </c>
      <c r="T311" t="s">
        <v>219</v>
      </c>
      <c r="U311">
        <v>1</v>
      </c>
      <c r="V311">
        <v>0.9</v>
      </c>
      <c r="W311">
        <v>63</v>
      </c>
      <c r="X311" t="s">
        <v>2</v>
      </c>
      <c r="Y311">
        <v>0</v>
      </c>
      <c r="AA311">
        <v>80</v>
      </c>
      <c r="AB311" t="s">
        <v>220</v>
      </c>
      <c r="AC311">
        <v>5</v>
      </c>
      <c r="AD311">
        <v>110</v>
      </c>
      <c r="AE311" s="6">
        <v>43101</v>
      </c>
      <c r="AF311" s="6">
        <v>43101</v>
      </c>
      <c r="AG311" s="6">
        <v>48823</v>
      </c>
      <c r="AH311" s="6">
        <v>35247</v>
      </c>
      <c r="AI311" s="6">
        <v>48823</v>
      </c>
      <c r="AJ311" s="6">
        <v>18629</v>
      </c>
      <c r="AL311" t="s">
        <v>221</v>
      </c>
      <c r="AM311" t="s">
        <v>221</v>
      </c>
      <c r="AN311" t="s">
        <v>221</v>
      </c>
      <c r="AO311" t="s">
        <v>221</v>
      </c>
    </row>
    <row r="312" spans="1:41" hidden="1" x14ac:dyDescent="0.2">
      <c r="A312">
        <v>3</v>
      </c>
      <c r="B312" t="s">
        <v>95</v>
      </c>
      <c r="C312">
        <v>501</v>
      </c>
      <c r="D312" t="s">
        <v>95</v>
      </c>
      <c r="E312">
        <v>5010004</v>
      </c>
      <c r="F312" t="s">
        <v>828</v>
      </c>
      <c r="G312">
        <v>90</v>
      </c>
      <c r="H312">
        <v>63</v>
      </c>
      <c r="I312" t="s">
        <v>2</v>
      </c>
      <c r="J312">
        <v>1</v>
      </c>
      <c r="K312" t="s">
        <v>214</v>
      </c>
      <c r="L312">
        <v>1</v>
      </c>
      <c r="M312" t="s">
        <v>215</v>
      </c>
      <c r="N312">
        <v>0</v>
      </c>
      <c r="P312" t="s">
        <v>216</v>
      </c>
      <c r="Q312">
        <v>27996404</v>
      </c>
      <c r="R312" t="s">
        <v>1429</v>
      </c>
      <c r="S312" t="s">
        <v>1430</v>
      </c>
      <c r="T312" t="s">
        <v>219</v>
      </c>
      <c r="U312">
        <v>1</v>
      </c>
      <c r="V312">
        <v>0.1</v>
      </c>
      <c r="W312">
        <v>63</v>
      </c>
      <c r="X312" t="s">
        <v>2</v>
      </c>
      <c r="Y312">
        <v>0</v>
      </c>
      <c r="AA312">
        <v>80</v>
      </c>
      <c r="AB312" t="s">
        <v>220</v>
      </c>
      <c r="AC312">
        <v>5</v>
      </c>
      <c r="AD312">
        <v>108</v>
      </c>
      <c r="AE312" s="6">
        <v>43862</v>
      </c>
      <c r="AF312" s="6">
        <v>43862</v>
      </c>
      <c r="AG312" s="6">
        <v>49704</v>
      </c>
      <c r="AH312" s="6">
        <v>35796</v>
      </c>
      <c r="AI312" s="6">
        <v>49704</v>
      </c>
      <c r="AJ312" s="6">
        <v>18629</v>
      </c>
      <c r="AL312" t="s">
        <v>221</v>
      </c>
      <c r="AM312" t="s">
        <v>221</v>
      </c>
      <c r="AN312" t="s">
        <v>221</v>
      </c>
      <c r="AO312" t="s">
        <v>221</v>
      </c>
    </row>
    <row r="313" spans="1:41" hidden="1" x14ac:dyDescent="0.2">
      <c r="A313">
        <v>3</v>
      </c>
      <c r="B313" t="s">
        <v>95</v>
      </c>
      <c r="C313">
        <v>501</v>
      </c>
      <c r="D313" t="s">
        <v>95</v>
      </c>
      <c r="E313">
        <v>5010004</v>
      </c>
      <c r="F313" t="s">
        <v>828</v>
      </c>
      <c r="G313">
        <v>100</v>
      </c>
      <c r="H313">
        <v>64</v>
      </c>
      <c r="I313" t="s">
        <v>222</v>
      </c>
      <c r="J313">
        <v>1</v>
      </c>
      <c r="K313" t="s">
        <v>214</v>
      </c>
      <c r="L313">
        <v>1</v>
      </c>
      <c r="M313" t="s">
        <v>215</v>
      </c>
      <c r="N313">
        <v>0</v>
      </c>
      <c r="P313" t="s">
        <v>216</v>
      </c>
      <c r="Q313">
        <v>24345019</v>
      </c>
      <c r="R313" t="s">
        <v>830</v>
      </c>
      <c r="S313" t="s">
        <v>260</v>
      </c>
      <c r="T313" t="s">
        <v>219</v>
      </c>
      <c r="U313">
        <v>1</v>
      </c>
      <c r="V313">
        <v>1</v>
      </c>
      <c r="W313">
        <v>64</v>
      </c>
      <c r="X313" t="s">
        <v>222</v>
      </c>
      <c r="Y313">
        <v>0</v>
      </c>
      <c r="AA313">
        <v>80</v>
      </c>
      <c r="AB313" t="s">
        <v>220</v>
      </c>
      <c r="AC313">
        <v>6</v>
      </c>
      <c r="AD313">
        <v>105</v>
      </c>
      <c r="AE313" s="6">
        <v>41487</v>
      </c>
      <c r="AF313" s="6">
        <v>41487</v>
      </c>
      <c r="AG313" s="6">
        <v>49795</v>
      </c>
      <c r="AH313" s="6">
        <v>41487</v>
      </c>
      <c r="AI313" s="6">
        <v>49795</v>
      </c>
      <c r="AJ313" s="6">
        <v>27973</v>
      </c>
      <c r="AL313" t="s">
        <v>221</v>
      </c>
      <c r="AM313" t="s">
        <v>221</v>
      </c>
      <c r="AN313" t="s">
        <v>221</v>
      </c>
      <c r="AO313" t="s">
        <v>221</v>
      </c>
    </row>
    <row r="314" spans="1:41" hidden="1" x14ac:dyDescent="0.2">
      <c r="A314">
        <v>3</v>
      </c>
      <c r="B314" t="s">
        <v>95</v>
      </c>
      <c r="C314">
        <v>501</v>
      </c>
      <c r="D314" t="s">
        <v>95</v>
      </c>
      <c r="E314">
        <v>5010004</v>
      </c>
      <c r="F314" t="s">
        <v>828</v>
      </c>
      <c r="G314">
        <v>10200</v>
      </c>
      <c r="H314">
        <v>140</v>
      </c>
      <c r="I314" t="s">
        <v>241</v>
      </c>
      <c r="J314">
        <v>1</v>
      </c>
      <c r="K314" t="s">
        <v>214</v>
      </c>
      <c r="L314">
        <v>1</v>
      </c>
      <c r="M314" t="s">
        <v>215</v>
      </c>
      <c r="N314">
        <v>0</v>
      </c>
      <c r="P314" t="s">
        <v>216</v>
      </c>
      <c r="Q314">
        <v>23185598</v>
      </c>
      <c r="R314" t="s">
        <v>829</v>
      </c>
      <c r="S314" t="s">
        <v>451</v>
      </c>
      <c r="T314" t="s">
        <v>219</v>
      </c>
      <c r="U314">
        <v>0.65</v>
      </c>
      <c r="V314">
        <v>0.1</v>
      </c>
      <c r="W314">
        <v>140</v>
      </c>
      <c r="X314" t="s">
        <v>241</v>
      </c>
      <c r="Y314">
        <v>0</v>
      </c>
      <c r="AA314">
        <v>80</v>
      </c>
      <c r="AB314" t="s">
        <v>220</v>
      </c>
      <c r="AC314">
        <v>3</v>
      </c>
      <c r="AD314">
        <v>110</v>
      </c>
      <c r="AE314" s="6">
        <v>43101</v>
      </c>
      <c r="AF314" s="6">
        <v>43101</v>
      </c>
      <c r="AG314" s="6">
        <v>48823</v>
      </c>
      <c r="AH314" s="6">
        <v>35247</v>
      </c>
      <c r="AI314" s="6">
        <v>48823</v>
      </c>
      <c r="AJ314" s="6">
        <v>27851</v>
      </c>
      <c r="AL314" t="s">
        <v>221</v>
      </c>
      <c r="AM314" t="s">
        <v>221</v>
      </c>
      <c r="AN314" t="s">
        <v>221</v>
      </c>
      <c r="AO314" t="s">
        <v>221</v>
      </c>
    </row>
    <row r="315" spans="1:41" hidden="1" x14ac:dyDescent="0.2">
      <c r="A315">
        <v>3</v>
      </c>
      <c r="B315" t="s">
        <v>95</v>
      </c>
      <c r="C315">
        <v>501</v>
      </c>
      <c r="D315" t="s">
        <v>95</v>
      </c>
      <c r="E315">
        <v>5010004</v>
      </c>
      <c r="F315" t="s">
        <v>828</v>
      </c>
      <c r="G315">
        <v>10200</v>
      </c>
      <c r="H315">
        <v>140</v>
      </c>
      <c r="I315" t="s">
        <v>241</v>
      </c>
      <c r="J315">
        <v>1</v>
      </c>
      <c r="K315" t="s">
        <v>214</v>
      </c>
      <c r="L315">
        <v>1</v>
      </c>
      <c r="M315" t="s">
        <v>215</v>
      </c>
      <c r="N315">
        <v>0</v>
      </c>
      <c r="P315" t="s">
        <v>216</v>
      </c>
      <c r="Q315">
        <v>24435752</v>
      </c>
      <c r="R315" t="s">
        <v>831</v>
      </c>
      <c r="S315" t="s">
        <v>235</v>
      </c>
      <c r="T315" t="s">
        <v>219</v>
      </c>
      <c r="U315">
        <v>0.65</v>
      </c>
      <c r="V315">
        <v>0.5</v>
      </c>
      <c r="W315">
        <v>140</v>
      </c>
      <c r="X315" t="s">
        <v>241</v>
      </c>
      <c r="Y315">
        <v>0</v>
      </c>
      <c r="AA315">
        <v>80</v>
      </c>
      <c r="AB315" t="s">
        <v>220</v>
      </c>
      <c r="AC315">
        <v>3</v>
      </c>
      <c r="AD315">
        <v>107</v>
      </c>
      <c r="AE315" s="6">
        <v>43101</v>
      </c>
      <c r="AF315" s="6">
        <v>43101</v>
      </c>
      <c r="AG315" s="6">
        <v>47300</v>
      </c>
      <c r="AH315" s="6">
        <v>34335</v>
      </c>
      <c r="AI315" s="6">
        <v>47300</v>
      </c>
      <c r="AJ315" s="6">
        <v>27851</v>
      </c>
      <c r="AL315" t="s">
        <v>221</v>
      </c>
      <c r="AM315" t="s">
        <v>221</v>
      </c>
      <c r="AN315" t="s">
        <v>221</v>
      </c>
      <c r="AO315" t="s">
        <v>221</v>
      </c>
    </row>
    <row r="316" spans="1:41" hidden="1" x14ac:dyDescent="0.2">
      <c r="A316">
        <v>3</v>
      </c>
      <c r="B316" t="s">
        <v>95</v>
      </c>
      <c r="C316">
        <v>501</v>
      </c>
      <c r="D316" t="s">
        <v>95</v>
      </c>
      <c r="E316">
        <v>5010004</v>
      </c>
      <c r="F316" t="s">
        <v>828</v>
      </c>
      <c r="G316">
        <v>10200</v>
      </c>
      <c r="H316">
        <v>140</v>
      </c>
      <c r="I316" t="s">
        <v>241</v>
      </c>
      <c r="J316">
        <v>1</v>
      </c>
      <c r="K316" t="s">
        <v>214</v>
      </c>
      <c r="L316">
        <v>1</v>
      </c>
      <c r="M316" t="s">
        <v>215</v>
      </c>
      <c r="N316">
        <v>0</v>
      </c>
      <c r="P316" t="s">
        <v>216</v>
      </c>
      <c r="Q316">
        <v>36827087</v>
      </c>
      <c r="R316" t="s">
        <v>830</v>
      </c>
      <c r="S316" t="s">
        <v>1344</v>
      </c>
      <c r="T316" t="s">
        <v>219</v>
      </c>
      <c r="U316">
        <v>0.65</v>
      </c>
      <c r="V316">
        <v>0.05</v>
      </c>
      <c r="W316">
        <v>140</v>
      </c>
      <c r="X316" t="s">
        <v>241</v>
      </c>
      <c r="Y316">
        <v>0</v>
      </c>
      <c r="AA316">
        <v>80</v>
      </c>
      <c r="AB316" t="s">
        <v>220</v>
      </c>
      <c r="AC316">
        <v>1</v>
      </c>
      <c r="AD316">
        <v>101</v>
      </c>
      <c r="AE316" s="6">
        <v>43831</v>
      </c>
      <c r="AF316" s="6">
        <v>43831</v>
      </c>
      <c r="AG316" s="6">
        <v>54920</v>
      </c>
      <c r="AH316" s="6">
        <v>43831</v>
      </c>
      <c r="AI316" s="6">
        <v>54920</v>
      </c>
      <c r="AJ316" s="6">
        <v>27851</v>
      </c>
      <c r="AL316" t="s">
        <v>221</v>
      </c>
      <c r="AM316" t="s">
        <v>221</v>
      </c>
      <c r="AN316" t="s">
        <v>221</v>
      </c>
      <c r="AO316" t="s">
        <v>221</v>
      </c>
    </row>
    <row r="317" spans="1:41" hidden="1" x14ac:dyDescent="0.2">
      <c r="A317">
        <v>3</v>
      </c>
      <c r="B317" t="s">
        <v>95</v>
      </c>
      <c r="C317">
        <v>501</v>
      </c>
      <c r="D317" t="s">
        <v>95</v>
      </c>
      <c r="E317">
        <v>5010011</v>
      </c>
      <c r="F317" t="s">
        <v>832</v>
      </c>
      <c r="G317">
        <v>23000</v>
      </c>
      <c r="H317">
        <v>140</v>
      </c>
      <c r="I317" t="s">
        <v>241</v>
      </c>
      <c r="J317">
        <v>1</v>
      </c>
      <c r="K317" t="s">
        <v>214</v>
      </c>
      <c r="L317">
        <v>1</v>
      </c>
      <c r="M317" t="s">
        <v>215</v>
      </c>
      <c r="N317">
        <v>0</v>
      </c>
      <c r="P317" t="s">
        <v>216</v>
      </c>
      <c r="Q317">
        <v>56806458</v>
      </c>
      <c r="R317" t="s">
        <v>1431</v>
      </c>
      <c r="S317" t="s">
        <v>288</v>
      </c>
      <c r="T317" t="s">
        <v>219</v>
      </c>
      <c r="U317">
        <v>1</v>
      </c>
      <c r="V317">
        <v>1</v>
      </c>
      <c r="W317">
        <v>140</v>
      </c>
      <c r="X317" t="s">
        <v>241</v>
      </c>
      <c r="Y317">
        <v>0</v>
      </c>
      <c r="AA317">
        <v>80</v>
      </c>
      <c r="AB317" t="s">
        <v>220</v>
      </c>
      <c r="AC317">
        <v>3</v>
      </c>
      <c r="AD317">
        <v>110</v>
      </c>
      <c r="AE317" s="6">
        <v>43160</v>
      </c>
      <c r="AF317" s="6">
        <v>43160</v>
      </c>
      <c r="AG317" s="6">
        <v>44440</v>
      </c>
      <c r="AH317" s="6">
        <v>31229</v>
      </c>
      <c r="AI317" s="6">
        <v>46775</v>
      </c>
      <c r="AJ317" s="6">
        <v>18629</v>
      </c>
      <c r="AL317" t="s">
        <v>221</v>
      </c>
      <c r="AM317" t="s">
        <v>221</v>
      </c>
      <c r="AN317" t="s">
        <v>221</v>
      </c>
      <c r="AO317" t="s">
        <v>221</v>
      </c>
    </row>
    <row r="318" spans="1:41" hidden="1" x14ac:dyDescent="0.2">
      <c r="A318">
        <v>3</v>
      </c>
      <c r="B318" t="s">
        <v>95</v>
      </c>
      <c r="C318">
        <v>501</v>
      </c>
      <c r="D318" t="s">
        <v>95</v>
      </c>
      <c r="E318">
        <v>5010041</v>
      </c>
      <c r="F318" t="s">
        <v>835</v>
      </c>
      <c r="G318">
        <v>23100</v>
      </c>
      <c r="H318">
        <v>140</v>
      </c>
      <c r="I318" t="s">
        <v>241</v>
      </c>
      <c r="J318">
        <v>1</v>
      </c>
      <c r="K318" t="s">
        <v>214</v>
      </c>
      <c r="L318">
        <v>1</v>
      </c>
      <c r="M318" t="s">
        <v>215</v>
      </c>
      <c r="N318">
        <v>0</v>
      </c>
      <c r="P318" t="s">
        <v>216</v>
      </c>
      <c r="Q318">
        <v>36827087</v>
      </c>
      <c r="R318" t="s">
        <v>830</v>
      </c>
      <c r="S318" t="s">
        <v>1344</v>
      </c>
      <c r="T318" t="s">
        <v>219</v>
      </c>
      <c r="U318">
        <v>0.35</v>
      </c>
      <c r="V318">
        <v>0.35</v>
      </c>
      <c r="W318">
        <v>140</v>
      </c>
      <c r="X318" t="s">
        <v>241</v>
      </c>
      <c r="Y318">
        <v>0</v>
      </c>
      <c r="AA318">
        <v>80</v>
      </c>
      <c r="AB318" t="s">
        <v>220</v>
      </c>
      <c r="AC318">
        <v>1</v>
      </c>
      <c r="AD318">
        <v>101</v>
      </c>
      <c r="AE318" s="6">
        <v>43831</v>
      </c>
      <c r="AF318" s="6">
        <v>43831</v>
      </c>
      <c r="AG318" s="6">
        <v>54920</v>
      </c>
      <c r="AH318" s="6">
        <v>43831</v>
      </c>
      <c r="AI318" s="6">
        <v>54920</v>
      </c>
      <c r="AJ318" s="6">
        <v>18629</v>
      </c>
      <c r="AL318" t="s">
        <v>221</v>
      </c>
      <c r="AM318" t="s">
        <v>221</v>
      </c>
      <c r="AN318" t="s">
        <v>221</v>
      </c>
      <c r="AO318" t="s">
        <v>221</v>
      </c>
    </row>
    <row r="319" spans="1:41" hidden="1" x14ac:dyDescent="0.2">
      <c r="A319">
        <v>3</v>
      </c>
      <c r="B319" t="s">
        <v>95</v>
      </c>
      <c r="C319">
        <v>501</v>
      </c>
      <c r="D319" t="s">
        <v>95</v>
      </c>
      <c r="E319">
        <v>5010042</v>
      </c>
      <c r="F319" t="s">
        <v>836</v>
      </c>
      <c r="G319">
        <v>30800</v>
      </c>
      <c r="H319">
        <v>120</v>
      </c>
      <c r="I319" t="s">
        <v>227</v>
      </c>
      <c r="J319">
        <v>1</v>
      </c>
      <c r="K319" t="s">
        <v>214</v>
      </c>
      <c r="L319">
        <v>1</v>
      </c>
      <c r="M319" t="s">
        <v>215</v>
      </c>
      <c r="N319">
        <v>8</v>
      </c>
      <c r="O319" t="s">
        <v>228</v>
      </c>
      <c r="P319" t="s">
        <v>216</v>
      </c>
      <c r="Q319">
        <v>56414782</v>
      </c>
      <c r="R319" t="s">
        <v>1432</v>
      </c>
      <c r="S319" t="s">
        <v>1433</v>
      </c>
      <c r="T319" t="s">
        <v>219</v>
      </c>
      <c r="U319">
        <v>0.5</v>
      </c>
      <c r="V319">
        <v>0.5</v>
      </c>
      <c r="W319">
        <v>120</v>
      </c>
      <c r="X319" t="s">
        <v>227</v>
      </c>
      <c r="Y319">
        <v>0</v>
      </c>
      <c r="AA319">
        <v>80</v>
      </c>
      <c r="AB319" t="s">
        <v>220</v>
      </c>
      <c r="AC319">
        <v>3</v>
      </c>
      <c r="AD319">
        <v>108</v>
      </c>
      <c r="AE319" s="6">
        <v>37817</v>
      </c>
      <c r="AF319" s="6">
        <v>42461</v>
      </c>
      <c r="AG319" s="6">
        <v>46507</v>
      </c>
      <c r="AH319" s="6">
        <v>37817</v>
      </c>
      <c r="AI319" s="6">
        <v>46507</v>
      </c>
      <c r="AJ319" s="6">
        <v>37773</v>
      </c>
      <c r="AL319" t="s">
        <v>221</v>
      </c>
      <c r="AM319" t="s">
        <v>221</v>
      </c>
      <c r="AN319" t="s">
        <v>221</v>
      </c>
      <c r="AO319" t="s">
        <v>221</v>
      </c>
    </row>
    <row r="320" spans="1:41" hidden="1" x14ac:dyDescent="0.2">
      <c r="A320">
        <v>3</v>
      </c>
      <c r="B320" t="s">
        <v>95</v>
      </c>
      <c r="C320">
        <v>502</v>
      </c>
      <c r="D320" t="s">
        <v>839</v>
      </c>
      <c r="E320">
        <v>5020000</v>
      </c>
      <c r="F320" t="s">
        <v>98</v>
      </c>
      <c r="G320">
        <v>6300</v>
      </c>
      <c r="H320">
        <v>63</v>
      </c>
      <c r="I320" t="s">
        <v>2</v>
      </c>
      <c r="J320">
        <v>1</v>
      </c>
      <c r="K320" t="s">
        <v>214</v>
      </c>
      <c r="L320">
        <v>1</v>
      </c>
      <c r="M320" t="s">
        <v>215</v>
      </c>
      <c r="N320">
        <v>0</v>
      </c>
      <c r="P320" t="s">
        <v>216</v>
      </c>
      <c r="Q320">
        <v>29395290</v>
      </c>
      <c r="R320" t="s">
        <v>1434</v>
      </c>
      <c r="S320" t="s">
        <v>557</v>
      </c>
      <c r="T320" t="s">
        <v>219</v>
      </c>
      <c r="U320">
        <v>0.49</v>
      </c>
      <c r="V320">
        <v>0.49</v>
      </c>
      <c r="W320">
        <v>63</v>
      </c>
      <c r="X320" t="s">
        <v>2</v>
      </c>
      <c r="Y320">
        <v>0</v>
      </c>
      <c r="AA320">
        <v>80</v>
      </c>
      <c r="AB320" t="s">
        <v>220</v>
      </c>
      <c r="AC320">
        <v>5</v>
      </c>
      <c r="AD320">
        <v>104</v>
      </c>
      <c r="AE320" s="6">
        <v>43374</v>
      </c>
      <c r="AF320" s="6">
        <v>43374</v>
      </c>
      <c r="AG320" s="6">
        <v>48579</v>
      </c>
      <c r="AH320" s="6">
        <v>35869</v>
      </c>
      <c r="AI320" s="6">
        <v>48579</v>
      </c>
      <c r="AJ320" s="6">
        <v>18629</v>
      </c>
      <c r="AL320" t="s">
        <v>221</v>
      </c>
      <c r="AM320" t="s">
        <v>221</v>
      </c>
      <c r="AN320" t="s">
        <v>221</v>
      </c>
      <c r="AO320" t="s">
        <v>221</v>
      </c>
    </row>
    <row r="321" spans="1:41" hidden="1" x14ac:dyDescent="0.2">
      <c r="A321">
        <v>3</v>
      </c>
      <c r="B321" t="s">
        <v>95</v>
      </c>
      <c r="C321">
        <v>502</v>
      </c>
      <c r="D321" t="s">
        <v>839</v>
      </c>
      <c r="E321">
        <v>5020000</v>
      </c>
      <c r="F321" t="s">
        <v>98</v>
      </c>
      <c r="G321">
        <v>10200</v>
      </c>
      <c r="H321">
        <v>64</v>
      </c>
      <c r="I321" t="s">
        <v>222</v>
      </c>
      <c r="J321">
        <v>1</v>
      </c>
      <c r="K321" t="s">
        <v>214</v>
      </c>
      <c r="L321">
        <v>1</v>
      </c>
      <c r="M321" t="s">
        <v>215</v>
      </c>
      <c r="N321">
        <v>0</v>
      </c>
      <c r="P321" t="s">
        <v>216</v>
      </c>
      <c r="Q321">
        <v>29395290</v>
      </c>
      <c r="R321" t="s">
        <v>1434</v>
      </c>
      <c r="S321" t="s">
        <v>557</v>
      </c>
      <c r="T321" t="s">
        <v>219</v>
      </c>
      <c r="U321">
        <v>0.5</v>
      </c>
      <c r="V321">
        <v>0.5</v>
      </c>
      <c r="W321">
        <v>64</v>
      </c>
      <c r="X321" t="s">
        <v>222</v>
      </c>
      <c r="Y321">
        <v>0</v>
      </c>
      <c r="AA321">
        <v>80</v>
      </c>
      <c r="AB321" t="s">
        <v>220</v>
      </c>
      <c r="AC321">
        <v>5</v>
      </c>
      <c r="AD321">
        <v>104</v>
      </c>
      <c r="AE321" s="6">
        <v>43374</v>
      </c>
      <c r="AF321" s="6">
        <v>43374</v>
      </c>
      <c r="AG321" s="6">
        <v>48579</v>
      </c>
      <c r="AH321" s="6">
        <v>35869</v>
      </c>
      <c r="AI321" s="6">
        <v>48579</v>
      </c>
      <c r="AJ321" s="6">
        <v>18629</v>
      </c>
      <c r="AL321" t="s">
        <v>221</v>
      </c>
      <c r="AM321" t="s">
        <v>221</v>
      </c>
      <c r="AN321" t="s">
        <v>221</v>
      </c>
      <c r="AO321" t="s">
        <v>221</v>
      </c>
    </row>
    <row r="322" spans="1:41" hidden="1" x14ac:dyDescent="0.2">
      <c r="A322">
        <v>3</v>
      </c>
      <c r="B322" t="s">
        <v>95</v>
      </c>
      <c r="C322">
        <v>502</v>
      </c>
      <c r="D322" t="s">
        <v>839</v>
      </c>
      <c r="E322">
        <v>5020030</v>
      </c>
      <c r="F322" t="s">
        <v>840</v>
      </c>
      <c r="G322">
        <v>10320</v>
      </c>
      <c r="H322">
        <v>120</v>
      </c>
      <c r="I322" t="s">
        <v>227</v>
      </c>
      <c r="J322">
        <v>1</v>
      </c>
      <c r="K322" t="s">
        <v>214</v>
      </c>
      <c r="L322">
        <v>1</v>
      </c>
      <c r="M322" t="s">
        <v>215</v>
      </c>
      <c r="N322">
        <v>8</v>
      </c>
      <c r="O322" t="s">
        <v>228</v>
      </c>
      <c r="P322" t="s">
        <v>216</v>
      </c>
      <c r="Q322">
        <v>24597650</v>
      </c>
      <c r="R322" t="s">
        <v>841</v>
      </c>
      <c r="S322" t="s">
        <v>523</v>
      </c>
      <c r="T322" t="s">
        <v>219</v>
      </c>
      <c r="U322">
        <v>0.5</v>
      </c>
      <c r="V322">
        <v>0.5</v>
      </c>
      <c r="W322">
        <v>120</v>
      </c>
      <c r="X322" t="s">
        <v>227</v>
      </c>
      <c r="Y322">
        <v>0</v>
      </c>
      <c r="AA322">
        <v>80</v>
      </c>
      <c r="AB322" t="s">
        <v>220</v>
      </c>
      <c r="AC322">
        <v>3</v>
      </c>
      <c r="AD322">
        <v>108</v>
      </c>
      <c r="AE322" s="6">
        <v>35996</v>
      </c>
      <c r="AF322" s="6">
        <v>43466</v>
      </c>
      <c r="AG322" s="6">
        <v>47635</v>
      </c>
      <c r="AH322" s="6">
        <v>34943</v>
      </c>
      <c r="AI322" s="6">
        <v>47635</v>
      </c>
      <c r="AJ322" s="6">
        <v>42461</v>
      </c>
      <c r="AL322" t="s">
        <v>221</v>
      </c>
      <c r="AM322" t="s">
        <v>221</v>
      </c>
      <c r="AN322" t="s">
        <v>221</v>
      </c>
      <c r="AO322" t="s">
        <v>221</v>
      </c>
    </row>
    <row r="323" spans="1:41" hidden="1" x14ac:dyDescent="0.2">
      <c r="A323">
        <v>3</v>
      </c>
      <c r="B323" t="s">
        <v>95</v>
      </c>
      <c r="C323">
        <v>503</v>
      </c>
      <c r="D323" t="s">
        <v>842</v>
      </c>
      <c r="E323">
        <v>5030000</v>
      </c>
      <c r="F323" t="s">
        <v>99</v>
      </c>
      <c r="G323">
        <v>6400</v>
      </c>
      <c r="H323">
        <v>64</v>
      </c>
      <c r="I323" t="s">
        <v>222</v>
      </c>
      <c r="J323">
        <v>1</v>
      </c>
      <c r="K323" t="s">
        <v>214</v>
      </c>
      <c r="L323">
        <v>1</v>
      </c>
      <c r="M323" t="s">
        <v>215</v>
      </c>
      <c r="N323">
        <v>0</v>
      </c>
      <c r="P323" t="s">
        <v>216</v>
      </c>
      <c r="Q323">
        <v>40250755</v>
      </c>
      <c r="R323" t="s">
        <v>843</v>
      </c>
      <c r="S323" t="s">
        <v>559</v>
      </c>
      <c r="T323" t="s">
        <v>219</v>
      </c>
      <c r="U323">
        <v>1</v>
      </c>
      <c r="V323">
        <v>1</v>
      </c>
      <c r="W323">
        <v>64</v>
      </c>
      <c r="X323" t="s">
        <v>222</v>
      </c>
      <c r="Y323">
        <v>0</v>
      </c>
      <c r="AA323">
        <v>80</v>
      </c>
      <c r="AB323" t="s">
        <v>220</v>
      </c>
      <c r="AC323">
        <v>6</v>
      </c>
      <c r="AD323">
        <v>101</v>
      </c>
      <c r="AE323" s="6">
        <v>42887</v>
      </c>
      <c r="AF323" s="6">
        <v>42887</v>
      </c>
      <c r="AG323" s="6">
        <v>47848</v>
      </c>
      <c r="AH323" s="6">
        <v>39479</v>
      </c>
      <c r="AI323" s="6">
        <v>47848</v>
      </c>
      <c r="AJ323" s="6">
        <v>40026</v>
      </c>
      <c r="AL323" t="s">
        <v>221</v>
      </c>
      <c r="AM323" t="s">
        <v>221</v>
      </c>
      <c r="AN323" t="s">
        <v>221</v>
      </c>
      <c r="AO323" t="s">
        <v>221</v>
      </c>
    </row>
    <row r="324" spans="1:41" hidden="1" x14ac:dyDescent="0.2">
      <c r="A324">
        <v>3</v>
      </c>
      <c r="B324" t="s">
        <v>95</v>
      </c>
      <c r="C324">
        <v>503</v>
      </c>
      <c r="D324" t="s">
        <v>842</v>
      </c>
      <c r="E324">
        <v>5030000</v>
      </c>
      <c r="F324" t="s">
        <v>99</v>
      </c>
      <c r="G324">
        <v>31510</v>
      </c>
      <c r="H324">
        <v>120</v>
      </c>
      <c r="I324" t="s">
        <v>227</v>
      </c>
      <c r="J324">
        <v>1</v>
      </c>
      <c r="K324" t="s">
        <v>214</v>
      </c>
      <c r="L324">
        <v>1</v>
      </c>
      <c r="M324" t="s">
        <v>215</v>
      </c>
      <c r="N324">
        <v>8</v>
      </c>
      <c r="O324" t="s">
        <v>228</v>
      </c>
      <c r="P324" t="s">
        <v>216</v>
      </c>
      <c r="Q324">
        <v>300911484</v>
      </c>
      <c r="R324" t="s">
        <v>845</v>
      </c>
      <c r="S324" t="s">
        <v>846</v>
      </c>
      <c r="T324" t="s">
        <v>219</v>
      </c>
      <c r="U324">
        <v>0.75</v>
      </c>
      <c r="V324">
        <v>0.75</v>
      </c>
      <c r="W324">
        <v>120</v>
      </c>
      <c r="X324" t="s">
        <v>227</v>
      </c>
      <c r="Y324">
        <v>0</v>
      </c>
      <c r="AA324">
        <v>80</v>
      </c>
      <c r="AB324" t="s">
        <v>220</v>
      </c>
      <c r="AC324">
        <v>3</v>
      </c>
      <c r="AE324" s="6">
        <v>42618</v>
      </c>
      <c r="AF324" s="6">
        <v>43968</v>
      </c>
      <c r="AG324" s="6">
        <v>46022</v>
      </c>
      <c r="AH324" s="6">
        <v>42618</v>
      </c>
      <c r="AI324" s="6">
        <v>55346</v>
      </c>
      <c r="AJ324" s="6">
        <v>43983</v>
      </c>
      <c r="AL324" t="s">
        <v>221</v>
      </c>
      <c r="AM324" t="s">
        <v>221</v>
      </c>
      <c r="AN324" t="s">
        <v>221</v>
      </c>
      <c r="AO324" t="s">
        <v>221</v>
      </c>
    </row>
    <row r="325" spans="1:41" hidden="1" x14ac:dyDescent="0.2">
      <c r="A325">
        <v>3</v>
      </c>
      <c r="B325" t="s">
        <v>95</v>
      </c>
      <c r="C325">
        <v>504</v>
      </c>
      <c r="D325" t="s">
        <v>847</v>
      </c>
      <c r="E325">
        <v>5040000</v>
      </c>
      <c r="F325" t="s">
        <v>100</v>
      </c>
      <c r="G325">
        <v>14100</v>
      </c>
      <c r="H325">
        <v>64</v>
      </c>
      <c r="I325" t="s">
        <v>222</v>
      </c>
      <c r="J325">
        <v>1</v>
      </c>
      <c r="K325" t="s">
        <v>214</v>
      </c>
      <c r="L325">
        <v>1</v>
      </c>
      <c r="M325" t="s">
        <v>215</v>
      </c>
      <c r="N325">
        <v>0</v>
      </c>
      <c r="P325" t="s">
        <v>216</v>
      </c>
      <c r="Q325">
        <v>22093272</v>
      </c>
      <c r="R325" t="s">
        <v>848</v>
      </c>
      <c r="S325" t="s">
        <v>243</v>
      </c>
      <c r="T325" t="s">
        <v>219</v>
      </c>
      <c r="U325">
        <v>0.5</v>
      </c>
      <c r="V325">
        <v>0.5</v>
      </c>
      <c r="W325">
        <v>64</v>
      </c>
      <c r="X325" t="s">
        <v>222</v>
      </c>
      <c r="Y325">
        <v>0</v>
      </c>
      <c r="AA325">
        <v>80</v>
      </c>
      <c r="AB325" t="s">
        <v>220</v>
      </c>
      <c r="AC325">
        <v>6</v>
      </c>
      <c r="AD325">
        <v>111</v>
      </c>
      <c r="AE325" s="6">
        <v>38991</v>
      </c>
      <c r="AF325" s="6">
        <v>38991</v>
      </c>
      <c r="AG325" s="6">
        <v>45900</v>
      </c>
      <c r="AH325" s="6">
        <v>35217</v>
      </c>
      <c r="AI325" s="6">
        <v>45900</v>
      </c>
      <c r="AJ325" s="6">
        <v>18629</v>
      </c>
      <c r="AL325" t="s">
        <v>221</v>
      </c>
      <c r="AM325" t="s">
        <v>221</v>
      </c>
      <c r="AN325" t="s">
        <v>221</v>
      </c>
      <c r="AO325" t="s">
        <v>221</v>
      </c>
    </row>
    <row r="326" spans="1:41" hidden="1" x14ac:dyDescent="0.2">
      <c r="A326">
        <v>3</v>
      </c>
      <c r="B326" t="s">
        <v>95</v>
      </c>
      <c r="C326">
        <v>504</v>
      </c>
      <c r="D326" t="s">
        <v>847</v>
      </c>
      <c r="E326">
        <v>5040000</v>
      </c>
      <c r="F326" t="s">
        <v>100</v>
      </c>
      <c r="G326">
        <v>31500</v>
      </c>
      <c r="H326">
        <v>120</v>
      </c>
      <c r="I326" t="s">
        <v>227</v>
      </c>
      <c r="J326">
        <v>1</v>
      </c>
      <c r="K326" t="s">
        <v>214</v>
      </c>
      <c r="L326">
        <v>1</v>
      </c>
      <c r="M326" t="s">
        <v>215</v>
      </c>
      <c r="N326">
        <v>8</v>
      </c>
      <c r="O326" t="s">
        <v>228</v>
      </c>
      <c r="P326" t="s">
        <v>216</v>
      </c>
      <c r="Q326">
        <v>23612567</v>
      </c>
      <c r="R326" t="s">
        <v>1435</v>
      </c>
      <c r="S326" t="s">
        <v>578</v>
      </c>
      <c r="T326" t="s">
        <v>219</v>
      </c>
      <c r="U326">
        <v>0.75</v>
      </c>
      <c r="V326">
        <v>0.45</v>
      </c>
      <c r="W326">
        <v>120</v>
      </c>
      <c r="X326" t="s">
        <v>227</v>
      </c>
      <c r="Y326">
        <v>0</v>
      </c>
      <c r="AA326">
        <v>80</v>
      </c>
      <c r="AB326" t="s">
        <v>220</v>
      </c>
      <c r="AC326">
        <v>5</v>
      </c>
      <c r="AD326">
        <v>111</v>
      </c>
      <c r="AE326" s="6">
        <v>43692</v>
      </c>
      <c r="AF326" s="6">
        <v>43692</v>
      </c>
      <c r="AG326" s="6">
        <v>45899</v>
      </c>
      <c r="AH326" s="6">
        <v>34151</v>
      </c>
      <c r="AI326" s="6">
        <v>46021</v>
      </c>
      <c r="AJ326" s="6">
        <v>42461</v>
      </c>
      <c r="AL326" t="s">
        <v>221</v>
      </c>
      <c r="AM326" t="s">
        <v>221</v>
      </c>
      <c r="AN326" t="s">
        <v>221</v>
      </c>
      <c r="AO326" t="s">
        <v>221</v>
      </c>
    </row>
    <row r="327" spans="1:41" hidden="1" x14ac:dyDescent="0.2">
      <c r="A327">
        <v>3</v>
      </c>
      <c r="B327" t="s">
        <v>95</v>
      </c>
      <c r="C327">
        <v>504</v>
      </c>
      <c r="D327" t="s">
        <v>847</v>
      </c>
      <c r="E327">
        <v>5040000</v>
      </c>
      <c r="F327" t="s">
        <v>100</v>
      </c>
      <c r="G327">
        <v>31500</v>
      </c>
      <c r="H327">
        <v>120</v>
      </c>
      <c r="I327" t="s">
        <v>227</v>
      </c>
      <c r="J327">
        <v>1</v>
      </c>
      <c r="K327" t="s">
        <v>214</v>
      </c>
      <c r="L327">
        <v>1</v>
      </c>
      <c r="M327" t="s">
        <v>215</v>
      </c>
      <c r="N327">
        <v>8</v>
      </c>
      <c r="O327" t="s">
        <v>228</v>
      </c>
      <c r="P327" t="s">
        <v>216</v>
      </c>
      <c r="Q327">
        <v>205408289</v>
      </c>
      <c r="R327" t="s">
        <v>1042</v>
      </c>
      <c r="S327" t="s">
        <v>938</v>
      </c>
      <c r="T327" t="s">
        <v>219</v>
      </c>
      <c r="U327">
        <v>0.75</v>
      </c>
      <c r="V327">
        <v>0.13</v>
      </c>
      <c r="W327">
        <v>120</v>
      </c>
      <c r="X327" t="s">
        <v>227</v>
      </c>
      <c r="Y327">
        <v>0</v>
      </c>
      <c r="AA327">
        <v>80</v>
      </c>
      <c r="AB327" t="s">
        <v>220</v>
      </c>
      <c r="AC327">
        <v>4</v>
      </c>
      <c r="AD327">
        <v>111</v>
      </c>
      <c r="AE327" s="6">
        <v>42005</v>
      </c>
      <c r="AF327" s="6">
        <v>44105</v>
      </c>
      <c r="AG327" s="6">
        <v>45807</v>
      </c>
      <c r="AH327" s="6">
        <v>42005</v>
      </c>
      <c r="AI327" s="6">
        <v>45930</v>
      </c>
      <c r="AJ327" s="6">
        <v>42461</v>
      </c>
      <c r="AL327" t="s">
        <v>221</v>
      </c>
      <c r="AM327" t="s">
        <v>221</v>
      </c>
      <c r="AN327" t="s">
        <v>221</v>
      </c>
      <c r="AO327" t="s">
        <v>221</v>
      </c>
    </row>
    <row r="328" spans="1:41" hidden="1" x14ac:dyDescent="0.2">
      <c r="A328">
        <v>3</v>
      </c>
      <c r="B328" t="s">
        <v>95</v>
      </c>
      <c r="C328">
        <v>504</v>
      </c>
      <c r="D328" t="s">
        <v>847</v>
      </c>
      <c r="E328">
        <v>5040000</v>
      </c>
      <c r="F328" t="s">
        <v>100</v>
      </c>
      <c r="G328">
        <v>31500</v>
      </c>
      <c r="H328">
        <v>120</v>
      </c>
      <c r="I328" t="s">
        <v>227</v>
      </c>
      <c r="J328">
        <v>1</v>
      </c>
      <c r="K328" t="s">
        <v>214</v>
      </c>
      <c r="L328">
        <v>1</v>
      </c>
      <c r="M328" t="s">
        <v>215</v>
      </c>
      <c r="N328">
        <v>8</v>
      </c>
      <c r="O328" t="s">
        <v>228</v>
      </c>
      <c r="P328" t="s">
        <v>216</v>
      </c>
      <c r="Q328">
        <v>313328338</v>
      </c>
      <c r="R328" t="s">
        <v>1436</v>
      </c>
      <c r="S328" t="s">
        <v>909</v>
      </c>
      <c r="T328" t="s">
        <v>219</v>
      </c>
      <c r="U328">
        <v>0.75</v>
      </c>
      <c r="V328">
        <v>0.05</v>
      </c>
      <c r="W328">
        <v>120</v>
      </c>
      <c r="X328" t="s">
        <v>227</v>
      </c>
      <c r="Y328">
        <v>0</v>
      </c>
      <c r="AA328">
        <v>80</v>
      </c>
      <c r="AB328" t="s">
        <v>220</v>
      </c>
      <c r="AC328">
        <v>2</v>
      </c>
      <c r="AE328" s="6">
        <v>43739</v>
      </c>
      <c r="AF328" s="6">
        <v>43739</v>
      </c>
      <c r="AG328" s="6">
        <v>45960</v>
      </c>
      <c r="AH328" s="6">
        <v>43648</v>
      </c>
      <c r="AI328" s="6">
        <v>45960</v>
      </c>
      <c r="AJ328" s="6">
        <v>42461</v>
      </c>
      <c r="AL328" t="s">
        <v>221</v>
      </c>
      <c r="AM328" t="s">
        <v>221</v>
      </c>
      <c r="AN328" t="s">
        <v>221</v>
      </c>
      <c r="AO328" t="s">
        <v>221</v>
      </c>
    </row>
    <row r="329" spans="1:41" hidden="1" x14ac:dyDescent="0.2">
      <c r="A329">
        <v>3</v>
      </c>
      <c r="B329" t="s">
        <v>95</v>
      </c>
      <c r="C329">
        <v>504</v>
      </c>
      <c r="D329" t="s">
        <v>847</v>
      </c>
      <c r="E329">
        <v>5040040</v>
      </c>
      <c r="F329" t="s">
        <v>851</v>
      </c>
      <c r="G329">
        <v>40100</v>
      </c>
      <c r="H329">
        <v>140</v>
      </c>
      <c r="I329" t="s">
        <v>241</v>
      </c>
      <c r="J329">
        <v>1</v>
      </c>
      <c r="K329" t="s">
        <v>214</v>
      </c>
      <c r="L329">
        <v>1</v>
      </c>
      <c r="M329" t="s">
        <v>215</v>
      </c>
      <c r="N329">
        <v>0</v>
      </c>
      <c r="P329" t="s">
        <v>216</v>
      </c>
      <c r="Q329">
        <v>22093272</v>
      </c>
      <c r="R329" t="s">
        <v>848</v>
      </c>
      <c r="S329" t="s">
        <v>243</v>
      </c>
      <c r="T329" t="s">
        <v>219</v>
      </c>
      <c r="U329">
        <v>0.5</v>
      </c>
      <c r="V329">
        <v>0.5</v>
      </c>
      <c r="W329">
        <v>140</v>
      </c>
      <c r="X329" t="s">
        <v>241</v>
      </c>
      <c r="Y329">
        <v>0</v>
      </c>
      <c r="AA329">
        <v>80</v>
      </c>
      <c r="AB329" t="s">
        <v>220</v>
      </c>
      <c r="AC329">
        <v>5</v>
      </c>
      <c r="AD329">
        <v>111</v>
      </c>
      <c r="AE329" s="6">
        <v>37834</v>
      </c>
      <c r="AF329" s="6">
        <v>38991</v>
      </c>
      <c r="AG329" s="6">
        <v>45900</v>
      </c>
      <c r="AH329" s="6">
        <v>35217</v>
      </c>
      <c r="AI329" s="6">
        <v>45900</v>
      </c>
      <c r="AJ329" s="6">
        <v>18629</v>
      </c>
      <c r="AL329" t="s">
        <v>221</v>
      </c>
      <c r="AM329" t="s">
        <v>221</v>
      </c>
      <c r="AN329" t="s">
        <v>221</v>
      </c>
      <c r="AO329" t="s">
        <v>221</v>
      </c>
    </row>
    <row r="330" spans="1:41" hidden="1" x14ac:dyDescent="0.2">
      <c r="A330">
        <v>3</v>
      </c>
      <c r="B330" t="s">
        <v>95</v>
      </c>
      <c r="C330">
        <v>505</v>
      </c>
      <c r="D330" t="s">
        <v>852</v>
      </c>
      <c r="E330">
        <v>5050000</v>
      </c>
      <c r="F330" t="s">
        <v>101</v>
      </c>
      <c r="G330">
        <v>10400</v>
      </c>
      <c r="H330">
        <v>120</v>
      </c>
      <c r="I330" t="s">
        <v>227</v>
      </c>
      <c r="J330">
        <v>1</v>
      </c>
      <c r="K330" t="s">
        <v>214</v>
      </c>
      <c r="L330">
        <v>1</v>
      </c>
      <c r="M330" t="s">
        <v>215</v>
      </c>
      <c r="N330">
        <v>8</v>
      </c>
      <c r="O330" t="s">
        <v>228</v>
      </c>
      <c r="P330" t="s">
        <v>216</v>
      </c>
      <c r="Q330">
        <v>24585309</v>
      </c>
      <c r="R330" t="s">
        <v>853</v>
      </c>
      <c r="S330" t="s">
        <v>854</v>
      </c>
      <c r="T330" t="s">
        <v>219</v>
      </c>
      <c r="U330">
        <v>0.33</v>
      </c>
      <c r="V330">
        <v>0.25</v>
      </c>
      <c r="W330">
        <v>120</v>
      </c>
      <c r="X330" t="s">
        <v>227</v>
      </c>
      <c r="Y330">
        <v>0</v>
      </c>
      <c r="AA330">
        <v>80</v>
      </c>
      <c r="AB330" t="s">
        <v>220</v>
      </c>
      <c r="AC330">
        <v>4</v>
      </c>
      <c r="AE330" s="6">
        <v>42592</v>
      </c>
      <c r="AF330" s="6">
        <v>42687</v>
      </c>
      <c r="AG330" s="6">
        <v>49980</v>
      </c>
      <c r="AH330" s="6">
        <v>42592</v>
      </c>
      <c r="AI330" s="6">
        <v>49992</v>
      </c>
      <c r="AJ330" s="6">
        <v>42461</v>
      </c>
      <c r="AL330" t="s">
        <v>221</v>
      </c>
      <c r="AM330" t="s">
        <v>221</v>
      </c>
      <c r="AN330" t="s">
        <v>221</v>
      </c>
      <c r="AO330" t="s">
        <v>221</v>
      </c>
    </row>
    <row r="331" spans="1:41" hidden="1" x14ac:dyDescent="0.2">
      <c r="A331">
        <v>3</v>
      </c>
      <c r="B331" t="s">
        <v>95</v>
      </c>
      <c r="C331">
        <v>506</v>
      </c>
      <c r="D331" t="s">
        <v>855</v>
      </c>
      <c r="E331">
        <v>5060000</v>
      </c>
      <c r="F331" t="s">
        <v>102</v>
      </c>
      <c r="G331">
        <v>500</v>
      </c>
      <c r="H331">
        <v>63</v>
      </c>
      <c r="I331" t="s">
        <v>2</v>
      </c>
      <c r="J331">
        <v>1</v>
      </c>
      <c r="K331" t="s">
        <v>214</v>
      </c>
      <c r="L331">
        <v>1</v>
      </c>
      <c r="M331" t="s">
        <v>215</v>
      </c>
      <c r="N331">
        <v>0</v>
      </c>
      <c r="P331" t="s">
        <v>216</v>
      </c>
      <c r="Q331">
        <v>24448227</v>
      </c>
      <c r="R331" t="s">
        <v>856</v>
      </c>
      <c r="S331" t="s">
        <v>692</v>
      </c>
      <c r="T331" t="s">
        <v>219</v>
      </c>
      <c r="U331">
        <v>0.5</v>
      </c>
      <c r="V331">
        <v>0.5</v>
      </c>
      <c r="W331">
        <v>63</v>
      </c>
      <c r="X331" t="s">
        <v>2</v>
      </c>
      <c r="Y331">
        <v>0</v>
      </c>
      <c r="AA331">
        <v>80</v>
      </c>
      <c r="AB331" t="s">
        <v>220</v>
      </c>
      <c r="AC331">
        <v>6</v>
      </c>
      <c r="AD331">
        <v>105</v>
      </c>
      <c r="AE331" s="6">
        <v>37895</v>
      </c>
      <c r="AF331" s="6">
        <v>40057</v>
      </c>
      <c r="AG331" s="6">
        <v>49201</v>
      </c>
      <c r="AH331" s="6">
        <v>36434</v>
      </c>
      <c r="AI331" s="6">
        <v>49201</v>
      </c>
      <c r="AJ331" s="6">
        <v>18629</v>
      </c>
      <c r="AL331" t="s">
        <v>221</v>
      </c>
      <c r="AM331" t="s">
        <v>221</v>
      </c>
      <c r="AN331" t="s">
        <v>221</v>
      </c>
      <c r="AO331" t="s">
        <v>221</v>
      </c>
    </row>
    <row r="332" spans="1:41" hidden="1" x14ac:dyDescent="0.2">
      <c r="A332">
        <v>3</v>
      </c>
      <c r="B332" t="s">
        <v>95</v>
      </c>
      <c r="C332">
        <v>506</v>
      </c>
      <c r="D332" t="s">
        <v>855</v>
      </c>
      <c r="E332">
        <v>5060000</v>
      </c>
      <c r="F332" t="s">
        <v>102</v>
      </c>
      <c r="G332">
        <v>11200</v>
      </c>
      <c r="H332">
        <v>120</v>
      </c>
      <c r="I332" t="s">
        <v>227</v>
      </c>
      <c r="J332">
        <v>1</v>
      </c>
      <c r="K332" t="s">
        <v>214</v>
      </c>
      <c r="L332">
        <v>1</v>
      </c>
      <c r="M332" t="s">
        <v>215</v>
      </c>
      <c r="N332">
        <v>8</v>
      </c>
      <c r="O332" t="s">
        <v>228</v>
      </c>
      <c r="P332" t="s">
        <v>216</v>
      </c>
      <c r="Q332">
        <v>37567740</v>
      </c>
      <c r="R332" t="s">
        <v>857</v>
      </c>
      <c r="S332" t="s">
        <v>858</v>
      </c>
      <c r="T332" t="s">
        <v>219</v>
      </c>
      <c r="U332">
        <v>0.5</v>
      </c>
      <c r="V332">
        <v>0.5</v>
      </c>
      <c r="W332">
        <v>120</v>
      </c>
      <c r="X332" t="s">
        <v>227</v>
      </c>
      <c r="Y332">
        <v>0</v>
      </c>
      <c r="AA332">
        <v>80</v>
      </c>
      <c r="AB332" t="s">
        <v>220</v>
      </c>
      <c r="AC332">
        <v>3</v>
      </c>
      <c r="AD332">
        <v>106</v>
      </c>
      <c r="AE332" s="6">
        <v>36831</v>
      </c>
      <c r="AF332" s="6">
        <v>42491</v>
      </c>
      <c r="AG332" s="6">
        <v>46143</v>
      </c>
      <c r="AH332" s="6">
        <v>36831</v>
      </c>
      <c r="AI332" s="6">
        <v>46143</v>
      </c>
      <c r="AJ332" s="6">
        <v>42461</v>
      </c>
      <c r="AL332" t="s">
        <v>221</v>
      </c>
      <c r="AM332" t="s">
        <v>221</v>
      </c>
      <c r="AN332" t="s">
        <v>221</v>
      </c>
      <c r="AO332" t="s">
        <v>221</v>
      </c>
    </row>
    <row r="333" spans="1:41" hidden="1" x14ac:dyDescent="0.2">
      <c r="A333">
        <v>3</v>
      </c>
      <c r="B333" t="s">
        <v>95</v>
      </c>
      <c r="C333">
        <v>507</v>
      </c>
      <c r="D333" t="s">
        <v>859</v>
      </c>
      <c r="E333">
        <v>5070000</v>
      </c>
      <c r="F333" t="s">
        <v>103</v>
      </c>
      <c r="G333">
        <v>19100</v>
      </c>
      <c r="H333">
        <v>64</v>
      </c>
      <c r="I333" t="s">
        <v>222</v>
      </c>
      <c r="J333">
        <v>1</v>
      </c>
      <c r="K333" t="s">
        <v>214</v>
      </c>
      <c r="L333">
        <v>1</v>
      </c>
      <c r="M333" t="s">
        <v>215</v>
      </c>
      <c r="N333">
        <v>0</v>
      </c>
      <c r="P333" t="s">
        <v>216</v>
      </c>
      <c r="Q333">
        <v>303973226</v>
      </c>
      <c r="R333" t="s">
        <v>1437</v>
      </c>
      <c r="S333" t="s">
        <v>1438</v>
      </c>
      <c r="T333" t="s">
        <v>219</v>
      </c>
      <c r="U333">
        <v>0.5</v>
      </c>
      <c r="V333">
        <v>0.5</v>
      </c>
      <c r="W333">
        <v>64</v>
      </c>
      <c r="X333" t="s">
        <v>222</v>
      </c>
      <c r="Y333">
        <v>0</v>
      </c>
      <c r="AA333">
        <v>80</v>
      </c>
      <c r="AB333" t="s">
        <v>220</v>
      </c>
      <c r="AC333">
        <v>6</v>
      </c>
      <c r="AD333">
        <v>101</v>
      </c>
      <c r="AE333" s="6">
        <v>43101</v>
      </c>
      <c r="AF333" s="6">
        <v>43101</v>
      </c>
      <c r="AG333" s="6">
        <v>45960</v>
      </c>
      <c r="AH333" s="6">
        <v>36770</v>
      </c>
      <c r="AI333" s="6">
        <v>44865</v>
      </c>
      <c r="AJ333" s="6">
        <v>28430</v>
      </c>
      <c r="AL333" t="s">
        <v>221</v>
      </c>
      <c r="AM333" t="s">
        <v>221</v>
      </c>
      <c r="AN333" t="s">
        <v>221</v>
      </c>
      <c r="AO333" t="s">
        <v>221</v>
      </c>
    </row>
    <row r="334" spans="1:41" hidden="1" x14ac:dyDescent="0.2">
      <c r="A334">
        <v>3</v>
      </c>
      <c r="B334" t="s">
        <v>95</v>
      </c>
      <c r="C334">
        <v>507</v>
      </c>
      <c r="D334" t="s">
        <v>859</v>
      </c>
      <c r="E334">
        <v>5070000</v>
      </c>
      <c r="F334" t="s">
        <v>103</v>
      </c>
      <c r="G334">
        <v>20100</v>
      </c>
      <c r="H334">
        <v>63</v>
      </c>
      <c r="I334" t="s">
        <v>2</v>
      </c>
      <c r="J334">
        <v>1</v>
      </c>
      <c r="K334" t="s">
        <v>214</v>
      </c>
      <c r="L334">
        <v>1</v>
      </c>
      <c r="M334" t="s">
        <v>215</v>
      </c>
      <c r="N334">
        <v>0</v>
      </c>
      <c r="P334" t="s">
        <v>216</v>
      </c>
      <c r="Q334">
        <v>303973226</v>
      </c>
      <c r="R334" t="s">
        <v>1437</v>
      </c>
      <c r="S334" t="s">
        <v>1438</v>
      </c>
      <c r="T334" t="s">
        <v>219</v>
      </c>
      <c r="U334">
        <v>0.5</v>
      </c>
      <c r="V334">
        <v>0.5</v>
      </c>
      <c r="W334">
        <v>63</v>
      </c>
      <c r="X334" t="s">
        <v>2</v>
      </c>
      <c r="Y334">
        <v>0</v>
      </c>
      <c r="AA334">
        <v>80</v>
      </c>
      <c r="AB334" t="s">
        <v>220</v>
      </c>
      <c r="AC334">
        <v>6</v>
      </c>
      <c r="AD334">
        <v>101</v>
      </c>
      <c r="AE334" s="6">
        <v>40513</v>
      </c>
      <c r="AF334" s="6">
        <v>41334</v>
      </c>
      <c r="AG334" s="6">
        <v>51948</v>
      </c>
      <c r="AH334" s="6">
        <v>36770</v>
      </c>
      <c r="AI334" s="6">
        <v>44865</v>
      </c>
      <c r="AJ334" s="6">
        <v>33970</v>
      </c>
      <c r="AL334" t="s">
        <v>221</v>
      </c>
      <c r="AM334" t="s">
        <v>221</v>
      </c>
      <c r="AN334" t="s">
        <v>221</v>
      </c>
      <c r="AO334" t="s">
        <v>221</v>
      </c>
    </row>
    <row r="335" spans="1:41" hidden="1" x14ac:dyDescent="0.2">
      <c r="A335">
        <v>3</v>
      </c>
      <c r="B335" t="s">
        <v>95</v>
      </c>
      <c r="C335">
        <v>507</v>
      </c>
      <c r="D335" t="s">
        <v>859</v>
      </c>
      <c r="E335">
        <v>5070000</v>
      </c>
      <c r="F335" t="s">
        <v>103</v>
      </c>
      <c r="G335">
        <v>41300</v>
      </c>
      <c r="H335">
        <v>120</v>
      </c>
      <c r="I335" t="s">
        <v>227</v>
      </c>
      <c r="J335">
        <v>1</v>
      </c>
      <c r="K335" t="s">
        <v>214</v>
      </c>
      <c r="L335">
        <v>1</v>
      </c>
      <c r="M335" t="s">
        <v>215</v>
      </c>
      <c r="N335">
        <v>8</v>
      </c>
      <c r="O335" t="s">
        <v>228</v>
      </c>
      <c r="P335" t="s">
        <v>216</v>
      </c>
      <c r="U335">
        <v>0.33</v>
      </c>
      <c r="AJ335" s="6">
        <v>42461</v>
      </c>
      <c r="AL335" t="s">
        <v>221</v>
      </c>
      <c r="AM335" t="s">
        <v>221</v>
      </c>
      <c r="AN335" t="s">
        <v>221</v>
      </c>
      <c r="AO335" t="s">
        <v>221</v>
      </c>
    </row>
    <row r="336" spans="1:41" hidden="1" x14ac:dyDescent="0.2">
      <c r="A336">
        <v>3</v>
      </c>
      <c r="B336" t="s">
        <v>95</v>
      </c>
      <c r="C336">
        <v>520</v>
      </c>
      <c r="D336" t="s">
        <v>861</v>
      </c>
      <c r="E336">
        <v>5200000</v>
      </c>
      <c r="F336" t="s">
        <v>104</v>
      </c>
      <c r="G336">
        <v>10700</v>
      </c>
      <c r="H336">
        <v>120</v>
      </c>
      <c r="I336" t="s">
        <v>227</v>
      </c>
      <c r="J336">
        <v>1</v>
      </c>
      <c r="K336" t="s">
        <v>214</v>
      </c>
      <c r="L336">
        <v>1</v>
      </c>
      <c r="M336" t="s">
        <v>215</v>
      </c>
      <c r="N336">
        <v>8</v>
      </c>
      <c r="O336" t="s">
        <v>228</v>
      </c>
      <c r="P336" t="s">
        <v>216</v>
      </c>
      <c r="Q336">
        <v>24855124</v>
      </c>
      <c r="R336" t="s">
        <v>862</v>
      </c>
      <c r="S336" t="s">
        <v>863</v>
      </c>
      <c r="T336" t="s">
        <v>219</v>
      </c>
      <c r="U336">
        <v>0.33</v>
      </c>
      <c r="V336">
        <v>0.33</v>
      </c>
      <c r="W336">
        <v>120</v>
      </c>
      <c r="X336" t="s">
        <v>227</v>
      </c>
      <c r="Y336">
        <v>0</v>
      </c>
      <c r="AA336">
        <v>80</v>
      </c>
      <c r="AB336" t="s">
        <v>220</v>
      </c>
      <c r="AC336">
        <v>5</v>
      </c>
      <c r="AD336">
        <v>110</v>
      </c>
      <c r="AE336" s="6">
        <v>36728</v>
      </c>
      <c r="AF336" s="6">
        <v>43647</v>
      </c>
      <c r="AG336" s="6">
        <v>44196</v>
      </c>
      <c r="AH336" s="6">
        <v>34972</v>
      </c>
      <c r="AI336" s="6">
        <v>47848</v>
      </c>
      <c r="AJ336" s="6">
        <v>42461</v>
      </c>
      <c r="AL336" t="s">
        <v>221</v>
      </c>
      <c r="AM336" t="s">
        <v>221</v>
      </c>
      <c r="AN336" t="s">
        <v>221</v>
      </c>
      <c r="AO336" t="s">
        <v>221</v>
      </c>
    </row>
    <row r="337" spans="1:41" hidden="1" x14ac:dyDescent="0.2">
      <c r="A337">
        <v>3</v>
      </c>
      <c r="B337" t="s">
        <v>95</v>
      </c>
      <c r="C337">
        <v>521</v>
      </c>
      <c r="D337" t="s">
        <v>864</v>
      </c>
      <c r="E337">
        <v>5210000</v>
      </c>
      <c r="F337" t="s">
        <v>105</v>
      </c>
      <c r="G337">
        <v>36600</v>
      </c>
      <c r="H337">
        <v>120</v>
      </c>
      <c r="I337" t="s">
        <v>227</v>
      </c>
      <c r="J337">
        <v>1</v>
      </c>
      <c r="K337" t="s">
        <v>214</v>
      </c>
      <c r="L337">
        <v>1</v>
      </c>
      <c r="M337" t="s">
        <v>215</v>
      </c>
      <c r="N337">
        <v>8</v>
      </c>
      <c r="O337" t="s">
        <v>228</v>
      </c>
      <c r="P337" t="s">
        <v>216</v>
      </c>
      <c r="Q337">
        <v>22385611</v>
      </c>
      <c r="R337" t="s">
        <v>867</v>
      </c>
      <c r="S337" t="s">
        <v>269</v>
      </c>
      <c r="T337" t="s">
        <v>219</v>
      </c>
      <c r="U337">
        <v>0.33</v>
      </c>
      <c r="V337">
        <v>0.33</v>
      </c>
      <c r="W337">
        <v>120</v>
      </c>
      <c r="X337" t="s">
        <v>227</v>
      </c>
      <c r="Y337">
        <v>0</v>
      </c>
      <c r="AA337">
        <v>80</v>
      </c>
      <c r="AB337" t="s">
        <v>220</v>
      </c>
      <c r="AC337">
        <v>3</v>
      </c>
      <c r="AD337">
        <v>102</v>
      </c>
      <c r="AE337" s="6">
        <v>37742</v>
      </c>
      <c r="AF337" s="6">
        <v>43647</v>
      </c>
      <c r="AG337" s="6">
        <v>49003</v>
      </c>
      <c r="AH337" s="6">
        <v>34516</v>
      </c>
      <c r="AI337" s="6">
        <v>49003</v>
      </c>
      <c r="AJ337" s="6">
        <v>42461</v>
      </c>
      <c r="AL337" t="s">
        <v>221</v>
      </c>
      <c r="AM337" t="s">
        <v>221</v>
      </c>
      <c r="AN337" t="s">
        <v>221</v>
      </c>
      <c r="AO337" t="s">
        <v>221</v>
      </c>
    </row>
    <row r="338" spans="1:41" hidden="1" x14ac:dyDescent="0.2">
      <c r="A338">
        <v>3</v>
      </c>
      <c r="B338" t="s">
        <v>95</v>
      </c>
      <c r="C338">
        <v>522</v>
      </c>
      <c r="D338" t="s">
        <v>868</v>
      </c>
      <c r="E338">
        <v>5220000</v>
      </c>
      <c r="F338" t="s">
        <v>106</v>
      </c>
      <c r="G338">
        <v>10300</v>
      </c>
      <c r="H338">
        <v>120</v>
      </c>
      <c r="I338" t="s">
        <v>227</v>
      </c>
      <c r="J338">
        <v>1</v>
      </c>
      <c r="K338" t="s">
        <v>214</v>
      </c>
      <c r="L338">
        <v>1</v>
      </c>
      <c r="M338" t="s">
        <v>215</v>
      </c>
      <c r="N338">
        <v>8</v>
      </c>
      <c r="O338" t="s">
        <v>228</v>
      </c>
      <c r="P338" t="s">
        <v>216</v>
      </c>
      <c r="Q338">
        <v>24515728</v>
      </c>
      <c r="R338" t="s">
        <v>425</v>
      </c>
      <c r="S338" t="s">
        <v>869</v>
      </c>
      <c r="T338" t="s">
        <v>219</v>
      </c>
      <c r="U338">
        <v>0.33</v>
      </c>
      <c r="V338">
        <v>0.2</v>
      </c>
      <c r="W338">
        <v>120</v>
      </c>
      <c r="X338" t="s">
        <v>227</v>
      </c>
      <c r="Y338">
        <v>0</v>
      </c>
      <c r="AA338">
        <v>80</v>
      </c>
      <c r="AB338" t="s">
        <v>220</v>
      </c>
      <c r="AC338">
        <v>5</v>
      </c>
      <c r="AD338">
        <v>102</v>
      </c>
      <c r="AE338" s="6">
        <v>42064</v>
      </c>
      <c r="AF338" s="6">
        <v>43647</v>
      </c>
      <c r="AG338" s="6">
        <v>46387</v>
      </c>
      <c r="AH338" s="6">
        <v>39978</v>
      </c>
      <c r="AI338" s="6">
        <v>46387</v>
      </c>
      <c r="AJ338" s="6">
        <v>42461</v>
      </c>
      <c r="AL338" t="s">
        <v>221</v>
      </c>
      <c r="AM338" t="s">
        <v>221</v>
      </c>
      <c r="AN338" t="s">
        <v>221</v>
      </c>
      <c r="AO338" t="s">
        <v>221</v>
      </c>
    </row>
    <row r="339" spans="1:41" hidden="1" x14ac:dyDescent="0.2">
      <c r="A339">
        <v>3</v>
      </c>
      <c r="B339" t="s">
        <v>95</v>
      </c>
      <c r="C339">
        <v>524</v>
      </c>
      <c r="D339" t="s">
        <v>870</v>
      </c>
      <c r="E339">
        <v>5240000</v>
      </c>
      <c r="F339" t="s">
        <v>107</v>
      </c>
      <c r="G339">
        <v>21700</v>
      </c>
      <c r="H339">
        <v>120</v>
      </c>
      <c r="I339" t="s">
        <v>227</v>
      </c>
      <c r="J339">
        <v>1</v>
      </c>
      <c r="K339" t="s">
        <v>214</v>
      </c>
      <c r="L339">
        <v>1</v>
      </c>
      <c r="M339" t="s">
        <v>215</v>
      </c>
      <c r="N339">
        <v>8</v>
      </c>
      <c r="O339" t="s">
        <v>228</v>
      </c>
      <c r="P339" t="s">
        <v>216</v>
      </c>
      <c r="Q339">
        <v>39925466</v>
      </c>
      <c r="R339" t="s">
        <v>539</v>
      </c>
      <c r="S339" t="s">
        <v>1439</v>
      </c>
      <c r="T339" t="s">
        <v>219</v>
      </c>
      <c r="U339">
        <v>0.33</v>
      </c>
      <c r="V339">
        <v>0.33</v>
      </c>
      <c r="W339">
        <v>120</v>
      </c>
      <c r="X339" t="s">
        <v>227</v>
      </c>
      <c r="Y339">
        <v>0</v>
      </c>
      <c r="AA339">
        <v>80</v>
      </c>
      <c r="AB339" t="s">
        <v>220</v>
      </c>
      <c r="AC339">
        <v>4</v>
      </c>
      <c r="AE339" s="6">
        <v>41487</v>
      </c>
      <c r="AF339" s="6">
        <v>43709</v>
      </c>
      <c r="AG339" s="6">
        <v>46022</v>
      </c>
      <c r="AH339" s="6">
        <v>41487</v>
      </c>
      <c r="AI339" s="6">
        <v>47848</v>
      </c>
      <c r="AJ339" s="6">
        <v>42461</v>
      </c>
      <c r="AL339" t="s">
        <v>221</v>
      </c>
      <c r="AM339" t="s">
        <v>221</v>
      </c>
      <c r="AN339" t="s">
        <v>221</v>
      </c>
      <c r="AO339" t="s">
        <v>221</v>
      </c>
    </row>
    <row r="340" spans="1:41" hidden="1" x14ac:dyDescent="0.2">
      <c r="A340">
        <v>3</v>
      </c>
      <c r="B340" t="s">
        <v>95</v>
      </c>
      <c r="C340">
        <v>526</v>
      </c>
      <c r="D340" t="s">
        <v>872</v>
      </c>
      <c r="E340">
        <v>5260000</v>
      </c>
      <c r="F340" t="s">
        <v>108</v>
      </c>
      <c r="G340">
        <v>7900</v>
      </c>
      <c r="H340">
        <v>120</v>
      </c>
      <c r="I340" t="s">
        <v>227</v>
      </c>
      <c r="J340">
        <v>1</v>
      </c>
      <c r="K340" t="s">
        <v>214</v>
      </c>
      <c r="L340">
        <v>1</v>
      </c>
      <c r="M340" t="s">
        <v>215</v>
      </c>
      <c r="N340">
        <v>8</v>
      </c>
      <c r="O340" t="s">
        <v>228</v>
      </c>
      <c r="P340" t="s">
        <v>216</v>
      </c>
      <c r="Q340">
        <v>306920000</v>
      </c>
      <c r="R340" t="s">
        <v>874</v>
      </c>
      <c r="S340" t="s">
        <v>513</v>
      </c>
      <c r="T340" t="s">
        <v>219</v>
      </c>
      <c r="U340">
        <v>0.33</v>
      </c>
      <c r="V340">
        <v>0.33</v>
      </c>
      <c r="W340">
        <v>120</v>
      </c>
      <c r="X340" t="s">
        <v>227</v>
      </c>
      <c r="Y340">
        <v>0</v>
      </c>
      <c r="AA340">
        <v>80</v>
      </c>
      <c r="AB340" t="s">
        <v>220</v>
      </c>
      <c r="AC340">
        <v>4</v>
      </c>
      <c r="AD340">
        <v>104</v>
      </c>
      <c r="AE340" s="6">
        <v>41730</v>
      </c>
      <c r="AF340" s="6">
        <v>43349</v>
      </c>
      <c r="AG340" s="6">
        <v>54514</v>
      </c>
      <c r="AH340" s="6">
        <v>41730</v>
      </c>
      <c r="AI340" s="6">
        <v>54514</v>
      </c>
      <c r="AJ340" s="6">
        <v>42461</v>
      </c>
      <c r="AL340" t="s">
        <v>221</v>
      </c>
      <c r="AM340" t="s">
        <v>221</v>
      </c>
      <c r="AN340" t="s">
        <v>221</v>
      </c>
      <c r="AO340" t="s">
        <v>221</v>
      </c>
    </row>
    <row r="341" spans="1:41" hidden="1" x14ac:dyDescent="0.2">
      <c r="A341">
        <v>3</v>
      </c>
      <c r="B341" t="s">
        <v>95</v>
      </c>
      <c r="C341">
        <v>529</v>
      </c>
      <c r="D341" t="s">
        <v>875</v>
      </c>
      <c r="E341">
        <v>5290001</v>
      </c>
      <c r="F341" t="s">
        <v>876</v>
      </c>
      <c r="G341">
        <v>6400</v>
      </c>
      <c r="H341">
        <v>64</v>
      </c>
      <c r="I341" t="s">
        <v>222</v>
      </c>
      <c r="J341">
        <v>1</v>
      </c>
      <c r="K341" t="s">
        <v>214</v>
      </c>
      <c r="L341">
        <v>1</v>
      </c>
      <c r="M341" t="s">
        <v>215</v>
      </c>
      <c r="P341" t="s">
        <v>216</v>
      </c>
      <c r="Q341">
        <v>23870611</v>
      </c>
      <c r="R341" t="s">
        <v>877</v>
      </c>
      <c r="S341" t="s">
        <v>878</v>
      </c>
      <c r="T341" t="s">
        <v>219</v>
      </c>
      <c r="U341">
        <v>0.5</v>
      </c>
      <c r="V341">
        <v>0.5</v>
      </c>
      <c r="W341">
        <v>64</v>
      </c>
      <c r="X341" t="s">
        <v>222</v>
      </c>
      <c r="Y341">
        <v>0</v>
      </c>
      <c r="AA341">
        <v>80</v>
      </c>
      <c r="AB341" t="s">
        <v>220</v>
      </c>
      <c r="AC341">
        <v>6</v>
      </c>
      <c r="AD341">
        <v>108</v>
      </c>
      <c r="AE341" s="6">
        <v>37377</v>
      </c>
      <c r="AF341" s="6">
        <v>44013</v>
      </c>
      <c r="AG341" s="6">
        <v>47848</v>
      </c>
      <c r="AH341" s="6">
        <v>34623</v>
      </c>
      <c r="AI341" s="6">
        <v>47848</v>
      </c>
      <c r="AJ341" s="6">
        <v>27699</v>
      </c>
      <c r="AL341" t="s">
        <v>221</v>
      </c>
      <c r="AM341" t="s">
        <v>221</v>
      </c>
      <c r="AN341" t="s">
        <v>221</v>
      </c>
      <c r="AO341" t="s">
        <v>221</v>
      </c>
    </row>
    <row r="342" spans="1:41" hidden="1" x14ac:dyDescent="0.2">
      <c r="A342">
        <v>3</v>
      </c>
      <c r="B342" t="s">
        <v>95</v>
      </c>
      <c r="C342">
        <v>529</v>
      </c>
      <c r="D342" t="s">
        <v>875</v>
      </c>
      <c r="E342">
        <v>5290001</v>
      </c>
      <c r="F342" t="s">
        <v>876</v>
      </c>
      <c r="G342">
        <v>120200</v>
      </c>
      <c r="H342">
        <v>120</v>
      </c>
      <c r="I342" t="s">
        <v>227</v>
      </c>
      <c r="J342">
        <v>1</v>
      </c>
      <c r="K342" t="s">
        <v>214</v>
      </c>
      <c r="L342">
        <v>1</v>
      </c>
      <c r="M342" t="s">
        <v>215</v>
      </c>
      <c r="N342">
        <v>8</v>
      </c>
      <c r="O342" t="s">
        <v>228</v>
      </c>
      <c r="P342" t="s">
        <v>216</v>
      </c>
      <c r="Q342">
        <v>23870611</v>
      </c>
      <c r="R342" t="s">
        <v>877</v>
      </c>
      <c r="S342" t="s">
        <v>878</v>
      </c>
      <c r="T342" t="s">
        <v>219</v>
      </c>
      <c r="U342">
        <v>0.33</v>
      </c>
      <c r="V342">
        <v>0.33</v>
      </c>
      <c r="W342">
        <v>120</v>
      </c>
      <c r="X342" t="s">
        <v>227</v>
      </c>
      <c r="Y342">
        <v>0</v>
      </c>
      <c r="AA342">
        <v>80</v>
      </c>
      <c r="AB342" t="s">
        <v>220</v>
      </c>
      <c r="AC342">
        <v>3</v>
      </c>
      <c r="AD342">
        <v>108</v>
      </c>
      <c r="AE342" s="6">
        <v>34623</v>
      </c>
      <c r="AF342" s="6">
        <v>44013</v>
      </c>
      <c r="AG342" s="6">
        <v>47848</v>
      </c>
      <c r="AH342" s="6">
        <v>34623</v>
      </c>
      <c r="AI342" s="6">
        <v>47848</v>
      </c>
      <c r="AJ342" s="6">
        <v>42461</v>
      </c>
      <c r="AL342" t="s">
        <v>221</v>
      </c>
      <c r="AM342" t="s">
        <v>221</v>
      </c>
      <c r="AN342" t="s">
        <v>221</v>
      </c>
      <c r="AO342" t="s">
        <v>221</v>
      </c>
    </row>
    <row r="343" spans="1:41" hidden="1" x14ac:dyDescent="0.2">
      <c r="A343">
        <v>3</v>
      </c>
      <c r="B343" t="s">
        <v>95</v>
      </c>
      <c r="C343">
        <v>533</v>
      </c>
      <c r="D343" t="s">
        <v>879</v>
      </c>
      <c r="E343">
        <v>5330000</v>
      </c>
      <c r="F343" t="s">
        <v>110</v>
      </c>
      <c r="G343">
        <v>30700</v>
      </c>
      <c r="H343">
        <v>120</v>
      </c>
      <c r="I343" t="s">
        <v>227</v>
      </c>
      <c r="J343">
        <v>1</v>
      </c>
      <c r="K343" t="s">
        <v>214</v>
      </c>
      <c r="L343">
        <v>1</v>
      </c>
      <c r="M343" t="s">
        <v>215</v>
      </c>
      <c r="N343">
        <v>8</v>
      </c>
      <c r="O343" t="s">
        <v>228</v>
      </c>
      <c r="P343" t="s">
        <v>216</v>
      </c>
      <c r="Q343">
        <v>14759559</v>
      </c>
      <c r="R343" t="s">
        <v>881</v>
      </c>
      <c r="S343" t="s">
        <v>408</v>
      </c>
      <c r="T343" t="s">
        <v>219</v>
      </c>
      <c r="U343">
        <v>0.33</v>
      </c>
      <c r="V343">
        <v>0.33</v>
      </c>
      <c r="W343">
        <v>120</v>
      </c>
      <c r="X343" t="s">
        <v>227</v>
      </c>
      <c r="Y343">
        <v>0</v>
      </c>
      <c r="AA343">
        <v>80</v>
      </c>
      <c r="AB343" t="s">
        <v>220</v>
      </c>
      <c r="AC343">
        <v>2</v>
      </c>
      <c r="AE343" s="6">
        <v>43271</v>
      </c>
      <c r="AF343" s="6">
        <v>43271</v>
      </c>
      <c r="AG343" s="6">
        <v>45828</v>
      </c>
      <c r="AH343" s="6">
        <v>43271</v>
      </c>
      <c r="AI343" s="6">
        <v>45828</v>
      </c>
      <c r="AJ343" s="6">
        <v>42461</v>
      </c>
      <c r="AL343" t="s">
        <v>221</v>
      </c>
      <c r="AM343" t="s">
        <v>221</v>
      </c>
      <c r="AN343" t="s">
        <v>221</v>
      </c>
      <c r="AO343" t="s">
        <v>221</v>
      </c>
    </row>
    <row r="344" spans="1:41" hidden="1" x14ac:dyDescent="0.2">
      <c r="A344">
        <v>3</v>
      </c>
      <c r="B344" t="s">
        <v>95</v>
      </c>
      <c r="C344">
        <v>535</v>
      </c>
      <c r="D344" t="s">
        <v>882</v>
      </c>
      <c r="E344">
        <v>5350000</v>
      </c>
      <c r="F344" t="s">
        <v>111</v>
      </c>
      <c r="G344">
        <v>28000</v>
      </c>
      <c r="H344">
        <v>120</v>
      </c>
      <c r="I344" t="s">
        <v>227</v>
      </c>
      <c r="J344">
        <v>1</v>
      </c>
      <c r="K344" t="s">
        <v>214</v>
      </c>
      <c r="L344">
        <v>1</v>
      </c>
      <c r="M344" t="s">
        <v>215</v>
      </c>
      <c r="N344">
        <v>8</v>
      </c>
      <c r="O344" t="s">
        <v>228</v>
      </c>
      <c r="P344" t="s">
        <v>216</v>
      </c>
      <c r="Q344">
        <v>203008289</v>
      </c>
      <c r="R344" t="s">
        <v>1440</v>
      </c>
      <c r="S344" t="s">
        <v>1441</v>
      </c>
      <c r="T344" t="s">
        <v>219</v>
      </c>
      <c r="U344">
        <v>0.33</v>
      </c>
      <c r="V344">
        <v>0.33</v>
      </c>
      <c r="W344">
        <v>120</v>
      </c>
      <c r="X344" t="s">
        <v>227</v>
      </c>
      <c r="Y344">
        <v>0</v>
      </c>
      <c r="AA344">
        <v>80</v>
      </c>
      <c r="AB344" t="s">
        <v>220</v>
      </c>
      <c r="AC344">
        <v>1</v>
      </c>
      <c r="AE344" s="6">
        <v>44044</v>
      </c>
      <c r="AF344" s="6">
        <v>44044</v>
      </c>
      <c r="AG344" s="6">
        <v>56979</v>
      </c>
      <c r="AH344" s="6">
        <v>44044</v>
      </c>
      <c r="AI344" s="6">
        <v>56979</v>
      </c>
      <c r="AJ344" s="6">
        <v>43983</v>
      </c>
      <c r="AL344" t="s">
        <v>221</v>
      </c>
      <c r="AM344" t="s">
        <v>221</v>
      </c>
      <c r="AN344" t="s">
        <v>221</v>
      </c>
      <c r="AO344" t="s">
        <v>221</v>
      </c>
    </row>
    <row r="345" spans="1:41" x14ac:dyDescent="0.2">
      <c r="A345">
        <v>3</v>
      </c>
      <c r="B345" t="s">
        <v>95</v>
      </c>
      <c r="C345">
        <v>536</v>
      </c>
      <c r="D345" t="s">
        <v>888</v>
      </c>
      <c r="E345">
        <v>5360000</v>
      </c>
      <c r="F345" t="s">
        <v>112</v>
      </c>
      <c r="G345">
        <v>7200</v>
      </c>
      <c r="H345">
        <v>120</v>
      </c>
      <c r="I345" t="s">
        <v>227</v>
      </c>
      <c r="J345">
        <v>1</v>
      </c>
      <c r="K345" t="s">
        <v>214</v>
      </c>
      <c r="L345">
        <v>1</v>
      </c>
      <c r="M345" t="s">
        <v>215</v>
      </c>
      <c r="N345">
        <v>8</v>
      </c>
      <c r="O345" t="s">
        <v>228</v>
      </c>
      <c r="P345" t="s">
        <v>216</v>
      </c>
      <c r="Q345">
        <v>39330667</v>
      </c>
      <c r="R345" t="s">
        <v>1442</v>
      </c>
      <c r="S345" t="s">
        <v>1443</v>
      </c>
      <c r="T345" t="s">
        <v>225</v>
      </c>
      <c r="U345">
        <v>0.33</v>
      </c>
      <c r="V345">
        <v>0.33</v>
      </c>
      <c r="W345">
        <v>120</v>
      </c>
      <c r="X345" t="s">
        <v>227</v>
      </c>
      <c r="Y345">
        <v>0</v>
      </c>
      <c r="AA345">
        <v>80</v>
      </c>
      <c r="AB345" t="s">
        <v>220</v>
      </c>
      <c r="AC345">
        <v>3</v>
      </c>
      <c r="AE345" s="6">
        <v>42614</v>
      </c>
      <c r="AF345" s="6">
        <v>42614</v>
      </c>
      <c r="AG345" s="6">
        <v>44128</v>
      </c>
      <c r="AH345" s="6">
        <v>42614</v>
      </c>
      <c r="AI345" s="6">
        <v>44128</v>
      </c>
      <c r="AJ345" s="6">
        <v>42461</v>
      </c>
      <c r="AL345" t="s">
        <v>221</v>
      </c>
      <c r="AM345" t="s">
        <v>221</v>
      </c>
      <c r="AN345" t="s">
        <v>221</v>
      </c>
      <c r="AO345" t="s">
        <v>221</v>
      </c>
    </row>
    <row r="346" spans="1:41" x14ac:dyDescent="0.2">
      <c r="A346">
        <v>3</v>
      </c>
      <c r="B346" t="s">
        <v>95</v>
      </c>
      <c r="C346">
        <v>536</v>
      </c>
      <c r="D346" t="s">
        <v>888</v>
      </c>
      <c r="E346">
        <v>5360000</v>
      </c>
      <c r="F346" t="s">
        <v>112</v>
      </c>
      <c r="G346">
        <v>7200</v>
      </c>
      <c r="H346">
        <v>120</v>
      </c>
      <c r="I346" t="s">
        <v>227</v>
      </c>
      <c r="J346">
        <v>1</v>
      </c>
      <c r="K346" t="s">
        <v>214</v>
      </c>
      <c r="L346">
        <v>1</v>
      </c>
      <c r="M346" t="s">
        <v>215</v>
      </c>
      <c r="N346">
        <v>8</v>
      </c>
      <c r="O346" t="s">
        <v>228</v>
      </c>
      <c r="P346" t="s">
        <v>216</v>
      </c>
      <c r="Q346">
        <v>313830028</v>
      </c>
      <c r="R346" t="s">
        <v>1121</v>
      </c>
      <c r="S346" t="s">
        <v>1444</v>
      </c>
      <c r="T346" t="s">
        <v>219</v>
      </c>
      <c r="U346">
        <v>0.33</v>
      </c>
      <c r="V346">
        <v>0.33</v>
      </c>
      <c r="W346">
        <v>120</v>
      </c>
      <c r="X346" t="s">
        <v>227</v>
      </c>
      <c r="Y346">
        <v>0</v>
      </c>
      <c r="AA346">
        <v>80</v>
      </c>
      <c r="AB346" t="s">
        <v>220</v>
      </c>
      <c r="AC346">
        <v>3</v>
      </c>
      <c r="AE346" s="6">
        <v>42461</v>
      </c>
      <c r="AF346" s="6">
        <v>44128</v>
      </c>
      <c r="AG346" s="6">
        <v>52505</v>
      </c>
      <c r="AH346" s="6">
        <v>41067</v>
      </c>
      <c r="AI346" s="6">
        <v>52505</v>
      </c>
      <c r="AJ346" s="6">
        <v>42461</v>
      </c>
      <c r="AL346" t="s">
        <v>221</v>
      </c>
      <c r="AM346" t="s">
        <v>221</v>
      </c>
      <c r="AN346" t="s">
        <v>221</v>
      </c>
      <c r="AO346" t="s">
        <v>221</v>
      </c>
    </row>
    <row r="347" spans="1:41" hidden="1" x14ac:dyDescent="0.2">
      <c r="A347">
        <v>3</v>
      </c>
      <c r="B347" t="s">
        <v>95</v>
      </c>
      <c r="C347">
        <v>539</v>
      </c>
      <c r="D347" t="s">
        <v>889</v>
      </c>
      <c r="E347">
        <v>5390000</v>
      </c>
      <c r="F347" t="s">
        <v>113</v>
      </c>
      <c r="G347">
        <v>50800</v>
      </c>
      <c r="H347">
        <v>120</v>
      </c>
      <c r="I347" t="s">
        <v>227</v>
      </c>
      <c r="J347">
        <v>1</v>
      </c>
      <c r="K347" t="s">
        <v>214</v>
      </c>
      <c r="L347">
        <v>1</v>
      </c>
      <c r="M347" t="s">
        <v>215</v>
      </c>
      <c r="N347">
        <v>8</v>
      </c>
      <c r="O347" t="s">
        <v>228</v>
      </c>
      <c r="P347" t="s">
        <v>216</v>
      </c>
      <c r="Q347">
        <v>55407654</v>
      </c>
      <c r="R347" t="s">
        <v>1445</v>
      </c>
      <c r="S347" t="s">
        <v>1373</v>
      </c>
      <c r="T347" t="s">
        <v>219</v>
      </c>
      <c r="U347">
        <v>0.5</v>
      </c>
      <c r="V347">
        <v>0.5</v>
      </c>
      <c r="W347">
        <v>120</v>
      </c>
      <c r="X347" t="s">
        <v>227</v>
      </c>
      <c r="Y347">
        <v>0</v>
      </c>
      <c r="AA347">
        <v>80</v>
      </c>
      <c r="AB347" t="s">
        <v>220</v>
      </c>
      <c r="AC347">
        <v>5</v>
      </c>
      <c r="AD347">
        <v>102</v>
      </c>
      <c r="AE347" s="6">
        <v>35947</v>
      </c>
      <c r="AF347" s="6">
        <v>42705</v>
      </c>
      <c r="AG347" s="6">
        <v>45965</v>
      </c>
      <c r="AH347" s="6">
        <v>35156</v>
      </c>
      <c r="AI347" s="6">
        <v>44316</v>
      </c>
      <c r="AJ347" s="6">
        <v>42461</v>
      </c>
      <c r="AL347" t="s">
        <v>221</v>
      </c>
      <c r="AM347" t="s">
        <v>221</v>
      </c>
      <c r="AN347" t="s">
        <v>221</v>
      </c>
      <c r="AO347" t="s">
        <v>221</v>
      </c>
    </row>
    <row r="348" spans="1:41" hidden="1" x14ac:dyDescent="0.2">
      <c r="A348">
        <v>3</v>
      </c>
      <c r="B348" t="s">
        <v>95</v>
      </c>
      <c r="C348">
        <v>540</v>
      </c>
      <c r="D348" t="s">
        <v>895</v>
      </c>
      <c r="E348">
        <v>5400000</v>
      </c>
      <c r="F348" t="s">
        <v>114</v>
      </c>
      <c r="G348">
        <v>4100</v>
      </c>
      <c r="H348">
        <v>64</v>
      </c>
      <c r="I348" t="s">
        <v>222</v>
      </c>
      <c r="J348">
        <v>1</v>
      </c>
      <c r="K348" t="s">
        <v>214</v>
      </c>
      <c r="L348">
        <v>1</v>
      </c>
      <c r="M348" t="s">
        <v>215</v>
      </c>
      <c r="P348" t="s">
        <v>216</v>
      </c>
      <c r="Q348">
        <v>37509825</v>
      </c>
      <c r="R348" t="s">
        <v>1446</v>
      </c>
      <c r="S348" t="s">
        <v>894</v>
      </c>
      <c r="T348" t="s">
        <v>219</v>
      </c>
      <c r="U348">
        <v>0.5</v>
      </c>
      <c r="V348">
        <v>0.5</v>
      </c>
      <c r="W348">
        <v>64</v>
      </c>
      <c r="X348" t="s">
        <v>222</v>
      </c>
      <c r="Y348">
        <v>0</v>
      </c>
      <c r="AA348">
        <v>80</v>
      </c>
      <c r="AB348" t="s">
        <v>220</v>
      </c>
      <c r="AC348">
        <v>6</v>
      </c>
      <c r="AD348">
        <v>104</v>
      </c>
      <c r="AE348" s="6">
        <v>44044</v>
      </c>
      <c r="AF348" s="6">
        <v>44044</v>
      </c>
      <c r="AG348" s="6">
        <v>51501</v>
      </c>
      <c r="AH348" s="6">
        <v>38657</v>
      </c>
      <c r="AI348" s="6">
        <v>44712</v>
      </c>
      <c r="AJ348" s="6">
        <v>26969</v>
      </c>
      <c r="AL348" t="s">
        <v>221</v>
      </c>
      <c r="AM348" t="s">
        <v>221</v>
      </c>
      <c r="AN348" t="s">
        <v>221</v>
      </c>
      <c r="AO348" t="s">
        <v>221</v>
      </c>
    </row>
    <row r="349" spans="1:41" hidden="1" x14ac:dyDescent="0.2">
      <c r="A349">
        <v>3</v>
      </c>
      <c r="B349" t="s">
        <v>95</v>
      </c>
      <c r="C349">
        <v>540</v>
      </c>
      <c r="D349" t="s">
        <v>895</v>
      </c>
      <c r="E349">
        <v>5400000</v>
      </c>
      <c r="F349" t="s">
        <v>114</v>
      </c>
      <c r="G349">
        <v>10400</v>
      </c>
      <c r="H349">
        <v>120</v>
      </c>
      <c r="I349" t="s">
        <v>227</v>
      </c>
      <c r="J349">
        <v>1</v>
      </c>
      <c r="K349" t="s">
        <v>214</v>
      </c>
      <c r="L349">
        <v>1</v>
      </c>
      <c r="M349" t="s">
        <v>215</v>
      </c>
      <c r="N349">
        <v>8</v>
      </c>
      <c r="O349" t="s">
        <v>228</v>
      </c>
      <c r="P349" t="s">
        <v>216</v>
      </c>
      <c r="Q349">
        <v>306116377</v>
      </c>
      <c r="R349" t="s">
        <v>1447</v>
      </c>
      <c r="S349" t="s">
        <v>1448</v>
      </c>
      <c r="T349" t="s">
        <v>219</v>
      </c>
      <c r="U349">
        <v>0.75</v>
      </c>
      <c r="V349">
        <v>0.75</v>
      </c>
      <c r="W349">
        <v>120</v>
      </c>
      <c r="X349" t="s">
        <v>227</v>
      </c>
      <c r="Y349">
        <v>0</v>
      </c>
      <c r="AA349">
        <v>80</v>
      </c>
      <c r="AB349" t="s">
        <v>220</v>
      </c>
      <c r="AC349">
        <v>5</v>
      </c>
      <c r="AD349">
        <v>111</v>
      </c>
      <c r="AE349" s="6">
        <v>36951</v>
      </c>
      <c r="AF349" s="6">
        <v>42603</v>
      </c>
      <c r="AG349" s="6">
        <v>45291</v>
      </c>
      <c r="AH349" s="6">
        <v>33878</v>
      </c>
      <c r="AI349" s="6">
        <v>45291</v>
      </c>
      <c r="AJ349" s="6">
        <v>42461</v>
      </c>
      <c r="AL349" t="s">
        <v>221</v>
      </c>
      <c r="AM349" t="s">
        <v>221</v>
      </c>
      <c r="AN349" t="s">
        <v>221</v>
      </c>
      <c r="AO349" t="s">
        <v>221</v>
      </c>
    </row>
    <row r="350" spans="1:41" hidden="1" x14ac:dyDescent="0.2">
      <c r="A350">
        <v>3</v>
      </c>
      <c r="B350" t="s">
        <v>95</v>
      </c>
      <c r="C350">
        <v>542</v>
      </c>
      <c r="D350" t="s">
        <v>1449</v>
      </c>
      <c r="E350">
        <v>5420000</v>
      </c>
      <c r="F350" t="s">
        <v>1252</v>
      </c>
      <c r="G350">
        <v>31000</v>
      </c>
      <c r="H350">
        <v>120</v>
      </c>
      <c r="I350" t="s">
        <v>227</v>
      </c>
      <c r="J350">
        <v>1</v>
      </c>
      <c r="K350" t="s">
        <v>214</v>
      </c>
      <c r="L350">
        <v>1</v>
      </c>
      <c r="M350" t="s">
        <v>215</v>
      </c>
      <c r="N350">
        <v>8</v>
      </c>
      <c r="O350" t="s">
        <v>228</v>
      </c>
      <c r="P350" t="s">
        <v>216</v>
      </c>
      <c r="Q350">
        <v>38242921</v>
      </c>
      <c r="R350" t="s">
        <v>1450</v>
      </c>
      <c r="S350" t="s">
        <v>387</v>
      </c>
      <c r="T350" t="s">
        <v>219</v>
      </c>
      <c r="U350">
        <v>0.33</v>
      </c>
      <c r="V350">
        <v>0.33</v>
      </c>
      <c r="W350">
        <v>120</v>
      </c>
      <c r="X350" t="s">
        <v>227</v>
      </c>
      <c r="Y350">
        <v>0</v>
      </c>
      <c r="AA350">
        <v>80</v>
      </c>
      <c r="AB350" t="s">
        <v>220</v>
      </c>
      <c r="AC350">
        <v>5</v>
      </c>
      <c r="AD350">
        <v>105</v>
      </c>
      <c r="AE350" s="6">
        <v>42689</v>
      </c>
      <c r="AF350" s="6">
        <v>43132</v>
      </c>
      <c r="AG350" s="6">
        <v>49994</v>
      </c>
      <c r="AH350" s="6">
        <v>42224</v>
      </c>
      <c r="AI350" s="6">
        <v>49994</v>
      </c>
      <c r="AJ350" s="6">
        <v>42461</v>
      </c>
      <c r="AL350" t="s">
        <v>221</v>
      </c>
      <c r="AM350" t="s">
        <v>221</v>
      </c>
      <c r="AN350" t="s">
        <v>221</v>
      </c>
      <c r="AO350" t="s">
        <v>221</v>
      </c>
    </row>
    <row r="351" spans="1:41" hidden="1" x14ac:dyDescent="0.2">
      <c r="A351">
        <v>3</v>
      </c>
      <c r="B351" t="s">
        <v>95</v>
      </c>
      <c r="C351">
        <v>543</v>
      </c>
      <c r="D351" t="s">
        <v>897</v>
      </c>
      <c r="E351">
        <v>5430000</v>
      </c>
      <c r="F351" t="s">
        <v>115</v>
      </c>
      <c r="G351">
        <v>20100</v>
      </c>
      <c r="H351">
        <v>63</v>
      </c>
      <c r="I351" t="s">
        <v>2</v>
      </c>
      <c r="J351">
        <v>1</v>
      </c>
      <c r="K351" t="s">
        <v>214</v>
      </c>
      <c r="L351">
        <v>1</v>
      </c>
      <c r="M351" t="s">
        <v>215</v>
      </c>
      <c r="N351">
        <v>0</v>
      </c>
      <c r="P351" t="s">
        <v>216</v>
      </c>
      <c r="Q351">
        <v>306505348</v>
      </c>
      <c r="R351" t="s">
        <v>898</v>
      </c>
      <c r="S351" t="s">
        <v>899</v>
      </c>
      <c r="T351" t="s">
        <v>219</v>
      </c>
      <c r="U351">
        <v>0.5</v>
      </c>
      <c r="V351">
        <v>0.5</v>
      </c>
      <c r="W351">
        <v>63</v>
      </c>
      <c r="X351" t="s">
        <v>2</v>
      </c>
      <c r="Y351">
        <v>0</v>
      </c>
      <c r="AA351">
        <v>80</v>
      </c>
      <c r="AB351" t="s">
        <v>220</v>
      </c>
      <c r="AC351">
        <v>5</v>
      </c>
      <c r="AD351">
        <v>106</v>
      </c>
      <c r="AE351" s="6">
        <v>43709</v>
      </c>
      <c r="AF351" s="6">
        <v>43709</v>
      </c>
      <c r="AG351" s="6">
        <v>52565</v>
      </c>
      <c r="AH351" s="6">
        <v>38600</v>
      </c>
      <c r="AI351" s="6">
        <v>52565</v>
      </c>
      <c r="AJ351" s="6">
        <v>33970</v>
      </c>
      <c r="AL351" t="s">
        <v>221</v>
      </c>
      <c r="AM351" t="s">
        <v>221</v>
      </c>
      <c r="AN351" t="s">
        <v>221</v>
      </c>
      <c r="AO351" t="s">
        <v>221</v>
      </c>
    </row>
    <row r="352" spans="1:41" hidden="1" x14ac:dyDescent="0.2">
      <c r="A352">
        <v>3</v>
      </c>
      <c r="B352" t="s">
        <v>95</v>
      </c>
      <c r="C352">
        <v>543</v>
      </c>
      <c r="D352" t="s">
        <v>897</v>
      </c>
      <c r="E352">
        <v>5430000</v>
      </c>
      <c r="F352" t="s">
        <v>115</v>
      </c>
      <c r="G352">
        <v>30100</v>
      </c>
      <c r="H352">
        <v>64</v>
      </c>
      <c r="I352" t="s">
        <v>222</v>
      </c>
      <c r="J352">
        <v>1</v>
      </c>
      <c r="K352" t="s">
        <v>214</v>
      </c>
      <c r="L352">
        <v>1</v>
      </c>
      <c r="M352" t="s">
        <v>215</v>
      </c>
      <c r="N352">
        <v>0</v>
      </c>
      <c r="P352" t="s">
        <v>216</v>
      </c>
      <c r="Q352">
        <v>305967630</v>
      </c>
      <c r="R352" t="s">
        <v>1223</v>
      </c>
      <c r="S352" t="s">
        <v>245</v>
      </c>
      <c r="T352" t="s">
        <v>219</v>
      </c>
      <c r="U352">
        <v>0.5</v>
      </c>
      <c r="V352">
        <v>0.5</v>
      </c>
      <c r="W352">
        <v>64</v>
      </c>
      <c r="X352" t="s">
        <v>222</v>
      </c>
      <c r="Y352">
        <v>0</v>
      </c>
      <c r="AA352">
        <v>80</v>
      </c>
      <c r="AB352" t="s">
        <v>220</v>
      </c>
      <c r="AC352">
        <v>6</v>
      </c>
      <c r="AD352">
        <v>111</v>
      </c>
      <c r="AE352" s="6">
        <v>37895</v>
      </c>
      <c r="AF352" s="6">
        <v>37895</v>
      </c>
      <c r="AG352" s="6">
        <v>46203</v>
      </c>
      <c r="AH352" s="6">
        <v>33878</v>
      </c>
      <c r="AI352" s="6">
        <v>48213</v>
      </c>
      <c r="AJ352" s="6">
        <v>33970</v>
      </c>
      <c r="AL352" t="s">
        <v>221</v>
      </c>
      <c r="AM352" t="s">
        <v>221</v>
      </c>
      <c r="AN352" t="s">
        <v>221</v>
      </c>
      <c r="AO352" t="s">
        <v>221</v>
      </c>
    </row>
    <row r="353" spans="1:41" hidden="1" x14ac:dyDescent="0.2">
      <c r="A353">
        <v>3</v>
      </c>
      <c r="B353" t="s">
        <v>95</v>
      </c>
      <c r="C353">
        <v>543</v>
      </c>
      <c r="D353" t="s">
        <v>897</v>
      </c>
      <c r="E353">
        <v>5430000</v>
      </c>
      <c r="F353" t="s">
        <v>115</v>
      </c>
      <c r="G353">
        <v>35500</v>
      </c>
      <c r="H353">
        <v>120</v>
      </c>
      <c r="I353" t="s">
        <v>227</v>
      </c>
      <c r="J353">
        <v>1</v>
      </c>
      <c r="K353" t="s">
        <v>214</v>
      </c>
      <c r="L353">
        <v>1</v>
      </c>
      <c r="M353" t="s">
        <v>215</v>
      </c>
      <c r="N353">
        <v>8</v>
      </c>
      <c r="O353" t="s">
        <v>228</v>
      </c>
      <c r="P353" t="s">
        <v>216</v>
      </c>
      <c r="Q353">
        <v>11135084</v>
      </c>
      <c r="R353" t="s">
        <v>1451</v>
      </c>
      <c r="S353" t="s">
        <v>1452</v>
      </c>
      <c r="T353" t="s">
        <v>219</v>
      </c>
      <c r="U353">
        <v>7.0000000000000007E-2</v>
      </c>
      <c r="V353">
        <v>7.0000000000000007E-2</v>
      </c>
      <c r="W353">
        <v>120</v>
      </c>
      <c r="X353" t="s">
        <v>227</v>
      </c>
      <c r="Y353">
        <v>0</v>
      </c>
      <c r="AA353">
        <v>80</v>
      </c>
      <c r="AB353" t="s">
        <v>220</v>
      </c>
      <c r="AC353">
        <v>3</v>
      </c>
      <c r="AE353" s="6">
        <v>42767</v>
      </c>
      <c r="AF353" s="6">
        <v>42767</v>
      </c>
      <c r="AG353" s="6">
        <v>45587</v>
      </c>
      <c r="AH353" s="6">
        <v>38067</v>
      </c>
      <c r="AI353" s="6">
        <v>45587</v>
      </c>
      <c r="AJ353" s="6">
        <v>42461</v>
      </c>
      <c r="AL353" t="s">
        <v>221</v>
      </c>
      <c r="AM353" t="s">
        <v>221</v>
      </c>
      <c r="AN353" t="s">
        <v>221</v>
      </c>
      <c r="AO353" t="s">
        <v>221</v>
      </c>
    </row>
    <row r="354" spans="1:41" hidden="1" x14ac:dyDescent="0.2">
      <c r="A354">
        <v>3</v>
      </c>
      <c r="B354" t="s">
        <v>95</v>
      </c>
      <c r="C354">
        <v>543</v>
      </c>
      <c r="D354" t="s">
        <v>897</v>
      </c>
      <c r="E354">
        <v>5430040</v>
      </c>
      <c r="F354" t="s">
        <v>902</v>
      </c>
      <c r="G354">
        <v>30340</v>
      </c>
      <c r="H354">
        <v>120</v>
      </c>
      <c r="I354" t="s">
        <v>227</v>
      </c>
      <c r="J354">
        <v>1</v>
      </c>
      <c r="K354" t="s">
        <v>214</v>
      </c>
      <c r="L354">
        <v>1</v>
      </c>
      <c r="M354" t="s">
        <v>215</v>
      </c>
      <c r="N354">
        <v>8</v>
      </c>
      <c r="O354" t="s">
        <v>228</v>
      </c>
      <c r="P354" t="s">
        <v>216</v>
      </c>
      <c r="Q354">
        <v>21915830</v>
      </c>
      <c r="R354" t="s">
        <v>1453</v>
      </c>
      <c r="S354" t="s">
        <v>426</v>
      </c>
      <c r="T354" t="s">
        <v>219</v>
      </c>
      <c r="U354">
        <v>0.18</v>
      </c>
      <c r="V354">
        <v>0.18</v>
      </c>
      <c r="W354">
        <v>120</v>
      </c>
      <c r="X354" t="s">
        <v>227</v>
      </c>
      <c r="Y354">
        <v>0</v>
      </c>
      <c r="AA354">
        <v>80</v>
      </c>
      <c r="AB354" t="s">
        <v>220</v>
      </c>
      <c r="AC354">
        <v>3</v>
      </c>
      <c r="AE354" s="6">
        <v>43072</v>
      </c>
      <c r="AF354" s="6">
        <v>44013</v>
      </c>
      <c r="AG354" s="6">
        <v>46721</v>
      </c>
      <c r="AH354" s="6">
        <v>43072</v>
      </c>
      <c r="AI354" s="6">
        <v>46721</v>
      </c>
      <c r="AJ354" s="6">
        <v>42461</v>
      </c>
      <c r="AL354" t="s">
        <v>221</v>
      </c>
      <c r="AM354" t="s">
        <v>221</v>
      </c>
      <c r="AN354" t="s">
        <v>221</v>
      </c>
      <c r="AO354" t="s">
        <v>221</v>
      </c>
    </row>
    <row r="355" spans="1:41" hidden="1" x14ac:dyDescent="0.2">
      <c r="A355">
        <v>3</v>
      </c>
      <c r="B355" t="s">
        <v>95</v>
      </c>
      <c r="C355">
        <v>543</v>
      </c>
      <c r="D355" t="s">
        <v>897</v>
      </c>
      <c r="E355">
        <v>5430040</v>
      </c>
      <c r="F355" t="s">
        <v>902</v>
      </c>
      <c r="G355">
        <v>30610</v>
      </c>
      <c r="H355">
        <v>120</v>
      </c>
      <c r="I355" t="s">
        <v>227</v>
      </c>
      <c r="J355">
        <v>1</v>
      </c>
      <c r="K355" t="s">
        <v>214</v>
      </c>
      <c r="L355">
        <v>1</v>
      </c>
      <c r="M355" t="s">
        <v>215</v>
      </c>
      <c r="N355">
        <v>8</v>
      </c>
      <c r="O355" t="s">
        <v>228</v>
      </c>
      <c r="P355" t="s">
        <v>216</v>
      </c>
      <c r="Q355">
        <v>66552142</v>
      </c>
      <c r="R355" t="s">
        <v>900</v>
      </c>
      <c r="S355" t="s">
        <v>238</v>
      </c>
      <c r="T355" t="s">
        <v>219</v>
      </c>
      <c r="U355">
        <v>0.25</v>
      </c>
      <c r="V355">
        <v>0.25</v>
      </c>
      <c r="W355">
        <v>120</v>
      </c>
      <c r="X355" t="s">
        <v>227</v>
      </c>
      <c r="Y355">
        <v>0</v>
      </c>
      <c r="AA355">
        <v>80</v>
      </c>
      <c r="AB355" t="s">
        <v>220</v>
      </c>
      <c r="AC355">
        <v>4</v>
      </c>
      <c r="AE355" s="6">
        <v>41456</v>
      </c>
      <c r="AF355" s="6">
        <v>44088</v>
      </c>
      <c r="AG355" s="6">
        <v>47756</v>
      </c>
      <c r="AH355" s="6">
        <v>41224</v>
      </c>
      <c r="AI355" s="6">
        <v>47756</v>
      </c>
      <c r="AJ355" s="6">
        <v>42461</v>
      </c>
      <c r="AL355" t="s">
        <v>221</v>
      </c>
      <c r="AM355" t="s">
        <v>221</v>
      </c>
      <c r="AN355" t="s">
        <v>221</v>
      </c>
      <c r="AO355" t="s">
        <v>221</v>
      </c>
    </row>
    <row r="356" spans="1:41" hidden="1" x14ac:dyDescent="0.2">
      <c r="A356">
        <v>3</v>
      </c>
      <c r="B356" t="s">
        <v>95</v>
      </c>
      <c r="C356">
        <v>544</v>
      </c>
      <c r="D356" t="s">
        <v>905</v>
      </c>
      <c r="E356">
        <v>5440000</v>
      </c>
      <c r="F356" t="s">
        <v>116</v>
      </c>
      <c r="G356">
        <v>20100</v>
      </c>
      <c r="H356">
        <v>63</v>
      </c>
      <c r="I356" t="s">
        <v>2</v>
      </c>
      <c r="J356">
        <v>1</v>
      </c>
      <c r="K356" t="s">
        <v>214</v>
      </c>
      <c r="L356">
        <v>1</v>
      </c>
      <c r="M356" t="s">
        <v>215</v>
      </c>
      <c r="N356">
        <v>0</v>
      </c>
      <c r="P356" t="s">
        <v>216</v>
      </c>
      <c r="Q356">
        <v>31769102</v>
      </c>
      <c r="R356" t="s">
        <v>229</v>
      </c>
      <c r="S356" t="s">
        <v>1454</v>
      </c>
      <c r="T356" t="s">
        <v>219</v>
      </c>
      <c r="U356">
        <v>0.75</v>
      </c>
      <c r="V356">
        <v>0.75</v>
      </c>
      <c r="W356">
        <v>63</v>
      </c>
      <c r="X356" t="s">
        <v>2</v>
      </c>
      <c r="Y356">
        <v>0</v>
      </c>
      <c r="AA356">
        <v>80</v>
      </c>
      <c r="AB356" t="s">
        <v>220</v>
      </c>
      <c r="AC356">
        <v>5</v>
      </c>
      <c r="AD356">
        <v>102</v>
      </c>
      <c r="AE356" s="6">
        <v>44075</v>
      </c>
      <c r="AF356" s="6">
        <v>44075</v>
      </c>
      <c r="AG356" s="6">
        <v>50770</v>
      </c>
      <c r="AH356" s="6">
        <v>36647</v>
      </c>
      <c r="AI356" s="6">
        <v>50770</v>
      </c>
      <c r="AJ356" s="6">
        <v>18629</v>
      </c>
      <c r="AL356" t="s">
        <v>221</v>
      </c>
      <c r="AM356" t="s">
        <v>221</v>
      </c>
      <c r="AN356" t="s">
        <v>221</v>
      </c>
      <c r="AO356" t="s">
        <v>221</v>
      </c>
    </row>
    <row r="357" spans="1:41" hidden="1" x14ac:dyDescent="0.2">
      <c r="A357">
        <v>3</v>
      </c>
      <c r="B357" t="s">
        <v>95</v>
      </c>
      <c r="C357">
        <v>544</v>
      </c>
      <c r="D357" t="s">
        <v>905</v>
      </c>
      <c r="E357">
        <v>5440000</v>
      </c>
      <c r="F357" t="s">
        <v>116</v>
      </c>
      <c r="G357">
        <v>31900</v>
      </c>
      <c r="H357">
        <v>120</v>
      </c>
      <c r="I357" t="s">
        <v>227</v>
      </c>
      <c r="J357">
        <v>1</v>
      </c>
      <c r="K357" t="s">
        <v>214</v>
      </c>
      <c r="L357">
        <v>1</v>
      </c>
      <c r="M357" t="s">
        <v>215</v>
      </c>
      <c r="N357">
        <v>8</v>
      </c>
      <c r="O357" t="s">
        <v>228</v>
      </c>
      <c r="P357" t="s">
        <v>216</v>
      </c>
      <c r="Q357">
        <v>37800737</v>
      </c>
      <c r="R357" t="s">
        <v>844</v>
      </c>
      <c r="S357" t="s">
        <v>413</v>
      </c>
      <c r="T357" t="s">
        <v>219</v>
      </c>
      <c r="U357">
        <v>0.5</v>
      </c>
      <c r="V357">
        <v>0.25</v>
      </c>
      <c r="W357">
        <v>120</v>
      </c>
      <c r="X357" t="s">
        <v>227</v>
      </c>
      <c r="Y357">
        <v>0</v>
      </c>
      <c r="AA357">
        <v>80</v>
      </c>
      <c r="AB357" t="s">
        <v>220</v>
      </c>
      <c r="AC357">
        <v>4</v>
      </c>
      <c r="AE357" s="6">
        <v>41203</v>
      </c>
      <c r="AF357" s="6">
        <v>42979</v>
      </c>
      <c r="AG357" s="6">
        <v>53266</v>
      </c>
      <c r="AH357" s="6">
        <v>41203</v>
      </c>
      <c r="AI357" s="6">
        <v>53266</v>
      </c>
      <c r="AJ357" s="6">
        <v>42461</v>
      </c>
      <c r="AL357" t="s">
        <v>221</v>
      </c>
      <c r="AM357" t="s">
        <v>221</v>
      </c>
      <c r="AN357" t="s">
        <v>221</v>
      </c>
      <c r="AO357" t="s">
        <v>221</v>
      </c>
    </row>
    <row r="358" spans="1:41" hidden="1" x14ac:dyDescent="0.2">
      <c r="A358">
        <v>3</v>
      </c>
      <c r="B358" t="s">
        <v>95</v>
      </c>
      <c r="C358">
        <v>544</v>
      </c>
      <c r="D358" t="s">
        <v>905</v>
      </c>
      <c r="E358">
        <v>5440020</v>
      </c>
      <c r="F358" t="s">
        <v>910</v>
      </c>
      <c r="G358">
        <v>140100</v>
      </c>
      <c r="H358">
        <v>140</v>
      </c>
      <c r="I358" t="s">
        <v>241</v>
      </c>
      <c r="J358">
        <v>1</v>
      </c>
      <c r="K358" t="s">
        <v>214</v>
      </c>
      <c r="L358">
        <v>1</v>
      </c>
      <c r="M358" t="s">
        <v>215</v>
      </c>
      <c r="N358">
        <v>0</v>
      </c>
      <c r="P358" t="s">
        <v>216</v>
      </c>
      <c r="Q358">
        <v>56794027</v>
      </c>
      <c r="R358" t="s">
        <v>911</v>
      </c>
      <c r="S358" t="s">
        <v>400</v>
      </c>
      <c r="T358" t="s">
        <v>219</v>
      </c>
      <c r="U358">
        <v>0.9</v>
      </c>
      <c r="V358">
        <v>0.9</v>
      </c>
      <c r="W358">
        <v>140</v>
      </c>
      <c r="X358" t="s">
        <v>241</v>
      </c>
      <c r="Y358">
        <v>0</v>
      </c>
      <c r="AA358">
        <v>80</v>
      </c>
      <c r="AB358" t="s">
        <v>220</v>
      </c>
      <c r="AC358">
        <v>5</v>
      </c>
      <c r="AD358">
        <v>104</v>
      </c>
      <c r="AE358" s="6">
        <v>42005</v>
      </c>
      <c r="AF358" s="6">
        <v>42005</v>
      </c>
      <c r="AG358" s="6">
        <v>47848</v>
      </c>
      <c r="AH358" s="6">
        <v>35855</v>
      </c>
      <c r="AI358" s="6">
        <v>47848</v>
      </c>
      <c r="AJ358" s="6">
        <v>41395</v>
      </c>
      <c r="AL358" t="s">
        <v>221</v>
      </c>
      <c r="AM358" t="s">
        <v>221</v>
      </c>
      <c r="AN358" t="s">
        <v>221</v>
      </c>
      <c r="AO358" t="s">
        <v>221</v>
      </c>
    </row>
    <row r="359" spans="1:41" hidden="1" x14ac:dyDescent="0.2">
      <c r="A359">
        <v>3</v>
      </c>
      <c r="B359" t="s">
        <v>95</v>
      </c>
      <c r="C359">
        <v>545</v>
      </c>
      <c r="D359" t="s">
        <v>912</v>
      </c>
      <c r="E359">
        <v>5450000</v>
      </c>
      <c r="F359" t="s">
        <v>117</v>
      </c>
      <c r="G359">
        <v>10100</v>
      </c>
      <c r="H359">
        <v>64</v>
      </c>
      <c r="I359" t="s">
        <v>222</v>
      </c>
      <c r="J359">
        <v>1</v>
      </c>
      <c r="K359" t="s">
        <v>214</v>
      </c>
      <c r="L359">
        <v>1</v>
      </c>
      <c r="M359" t="s">
        <v>215</v>
      </c>
      <c r="N359">
        <v>0</v>
      </c>
      <c r="P359" t="s">
        <v>216</v>
      </c>
      <c r="Q359">
        <v>34875237</v>
      </c>
      <c r="R359" t="s">
        <v>341</v>
      </c>
      <c r="S359" t="s">
        <v>913</v>
      </c>
      <c r="T359" t="s">
        <v>219</v>
      </c>
      <c r="U359">
        <v>0.5</v>
      </c>
      <c r="V359">
        <v>0.5</v>
      </c>
      <c r="W359">
        <v>64</v>
      </c>
      <c r="X359" t="s">
        <v>222</v>
      </c>
      <c r="Y359">
        <v>0</v>
      </c>
      <c r="AA359">
        <v>80</v>
      </c>
      <c r="AB359" t="s">
        <v>220</v>
      </c>
      <c r="AC359">
        <v>6</v>
      </c>
      <c r="AD359">
        <v>101</v>
      </c>
      <c r="AE359" s="6">
        <v>43770</v>
      </c>
      <c r="AF359" s="6">
        <v>43770</v>
      </c>
      <c r="AG359" s="6">
        <v>47848</v>
      </c>
      <c r="AH359" s="6">
        <v>37653</v>
      </c>
      <c r="AI359" s="6">
        <v>47848</v>
      </c>
      <c r="AJ359" s="6">
        <v>33756</v>
      </c>
      <c r="AL359" t="s">
        <v>221</v>
      </c>
      <c r="AM359" t="s">
        <v>221</v>
      </c>
      <c r="AN359" t="s">
        <v>221</v>
      </c>
      <c r="AO359" t="s">
        <v>221</v>
      </c>
    </row>
    <row r="360" spans="1:41" hidden="1" x14ac:dyDescent="0.2">
      <c r="A360">
        <v>3</v>
      </c>
      <c r="B360" t="s">
        <v>95</v>
      </c>
      <c r="C360">
        <v>545</v>
      </c>
      <c r="D360" t="s">
        <v>912</v>
      </c>
      <c r="E360">
        <v>5450000</v>
      </c>
      <c r="F360" t="s">
        <v>117</v>
      </c>
      <c r="G360">
        <v>11100</v>
      </c>
      <c r="H360">
        <v>64</v>
      </c>
      <c r="I360" t="s">
        <v>222</v>
      </c>
      <c r="J360">
        <v>1</v>
      </c>
      <c r="K360" t="s">
        <v>214</v>
      </c>
      <c r="L360">
        <v>1</v>
      </c>
      <c r="M360" t="s">
        <v>215</v>
      </c>
      <c r="N360">
        <v>0</v>
      </c>
      <c r="P360" t="s">
        <v>216</v>
      </c>
      <c r="Q360">
        <v>59059857</v>
      </c>
      <c r="R360" t="s">
        <v>914</v>
      </c>
      <c r="S360" t="s">
        <v>348</v>
      </c>
      <c r="T360" t="s">
        <v>219</v>
      </c>
      <c r="U360">
        <v>0.25</v>
      </c>
      <c r="V360">
        <v>0.25</v>
      </c>
      <c r="W360">
        <v>64</v>
      </c>
      <c r="X360" t="s">
        <v>222</v>
      </c>
      <c r="Y360">
        <v>0</v>
      </c>
      <c r="AA360">
        <v>80</v>
      </c>
      <c r="AB360" t="s">
        <v>220</v>
      </c>
      <c r="AC360">
        <v>6</v>
      </c>
      <c r="AD360">
        <v>105</v>
      </c>
      <c r="AE360" s="6">
        <v>43831</v>
      </c>
      <c r="AF360" s="6">
        <v>43831</v>
      </c>
      <c r="AG360" s="6">
        <v>46022</v>
      </c>
      <c r="AH360" s="6">
        <v>33909</v>
      </c>
      <c r="AI360" s="6">
        <v>46022</v>
      </c>
      <c r="AJ360" s="6">
        <v>18629</v>
      </c>
      <c r="AL360" t="s">
        <v>221</v>
      </c>
      <c r="AM360" t="s">
        <v>221</v>
      </c>
      <c r="AN360" t="s">
        <v>221</v>
      </c>
      <c r="AO360" t="s">
        <v>221</v>
      </c>
    </row>
    <row r="361" spans="1:41" hidden="1" x14ac:dyDescent="0.2">
      <c r="A361">
        <v>3</v>
      </c>
      <c r="B361" t="s">
        <v>95</v>
      </c>
      <c r="C361">
        <v>545</v>
      </c>
      <c r="D361" t="s">
        <v>912</v>
      </c>
      <c r="E361">
        <v>5450030</v>
      </c>
      <c r="F361" t="s">
        <v>915</v>
      </c>
      <c r="G361">
        <v>120300</v>
      </c>
      <c r="H361">
        <v>120</v>
      </c>
      <c r="I361" t="s">
        <v>227</v>
      </c>
      <c r="J361">
        <v>1</v>
      </c>
      <c r="K361" t="s">
        <v>214</v>
      </c>
      <c r="L361">
        <v>1</v>
      </c>
      <c r="M361" t="s">
        <v>215</v>
      </c>
      <c r="N361">
        <v>8</v>
      </c>
      <c r="O361" t="s">
        <v>228</v>
      </c>
      <c r="P361" t="s">
        <v>216</v>
      </c>
      <c r="Q361">
        <v>36089084</v>
      </c>
      <c r="R361" t="s">
        <v>916</v>
      </c>
      <c r="S361" t="s">
        <v>291</v>
      </c>
      <c r="T361" t="s">
        <v>219</v>
      </c>
      <c r="U361">
        <v>0.5</v>
      </c>
      <c r="V361">
        <v>0.5</v>
      </c>
      <c r="W361">
        <v>120</v>
      </c>
      <c r="X361" t="s">
        <v>227</v>
      </c>
      <c r="Y361">
        <v>0</v>
      </c>
      <c r="AA361">
        <v>80</v>
      </c>
      <c r="AB361" t="s">
        <v>220</v>
      </c>
      <c r="AC361">
        <v>3</v>
      </c>
      <c r="AD361">
        <v>102</v>
      </c>
      <c r="AE361" s="6">
        <v>41030</v>
      </c>
      <c r="AF361" s="6">
        <v>43831</v>
      </c>
      <c r="AG361" s="6">
        <v>53327</v>
      </c>
      <c r="AH361" s="6">
        <v>42552</v>
      </c>
      <c r="AI361" s="6">
        <v>53327</v>
      </c>
      <c r="AJ361" s="6">
        <v>42461</v>
      </c>
      <c r="AL361" t="s">
        <v>221</v>
      </c>
      <c r="AM361" t="s">
        <v>221</v>
      </c>
      <c r="AN361" t="s">
        <v>221</v>
      </c>
      <c r="AO361" t="s">
        <v>221</v>
      </c>
    </row>
    <row r="362" spans="1:41" hidden="1" x14ac:dyDescent="0.2">
      <c r="A362">
        <v>3</v>
      </c>
      <c r="B362" t="s">
        <v>95</v>
      </c>
      <c r="C362">
        <v>550</v>
      </c>
      <c r="D362" t="s">
        <v>917</v>
      </c>
      <c r="E362">
        <v>5500010</v>
      </c>
      <c r="F362" t="s">
        <v>918</v>
      </c>
      <c r="G362">
        <v>10900</v>
      </c>
      <c r="H362">
        <v>120</v>
      </c>
      <c r="I362" t="s">
        <v>227</v>
      </c>
      <c r="J362">
        <v>1</v>
      </c>
      <c r="K362" t="s">
        <v>214</v>
      </c>
      <c r="L362">
        <v>1</v>
      </c>
      <c r="M362" t="s">
        <v>215</v>
      </c>
      <c r="N362">
        <v>8</v>
      </c>
      <c r="O362" t="s">
        <v>228</v>
      </c>
      <c r="P362" t="s">
        <v>216</v>
      </c>
      <c r="Q362">
        <v>33329368</v>
      </c>
      <c r="R362" t="s">
        <v>919</v>
      </c>
      <c r="S362" t="s">
        <v>920</v>
      </c>
      <c r="T362" t="s">
        <v>219</v>
      </c>
      <c r="U362">
        <v>0.33</v>
      </c>
      <c r="V362">
        <v>0.03</v>
      </c>
      <c r="W362">
        <v>120</v>
      </c>
      <c r="X362" t="s">
        <v>227</v>
      </c>
      <c r="Y362">
        <v>0</v>
      </c>
      <c r="AA362">
        <v>80</v>
      </c>
      <c r="AB362" t="s">
        <v>220</v>
      </c>
      <c r="AC362">
        <v>3</v>
      </c>
      <c r="AE362" s="6">
        <v>41671</v>
      </c>
      <c r="AF362" s="6">
        <v>43952</v>
      </c>
      <c r="AG362" s="6">
        <v>52231</v>
      </c>
      <c r="AH362" s="6">
        <v>41162</v>
      </c>
      <c r="AI362" s="6">
        <v>52231</v>
      </c>
      <c r="AJ362" s="6">
        <v>42461</v>
      </c>
      <c r="AL362" t="s">
        <v>221</v>
      </c>
      <c r="AM362" t="s">
        <v>221</v>
      </c>
      <c r="AN362" t="s">
        <v>221</v>
      </c>
      <c r="AO362" t="s">
        <v>221</v>
      </c>
    </row>
    <row r="363" spans="1:41" hidden="1" x14ac:dyDescent="0.2">
      <c r="A363">
        <v>3</v>
      </c>
      <c r="B363" t="s">
        <v>95</v>
      </c>
      <c r="C363">
        <v>550</v>
      </c>
      <c r="D363" t="s">
        <v>917</v>
      </c>
      <c r="E363">
        <v>5500010</v>
      </c>
      <c r="F363" t="s">
        <v>918</v>
      </c>
      <c r="G363">
        <v>10900</v>
      </c>
      <c r="H363">
        <v>120</v>
      </c>
      <c r="I363" t="s">
        <v>227</v>
      </c>
      <c r="J363">
        <v>1</v>
      </c>
      <c r="K363" t="s">
        <v>214</v>
      </c>
      <c r="L363">
        <v>1</v>
      </c>
      <c r="M363" t="s">
        <v>215</v>
      </c>
      <c r="N363">
        <v>8</v>
      </c>
      <c r="O363" t="s">
        <v>228</v>
      </c>
      <c r="P363" t="s">
        <v>216</v>
      </c>
      <c r="Q363">
        <v>41852443</v>
      </c>
      <c r="R363" t="s">
        <v>921</v>
      </c>
      <c r="S363" t="s">
        <v>253</v>
      </c>
      <c r="T363" t="s">
        <v>219</v>
      </c>
      <c r="U363">
        <v>0.33</v>
      </c>
      <c r="V363">
        <v>0.3</v>
      </c>
      <c r="W363">
        <v>120</v>
      </c>
      <c r="X363" t="s">
        <v>227</v>
      </c>
      <c r="Y363">
        <v>0</v>
      </c>
      <c r="AA363">
        <v>80</v>
      </c>
      <c r="AB363" t="s">
        <v>220</v>
      </c>
      <c r="AC363">
        <v>5</v>
      </c>
      <c r="AE363" s="6">
        <v>39630</v>
      </c>
      <c r="AF363" s="6">
        <v>43607</v>
      </c>
      <c r="AG363" s="6">
        <v>55960</v>
      </c>
      <c r="AH363" s="6">
        <v>42736</v>
      </c>
      <c r="AI363" s="6">
        <v>55960</v>
      </c>
      <c r="AJ363" s="6">
        <v>42461</v>
      </c>
      <c r="AL363" t="s">
        <v>221</v>
      </c>
      <c r="AM363" t="s">
        <v>221</v>
      </c>
      <c r="AN363" t="s">
        <v>221</v>
      </c>
      <c r="AO363" t="s">
        <v>221</v>
      </c>
    </row>
    <row r="364" spans="1:41" hidden="1" x14ac:dyDescent="0.2">
      <c r="A364">
        <v>3</v>
      </c>
      <c r="B364" t="s">
        <v>95</v>
      </c>
      <c r="C364">
        <v>552</v>
      </c>
      <c r="D364" t="s">
        <v>922</v>
      </c>
      <c r="E364">
        <v>5520000</v>
      </c>
      <c r="F364" t="s">
        <v>119</v>
      </c>
      <c r="G364">
        <v>6100</v>
      </c>
      <c r="H364">
        <v>63</v>
      </c>
      <c r="I364" t="s">
        <v>2</v>
      </c>
      <c r="J364">
        <v>1</v>
      </c>
      <c r="K364" t="s">
        <v>214</v>
      </c>
      <c r="L364">
        <v>1</v>
      </c>
      <c r="M364" t="s">
        <v>215</v>
      </c>
      <c r="N364">
        <v>0</v>
      </c>
      <c r="P364" t="s">
        <v>216</v>
      </c>
      <c r="Q364">
        <v>24341117</v>
      </c>
      <c r="R364" t="s">
        <v>543</v>
      </c>
      <c r="S364" t="s">
        <v>923</v>
      </c>
      <c r="T364" t="s">
        <v>219</v>
      </c>
      <c r="U364">
        <v>0.6</v>
      </c>
      <c r="V364">
        <v>0.6</v>
      </c>
      <c r="W364">
        <v>63</v>
      </c>
      <c r="X364" t="s">
        <v>2</v>
      </c>
      <c r="Y364">
        <v>0</v>
      </c>
      <c r="AA364">
        <v>80</v>
      </c>
      <c r="AB364" t="s">
        <v>220</v>
      </c>
      <c r="AC364">
        <v>6</v>
      </c>
      <c r="AD364">
        <v>110</v>
      </c>
      <c r="AE364" s="6">
        <v>42248</v>
      </c>
      <c r="AF364" s="6">
        <v>42248</v>
      </c>
      <c r="AG364" s="6">
        <v>48182</v>
      </c>
      <c r="AH364" s="6">
        <v>34274</v>
      </c>
      <c r="AI364" s="6">
        <v>48182</v>
      </c>
      <c r="AJ364" s="6">
        <v>37073</v>
      </c>
      <c r="AL364" t="s">
        <v>221</v>
      </c>
      <c r="AM364" t="s">
        <v>221</v>
      </c>
      <c r="AN364" t="s">
        <v>221</v>
      </c>
      <c r="AO364" t="s">
        <v>221</v>
      </c>
    </row>
    <row r="365" spans="1:41" hidden="1" x14ac:dyDescent="0.2">
      <c r="A365">
        <v>3</v>
      </c>
      <c r="B365" t="s">
        <v>95</v>
      </c>
      <c r="C365">
        <v>552</v>
      </c>
      <c r="D365" t="s">
        <v>922</v>
      </c>
      <c r="E365">
        <v>5520020</v>
      </c>
      <c r="F365" t="s">
        <v>1455</v>
      </c>
      <c r="G365">
        <v>31500</v>
      </c>
      <c r="H365">
        <v>120</v>
      </c>
      <c r="I365" t="s">
        <v>227</v>
      </c>
      <c r="J365">
        <v>1</v>
      </c>
      <c r="K365" t="s">
        <v>214</v>
      </c>
      <c r="L365">
        <v>1</v>
      </c>
      <c r="M365" t="s">
        <v>215</v>
      </c>
      <c r="N365">
        <v>8</v>
      </c>
      <c r="O365" t="s">
        <v>228</v>
      </c>
      <c r="P365" t="s">
        <v>216</v>
      </c>
      <c r="Q365">
        <v>17416207</v>
      </c>
      <c r="R365" t="s">
        <v>1456</v>
      </c>
      <c r="S365" t="s">
        <v>899</v>
      </c>
      <c r="T365" t="s">
        <v>219</v>
      </c>
      <c r="U365">
        <v>0.75</v>
      </c>
      <c r="V365">
        <v>0.75</v>
      </c>
      <c r="W365">
        <v>120</v>
      </c>
      <c r="X365" t="s">
        <v>227</v>
      </c>
      <c r="Y365">
        <v>0</v>
      </c>
      <c r="AA365">
        <v>80</v>
      </c>
      <c r="AB365" t="s">
        <v>220</v>
      </c>
      <c r="AC365">
        <v>3</v>
      </c>
      <c r="AD365">
        <v>107</v>
      </c>
      <c r="AE365" s="6">
        <v>38313</v>
      </c>
      <c r="AF365" s="6">
        <v>43313</v>
      </c>
      <c r="AG365" s="6">
        <v>44834</v>
      </c>
      <c r="AH365" s="6">
        <v>37865</v>
      </c>
      <c r="AI365" s="6">
        <v>44834</v>
      </c>
      <c r="AJ365" s="6">
        <v>42461</v>
      </c>
      <c r="AL365" t="s">
        <v>221</v>
      </c>
      <c r="AM365" t="s">
        <v>221</v>
      </c>
      <c r="AN365" t="s">
        <v>221</v>
      </c>
      <c r="AO365" t="s">
        <v>221</v>
      </c>
    </row>
    <row r="366" spans="1:41" hidden="1" x14ac:dyDescent="0.2">
      <c r="A366">
        <v>3</v>
      </c>
      <c r="B366" t="s">
        <v>95</v>
      </c>
      <c r="C366">
        <v>556</v>
      </c>
      <c r="D366" t="s">
        <v>930</v>
      </c>
      <c r="E366">
        <v>5560000</v>
      </c>
      <c r="F366" t="s">
        <v>121</v>
      </c>
      <c r="G366">
        <v>10600</v>
      </c>
      <c r="H366">
        <v>120</v>
      </c>
      <c r="I366" t="s">
        <v>227</v>
      </c>
      <c r="J366">
        <v>1</v>
      </c>
      <c r="K366" t="s">
        <v>214</v>
      </c>
      <c r="L366">
        <v>1</v>
      </c>
      <c r="M366" t="s">
        <v>215</v>
      </c>
      <c r="N366">
        <v>8</v>
      </c>
      <c r="O366" t="s">
        <v>228</v>
      </c>
      <c r="P366" t="s">
        <v>216</v>
      </c>
      <c r="Q366">
        <v>56410491</v>
      </c>
      <c r="R366" t="s">
        <v>931</v>
      </c>
      <c r="S366" t="s">
        <v>880</v>
      </c>
      <c r="T366" t="s">
        <v>219</v>
      </c>
      <c r="U366">
        <v>0.33</v>
      </c>
      <c r="V366">
        <v>0.33</v>
      </c>
      <c r="W366">
        <v>120</v>
      </c>
      <c r="X366" t="s">
        <v>227</v>
      </c>
      <c r="Y366">
        <v>0</v>
      </c>
      <c r="AA366">
        <v>80</v>
      </c>
      <c r="AB366" t="s">
        <v>220</v>
      </c>
      <c r="AC366">
        <v>5</v>
      </c>
      <c r="AD366">
        <v>111</v>
      </c>
      <c r="AE366" s="6">
        <v>35169</v>
      </c>
      <c r="AF366" s="6">
        <v>43647</v>
      </c>
      <c r="AG366" s="6">
        <v>45761</v>
      </c>
      <c r="AH366" s="6">
        <v>35169</v>
      </c>
      <c r="AI366" s="6">
        <v>45761</v>
      </c>
      <c r="AJ366" s="6">
        <v>42461</v>
      </c>
      <c r="AL366" t="s">
        <v>221</v>
      </c>
      <c r="AM366" t="s">
        <v>221</v>
      </c>
      <c r="AN366" t="s">
        <v>221</v>
      </c>
      <c r="AO366" t="s">
        <v>221</v>
      </c>
    </row>
    <row r="367" spans="1:41" hidden="1" x14ac:dyDescent="0.2">
      <c r="A367">
        <v>3</v>
      </c>
      <c r="B367" t="s">
        <v>95</v>
      </c>
      <c r="C367">
        <v>561</v>
      </c>
      <c r="D367" t="s">
        <v>932</v>
      </c>
      <c r="E367">
        <v>5610000</v>
      </c>
      <c r="F367" t="s">
        <v>122</v>
      </c>
      <c r="G367">
        <v>11400</v>
      </c>
      <c r="H367">
        <v>121</v>
      </c>
      <c r="I367" t="s">
        <v>410</v>
      </c>
      <c r="J367">
        <v>1</v>
      </c>
      <c r="K367" t="s">
        <v>214</v>
      </c>
      <c r="L367">
        <v>1</v>
      </c>
      <c r="M367" t="s">
        <v>215</v>
      </c>
      <c r="N367">
        <v>8</v>
      </c>
      <c r="O367" t="s">
        <v>228</v>
      </c>
      <c r="P367" t="s">
        <v>216</v>
      </c>
      <c r="Q367">
        <v>25281635</v>
      </c>
      <c r="R367" t="s">
        <v>933</v>
      </c>
      <c r="S367" t="s">
        <v>523</v>
      </c>
      <c r="T367" t="s">
        <v>219</v>
      </c>
      <c r="U367">
        <v>0.33</v>
      </c>
      <c r="V367">
        <v>0.33</v>
      </c>
      <c r="W367">
        <v>121</v>
      </c>
      <c r="X367" t="s">
        <v>410</v>
      </c>
      <c r="Y367">
        <v>0</v>
      </c>
      <c r="AA367">
        <v>80</v>
      </c>
      <c r="AB367" t="s">
        <v>220</v>
      </c>
      <c r="AC367">
        <v>5</v>
      </c>
      <c r="AD367">
        <v>110</v>
      </c>
      <c r="AE367" s="6">
        <v>36831</v>
      </c>
      <c r="AF367" s="6">
        <v>42461</v>
      </c>
      <c r="AG367" s="6">
        <v>48699</v>
      </c>
      <c r="AH367" s="6">
        <v>36831</v>
      </c>
      <c r="AI367" s="6">
        <v>48699</v>
      </c>
      <c r="AJ367" s="6">
        <v>42461</v>
      </c>
      <c r="AL367" t="s">
        <v>221</v>
      </c>
      <c r="AM367" t="s">
        <v>221</v>
      </c>
      <c r="AN367" t="s">
        <v>221</v>
      </c>
      <c r="AO367" t="s">
        <v>221</v>
      </c>
    </row>
    <row r="368" spans="1:41" hidden="1" x14ac:dyDescent="0.2">
      <c r="A368">
        <v>3</v>
      </c>
      <c r="B368" t="s">
        <v>95</v>
      </c>
      <c r="C368">
        <v>562</v>
      </c>
      <c r="D368" t="s">
        <v>934</v>
      </c>
      <c r="E368">
        <v>5620000</v>
      </c>
      <c r="F368" t="s">
        <v>123</v>
      </c>
      <c r="G368">
        <v>3000</v>
      </c>
      <c r="H368">
        <v>64</v>
      </c>
      <c r="I368" t="s">
        <v>222</v>
      </c>
      <c r="J368">
        <v>1</v>
      </c>
      <c r="K368" t="s">
        <v>214</v>
      </c>
      <c r="L368">
        <v>1</v>
      </c>
      <c r="M368" t="s">
        <v>215</v>
      </c>
      <c r="N368">
        <v>0</v>
      </c>
      <c r="P368" t="s">
        <v>216</v>
      </c>
      <c r="Q368">
        <v>22735716</v>
      </c>
      <c r="R368" t="s">
        <v>341</v>
      </c>
      <c r="S368" t="s">
        <v>935</v>
      </c>
      <c r="T368" t="s">
        <v>219</v>
      </c>
      <c r="U368">
        <v>0.5</v>
      </c>
      <c r="V368">
        <v>0.5</v>
      </c>
      <c r="W368">
        <v>64</v>
      </c>
      <c r="X368" t="s">
        <v>222</v>
      </c>
      <c r="Y368">
        <v>0</v>
      </c>
      <c r="AA368">
        <v>80</v>
      </c>
      <c r="AB368" t="s">
        <v>220</v>
      </c>
      <c r="AC368">
        <v>6</v>
      </c>
      <c r="AD368">
        <v>111</v>
      </c>
      <c r="AE368" s="6">
        <v>39508</v>
      </c>
      <c r="AF368" s="6">
        <v>39508</v>
      </c>
      <c r="AG368" s="6">
        <v>46387</v>
      </c>
      <c r="AH368" s="6">
        <v>34637</v>
      </c>
      <c r="AI368" s="6">
        <v>46387</v>
      </c>
      <c r="AJ368" s="6">
        <v>18629</v>
      </c>
      <c r="AL368" t="s">
        <v>221</v>
      </c>
      <c r="AM368" t="s">
        <v>221</v>
      </c>
      <c r="AN368" t="s">
        <v>221</v>
      </c>
      <c r="AO368" t="s">
        <v>221</v>
      </c>
    </row>
    <row r="369" spans="1:41" hidden="1" x14ac:dyDescent="0.2">
      <c r="A369">
        <v>3</v>
      </c>
      <c r="B369" t="s">
        <v>95</v>
      </c>
      <c r="C369">
        <v>562</v>
      </c>
      <c r="D369" t="s">
        <v>934</v>
      </c>
      <c r="E369">
        <v>5620020</v>
      </c>
      <c r="F369" t="s">
        <v>1457</v>
      </c>
      <c r="G369">
        <v>2700</v>
      </c>
      <c r="H369">
        <v>121</v>
      </c>
      <c r="I369" t="s">
        <v>410</v>
      </c>
      <c r="J369">
        <v>1</v>
      </c>
      <c r="K369" t="s">
        <v>214</v>
      </c>
      <c r="L369">
        <v>1</v>
      </c>
      <c r="M369" t="s">
        <v>215</v>
      </c>
      <c r="N369">
        <v>8</v>
      </c>
      <c r="O369" t="s">
        <v>228</v>
      </c>
      <c r="P369" t="s">
        <v>216</v>
      </c>
      <c r="Q369">
        <v>22735716</v>
      </c>
      <c r="R369" t="s">
        <v>341</v>
      </c>
      <c r="S369" t="s">
        <v>935</v>
      </c>
      <c r="T369" t="s">
        <v>219</v>
      </c>
      <c r="U369">
        <v>0.33</v>
      </c>
      <c r="V369">
        <v>0.33</v>
      </c>
      <c r="W369">
        <v>121</v>
      </c>
      <c r="X369" t="s">
        <v>410</v>
      </c>
      <c r="Y369">
        <v>0</v>
      </c>
      <c r="AA369">
        <v>80</v>
      </c>
      <c r="AB369" t="s">
        <v>220</v>
      </c>
      <c r="AC369">
        <v>5</v>
      </c>
      <c r="AD369">
        <v>111</v>
      </c>
      <c r="AE369" s="6">
        <v>40118</v>
      </c>
      <c r="AF369" s="6">
        <v>42795</v>
      </c>
      <c r="AG369" s="6">
        <v>46387</v>
      </c>
      <c r="AH369" s="6">
        <v>34637</v>
      </c>
      <c r="AI369" s="6">
        <v>46387</v>
      </c>
      <c r="AJ369" s="6">
        <v>42461</v>
      </c>
      <c r="AL369" t="s">
        <v>221</v>
      </c>
      <c r="AM369" t="s">
        <v>221</v>
      </c>
      <c r="AN369" t="s">
        <v>221</v>
      </c>
      <c r="AO369" t="s">
        <v>221</v>
      </c>
    </row>
    <row r="370" spans="1:41" hidden="1" x14ac:dyDescent="0.2">
      <c r="A370">
        <v>3</v>
      </c>
      <c r="B370" t="s">
        <v>95</v>
      </c>
      <c r="C370">
        <v>563</v>
      </c>
      <c r="D370" t="s">
        <v>939</v>
      </c>
      <c r="E370">
        <v>5630000</v>
      </c>
      <c r="F370" t="s">
        <v>124</v>
      </c>
      <c r="G370">
        <v>32000</v>
      </c>
      <c r="H370">
        <v>121</v>
      </c>
      <c r="I370" t="s">
        <v>410</v>
      </c>
      <c r="J370">
        <v>1</v>
      </c>
      <c r="K370" t="s">
        <v>214</v>
      </c>
      <c r="L370">
        <v>1</v>
      </c>
      <c r="M370" t="s">
        <v>215</v>
      </c>
      <c r="N370">
        <v>8</v>
      </c>
      <c r="O370" t="s">
        <v>228</v>
      </c>
      <c r="P370" t="s">
        <v>216</v>
      </c>
      <c r="Q370">
        <v>301000394</v>
      </c>
      <c r="R370" t="s">
        <v>940</v>
      </c>
      <c r="S370" t="s">
        <v>271</v>
      </c>
      <c r="T370" t="s">
        <v>219</v>
      </c>
      <c r="U370">
        <v>0.33</v>
      </c>
      <c r="V370">
        <v>0.33</v>
      </c>
      <c r="W370">
        <v>121</v>
      </c>
      <c r="X370" t="s">
        <v>410</v>
      </c>
      <c r="Y370">
        <v>0</v>
      </c>
      <c r="AA370">
        <v>80</v>
      </c>
      <c r="AB370" t="s">
        <v>220</v>
      </c>
      <c r="AC370">
        <v>3</v>
      </c>
      <c r="AE370" s="6">
        <v>43344</v>
      </c>
      <c r="AF370" s="6">
        <v>43344</v>
      </c>
      <c r="AG370" s="6">
        <v>55426</v>
      </c>
      <c r="AH370" s="6">
        <v>43344</v>
      </c>
      <c r="AI370" s="6">
        <v>55426</v>
      </c>
      <c r="AJ370" s="6">
        <v>42461</v>
      </c>
      <c r="AL370" t="s">
        <v>221</v>
      </c>
      <c r="AM370" t="s">
        <v>221</v>
      </c>
      <c r="AN370" t="s">
        <v>221</v>
      </c>
      <c r="AO370" t="s">
        <v>221</v>
      </c>
    </row>
    <row r="371" spans="1:41" hidden="1" x14ac:dyDescent="0.2">
      <c r="A371">
        <v>3</v>
      </c>
      <c r="B371" t="s">
        <v>95</v>
      </c>
      <c r="C371">
        <v>564</v>
      </c>
      <c r="D371" t="s">
        <v>941</v>
      </c>
      <c r="E371">
        <v>5640000</v>
      </c>
      <c r="F371" t="s">
        <v>125</v>
      </c>
      <c r="G371">
        <v>22200</v>
      </c>
      <c r="H371">
        <v>121</v>
      </c>
      <c r="I371" t="s">
        <v>410</v>
      </c>
      <c r="J371">
        <v>1</v>
      </c>
      <c r="K371" t="s">
        <v>214</v>
      </c>
      <c r="L371">
        <v>1</v>
      </c>
      <c r="M371" t="s">
        <v>215</v>
      </c>
      <c r="N371">
        <v>8</v>
      </c>
      <c r="O371" t="s">
        <v>228</v>
      </c>
      <c r="P371" t="s">
        <v>216</v>
      </c>
      <c r="Q371">
        <v>28894046</v>
      </c>
      <c r="R371" t="s">
        <v>943</v>
      </c>
      <c r="S371" t="s">
        <v>387</v>
      </c>
      <c r="T371" t="s">
        <v>219</v>
      </c>
      <c r="U371">
        <v>0.33</v>
      </c>
      <c r="V371">
        <v>0.33</v>
      </c>
      <c r="W371">
        <v>121</v>
      </c>
      <c r="X371" t="s">
        <v>410</v>
      </c>
      <c r="Y371">
        <v>0</v>
      </c>
      <c r="AA371">
        <v>80</v>
      </c>
      <c r="AB371" t="s">
        <v>220</v>
      </c>
      <c r="AC371">
        <v>5</v>
      </c>
      <c r="AE371" s="6">
        <v>39356</v>
      </c>
      <c r="AF371" s="6">
        <v>42461</v>
      </c>
      <c r="AG371" s="6">
        <v>51135</v>
      </c>
      <c r="AH371" s="6">
        <v>36434</v>
      </c>
      <c r="AI371" s="6">
        <v>51135</v>
      </c>
      <c r="AJ371" s="6">
        <v>42461</v>
      </c>
      <c r="AL371" t="s">
        <v>221</v>
      </c>
      <c r="AM371" t="s">
        <v>221</v>
      </c>
      <c r="AN371" t="s">
        <v>221</v>
      </c>
      <c r="AO371" t="s">
        <v>221</v>
      </c>
    </row>
    <row r="372" spans="1:41" hidden="1" x14ac:dyDescent="0.2">
      <c r="A372">
        <v>3</v>
      </c>
      <c r="B372" t="s">
        <v>95</v>
      </c>
      <c r="C372">
        <v>564</v>
      </c>
      <c r="D372" t="s">
        <v>941</v>
      </c>
      <c r="E372">
        <v>5640010</v>
      </c>
      <c r="F372" t="s">
        <v>1229</v>
      </c>
      <c r="G372">
        <v>80100</v>
      </c>
      <c r="H372">
        <v>140</v>
      </c>
      <c r="I372" t="s">
        <v>241</v>
      </c>
      <c r="J372">
        <v>1</v>
      </c>
      <c r="K372" t="s">
        <v>214</v>
      </c>
      <c r="L372">
        <v>1</v>
      </c>
      <c r="M372" t="s">
        <v>215</v>
      </c>
      <c r="N372">
        <v>0</v>
      </c>
      <c r="P372" t="s">
        <v>216</v>
      </c>
      <c r="Q372">
        <v>28894046</v>
      </c>
      <c r="R372" t="s">
        <v>943</v>
      </c>
      <c r="S372" t="s">
        <v>387</v>
      </c>
      <c r="T372" t="s">
        <v>219</v>
      </c>
      <c r="U372">
        <v>0.5</v>
      </c>
      <c r="V372">
        <v>0.5</v>
      </c>
      <c r="W372">
        <v>140</v>
      </c>
      <c r="X372" t="s">
        <v>241</v>
      </c>
      <c r="Y372">
        <v>0</v>
      </c>
      <c r="AA372">
        <v>80</v>
      </c>
      <c r="AB372" t="s">
        <v>220</v>
      </c>
      <c r="AC372">
        <v>5</v>
      </c>
      <c r="AE372" s="6">
        <v>43556</v>
      </c>
      <c r="AF372" s="6">
        <v>43556</v>
      </c>
      <c r="AG372" s="6">
        <v>51135</v>
      </c>
      <c r="AH372" s="6">
        <v>36434</v>
      </c>
      <c r="AI372" s="6">
        <v>51135</v>
      </c>
      <c r="AJ372" s="6">
        <v>34060</v>
      </c>
      <c r="AL372" t="s">
        <v>221</v>
      </c>
      <c r="AM372" t="s">
        <v>221</v>
      </c>
      <c r="AN372" t="s">
        <v>221</v>
      </c>
      <c r="AO372" t="s">
        <v>221</v>
      </c>
    </row>
    <row r="373" spans="1:41" hidden="1" x14ac:dyDescent="0.2">
      <c r="A373">
        <v>3</v>
      </c>
      <c r="B373" t="s">
        <v>95</v>
      </c>
      <c r="C373">
        <v>565</v>
      </c>
      <c r="D373" t="s">
        <v>1458</v>
      </c>
      <c r="E373">
        <v>5650000</v>
      </c>
      <c r="F373" t="s">
        <v>1253</v>
      </c>
      <c r="G373">
        <v>10800</v>
      </c>
      <c r="H373">
        <v>121</v>
      </c>
      <c r="I373" t="s">
        <v>410</v>
      </c>
      <c r="J373">
        <v>1</v>
      </c>
      <c r="K373" t="s">
        <v>214</v>
      </c>
      <c r="L373">
        <v>1</v>
      </c>
      <c r="M373" t="s">
        <v>215</v>
      </c>
      <c r="N373">
        <v>8</v>
      </c>
      <c r="O373" t="s">
        <v>228</v>
      </c>
      <c r="P373" t="s">
        <v>216</v>
      </c>
      <c r="Q373">
        <v>57379984</v>
      </c>
      <c r="R373" t="s">
        <v>1459</v>
      </c>
      <c r="S373" t="s">
        <v>1460</v>
      </c>
      <c r="T373" t="s">
        <v>219</v>
      </c>
      <c r="U373">
        <v>0.33</v>
      </c>
      <c r="V373">
        <v>0.33</v>
      </c>
      <c r="W373">
        <v>121</v>
      </c>
      <c r="X373" t="s">
        <v>410</v>
      </c>
      <c r="Y373">
        <v>0</v>
      </c>
      <c r="AA373">
        <v>80</v>
      </c>
      <c r="AB373" t="s">
        <v>220</v>
      </c>
      <c r="AC373">
        <v>5</v>
      </c>
      <c r="AD373">
        <v>110</v>
      </c>
      <c r="AE373" s="6">
        <v>40848</v>
      </c>
      <c r="AF373" s="6">
        <v>42461</v>
      </c>
      <c r="AG373" s="6">
        <v>47119</v>
      </c>
      <c r="AH373" s="6">
        <v>40848</v>
      </c>
      <c r="AI373" s="6">
        <v>47119</v>
      </c>
      <c r="AJ373" s="6">
        <v>42461</v>
      </c>
      <c r="AL373" t="s">
        <v>221</v>
      </c>
      <c r="AM373" t="s">
        <v>221</v>
      </c>
      <c r="AN373" t="s">
        <v>221</v>
      </c>
      <c r="AO373" t="s">
        <v>221</v>
      </c>
    </row>
    <row r="374" spans="1:41" hidden="1" x14ac:dyDescent="0.2">
      <c r="A374">
        <v>3</v>
      </c>
      <c r="B374" t="s">
        <v>95</v>
      </c>
      <c r="C374">
        <v>566</v>
      </c>
      <c r="D374" t="s">
        <v>1461</v>
      </c>
      <c r="E374">
        <v>5660000</v>
      </c>
      <c r="F374" t="s">
        <v>1254</v>
      </c>
      <c r="G374">
        <v>11500</v>
      </c>
      <c r="H374">
        <v>121</v>
      </c>
      <c r="I374" t="s">
        <v>410</v>
      </c>
      <c r="J374">
        <v>1</v>
      </c>
      <c r="K374" t="s">
        <v>214</v>
      </c>
      <c r="L374">
        <v>1</v>
      </c>
      <c r="M374" t="s">
        <v>215</v>
      </c>
      <c r="N374">
        <v>8</v>
      </c>
      <c r="O374" t="s">
        <v>228</v>
      </c>
      <c r="P374" t="s">
        <v>216</v>
      </c>
      <c r="Q374">
        <v>14144372</v>
      </c>
      <c r="R374" t="s">
        <v>1462</v>
      </c>
      <c r="S374" t="s">
        <v>1463</v>
      </c>
      <c r="T374" t="s">
        <v>219</v>
      </c>
      <c r="U374">
        <v>0.33</v>
      </c>
      <c r="V374">
        <v>0.16</v>
      </c>
      <c r="W374">
        <v>121</v>
      </c>
      <c r="X374" t="s">
        <v>410</v>
      </c>
      <c r="Y374">
        <v>0</v>
      </c>
      <c r="AA374">
        <v>80</v>
      </c>
      <c r="AB374" t="s">
        <v>220</v>
      </c>
      <c r="AC374">
        <v>5</v>
      </c>
      <c r="AD374">
        <v>111</v>
      </c>
      <c r="AE374" s="6">
        <v>41122</v>
      </c>
      <c r="AF374" s="6">
        <v>43800</v>
      </c>
      <c r="AG374" s="6">
        <v>44135</v>
      </c>
      <c r="AH374" s="6">
        <v>34213</v>
      </c>
      <c r="AI374" s="6">
        <v>45536</v>
      </c>
      <c r="AJ374" s="6">
        <v>42461</v>
      </c>
      <c r="AL374" t="s">
        <v>221</v>
      </c>
      <c r="AM374" t="s">
        <v>221</v>
      </c>
      <c r="AN374" t="s">
        <v>221</v>
      </c>
      <c r="AO374" t="s">
        <v>221</v>
      </c>
    </row>
    <row r="375" spans="1:41" hidden="1" x14ac:dyDescent="0.2">
      <c r="A375">
        <v>3</v>
      </c>
      <c r="B375" t="s">
        <v>95</v>
      </c>
      <c r="C375">
        <v>566</v>
      </c>
      <c r="D375" t="s">
        <v>1461</v>
      </c>
      <c r="E375">
        <v>5660000</v>
      </c>
      <c r="F375" t="s">
        <v>1254</v>
      </c>
      <c r="G375">
        <v>11500</v>
      </c>
      <c r="H375">
        <v>121</v>
      </c>
      <c r="I375" t="s">
        <v>410</v>
      </c>
      <c r="J375">
        <v>1</v>
      </c>
      <c r="K375" t="s">
        <v>214</v>
      </c>
      <c r="L375">
        <v>1</v>
      </c>
      <c r="M375" t="s">
        <v>215</v>
      </c>
      <c r="N375">
        <v>8</v>
      </c>
      <c r="O375" t="s">
        <v>228</v>
      </c>
      <c r="P375" t="s">
        <v>216</v>
      </c>
      <c r="Q375">
        <v>34373381</v>
      </c>
      <c r="R375" t="s">
        <v>1464</v>
      </c>
      <c r="S375" t="s">
        <v>1439</v>
      </c>
      <c r="T375" t="s">
        <v>219</v>
      </c>
      <c r="U375">
        <v>0.33</v>
      </c>
      <c r="V375">
        <v>0.17</v>
      </c>
      <c r="W375">
        <v>121</v>
      </c>
      <c r="X375" t="s">
        <v>410</v>
      </c>
      <c r="Y375">
        <v>0</v>
      </c>
      <c r="AA375">
        <v>80</v>
      </c>
      <c r="AB375" t="s">
        <v>220</v>
      </c>
      <c r="AC375">
        <v>5</v>
      </c>
      <c r="AD375">
        <v>104</v>
      </c>
      <c r="AE375" s="6">
        <v>41609</v>
      </c>
      <c r="AF375" s="6">
        <v>43800</v>
      </c>
      <c r="AG375" s="6">
        <v>51471</v>
      </c>
      <c r="AH375" s="6">
        <v>41609</v>
      </c>
      <c r="AI375" s="6">
        <v>51471</v>
      </c>
      <c r="AJ375" s="6">
        <v>42461</v>
      </c>
      <c r="AL375" t="s">
        <v>221</v>
      </c>
      <c r="AM375" t="s">
        <v>221</v>
      </c>
      <c r="AN375" t="s">
        <v>221</v>
      </c>
      <c r="AO375" t="s">
        <v>221</v>
      </c>
    </row>
    <row r="376" spans="1:41" hidden="1" x14ac:dyDescent="0.2">
      <c r="A376">
        <v>3</v>
      </c>
      <c r="B376" t="s">
        <v>95</v>
      </c>
      <c r="C376">
        <v>567</v>
      </c>
      <c r="D376" t="s">
        <v>944</v>
      </c>
      <c r="E376">
        <v>5670000</v>
      </c>
      <c r="F376" t="s">
        <v>126</v>
      </c>
      <c r="G376">
        <v>12500</v>
      </c>
      <c r="H376">
        <v>121</v>
      </c>
      <c r="I376" t="s">
        <v>410</v>
      </c>
      <c r="J376">
        <v>1</v>
      </c>
      <c r="K376" t="s">
        <v>214</v>
      </c>
      <c r="L376">
        <v>1</v>
      </c>
      <c r="M376" t="s">
        <v>215</v>
      </c>
      <c r="N376">
        <v>8</v>
      </c>
      <c r="O376" t="s">
        <v>228</v>
      </c>
      <c r="P376" t="s">
        <v>216</v>
      </c>
      <c r="Q376">
        <v>309283711</v>
      </c>
      <c r="R376" t="s">
        <v>945</v>
      </c>
      <c r="S376" t="s">
        <v>946</v>
      </c>
      <c r="T376" t="s">
        <v>219</v>
      </c>
      <c r="U376">
        <v>0.33</v>
      </c>
      <c r="V376">
        <v>0.33</v>
      </c>
      <c r="W376">
        <v>121</v>
      </c>
      <c r="X376" t="s">
        <v>410</v>
      </c>
      <c r="Y376">
        <v>0</v>
      </c>
      <c r="AA376">
        <v>80</v>
      </c>
      <c r="AB376" t="s">
        <v>220</v>
      </c>
      <c r="AC376">
        <v>5</v>
      </c>
      <c r="AD376">
        <v>101</v>
      </c>
      <c r="AE376" s="6">
        <v>41821</v>
      </c>
      <c r="AF376" s="6">
        <v>43739</v>
      </c>
      <c r="AG376" s="6">
        <v>49357</v>
      </c>
      <c r="AH376" s="6">
        <v>38292</v>
      </c>
      <c r="AI376" s="6">
        <v>49357</v>
      </c>
      <c r="AJ376" s="6">
        <v>42461</v>
      </c>
      <c r="AL376" t="s">
        <v>221</v>
      </c>
      <c r="AM376" t="s">
        <v>221</v>
      </c>
      <c r="AN376" t="s">
        <v>221</v>
      </c>
      <c r="AO376" t="s">
        <v>221</v>
      </c>
    </row>
    <row r="377" spans="1:41" hidden="1" x14ac:dyDescent="0.2">
      <c r="A377">
        <v>3</v>
      </c>
      <c r="B377" t="s">
        <v>95</v>
      </c>
      <c r="C377">
        <v>568</v>
      </c>
      <c r="D377" t="s">
        <v>947</v>
      </c>
      <c r="E377">
        <v>5680020</v>
      </c>
      <c r="F377" t="s">
        <v>127</v>
      </c>
      <c r="G377">
        <v>120800</v>
      </c>
      <c r="H377">
        <v>121</v>
      </c>
      <c r="I377" t="s">
        <v>410</v>
      </c>
      <c r="J377">
        <v>1</v>
      </c>
      <c r="K377" t="s">
        <v>214</v>
      </c>
      <c r="L377">
        <v>1</v>
      </c>
      <c r="M377" t="s">
        <v>215</v>
      </c>
      <c r="N377">
        <v>8</v>
      </c>
      <c r="O377" t="s">
        <v>228</v>
      </c>
      <c r="P377" t="s">
        <v>216</v>
      </c>
      <c r="Q377">
        <v>36869287</v>
      </c>
      <c r="R377" t="s">
        <v>1465</v>
      </c>
      <c r="S377" t="s">
        <v>1341</v>
      </c>
      <c r="T377" t="s">
        <v>219</v>
      </c>
      <c r="U377">
        <v>0.75</v>
      </c>
      <c r="V377">
        <v>0.2</v>
      </c>
      <c r="W377">
        <v>121</v>
      </c>
      <c r="X377" t="s">
        <v>410</v>
      </c>
      <c r="Y377">
        <v>0</v>
      </c>
      <c r="AA377">
        <v>80</v>
      </c>
      <c r="AB377" t="s">
        <v>220</v>
      </c>
      <c r="AC377">
        <v>3</v>
      </c>
      <c r="AE377" s="6">
        <v>44075</v>
      </c>
      <c r="AF377" s="6">
        <v>44075</v>
      </c>
      <c r="AG377" s="6">
        <v>55700</v>
      </c>
      <c r="AH377" s="6">
        <v>43466</v>
      </c>
      <c r="AI377" s="6">
        <v>55700</v>
      </c>
      <c r="AJ377" s="6">
        <v>42461</v>
      </c>
      <c r="AL377" t="s">
        <v>221</v>
      </c>
      <c r="AM377" t="s">
        <v>221</v>
      </c>
      <c r="AN377" t="s">
        <v>221</v>
      </c>
      <c r="AO377" t="s">
        <v>221</v>
      </c>
    </row>
    <row r="378" spans="1:41" hidden="1" x14ac:dyDescent="0.2">
      <c r="A378">
        <v>3</v>
      </c>
      <c r="B378" t="s">
        <v>95</v>
      </c>
      <c r="C378">
        <v>568</v>
      </c>
      <c r="D378" t="s">
        <v>947</v>
      </c>
      <c r="E378">
        <v>5680020</v>
      </c>
      <c r="F378" t="s">
        <v>127</v>
      </c>
      <c r="G378">
        <v>120800</v>
      </c>
      <c r="H378">
        <v>121</v>
      </c>
      <c r="I378" t="s">
        <v>410</v>
      </c>
      <c r="J378">
        <v>1</v>
      </c>
      <c r="K378" t="s">
        <v>214</v>
      </c>
      <c r="L378">
        <v>1</v>
      </c>
      <c r="M378" t="s">
        <v>215</v>
      </c>
      <c r="N378">
        <v>8</v>
      </c>
      <c r="O378" t="s">
        <v>228</v>
      </c>
      <c r="P378" t="s">
        <v>216</v>
      </c>
      <c r="Q378">
        <v>37565843</v>
      </c>
      <c r="R378" t="s">
        <v>1466</v>
      </c>
      <c r="S378" t="s">
        <v>357</v>
      </c>
      <c r="T378" t="s">
        <v>219</v>
      </c>
      <c r="U378">
        <v>0.75</v>
      </c>
      <c r="V378">
        <v>0.05</v>
      </c>
      <c r="W378">
        <v>121</v>
      </c>
      <c r="X378" t="s">
        <v>410</v>
      </c>
      <c r="Y378">
        <v>0</v>
      </c>
      <c r="AA378">
        <v>80</v>
      </c>
      <c r="AB378" t="s">
        <v>220</v>
      </c>
      <c r="AC378">
        <v>5</v>
      </c>
      <c r="AE378" s="6">
        <v>43586</v>
      </c>
      <c r="AF378" s="6">
        <v>43586</v>
      </c>
      <c r="AG378" s="6">
        <v>51531</v>
      </c>
      <c r="AH378" s="6">
        <v>37591</v>
      </c>
      <c r="AI378" s="6">
        <v>51532</v>
      </c>
      <c r="AJ378" s="6">
        <v>42461</v>
      </c>
      <c r="AL378" t="s">
        <v>221</v>
      </c>
      <c r="AM378" t="s">
        <v>221</v>
      </c>
      <c r="AN378" t="s">
        <v>221</v>
      </c>
      <c r="AO378" t="s">
        <v>221</v>
      </c>
    </row>
    <row r="379" spans="1:41" hidden="1" x14ac:dyDescent="0.2">
      <c r="A379">
        <v>3</v>
      </c>
      <c r="B379" t="s">
        <v>95</v>
      </c>
      <c r="C379">
        <v>568</v>
      </c>
      <c r="D379" t="s">
        <v>947</v>
      </c>
      <c r="E379">
        <v>5680020</v>
      </c>
      <c r="F379" t="s">
        <v>127</v>
      </c>
      <c r="G379">
        <v>120800</v>
      </c>
      <c r="H379">
        <v>121</v>
      </c>
      <c r="I379" t="s">
        <v>410</v>
      </c>
      <c r="J379">
        <v>1</v>
      </c>
      <c r="K379" t="s">
        <v>214</v>
      </c>
      <c r="L379">
        <v>1</v>
      </c>
      <c r="M379" t="s">
        <v>215</v>
      </c>
      <c r="N379">
        <v>8</v>
      </c>
      <c r="O379" t="s">
        <v>228</v>
      </c>
      <c r="P379" t="s">
        <v>216</v>
      </c>
      <c r="Q379">
        <v>200294973</v>
      </c>
      <c r="R379" t="s">
        <v>1467</v>
      </c>
      <c r="S379" t="s">
        <v>584</v>
      </c>
      <c r="T379" t="s">
        <v>219</v>
      </c>
      <c r="U379">
        <v>0.75</v>
      </c>
      <c r="V379">
        <v>0.4</v>
      </c>
      <c r="W379">
        <v>121</v>
      </c>
      <c r="X379" t="s">
        <v>410</v>
      </c>
      <c r="Y379">
        <v>0</v>
      </c>
      <c r="AA379">
        <v>80</v>
      </c>
      <c r="AB379" t="s">
        <v>220</v>
      </c>
      <c r="AC379">
        <v>4</v>
      </c>
      <c r="AE379" s="6">
        <v>42618</v>
      </c>
      <c r="AF379" s="6">
        <v>43617</v>
      </c>
      <c r="AG379" s="6">
        <v>56004</v>
      </c>
      <c r="AH379" s="6">
        <v>42618</v>
      </c>
      <c r="AI379" s="6">
        <v>56004</v>
      </c>
      <c r="AJ379" s="6">
        <v>42461</v>
      </c>
      <c r="AL379" t="s">
        <v>221</v>
      </c>
      <c r="AM379" t="s">
        <v>221</v>
      </c>
      <c r="AN379" t="s">
        <v>221</v>
      </c>
      <c r="AO379" t="s">
        <v>221</v>
      </c>
    </row>
    <row r="380" spans="1:41" hidden="1" x14ac:dyDescent="0.2">
      <c r="A380">
        <v>3</v>
      </c>
      <c r="B380" t="s">
        <v>95</v>
      </c>
      <c r="C380">
        <v>568</v>
      </c>
      <c r="D380" t="s">
        <v>947</v>
      </c>
      <c r="E380">
        <v>5680020</v>
      </c>
      <c r="F380" t="s">
        <v>127</v>
      </c>
      <c r="G380">
        <v>120800</v>
      </c>
      <c r="H380">
        <v>121</v>
      </c>
      <c r="I380" t="s">
        <v>410</v>
      </c>
      <c r="J380">
        <v>1</v>
      </c>
      <c r="K380" t="s">
        <v>214</v>
      </c>
      <c r="L380">
        <v>1</v>
      </c>
      <c r="M380" t="s">
        <v>215</v>
      </c>
      <c r="N380">
        <v>8</v>
      </c>
      <c r="O380" t="s">
        <v>228</v>
      </c>
      <c r="P380" t="s">
        <v>216</v>
      </c>
      <c r="Q380">
        <v>311647275</v>
      </c>
      <c r="R380" t="s">
        <v>1468</v>
      </c>
      <c r="S380" t="s">
        <v>391</v>
      </c>
      <c r="T380" t="s">
        <v>219</v>
      </c>
      <c r="U380">
        <v>0.75</v>
      </c>
      <c r="V380">
        <v>0.1</v>
      </c>
      <c r="W380">
        <v>121</v>
      </c>
      <c r="X380" t="s">
        <v>410</v>
      </c>
      <c r="Y380">
        <v>0</v>
      </c>
      <c r="AA380">
        <v>80</v>
      </c>
      <c r="AB380" t="s">
        <v>220</v>
      </c>
      <c r="AC380">
        <v>4</v>
      </c>
      <c r="AE380" s="6">
        <v>44075</v>
      </c>
      <c r="AF380" s="6">
        <v>44075</v>
      </c>
      <c r="AG380" s="6">
        <v>57130</v>
      </c>
      <c r="AH380" s="6">
        <v>42917</v>
      </c>
      <c r="AI380" s="6">
        <v>57130</v>
      </c>
      <c r="AJ380" s="6">
        <v>42461</v>
      </c>
      <c r="AL380" t="s">
        <v>221</v>
      </c>
      <c r="AM380" t="s">
        <v>221</v>
      </c>
      <c r="AN380" t="s">
        <v>221</v>
      </c>
      <c r="AO380" t="s">
        <v>221</v>
      </c>
    </row>
    <row r="381" spans="1:41" hidden="1" x14ac:dyDescent="0.2">
      <c r="A381">
        <v>3</v>
      </c>
      <c r="B381" t="s">
        <v>95</v>
      </c>
      <c r="C381">
        <v>569</v>
      </c>
      <c r="D381" t="s">
        <v>950</v>
      </c>
      <c r="E381">
        <v>5690000</v>
      </c>
      <c r="F381" t="s">
        <v>128</v>
      </c>
      <c r="G381">
        <v>20900</v>
      </c>
      <c r="H381">
        <v>121</v>
      </c>
      <c r="I381" t="s">
        <v>410</v>
      </c>
      <c r="J381">
        <v>1</v>
      </c>
      <c r="K381" t="s">
        <v>214</v>
      </c>
      <c r="L381">
        <v>1</v>
      </c>
      <c r="M381" t="s">
        <v>215</v>
      </c>
      <c r="N381">
        <v>8</v>
      </c>
      <c r="O381" t="s">
        <v>228</v>
      </c>
      <c r="P381" t="s">
        <v>216</v>
      </c>
      <c r="Q381">
        <v>57288904</v>
      </c>
      <c r="R381" t="s">
        <v>1469</v>
      </c>
      <c r="S381" t="s">
        <v>907</v>
      </c>
      <c r="T381" t="s">
        <v>219</v>
      </c>
      <c r="U381">
        <v>0.33</v>
      </c>
      <c r="V381">
        <v>0.33</v>
      </c>
      <c r="W381">
        <v>121</v>
      </c>
      <c r="X381" t="s">
        <v>410</v>
      </c>
      <c r="Y381">
        <v>0</v>
      </c>
      <c r="AA381">
        <v>80</v>
      </c>
      <c r="AB381" t="s">
        <v>220</v>
      </c>
      <c r="AC381">
        <v>4</v>
      </c>
      <c r="AE381" s="6">
        <v>43878</v>
      </c>
      <c r="AF381" s="6">
        <v>43878</v>
      </c>
      <c r="AG381" s="6">
        <v>47159</v>
      </c>
      <c r="AH381" s="6">
        <v>41122</v>
      </c>
      <c r="AI381" s="6">
        <v>47159</v>
      </c>
      <c r="AJ381" s="6">
        <v>42461</v>
      </c>
      <c r="AL381" t="s">
        <v>221</v>
      </c>
      <c r="AM381" t="s">
        <v>221</v>
      </c>
      <c r="AN381" t="s">
        <v>221</v>
      </c>
      <c r="AO381" t="s">
        <v>221</v>
      </c>
    </row>
    <row r="382" spans="1:41" hidden="1" x14ac:dyDescent="0.2">
      <c r="A382">
        <v>3</v>
      </c>
      <c r="B382" t="s">
        <v>95</v>
      </c>
      <c r="C382">
        <v>570</v>
      </c>
      <c r="D382" t="s">
        <v>952</v>
      </c>
      <c r="E382">
        <v>5700000</v>
      </c>
      <c r="F382" t="s">
        <v>129</v>
      </c>
      <c r="G382">
        <v>21500</v>
      </c>
      <c r="H382">
        <v>121</v>
      </c>
      <c r="I382" t="s">
        <v>410</v>
      </c>
      <c r="J382">
        <v>1</v>
      </c>
      <c r="K382" t="s">
        <v>214</v>
      </c>
      <c r="L382">
        <v>1</v>
      </c>
      <c r="M382" t="s">
        <v>215</v>
      </c>
      <c r="N382">
        <v>8</v>
      </c>
      <c r="O382" t="s">
        <v>228</v>
      </c>
      <c r="P382" t="s">
        <v>216</v>
      </c>
      <c r="Q382">
        <v>34456814</v>
      </c>
      <c r="R382" t="s">
        <v>953</v>
      </c>
      <c r="S382" t="s">
        <v>795</v>
      </c>
      <c r="T382" t="s">
        <v>219</v>
      </c>
      <c r="U382">
        <v>0.33</v>
      </c>
      <c r="V382">
        <v>0.33</v>
      </c>
      <c r="W382">
        <v>121</v>
      </c>
      <c r="X382" t="s">
        <v>410</v>
      </c>
      <c r="Y382">
        <v>0</v>
      </c>
      <c r="AA382">
        <v>80</v>
      </c>
      <c r="AB382" t="s">
        <v>220</v>
      </c>
      <c r="AC382">
        <v>4</v>
      </c>
      <c r="AD382">
        <v>102</v>
      </c>
      <c r="AE382" s="6">
        <v>40148</v>
      </c>
      <c r="AF382" s="6">
        <v>43282</v>
      </c>
      <c r="AG382" s="6">
        <v>51441</v>
      </c>
      <c r="AH382" s="6">
        <v>39866</v>
      </c>
      <c r="AI382" s="6">
        <v>51441</v>
      </c>
      <c r="AJ382" s="6">
        <v>42461</v>
      </c>
      <c r="AL382" t="s">
        <v>221</v>
      </c>
      <c r="AM382" t="s">
        <v>221</v>
      </c>
      <c r="AN382" t="s">
        <v>221</v>
      </c>
      <c r="AO382" t="s">
        <v>221</v>
      </c>
    </row>
    <row r="383" spans="1:41" hidden="1" x14ac:dyDescent="0.2">
      <c r="A383">
        <v>3</v>
      </c>
      <c r="B383" t="s">
        <v>95</v>
      </c>
      <c r="C383">
        <v>571</v>
      </c>
      <c r="D383" t="s">
        <v>954</v>
      </c>
      <c r="E383">
        <v>5710000</v>
      </c>
      <c r="F383" t="s">
        <v>130</v>
      </c>
      <c r="G383">
        <v>30300</v>
      </c>
      <c r="H383">
        <v>121</v>
      </c>
      <c r="I383" t="s">
        <v>410</v>
      </c>
      <c r="J383">
        <v>1</v>
      </c>
      <c r="K383" t="s">
        <v>214</v>
      </c>
      <c r="L383">
        <v>1</v>
      </c>
      <c r="M383" t="s">
        <v>215</v>
      </c>
      <c r="N383">
        <v>8</v>
      </c>
      <c r="O383" t="s">
        <v>228</v>
      </c>
      <c r="P383" t="s">
        <v>216</v>
      </c>
      <c r="Q383">
        <v>34806943</v>
      </c>
      <c r="R383" t="s">
        <v>1470</v>
      </c>
      <c r="S383" t="s">
        <v>1471</v>
      </c>
      <c r="T383" t="s">
        <v>219</v>
      </c>
      <c r="U383">
        <v>0.33</v>
      </c>
      <c r="V383">
        <v>0.33</v>
      </c>
      <c r="W383">
        <v>121</v>
      </c>
      <c r="X383" t="s">
        <v>410</v>
      </c>
      <c r="Y383">
        <v>0</v>
      </c>
      <c r="AA383">
        <v>80</v>
      </c>
      <c r="AB383" t="s">
        <v>220</v>
      </c>
      <c r="AC383">
        <v>4</v>
      </c>
      <c r="AE383" s="6">
        <v>42125</v>
      </c>
      <c r="AF383" s="6">
        <v>42736</v>
      </c>
      <c r="AG383" s="6">
        <v>44561</v>
      </c>
      <c r="AH383" s="6">
        <v>42125</v>
      </c>
      <c r="AI383" s="6">
        <v>44196</v>
      </c>
      <c r="AJ383" s="6">
        <v>42461</v>
      </c>
      <c r="AL383" t="s">
        <v>221</v>
      </c>
      <c r="AM383" t="s">
        <v>221</v>
      </c>
      <c r="AN383" t="s">
        <v>221</v>
      </c>
      <c r="AO383" t="s">
        <v>221</v>
      </c>
    </row>
    <row r="384" spans="1:41" hidden="1" x14ac:dyDescent="0.2">
      <c r="A384">
        <v>3</v>
      </c>
      <c r="B384" t="s">
        <v>95</v>
      </c>
      <c r="C384">
        <v>575</v>
      </c>
      <c r="D384" t="s">
        <v>957</v>
      </c>
      <c r="E384">
        <v>5750000</v>
      </c>
      <c r="F384" t="s">
        <v>131</v>
      </c>
      <c r="G384">
        <v>12300</v>
      </c>
      <c r="H384">
        <v>121</v>
      </c>
      <c r="I384" t="s">
        <v>410</v>
      </c>
      <c r="J384">
        <v>1</v>
      </c>
      <c r="K384" t="s">
        <v>214</v>
      </c>
      <c r="L384">
        <v>1</v>
      </c>
      <c r="M384" t="s">
        <v>215</v>
      </c>
      <c r="N384">
        <v>8</v>
      </c>
      <c r="O384" t="s">
        <v>228</v>
      </c>
      <c r="P384" t="s">
        <v>216</v>
      </c>
      <c r="Q384">
        <v>37381472</v>
      </c>
      <c r="R384" t="s">
        <v>958</v>
      </c>
      <c r="S384" t="s">
        <v>638</v>
      </c>
      <c r="T384" t="s">
        <v>219</v>
      </c>
      <c r="U384">
        <v>0.33</v>
      </c>
      <c r="V384">
        <v>0.33</v>
      </c>
      <c r="W384">
        <v>121</v>
      </c>
      <c r="X384" t="s">
        <v>410</v>
      </c>
      <c r="Y384">
        <v>0</v>
      </c>
      <c r="AA384">
        <v>80</v>
      </c>
      <c r="AB384" t="s">
        <v>220</v>
      </c>
      <c r="AC384">
        <v>4</v>
      </c>
      <c r="AE384" s="6">
        <v>41640</v>
      </c>
      <c r="AF384" s="6">
        <v>42461</v>
      </c>
      <c r="AG384" s="6">
        <v>45383</v>
      </c>
      <c r="AH384" s="6">
        <v>41640</v>
      </c>
      <c r="AI384" s="6">
        <v>45657</v>
      </c>
      <c r="AJ384" s="6">
        <v>42461</v>
      </c>
      <c r="AL384" t="s">
        <v>221</v>
      </c>
      <c r="AM384" t="s">
        <v>221</v>
      </c>
      <c r="AN384" t="s">
        <v>221</v>
      </c>
      <c r="AO384" t="s">
        <v>221</v>
      </c>
    </row>
    <row r="385" spans="1:41" hidden="1" x14ac:dyDescent="0.2">
      <c r="A385">
        <v>3</v>
      </c>
      <c r="B385" t="s">
        <v>95</v>
      </c>
      <c r="C385">
        <v>578</v>
      </c>
      <c r="D385" t="s">
        <v>959</v>
      </c>
      <c r="E385">
        <v>5780000</v>
      </c>
      <c r="F385" t="s">
        <v>132</v>
      </c>
      <c r="G385">
        <v>21300</v>
      </c>
      <c r="H385">
        <v>121</v>
      </c>
      <c r="I385" t="s">
        <v>410</v>
      </c>
      <c r="J385">
        <v>1</v>
      </c>
      <c r="K385" t="s">
        <v>214</v>
      </c>
      <c r="L385">
        <v>1</v>
      </c>
      <c r="M385" t="s">
        <v>215</v>
      </c>
      <c r="N385">
        <v>8</v>
      </c>
      <c r="O385" t="s">
        <v>228</v>
      </c>
      <c r="P385" t="s">
        <v>216</v>
      </c>
      <c r="Q385">
        <v>58499088</v>
      </c>
      <c r="R385" t="s">
        <v>960</v>
      </c>
      <c r="S385" t="s">
        <v>961</v>
      </c>
      <c r="T385" t="s">
        <v>219</v>
      </c>
      <c r="U385">
        <v>0.33</v>
      </c>
      <c r="V385">
        <v>0.33</v>
      </c>
      <c r="W385">
        <v>121</v>
      </c>
      <c r="X385" t="s">
        <v>410</v>
      </c>
      <c r="Y385">
        <v>0</v>
      </c>
      <c r="AA385">
        <v>80</v>
      </c>
      <c r="AB385" t="s">
        <v>220</v>
      </c>
      <c r="AC385">
        <v>5</v>
      </c>
      <c r="AE385" s="6">
        <v>40839</v>
      </c>
      <c r="AF385" s="6">
        <v>42461</v>
      </c>
      <c r="AG385" s="6">
        <v>46784</v>
      </c>
      <c r="AH385" s="6">
        <v>34121</v>
      </c>
      <c r="AI385" s="6">
        <v>46784</v>
      </c>
      <c r="AJ385" s="6">
        <v>42461</v>
      </c>
      <c r="AL385" t="s">
        <v>221</v>
      </c>
      <c r="AM385" t="s">
        <v>221</v>
      </c>
      <c r="AN385" t="s">
        <v>221</v>
      </c>
      <c r="AO385" t="s">
        <v>221</v>
      </c>
    </row>
    <row r="386" spans="1:41" hidden="1" x14ac:dyDescent="0.2">
      <c r="A386">
        <v>3</v>
      </c>
      <c r="B386" t="s">
        <v>95</v>
      </c>
      <c r="C386">
        <v>579</v>
      </c>
      <c r="D386" t="s">
        <v>962</v>
      </c>
      <c r="E386">
        <v>5790000</v>
      </c>
      <c r="F386" t="s">
        <v>133</v>
      </c>
      <c r="G386">
        <v>21500</v>
      </c>
      <c r="H386">
        <v>121</v>
      </c>
      <c r="I386" t="s">
        <v>410</v>
      </c>
      <c r="J386">
        <v>1</v>
      </c>
      <c r="K386" t="s">
        <v>214</v>
      </c>
      <c r="L386">
        <v>1</v>
      </c>
      <c r="M386" t="s">
        <v>215</v>
      </c>
      <c r="N386">
        <v>8</v>
      </c>
      <c r="O386" t="s">
        <v>228</v>
      </c>
      <c r="P386" t="s">
        <v>216</v>
      </c>
      <c r="Q386">
        <v>36567576</v>
      </c>
      <c r="R386" t="s">
        <v>963</v>
      </c>
      <c r="S386" t="s">
        <v>863</v>
      </c>
      <c r="T386" t="s">
        <v>219</v>
      </c>
      <c r="U386">
        <v>0.33</v>
      </c>
      <c r="V386">
        <v>0.33</v>
      </c>
      <c r="W386">
        <v>121</v>
      </c>
      <c r="X386" t="s">
        <v>410</v>
      </c>
      <c r="Y386">
        <v>0</v>
      </c>
      <c r="AA386">
        <v>80</v>
      </c>
      <c r="AB386" t="s">
        <v>220</v>
      </c>
      <c r="AC386">
        <v>4</v>
      </c>
      <c r="AD386">
        <v>102</v>
      </c>
      <c r="AE386" s="6">
        <v>40787</v>
      </c>
      <c r="AF386" s="6">
        <v>42979</v>
      </c>
      <c r="AG386" s="6">
        <v>51866</v>
      </c>
      <c r="AH386" s="6">
        <v>40210</v>
      </c>
      <c r="AI386" s="6">
        <v>51866</v>
      </c>
      <c r="AJ386" s="6">
        <v>42461</v>
      </c>
      <c r="AL386" t="s">
        <v>221</v>
      </c>
      <c r="AM386" t="s">
        <v>221</v>
      </c>
      <c r="AN386" t="s">
        <v>221</v>
      </c>
      <c r="AO386" t="s">
        <v>221</v>
      </c>
    </row>
    <row r="387" spans="1:41" hidden="1" x14ac:dyDescent="0.2">
      <c r="A387">
        <v>3</v>
      </c>
      <c r="B387" t="s">
        <v>95</v>
      </c>
      <c r="C387">
        <v>600</v>
      </c>
      <c r="D387" t="s">
        <v>964</v>
      </c>
      <c r="E387">
        <v>6000000</v>
      </c>
      <c r="F387" t="s">
        <v>134</v>
      </c>
      <c r="G387">
        <v>2100</v>
      </c>
      <c r="H387">
        <v>63</v>
      </c>
      <c r="I387" t="s">
        <v>2</v>
      </c>
      <c r="J387">
        <v>1</v>
      </c>
      <c r="K387" t="s">
        <v>214</v>
      </c>
      <c r="L387">
        <v>1</v>
      </c>
      <c r="M387" t="s">
        <v>215</v>
      </c>
      <c r="N387">
        <v>0</v>
      </c>
      <c r="P387" t="s">
        <v>216</v>
      </c>
      <c r="U387">
        <v>0.5</v>
      </c>
      <c r="AJ387" s="6">
        <v>29860</v>
      </c>
      <c r="AL387" t="s">
        <v>221</v>
      </c>
      <c r="AM387" t="s">
        <v>221</v>
      </c>
      <c r="AN387" t="s">
        <v>221</v>
      </c>
      <c r="AO387" t="s">
        <v>221</v>
      </c>
    </row>
    <row r="388" spans="1:41" hidden="1" x14ac:dyDescent="0.2">
      <c r="A388">
        <v>3</v>
      </c>
      <c r="B388" t="s">
        <v>95</v>
      </c>
      <c r="C388">
        <v>600</v>
      </c>
      <c r="D388" t="s">
        <v>964</v>
      </c>
      <c r="E388">
        <v>6000000</v>
      </c>
      <c r="F388" t="s">
        <v>134</v>
      </c>
      <c r="G388">
        <v>3000</v>
      </c>
      <c r="H388">
        <v>64</v>
      </c>
      <c r="I388" t="s">
        <v>222</v>
      </c>
      <c r="J388">
        <v>1</v>
      </c>
      <c r="K388" t="s">
        <v>214</v>
      </c>
      <c r="L388">
        <v>1</v>
      </c>
      <c r="M388" t="s">
        <v>215</v>
      </c>
      <c r="N388">
        <v>0</v>
      </c>
      <c r="P388" t="s">
        <v>216</v>
      </c>
      <c r="Q388">
        <v>28368710</v>
      </c>
      <c r="R388" t="s">
        <v>967</v>
      </c>
      <c r="S388" t="s">
        <v>968</v>
      </c>
      <c r="T388" t="s">
        <v>219</v>
      </c>
      <c r="U388">
        <v>0.5</v>
      </c>
      <c r="V388">
        <v>0.5</v>
      </c>
      <c r="W388">
        <v>64</v>
      </c>
      <c r="X388" t="s">
        <v>222</v>
      </c>
      <c r="Y388">
        <v>0</v>
      </c>
      <c r="AA388">
        <v>80</v>
      </c>
      <c r="AB388" t="s">
        <v>220</v>
      </c>
      <c r="AC388">
        <v>6</v>
      </c>
      <c r="AD388">
        <v>108</v>
      </c>
      <c r="AE388" s="6">
        <v>37834</v>
      </c>
      <c r="AF388" s="6">
        <v>39244</v>
      </c>
      <c r="AG388" s="6">
        <v>49980</v>
      </c>
      <c r="AH388" s="6">
        <v>34425</v>
      </c>
      <c r="AI388" s="6">
        <v>49980</v>
      </c>
      <c r="AJ388" s="6">
        <v>33329</v>
      </c>
      <c r="AL388" t="s">
        <v>221</v>
      </c>
      <c r="AM388" t="s">
        <v>221</v>
      </c>
      <c r="AN388" t="s">
        <v>221</v>
      </c>
      <c r="AO388" t="s">
        <v>221</v>
      </c>
    </row>
    <row r="389" spans="1:41" hidden="1" x14ac:dyDescent="0.2">
      <c r="A389">
        <v>3</v>
      </c>
      <c r="B389" t="s">
        <v>95</v>
      </c>
      <c r="C389">
        <v>600</v>
      </c>
      <c r="D389" t="s">
        <v>964</v>
      </c>
      <c r="E389">
        <v>6000010</v>
      </c>
      <c r="F389" t="s">
        <v>969</v>
      </c>
      <c r="G389">
        <v>20000</v>
      </c>
      <c r="H389">
        <v>120</v>
      </c>
      <c r="I389" t="s">
        <v>227</v>
      </c>
      <c r="J389">
        <v>1</v>
      </c>
      <c r="K389" t="s">
        <v>214</v>
      </c>
      <c r="L389">
        <v>1</v>
      </c>
      <c r="M389" t="s">
        <v>215</v>
      </c>
      <c r="N389">
        <v>8</v>
      </c>
      <c r="O389" t="s">
        <v>228</v>
      </c>
      <c r="P389" t="s">
        <v>216</v>
      </c>
      <c r="Q389">
        <v>60929445</v>
      </c>
      <c r="R389" t="s">
        <v>970</v>
      </c>
      <c r="S389" t="s">
        <v>971</v>
      </c>
      <c r="T389" t="s">
        <v>219</v>
      </c>
      <c r="U389">
        <v>0.33</v>
      </c>
      <c r="V389">
        <v>0.33</v>
      </c>
      <c r="W389">
        <v>120</v>
      </c>
      <c r="X389" t="s">
        <v>227</v>
      </c>
      <c r="Y389">
        <v>0</v>
      </c>
      <c r="AA389">
        <v>80</v>
      </c>
      <c r="AB389" t="s">
        <v>220</v>
      </c>
      <c r="AC389">
        <v>3</v>
      </c>
      <c r="AE389" s="6">
        <v>42979</v>
      </c>
      <c r="AF389" s="6">
        <v>43405</v>
      </c>
      <c r="AG389" s="6">
        <v>54566</v>
      </c>
      <c r="AH389" s="6">
        <v>42979</v>
      </c>
      <c r="AI389" s="6">
        <v>54566</v>
      </c>
      <c r="AJ389" s="6">
        <v>42461</v>
      </c>
      <c r="AL389" t="s">
        <v>221</v>
      </c>
      <c r="AM389" t="s">
        <v>221</v>
      </c>
      <c r="AN389" t="s">
        <v>221</v>
      </c>
      <c r="AO389" t="s">
        <v>221</v>
      </c>
    </row>
    <row r="390" spans="1:41" hidden="1" x14ac:dyDescent="0.2">
      <c r="A390">
        <v>3</v>
      </c>
      <c r="B390" t="s">
        <v>95</v>
      </c>
      <c r="C390">
        <v>600</v>
      </c>
      <c r="D390" t="s">
        <v>964</v>
      </c>
      <c r="E390">
        <v>6000010</v>
      </c>
      <c r="F390" t="s">
        <v>969</v>
      </c>
      <c r="G390">
        <v>25100</v>
      </c>
      <c r="H390">
        <v>140</v>
      </c>
      <c r="I390" t="s">
        <v>241</v>
      </c>
      <c r="J390">
        <v>1</v>
      </c>
      <c r="K390" t="s">
        <v>214</v>
      </c>
      <c r="L390">
        <v>1</v>
      </c>
      <c r="M390" t="s">
        <v>215</v>
      </c>
      <c r="N390">
        <v>0</v>
      </c>
      <c r="P390" t="s">
        <v>216</v>
      </c>
      <c r="Q390">
        <v>28368710</v>
      </c>
      <c r="R390" t="s">
        <v>967</v>
      </c>
      <c r="S390" t="s">
        <v>968</v>
      </c>
      <c r="T390" t="s">
        <v>219</v>
      </c>
      <c r="U390">
        <v>0.4</v>
      </c>
      <c r="V390">
        <v>0.4</v>
      </c>
      <c r="W390">
        <v>140</v>
      </c>
      <c r="X390" t="s">
        <v>241</v>
      </c>
      <c r="Y390">
        <v>0</v>
      </c>
      <c r="AA390">
        <v>80</v>
      </c>
      <c r="AB390" t="s">
        <v>220</v>
      </c>
      <c r="AC390">
        <v>5</v>
      </c>
      <c r="AD390">
        <v>108</v>
      </c>
      <c r="AE390" s="6">
        <v>37834</v>
      </c>
      <c r="AF390" s="6">
        <v>39244</v>
      </c>
      <c r="AG390" s="6">
        <v>49980</v>
      </c>
      <c r="AH390" s="6">
        <v>34425</v>
      </c>
      <c r="AI390" s="6">
        <v>49980</v>
      </c>
      <c r="AJ390" s="6">
        <v>18629</v>
      </c>
      <c r="AL390" t="s">
        <v>221</v>
      </c>
      <c r="AM390" t="s">
        <v>221</v>
      </c>
      <c r="AN390" t="s">
        <v>221</v>
      </c>
      <c r="AO390" t="s">
        <v>221</v>
      </c>
    </row>
    <row r="391" spans="1:41" hidden="1" x14ac:dyDescent="0.2">
      <c r="A391">
        <v>3</v>
      </c>
      <c r="B391" t="s">
        <v>95</v>
      </c>
      <c r="C391">
        <v>601</v>
      </c>
      <c r="D391" t="s">
        <v>972</v>
      </c>
      <c r="E391">
        <v>6010000</v>
      </c>
      <c r="F391" t="s">
        <v>135</v>
      </c>
      <c r="G391">
        <v>700</v>
      </c>
      <c r="H391">
        <v>63</v>
      </c>
      <c r="I391" t="s">
        <v>2</v>
      </c>
      <c r="J391">
        <v>1</v>
      </c>
      <c r="K391" t="s">
        <v>214</v>
      </c>
      <c r="L391">
        <v>1</v>
      </c>
      <c r="M391" t="s">
        <v>215</v>
      </c>
      <c r="N391">
        <v>0</v>
      </c>
      <c r="P391" t="s">
        <v>216</v>
      </c>
      <c r="Q391">
        <v>28271484</v>
      </c>
      <c r="R391" t="s">
        <v>973</v>
      </c>
      <c r="S391" t="s">
        <v>974</v>
      </c>
      <c r="T391" t="s">
        <v>219</v>
      </c>
      <c r="U391">
        <v>0.5</v>
      </c>
      <c r="V391">
        <v>0.5</v>
      </c>
      <c r="W391">
        <v>63</v>
      </c>
      <c r="X391" t="s">
        <v>2</v>
      </c>
      <c r="Y391">
        <v>0</v>
      </c>
      <c r="AA391">
        <v>80</v>
      </c>
      <c r="AB391" t="s">
        <v>220</v>
      </c>
      <c r="AC391">
        <v>6</v>
      </c>
      <c r="AE391" s="6">
        <v>34881</v>
      </c>
      <c r="AF391" s="6">
        <v>43939</v>
      </c>
      <c r="AG391" s="6">
        <v>48945</v>
      </c>
      <c r="AH391" s="6">
        <v>34881</v>
      </c>
      <c r="AI391" s="6">
        <v>48945</v>
      </c>
      <c r="AJ391" s="6">
        <v>34881</v>
      </c>
      <c r="AL391" t="s">
        <v>221</v>
      </c>
      <c r="AM391" t="s">
        <v>221</v>
      </c>
      <c r="AN391" t="s">
        <v>221</v>
      </c>
      <c r="AO391" t="s">
        <v>221</v>
      </c>
    </row>
    <row r="392" spans="1:41" hidden="1" x14ac:dyDescent="0.2">
      <c r="A392">
        <v>3</v>
      </c>
      <c r="B392" t="s">
        <v>95</v>
      </c>
      <c r="C392">
        <v>601</v>
      </c>
      <c r="D392" t="s">
        <v>972</v>
      </c>
      <c r="E392">
        <v>6010000</v>
      </c>
      <c r="F392" t="s">
        <v>135</v>
      </c>
      <c r="G392">
        <v>31400</v>
      </c>
      <c r="H392">
        <v>120</v>
      </c>
      <c r="I392" t="s">
        <v>227</v>
      </c>
      <c r="J392">
        <v>1</v>
      </c>
      <c r="K392" t="s">
        <v>214</v>
      </c>
      <c r="L392">
        <v>1</v>
      </c>
      <c r="M392" t="s">
        <v>215</v>
      </c>
      <c r="N392">
        <v>8</v>
      </c>
      <c r="O392" t="s">
        <v>228</v>
      </c>
      <c r="P392" t="s">
        <v>216</v>
      </c>
      <c r="Q392">
        <v>205818255</v>
      </c>
      <c r="R392" t="s">
        <v>975</v>
      </c>
      <c r="S392" t="s">
        <v>976</v>
      </c>
      <c r="T392" t="s">
        <v>219</v>
      </c>
      <c r="U392">
        <v>0.33</v>
      </c>
      <c r="V392">
        <v>0.33</v>
      </c>
      <c r="W392">
        <v>120</v>
      </c>
      <c r="X392" t="s">
        <v>227</v>
      </c>
      <c r="Y392">
        <v>0</v>
      </c>
      <c r="AA392">
        <v>80</v>
      </c>
      <c r="AB392" t="s">
        <v>220</v>
      </c>
      <c r="AC392">
        <v>1</v>
      </c>
      <c r="AE392" s="6">
        <v>43891</v>
      </c>
      <c r="AF392" s="6">
        <v>43891</v>
      </c>
      <c r="AG392" s="6">
        <v>47603</v>
      </c>
      <c r="AH392" s="6">
        <v>43837</v>
      </c>
      <c r="AI392" s="6">
        <v>47603</v>
      </c>
      <c r="AJ392" s="6">
        <v>42461</v>
      </c>
      <c r="AL392" t="s">
        <v>221</v>
      </c>
      <c r="AM392" t="s">
        <v>221</v>
      </c>
      <c r="AN392" t="s">
        <v>221</v>
      </c>
      <c r="AO392" t="s">
        <v>221</v>
      </c>
    </row>
    <row r="393" spans="1:41" hidden="1" x14ac:dyDescent="0.2">
      <c r="A393">
        <v>3</v>
      </c>
      <c r="B393" t="s">
        <v>95</v>
      </c>
      <c r="C393">
        <v>620</v>
      </c>
      <c r="D393" t="s">
        <v>977</v>
      </c>
      <c r="E393">
        <v>6200000</v>
      </c>
      <c r="F393" t="s">
        <v>136</v>
      </c>
      <c r="G393">
        <v>12100</v>
      </c>
      <c r="H393">
        <v>63</v>
      </c>
      <c r="I393" t="s">
        <v>2</v>
      </c>
      <c r="J393">
        <v>1</v>
      </c>
      <c r="K393" t="s">
        <v>214</v>
      </c>
      <c r="L393">
        <v>1</v>
      </c>
      <c r="M393" t="s">
        <v>215</v>
      </c>
      <c r="N393">
        <v>0</v>
      </c>
      <c r="P393" t="s">
        <v>216</v>
      </c>
      <c r="Q393">
        <v>28177657</v>
      </c>
      <c r="R393" t="s">
        <v>978</v>
      </c>
      <c r="S393" t="s">
        <v>1472</v>
      </c>
      <c r="T393" t="s">
        <v>219</v>
      </c>
      <c r="U393">
        <v>1</v>
      </c>
      <c r="V393">
        <v>1</v>
      </c>
      <c r="W393">
        <v>63</v>
      </c>
      <c r="X393" t="s">
        <v>2</v>
      </c>
      <c r="Y393">
        <v>0</v>
      </c>
      <c r="AA393">
        <v>80</v>
      </c>
      <c r="AB393" t="s">
        <v>220</v>
      </c>
      <c r="AC393">
        <v>6</v>
      </c>
      <c r="AD393">
        <v>108</v>
      </c>
      <c r="AE393" s="6">
        <v>41944</v>
      </c>
      <c r="AF393" s="6">
        <v>41944</v>
      </c>
      <c r="AG393" s="6">
        <v>47787</v>
      </c>
      <c r="AH393" s="6">
        <v>34881</v>
      </c>
      <c r="AI393" s="6">
        <v>47787</v>
      </c>
      <c r="AJ393" s="6">
        <v>34274</v>
      </c>
      <c r="AL393" t="s">
        <v>221</v>
      </c>
      <c r="AM393" t="s">
        <v>221</v>
      </c>
      <c r="AN393" t="s">
        <v>221</v>
      </c>
      <c r="AO393" t="s">
        <v>221</v>
      </c>
    </row>
    <row r="394" spans="1:41" hidden="1" x14ac:dyDescent="0.2">
      <c r="A394">
        <v>3</v>
      </c>
      <c r="B394" t="s">
        <v>95</v>
      </c>
      <c r="C394">
        <v>620</v>
      </c>
      <c r="D394" t="s">
        <v>977</v>
      </c>
      <c r="E394">
        <v>6200000</v>
      </c>
      <c r="F394" t="s">
        <v>136</v>
      </c>
      <c r="G394">
        <v>22400</v>
      </c>
      <c r="H394">
        <v>120</v>
      </c>
      <c r="I394" t="s">
        <v>227</v>
      </c>
      <c r="J394">
        <v>1</v>
      </c>
      <c r="K394" t="s">
        <v>214</v>
      </c>
      <c r="L394">
        <v>1</v>
      </c>
      <c r="M394" t="s">
        <v>215</v>
      </c>
      <c r="N394">
        <v>8</v>
      </c>
      <c r="O394" t="s">
        <v>228</v>
      </c>
      <c r="P394" t="s">
        <v>216</v>
      </c>
      <c r="U394">
        <v>0.33</v>
      </c>
      <c r="AJ394" s="6">
        <v>42461</v>
      </c>
      <c r="AL394" t="s">
        <v>221</v>
      </c>
      <c r="AM394" t="s">
        <v>221</v>
      </c>
      <c r="AN394" t="s">
        <v>221</v>
      </c>
      <c r="AO394" t="s">
        <v>221</v>
      </c>
    </row>
    <row r="395" spans="1:41" hidden="1" x14ac:dyDescent="0.2">
      <c r="A395">
        <v>3</v>
      </c>
      <c r="B395" t="s">
        <v>95</v>
      </c>
      <c r="C395">
        <v>620</v>
      </c>
      <c r="D395" t="s">
        <v>977</v>
      </c>
      <c r="E395">
        <v>6200040</v>
      </c>
      <c r="F395" t="s">
        <v>980</v>
      </c>
      <c r="G395">
        <v>140100</v>
      </c>
      <c r="H395">
        <v>140</v>
      </c>
      <c r="I395" t="s">
        <v>241</v>
      </c>
      <c r="J395">
        <v>1</v>
      </c>
      <c r="K395" t="s">
        <v>214</v>
      </c>
      <c r="L395">
        <v>1</v>
      </c>
      <c r="M395" t="s">
        <v>215</v>
      </c>
      <c r="N395">
        <v>0</v>
      </c>
      <c r="P395" t="s">
        <v>216</v>
      </c>
      <c r="Q395">
        <v>23256613</v>
      </c>
      <c r="R395" t="s">
        <v>981</v>
      </c>
      <c r="S395" t="s">
        <v>982</v>
      </c>
      <c r="T395" t="s">
        <v>225</v>
      </c>
      <c r="U395">
        <v>1</v>
      </c>
      <c r="V395">
        <v>1</v>
      </c>
      <c r="W395">
        <v>140</v>
      </c>
      <c r="X395" t="s">
        <v>241</v>
      </c>
      <c r="Y395">
        <v>0</v>
      </c>
      <c r="AA395">
        <v>80</v>
      </c>
      <c r="AB395" t="s">
        <v>220</v>
      </c>
      <c r="AC395">
        <v>5</v>
      </c>
      <c r="AD395">
        <v>111</v>
      </c>
      <c r="AE395" s="6">
        <v>38991</v>
      </c>
      <c r="AF395" s="6">
        <v>40664</v>
      </c>
      <c r="AG395" s="6">
        <v>48214</v>
      </c>
      <c r="AH395" s="6">
        <v>34335</v>
      </c>
      <c r="AI395" s="6">
        <v>48214</v>
      </c>
      <c r="AJ395" s="6">
        <v>34274</v>
      </c>
      <c r="AL395" t="s">
        <v>221</v>
      </c>
      <c r="AM395" t="s">
        <v>221</v>
      </c>
      <c r="AN395" t="s">
        <v>221</v>
      </c>
      <c r="AO395" t="s">
        <v>221</v>
      </c>
    </row>
    <row r="396" spans="1:41" hidden="1" x14ac:dyDescent="0.2">
      <c r="A396">
        <v>3</v>
      </c>
      <c r="B396" t="s">
        <v>95</v>
      </c>
      <c r="C396">
        <v>621</v>
      </c>
      <c r="D396" t="s">
        <v>983</v>
      </c>
      <c r="E396">
        <v>6210000</v>
      </c>
      <c r="F396" t="s">
        <v>137</v>
      </c>
      <c r="G396">
        <v>6300</v>
      </c>
      <c r="H396">
        <v>63</v>
      </c>
      <c r="I396" t="s">
        <v>2</v>
      </c>
      <c r="J396">
        <v>1</v>
      </c>
      <c r="K396" t="s">
        <v>214</v>
      </c>
      <c r="L396">
        <v>1</v>
      </c>
      <c r="M396" t="s">
        <v>215</v>
      </c>
      <c r="P396" t="s">
        <v>216</v>
      </c>
      <c r="Q396">
        <v>66009994</v>
      </c>
      <c r="R396" t="s">
        <v>984</v>
      </c>
      <c r="S396" t="s">
        <v>985</v>
      </c>
      <c r="T396" t="s">
        <v>219</v>
      </c>
      <c r="U396">
        <v>0.5</v>
      </c>
      <c r="V396">
        <v>0.5</v>
      </c>
      <c r="W396">
        <v>63</v>
      </c>
      <c r="X396" t="s">
        <v>2</v>
      </c>
      <c r="Y396">
        <v>0</v>
      </c>
      <c r="AA396">
        <v>80</v>
      </c>
      <c r="AB396" t="s">
        <v>220</v>
      </c>
      <c r="AC396">
        <v>5</v>
      </c>
      <c r="AD396">
        <v>101</v>
      </c>
      <c r="AE396" s="6">
        <v>44105</v>
      </c>
      <c r="AF396" s="6">
        <v>44105</v>
      </c>
      <c r="AG396" s="6">
        <v>52870</v>
      </c>
      <c r="AH396" s="6">
        <v>39142</v>
      </c>
      <c r="AI396" s="6">
        <v>52870</v>
      </c>
      <c r="AJ396" s="6">
        <v>32874</v>
      </c>
      <c r="AL396" t="s">
        <v>221</v>
      </c>
      <c r="AM396" t="s">
        <v>221</v>
      </c>
      <c r="AN396" t="s">
        <v>221</v>
      </c>
      <c r="AO396" t="s">
        <v>221</v>
      </c>
    </row>
    <row r="397" spans="1:41" hidden="1" x14ac:dyDescent="0.2">
      <c r="A397">
        <v>3</v>
      </c>
      <c r="B397" t="s">
        <v>95</v>
      </c>
      <c r="C397">
        <v>622</v>
      </c>
      <c r="D397" t="s">
        <v>986</v>
      </c>
      <c r="E397">
        <v>6220000</v>
      </c>
      <c r="F397" t="s">
        <v>138</v>
      </c>
      <c r="G397">
        <v>11500</v>
      </c>
      <c r="H397">
        <v>120</v>
      </c>
      <c r="I397" t="s">
        <v>227</v>
      </c>
      <c r="J397">
        <v>1</v>
      </c>
      <c r="K397" t="s">
        <v>214</v>
      </c>
      <c r="L397">
        <v>1</v>
      </c>
      <c r="M397" t="s">
        <v>215</v>
      </c>
      <c r="N397">
        <v>8</v>
      </c>
      <c r="O397" t="s">
        <v>228</v>
      </c>
      <c r="P397" t="s">
        <v>216</v>
      </c>
      <c r="Q397">
        <v>28304491</v>
      </c>
      <c r="R397" t="s">
        <v>987</v>
      </c>
      <c r="S397" t="s">
        <v>988</v>
      </c>
      <c r="T397" t="s">
        <v>219</v>
      </c>
      <c r="U397">
        <v>0.33</v>
      </c>
      <c r="V397">
        <v>0.33</v>
      </c>
      <c r="W397">
        <v>120</v>
      </c>
      <c r="X397" t="s">
        <v>227</v>
      </c>
      <c r="Y397">
        <v>0</v>
      </c>
      <c r="AA397">
        <v>80</v>
      </c>
      <c r="AB397" t="s">
        <v>220</v>
      </c>
      <c r="AC397">
        <v>5</v>
      </c>
      <c r="AD397">
        <v>102</v>
      </c>
      <c r="AE397" s="6">
        <v>34851</v>
      </c>
      <c r="AF397" s="6">
        <v>42705</v>
      </c>
      <c r="AG397" s="6">
        <v>44165</v>
      </c>
      <c r="AH397" s="6">
        <v>34851</v>
      </c>
      <c r="AI397" s="6">
        <v>47818</v>
      </c>
      <c r="AJ397" s="6">
        <v>42461</v>
      </c>
      <c r="AL397" t="s">
        <v>221</v>
      </c>
      <c r="AM397" t="s">
        <v>221</v>
      </c>
      <c r="AN397" t="s">
        <v>221</v>
      </c>
      <c r="AO397" t="s">
        <v>221</v>
      </c>
    </row>
    <row r="398" spans="1:41" hidden="1" x14ac:dyDescent="0.2">
      <c r="A398">
        <v>3</v>
      </c>
      <c r="B398" t="s">
        <v>95</v>
      </c>
      <c r="C398">
        <v>629</v>
      </c>
      <c r="D398" t="s">
        <v>992</v>
      </c>
      <c r="E398">
        <v>6290000</v>
      </c>
      <c r="F398" t="s">
        <v>140</v>
      </c>
      <c r="G398">
        <v>5000</v>
      </c>
      <c r="H398">
        <v>64</v>
      </c>
      <c r="I398" t="s">
        <v>222</v>
      </c>
      <c r="J398">
        <v>1</v>
      </c>
      <c r="K398" t="s">
        <v>214</v>
      </c>
      <c r="L398">
        <v>1</v>
      </c>
      <c r="M398" t="s">
        <v>215</v>
      </c>
      <c r="N398">
        <v>0</v>
      </c>
      <c r="P398" t="s">
        <v>216</v>
      </c>
      <c r="Q398">
        <v>26453407</v>
      </c>
      <c r="R398" t="s">
        <v>993</v>
      </c>
      <c r="S398" t="s">
        <v>994</v>
      </c>
      <c r="T398" t="s">
        <v>219</v>
      </c>
      <c r="U398">
        <v>0.5</v>
      </c>
      <c r="V398">
        <v>0.5</v>
      </c>
      <c r="W398">
        <v>64</v>
      </c>
      <c r="X398" t="s">
        <v>222</v>
      </c>
      <c r="Y398">
        <v>0</v>
      </c>
      <c r="AA398">
        <v>80</v>
      </c>
      <c r="AB398" t="s">
        <v>220</v>
      </c>
      <c r="AC398">
        <v>6</v>
      </c>
      <c r="AD398">
        <v>106</v>
      </c>
      <c r="AE398" s="6">
        <v>37316</v>
      </c>
      <c r="AF398" s="6">
        <v>42217</v>
      </c>
      <c r="AG398" s="6">
        <v>50586</v>
      </c>
      <c r="AH398" s="6">
        <v>34943</v>
      </c>
      <c r="AI398" s="6">
        <v>50586</v>
      </c>
      <c r="AJ398" s="6">
        <v>35247</v>
      </c>
      <c r="AL398" t="s">
        <v>221</v>
      </c>
      <c r="AM398" t="s">
        <v>221</v>
      </c>
      <c r="AN398" t="s">
        <v>221</v>
      </c>
      <c r="AO398" t="s">
        <v>221</v>
      </c>
    </row>
    <row r="399" spans="1:41" hidden="1" x14ac:dyDescent="0.2">
      <c r="A399">
        <v>3</v>
      </c>
      <c r="B399" t="s">
        <v>95</v>
      </c>
      <c r="C399">
        <v>636</v>
      </c>
      <c r="D399" t="s">
        <v>999</v>
      </c>
      <c r="E399">
        <v>6360000</v>
      </c>
      <c r="F399" t="s">
        <v>142</v>
      </c>
      <c r="G399">
        <v>10850</v>
      </c>
      <c r="H399">
        <v>120</v>
      </c>
      <c r="I399" t="s">
        <v>227</v>
      </c>
      <c r="J399">
        <v>1</v>
      </c>
      <c r="K399" t="s">
        <v>214</v>
      </c>
      <c r="L399">
        <v>1</v>
      </c>
      <c r="M399" t="s">
        <v>215</v>
      </c>
      <c r="N399">
        <v>8</v>
      </c>
      <c r="O399" t="s">
        <v>228</v>
      </c>
      <c r="P399" t="s">
        <v>216</v>
      </c>
      <c r="Q399">
        <v>39506258</v>
      </c>
      <c r="R399" t="s">
        <v>1000</v>
      </c>
      <c r="S399" t="s">
        <v>1001</v>
      </c>
      <c r="T399" t="s">
        <v>219</v>
      </c>
      <c r="U399">
        <v>0.33</v>
      </c>
      <c r="V399">
        <v>0.33</v>
      </c>
      <c r="W399">
        <v>120</v>
      </c>
      <c r="X399" t="s">
        <v>227</v>
      </c>
      <c r="Y399">
        <v>0</v>
      </c>
      <c r="AA399">
        <v>80</v>
      </c>
      <c r="AB399" t="s">
        <v>220</v>
      </c>
      <c r="AC399">
        <v>3</v>
      </c>
      <c r="AD399">
        <v>101</v>
      </c>
      <c r="AE399" s="6">
        <v>39479</v>
      </c>
      <c r="AF399" s="6">
        <v>43850</v>
      </c>
      <c r="AG399" s="6">
        <v>54058</v>
      </c>
      <c r="AH399" s="6">
        <v>39479</v>
      </c>
      <c r="AI399" s="6">
        <v>54058</v>
      </c>
      <c r="AJ399" s="6">
        <v>42461</v>
      </c>
      <c r="AL399" t="s">
        <v>221</v>
      </c>
      <c r="AM399" t="s">
        <v>221</v>
      </c>
      <c r="AN399" t="s">
        <v>221</v>
      </c>
      <c r="AO399" t="s">
        <v>221</v>
      </c>
    </row>
    <row r="400" spans="1:41" hidden="1" x14ac:dyDescent="0.2">
      <c r="A400">
        <v>3</v>
      </c>
      <c r="B400" t="s">
        <v>95</v>
      </c>
      <c r="C400">
        <v>644</v>
      </c>
      <c r="D400" t="s">
        <v>1004</v>
      </c>
      <c r="E400">
        <v>6440000</v>
      </c>
      <c r="F400" t="s">
        <v>144</v>
      </c>
      <c r="G400">
        <v>6400</v>
      </c>
      <c r="H400">
        <v>64</v>
      </c>
      <c r="I400" t="s">
        <v>222</v>
      </c>
      <c r="J400">
        <v>1</v>
      </c>
      <c r="K400" t="s">
        <v>214</v>
      </c>
      <c r="L400">
        <v>1</v>
      </c>
      <c r="M400" t="s">
        <v>215</v>
      </c>
      <c r="N400">
        <v>0</v>
      </c>
      <c r="P400" t="s">
        <v>216</v>
      </c>
      <c r="Q400">
        <v>36651578</v>
      </c>
      <c r="R400" t="s">
        <v>798</v>
      </c>
      <c r="S400" t="s">
        <v>1473</v>
      </c>
      <c r="T400" t="s">
        <v>219</v>
      </c>
      <c r="U400">
        <v>0.5</v>
      </c>
      <c r="V400">
        <v>0.5</v>
      </c>
      <c r="W400">
        <v>64</v>
      </c>
      <c r="X400" t="s">
        <v>222</v>
      </c>
      <c r="Y400">
        <v>0</v>
      </c>
      <c r="AA400">
        <v>80</v>
      </c>
      <c r="AB400" t="s">
        <v>220</v>
      </c>
      <c r="AC400">
        <v>6</v>
      </c>
      <c r="AD400">
        <v>107</v>
      </c>
      <c r="AE400" s="6">
        <v>42491</v>
      </c>
      <c r="AF400" s="6">
        <v>42917</v>
      </c>
      <c r="AG400" s="6">
        <v>44196</v>
      </c>
      <c r="AH400" s="6">
        <v>39965</v>
      </c>
      <c r="AI400" s="6">
        <v>52263</v>
      </c>
      <c r="AJ400" s="6">
        <v>35582</v>
      </c>
      <c r="AL400" t="s">
        <v>221</v>
      </c>
      <c r="AM400" t="s">
        <v>221</v>
      </c>
      <c r="AN400" t="s">
        <v>221</v>
      </c>
      <c r="AO400" t="s">
        <v>221</v>
      </c>
    </row>
    <row r="401" spans="1:41" hidden="1" x14ac:dyDescent="0.2">
      <c r="A401">
        <v>3</v>
      </c>
      <c r="B401" t="s">
        <v>95</v>
      </c>
      <c r="C401">
        <v>644</v>
      </c>
      <c r="D401" t="s">
        <v>1004</v>
      </c>
      <c r="E401">
        <v>6440000</v>
      </c>
      <c r="F401" t="s">
        <v>144</v>
      </c>
      <c r="G401">
        <v>18900</v>
      </c>
      <c r="H401">
        <v>120</v>
      </c>
      <c r="I401" t="s">
        <v>227</v>
      </c>
      <c r="J401">
        <v>1</v>
      </c>
      <c r="K401" t="s">
        <v>214</v>
      </c>
      <c r="L401">
        <v>1</v>
      </c>
      <c r="M401" t="s">
        <v>215</v>
      </c>
      <c r="N401">
        <v>8</v>
      </c>
      <c r="O401" t="s">
        <v>228</v>
      </c>
      <c r="P401" t="s">
        <v>216</v>
      </c>
      <c r="Q401">
        <v>26172072</v>
      </c>
      <c r="R401" t="s">
        <v>1474</v>
      </c>
      <c r="S401" t="s">
        <v>1475</v>
      </c>
      <c r="T401" t="s">
        <v>219</v>
      </c>
      <c r="U401">
        <v>0.33</v>
      </c>
      <c r="V401">
        <v>0.33</v>
      </c>
      <c r="W401">
        <v>120</v>
      </c>
      <c r="X401" t="s">
        <v>227</v>
      </c>
      <c r="Y401">
        <v>0</v>
      </c>
      <c r="AA401">
        <v>80</v>
      </c>
      <c r="AB401" t="s">
        <v>220</v>
      </c>
      <c r="AC401">
        <v>3</v>
      </c>
      <c r="AD401">
        <v>102</v>
      </c>
      <c r="AE401" s="6">
        <v>42705</v>
      </c>
      <c r="AF401" s="6">
        <v>42705</v>
      </c>
      <c r="AG401" s="6">
        <v>44196</v>
      </c>
      <c r="AH401" s="6">
        <v>42705</v>
      </c>
      <c r="AI401" s="6">
        <v>44196</v>
      </c>
      <c r="AJ401" s="6">
        <v>42461</v>
      </c>
      <c r="AL401" t="s">
        <v>221</v>
      </c>
      <c r="AM401" t="s">
        <v>221</v>
      </c>
      <c r="AN401" t="s">
        <v>221</v>
      </c>
      <c r="AO401" t="s">
        <v>221</v>
      </c>
    </row>
    <row r="402" spans="1:41" hidden="1" x14ac:dyDescent="0.2">
      <c r="A402">
        <v>3</v>
      </c>
      <c r="B402" t="s">
        <v>95</v>
      </c>
      <c r="C402">
        <v>649</v>
      </c>
      <c r="D402" t="s">
        <v>1009</v>
      </c>
      <c r="E402">
        <v>6490000</v>
      </c>
      <c r="F402" t="s">
        <v>145</v>
      </c>
      <c r="G402">
        <v>1000</v>
      </c>
      <c r="H402">
        <v>63</v>
      </c>
      <c r="I402" t="s">
        <v>2</v>
      </c>
      <c r="J402">
        <v>1</v>
      </c>
      <c r="K402" t="s">
        <v>214</v>
      </c>
      <c r="L402">
        <v>1</v>
      </c>
      <c r="M402" t="s">
        <v>215</v>
      </c>
      <c r="N402">
        <v>0</v>
      </c>
      <c r="P402" t="s">
        <v>216</v>
      </c>
      <c r="Q402">
        <v>23485402</v>
      </c>
      <c r="R402" t="s">
        <v>1010</v>
      </c>
      <c r="S402" t="s">
        <v>1011</v>
      </c>
      <c r="T402" t="s">
        <v>219</v>
      </c>
      <c r="U402">
        <v>0.5</v>
      </c>
      <c r="V402">
        <v>0.5</v>
      </c>
      <c r="W402">
        <v>63</v>
      </c>
      <c r="X402" t="s">
        <v>2</v>
      </c>
      <c r="Y402">
        <v>0</v>
      </c>
      <c r="AA402">
        <v>80</v>
      </c>
      <c r="AB402" t="s">
        <v>220</v>
      </c>
      <c r="AC402">
        <v>6</v>
      </c>
      <c r="AD402">
        <v>104</v>
      </c>
      <c r="AE402" s="6">
        <v>36800</v>
      </c>
      <c r="AF402" s="6">
        <v>36800</v>
      </c>
      <c r="AG402" s="6">
        <v>47119</v>
      </c>
      <c r="AH402" s="6">
        <v>34700</v>
      </c>
      <c r="AI402" s="6">
        <v>47119</v>
      </c>
      <c r="AJ402" s="6">
        <v>35247</v>
      </c>
      <c r="AL402" t="s">
        <v>221</v>
      </c>
      <c r="AM402" t="s">
        <v>221</v>
      </c>
      <c r="AN402" t="s">
        <v>221</v>
      </c>
      <c r="AO402" t="s">
        <v>221</v>
      </c>
    </row>
    <row r="403" spans="1:41" hidden="1" x14ac:dyDescent="0.2">
      <c r="A403">
        <v>3</v>
      </c>
      <c r="B403" t="s">
        <v>95</v>
      </c>
      <c r="C403">
        <v>651</v>
      </c>
      <c r="D403" t="s">
        <v>1012</v>
      </c>
      <c r="E403">
        <v>6510000</v>
      </c>
      <c r="F403" t="s">
        <v>146</v>
      </c>
      <c r="G403">
        <v>21300</v>
      </c>
      <c r="H403">
        <v>120</v>
      </c>
      <c r="I403" t="s">
        <v>227</v>
      </c>
      <c r="J403">
        <v>1</v>
      </c>
      <c r="K403" t="s">
        <v>214</v>
      </c>
      <c r="L403">
        <v>1</v>
      </c>
      <c r="M403" t="s">
        <v>215</v>
      </c>
      <c r="N403">
        <v>8</v>
      </c>
      <c r="O403" t="s">
        <v>228</v>
      </c>
      <c r="P403" t="s">
        <v>216</v>
      </c>
      <c r="Q403">
        <v>200806958</v>
      </c>
      <c r="R403" t="s">
        <v>1000</v>
      </c>
      <c r="S403" t="s">
        <v>1013</v>
      </c>
      <c r="T403" t="s">
        <v>219</v>
      </c>
      <c r="U403">
        <v>0.33</v>
      </c>
      <c r="V403">
        <v>0.33</v>
      </c>
      <c r="W403">
        <v>120</v>
      </c>
      <c r="X403" t="s">
        <v>227</v>
      </c>
      <c r="Y403">
        <v>0</v>
      </c>
      <c r="AA403">
        <v>80</v>
      </c>
      <c r="AB403" t="s">
        <v>220</v>
      </c>
      <c r="AC403">
        <v>2</v>
      </c>
      <c r="AD403">
        <v>104</v>
      </c>
      <c r="AE403" s="6">
        <v>43344</v>
      </c>
      <c r="AF403" s="6">
        <v>43344</v>
      </c>
      <c r="AG403" s="6">
        <v>56340</v>
      </c>
      <c r="AH403" s="6">
        <v>43344</v>
      </c>
      <c r="AI403" s="6">
        <v>56340</v>
      </c>
      <c r="AJ403" s="6">
        <v>42461</v>
      </c>
      <c r="AL403" t="s">
        <v>221</v>
      </c>
      <c r="AM403" t="s">
        <v>221</v>
      </c>
      <c r="AN403" t="s">
        <v>221</v>
      </c>
      <c r="AO403" t="s">
        <v>221</v>
      </c>
    </row>
    <row r="404" spans="1:41" hidden="1" x14ac:dyDescent="0.2">
      <c r="A404">
        <v>3</v>
      </c>
      <c r="B404" t="s">
        <v>95</v>
      </c>
      <c r="C404">
        <v>666</v>
      </c>
      <c r="D404" t="s">
        <v>1017</v>
      </c>
      <c r="E404">
        <v>6660000</v>
      </c>
      <c r="F404" t="s">
        <v>148</v>
      </c>
      <c r="G404">
        <v>20800</v>
      </c>
      <c r="H404">
        <v>120</v>
      </c>
      <c r="I404" t="s">
        <v>227</v>
      </c>
      <c r="J404">
        <v>1</v>
      </c>
      <c r="K404" t="s">
        <v>214</v>
      </c>
      <c r="L404">
        <v>1</v>
      </c>
      <c r="M404" t="s">
        <v>215</v>
      </c>
      <c r="N404">
        <v>8</v>
      </c>
      <c r="O404" t="s">
        <v>228</v>
      </c>
      <c r="P404" t="s">
        <v>216</v>
      </c>
      <c r="Q404">
        <v>203686704</v>
      </c>
      <c r="R404" t="s">
        <v>1476</v>
      </c>
      <c r="S404" t="s">
        <v>1477</v>
      </c>
      <c r="T404" t="s">
        <v>219</v>
      </c>
      <c r="U404">
        <v>0.33</v>
      </c>
      <c r="V404">
        <v>0.33</v>
      </c>
      <c r="W404">
        <v>120</v>
      </c>
      <c r="X404" t="s">
        <v>227</v>
      </c>
      <c r="Y404">
        <v>0</v>
      </c>
      <c r="AA404">
        <v>80</v>
      </c>
      <c r="AB404" t="s">
        <v>220</v>
      </c>
      <c r="AC404">
        <v>3</v>
      </c>
      <c r="AD404">
        <v>104</v>
      </c>
      <c r="AE404" s="6">
        <v>43374</v>
      </c>
      <c r="AF404" s="6">
        <v>43374</v>
      </c>
      <c r="AG404" s="6">
        <v>47513</v>
      </c>
      <c r="AH404" s="6">
        <v>42401</v>
      </c>
      <c r="AI404" s="6">
        <v>47513</v>
      </c>
      <c r="AJ404" s="6">
        <v>42461</v>
      </c>
      <c r="AL404" t="s">
        <v>221</v>
      </c>
      <c r="AM404" t="s">
        <v>221</v>
      </c>
      <c r="AN404" t="s">
        <v>221</v>
      </c>
      <c r="AO404" t="s">
        <v>221</v>
      </c>
    </row>
    <row r="405" spans="1:41" hidden="1" x14ac:dyDescent="0.2">
      <c r="A405">
        <v>4</v>
      </c>
      <c r="B405" t="s">
        <v>151</v>
      </c>
      <c r="C405">
        <v>100</v>
      </c>
      <c r="D405" t="s">
        <v>1027</v>
      </c>
      <c r="E405">
        <v>1000000</v>
      </c>
      <c r="F405" t="s">
        <v>152</v>
      </c>
      <c r="G405">
        <v>2000</v>
      </c>
      <c r="H405">
        <v>63</v>
      </c>
      <c r="I405" t="s">
        <v>2</v>
      </c>
      <c r="J405">
        <v>1</v>
      </c>
      <c r="K405" t="s">
        <v>214</v>
      </c>
      <c r="L405">
        <v>1</v>
      </c>
      <c r="M405" t="s">
        <v>215</v>
      </c>
      <c r="N405">
        <v>0</v>
      </c>
      <c r="P405" t="s">
        <v>216</v>
      </c>
      <c r="Q405">
        <v>300303724</v>
      </c>
      <c r="R405" t="s">
        <v>1478</v>
      </c>
      <c r="S405" t="s">
        <v>1479</v>
      </c>
      <c r="T405" t="s">
        <v>219</v>
      </c>
      <c r="U405">
        <v>0.5</v>
      </c>
      <c r="V405">
        <v>0.5</v>
      </c>
      <c r="W405">
        <v>63</v>
      </c>
      <c r="X405" t="s">
        <v>2</v>
      </c>
      <c r="Y405">
        <v>0</v>
      </c>
      <c r="AA405">
        <v>80</v>
      </c>
      <c r="AB405" t="s">
        <v>220</v>
      </c>
      <c r="AC405">
        <v>5</v>
      </c>
      <c r="AD405">
        <v>102</v>
      </c>
      <c r="AE405" s="6">
        <v>42827</v>
      </c>
      <c r="AF405" s="6">
        <v>42827</v>
      </c>
      <c r="AG405" s="6">
        <v>47848</v>
      </c>
      <c r="AH405" s="6">
        <v>41760</v>
      </c>
      <c r="AI405" s="6">
        <v>47848</v>
      </c>
      <c r="AJ405" s="6">
        <v>34060</v>
      </c>
      <c r="AL405" t="s">
        <v>221</v>
      </c>
      <c r="AM405" t="s">
        <v>221</v>
      </c>
      <c r="AN405" t="s">
        <v>221</v>
      </c>
      <c r="AO405" t="s">
        <v>221</v>
      </c>
    </row>
    <row r="406" spans="1:41" hidden="1" x14ac:dyDescent="0.2">
      <c r="A406">
        <v>4</v>
      </c>
      <c r="B406" t="s">
        <v>151</v>
      </c>
      <c r="C406">
        <v>100</v>
      </c>
      <c r="D406" t="s">
        <v>1027</v>
      </c>
      <c r="E406">
        <v>1000000</v>
      </c>
      <c r="F406" t="s">
        <v>152</v>
      </c>
      <c r="G406">
        <v>3000</v>
      </c>
      <c r="H406">
        <v>64</v>
      </c>
      <c r="I406" t="s">
        <v>222</v>
      </c>
      <c r="J406">
        <v>1</v>
      </c>
      <c r="K406" t="s">
        <v>214</v>
      </c>
      <c r="L406">
        <v>1</v>
      </c>
      <c r="M406" t="s">
        <v>215</v>
      </c>
      <c r="N406">
        <v>0</v>
      </c>
      <c r="P406" t="s">
        <v>216</v>
      </c>
      <c r="Q406">
        <v>301082244</v>
      </c>
      <c r="R406" t="s">
        <v>352</v>
      </c>
      <c r="S406" t="s">
        <v>1480</v>
      </c>
      <c r="T406" t="s">
        <v>219</v>
      </c>
      <c r="U406">
        <v>0.5</v>
      </c>
      <c r="V406">
        <v>0.5</v>
      </c>
      <c r="W406">
        <v>64</v>
      </c>
      <c r="X406" t="s">
        <v>222</v>
      </c>
      <c r="Y406">
        <v>0</v>
      </c>
      <c r="AA406">
        <v>80</v>
      </c>
      <c r="AB406" t="s">
        <v>220</v>
      </c>
      <c r="AC406">
        <v>5</v>
      </c>
      <c r="AE406" s="6">
        <v>43047</v>
      </c>
      <c r="AF406" s="6">
        <v>43047</v>
      </c>
      <c r="AG406" s="6">
        <v>47848</v>
      </c>
      <c r="AH406" s="6">
        <v>40681</v>
      </c>
      <c r="AI406" s="6">
        <v>44561</v>
      </c>
      <c r="AJ406" s="6">
        <v>26390</v>
      </c>
      <c r="AL406" t="s">
        <v>221</v>
      </c>
      <c r="AM406" t="s">
        <v>221</v>
      </c>
      <c r="AN406" t="s">
        <v>221</v>
      </c>
      <c r="AO406" t="s">
        <v>221</v>
      </c>
    </row>
    <row r="407" spans="1:41" hidden="1" x14ac:dyDescent="0.2">
      <c r="A407">
        <v>4</v>
      </c>
      <c r="B407" t="s">
        <v>151</v>
      </c>
      <c r="C407">
        <v>100</v>
      </c>
      <c r="D407" t="s">
        <v>1027</v>
      </c>
      <c r="E407">
        <v>1000000</v>
      </c>
      <c r="F407" t="s">
        <v>152</v>
      </c>
      <c r="G407">
        <v>12000</v>
      </c>
      <c r="H407">
        <v>120</v>
      </c>
      <c r="I407" t="s">
        <v>227</v>
      </c>
      <c r="J407">
        <v>1</v>
      </c>
      <c r="K407" t="s">
        <v>214</v>
      </c>
      <c r="L407">
        <v>1</v>
      </c>
      <c r="M407" t="s">
        <v>215</v>
      </c>
      <c r="N407">
        <v>8</v>
      </c>
      <c r="O407" t="s">
        <v>228</v>
      </c>
      <c r="P407" t="s">
        <v>216</v>
      </c>
      <c r="Q407">
        <v>40520421</v>
      </c>
      <c r="R407" t="s">
        <v>1481</v>
      </c>
      <c r="S407" t="s">
        <v>1181</v>
      </c>
      <c r="T407" t="s">
        <v>225</v>
      </c>
      <c r="U407">
        <v>0.75</v>
      </c>
      <c r="V407">
        <v>0.25</v>
      </c>
      <c r="W407">
        <v>120</v>
      </c>
      <c r="X407" t="s">
        <v>227</v>
      </c>
      <c r="Y407">
        <v>0</v>
      </c>
      <c r="AA407">
        <v>80</v>
      </c>
      <c r="AB407" t="s">
        <v>220</v>
      </c>
      <c r="AC407">
        <v>2</v>
      </c>
      <c r="AE407" s="6">
        <v>43617</v>
      </c>
      <c r="AF407" s="6">
        <v>43922</v>
      </c>
      <c r="AG407" s="6">
        <v>47848</v>
      </c>
      <c r="AH407" s="6">
        <v>43617</v>
      </c>
      <c r="AI407" s="6">
        <v>47848</v>
      </c>
      <c r="AJ407" s="6">
        <v>42461</v>
      </c>
      <c r="AL407" t="s">
        <v>221</v>
      </c>
      <c r="AM407" t="s">
        <v>221</v>
      </c>
      <c r="AN407" t="s">
        <v>221</v>
      </c>
      <c r="AO407" t="s">
        <v>221</v>
      </c>
    </row>
    <row r="408" spans="1:41" hidden="1" x14ac:dyDescent="0.2">
      <c r="A408">
        <v>4</v>
      </c>
      <c r="B408" t="s">
        <v>151</v>
      </c>
      <c r="C408">
        <v>100</v>
      </c>
      <c r="D408" t="s">
        <v>1027</v>
      </c>
      <c r="E408">
        <v>1000000</v>
      </c>
      <c r="F408" t="s">
        <v>152</v>
      </c>
      <c r="G408">
        <v>12000</v>
      </c>
      <c r="H408">
        <v>120</v>
      </c>
      <c r="I408" t="s">
        <v>227</v>
      </c>
      <c r="J408">
        <v>1</v>
      </c>
      <c r="K408" t="s">
        <v>214</v>
      </c>
      <c r="L408">
        <v>1</v>
      </c>
      <c r="M408" t="s">
        <v>215</v>
      </c>
      <c r="N408">
        <v>8</v>
      </c>
      <c r="O408" t="s">
        <v>228</v>
      </c>
      <c r="P408" t="s">
        <v>216</v>
      </c>
      <c r="Q408">
        <v>204280762</v>
      </c>
      <c r="R408" t="s">
        <v>1482</v>
      </c>
      <c r="S408" t="s">
        <v>253</v>
      </c>
      <c r="T408" t="s">
        <v>219</v>
      </c>
      <c r="U408">
        <v>0.75</v>
      </c>
      <c r="V408">
        <v>0.5</v>
      </c>
      <c r="W408">
        <v>120</v>
      </c>
      <c r="X408" t="s">
        <v>227</v>
      </c>
      <c r="Y408">
        <v>0</v>
      </c>
      <c r="AA408">
        <v>80</v>
      </c>
      <c r="AB408" t="s">
        <v>220</v>
      </c>
      <c r="AC408">
        <v>2</v>
      </c>
      <c r="AE408" s="6">
        <v>43678</v>
      </c>
      <c r="AF408" s="6">
        <v>43678</v>
      </c>
      <c r="AG408" s="6">
        <v>47848</v>
      </c>
      <c r="AH408" s="6">
        <v>43678</v>
      </c>
      <c r="AI408" s="6">
        <v>44316</v>
      </c>
      <c r="AJ408" s="6">
        <v>42461</v>
      </c>
      <c r="AL408" t="s">
        <v>221</v>
      </c>
      <c r="AM408" t="s">
        <v>221</v>
      </c>
      <c r="AN408" t="s">
        <v>221</v>
      </c>
      <c r="AO408" t="s">
        <v>221</v>
      </c>
    </row>
    <row r="409" spans="1:41" hidden="1" x14ac:dyDescent="0.2">
      <c r="A409">
        <v>4</v>
      </c>
      <c r="B409" t="s">
        <v>151</v>
      </c>
      <c r="C409">
        <v>102</v>
      </c>
      <c r="D409" t="s">
        <v>1032</v>
      </c>
      <c r="E409">
        <v>1020000</v>
      </c>
      <c r="F409" t="s">
        <v>1240</v>
      </c>
      <c r="G409">
        <v>14100</v>
      </c>
      <c r="H409">
        <v>63</v>
      </c>
      <c r="I409" t="s">
        <v>2</v>
      </c>
      <c r="J409">
        <v>1</v>
      </c>
      <c r="K409" t="s">
        <v>214</v>
      </c>
      <c r="L409">
        <v>1</v>
      </c>
      <c r="M409" t="s">
        <v>215</v>
      </c>
      <c r="N409">
        <v>0</v>
      </c>
      <c r="P409" t="s">
        <v>216</v>
      </c>
      <c r="Q409">
        <v>58828609</v>
      </c>
      <c r="R409" t="s">
        <v>1034</v>
      </c>
      <c r="S409" t="s">
        <v>1035</v>
      </c>
      <c r="T409" t="s">
        <v>219</v>
      </c>
      <c r="U409">
        <v>1</v>
      </c>
      <c r="V409">
        <v>1</v>
      </c>
      <c r="W409">
        <v>63</v>
      </c>
      <c r="X409" t="s">
        <v>2</v>
      </c>
      <c r="Y409">
        <v>0</v>
      </c>
      <c r="AA409">
        <v>80</v>
      </c>
      <c r="AB409" t="s">
        <v>220</v>
      </c>
      <c r="AC409">
        <v>6</v>
      </c>
      <c r="AD409">
        <v>111</v>
      </c>
      <c r="AE409" s="6">
        <v>37926</v>
      </c>
      <c r="AF409" s="6">
        <v>39387</v>
      </c>
      <c r="AG409" s="6">
        <v>45535</v>
      </c>
      <c r="AH409" s="6">
        <v>32387</v>
      </c>
      <c r="AI409" s="6">
        <v>45535</v>
      </c>
      <c r="AJ409" s="6">
        <v>37073</v>
      </c>
      <c r="AL409" t="s">
        <v>221</v>
      </c>
      <c r="AM409" t="s">
        <v>221</v>
      </c>
      <c r="AN409" t="s">
        <v>221</v>
      </c>
      <c r="AO409" t="s">
        <v>221</v>
      </c>
    </row>
    <row r="410" spans="1:41" hidden="1" x14ac:dyDescent="0.2">
      <c r="A410">
        <v>4</v>
      </c>
      <c r="B410" t="s">
        <v>151</v>
      </c>
      <c r="C410">
        <v>102</v>
      </c>
      <c r="D410" t="s">
        <v>1032</v>
      </c>
      <c r="E410">
        <v>1020000</v>
      </c>
      <c r="F410" t="s">
        <v>1240</v>
      </c>
      <c r="G410">
        <v>44300</v>
      </c>
      <c r="H410">
        <v>120</v>
      </c>
      <c r="I410" t="s">
        <v>227</v>
      </c>
      <c r="J410">
        <v>1</v>
      </c>
      <c r="K410" t="s">
        <v>214</v>
      </c>
      <c r="L410">
        <v>1</v>
      </c>
      <c r="M410" t="s">
        <v>215</v>
      </c>
      <c r="N410">
        <v>8</v>
      </c>
      <c r="O410" t="s">
        <v>228</v>
      </c>
      <c r="P410" t="s">
        <v>216</v>
      </c>
      <c r="Q410">
        <v>301719498</v>
      </c>
      <c r="R410" t="s">
        <v>1041</v>
      </c>
      <c r="S410" t="s">
        <v>253</v>
      </c>
      <c r="T410" t="s">
        <v>219</v>
      </c>
      <c r="U410">
        <v>1</v>
      </c>
      <c r="V410">
        <v>1</v>
      </c>
      <c r="W410">
        <v>120</v>
      </c>
      <c r="X410" t="s">
        <v>227</v>
      </c>
      <c r="Y410">
        <v>0</v>
      </c>
      <c r="AA410">
        <v>80</v>
      </c>
      <c r="AB410" t="s">
        <v>220</v>
      </c>
      <c r="AC410">
        <v>3</v>
      </c>
      <c r="AE410" s="6">
        <v>41791</v>
      </c>
      <c r="AF410" s="6">
        <v>44075</v>
      </c>
      <c r="AG410" s="6">
        <v>55153</v>
      </c>
      <c r="AH410" s="6">
        <v>41791</v>
      </c>
      <c r="AI410" s="6">
        <v>55153</v>
      </c>
      <c r="AJ410" s="6">
        <v>42461</v>
      </c>
      <c r="AL410" t="s">
        <v>221</v>
      </c>
      <c r="AM410" t="s">
        <v>221</v>
      </c>
      <c r="AN410" t="s">
        <v>221</v>
      </c>
      <c r="AO410" t="s">
        <v>221</v>
      </c>
    </row>
    <row r="411" spans="1:41" hidden="1" x14ac:dyDescent="0.2">
      <c r="A411">
        <v>4</v>
      </c>
      <c r="B411" t="s">
        <v>151</v>
      </c>
      <c r="C411">
        <v>102</v>
      </c>
      <c r="D411" t="s">
        <v>1032</v>
      </c>
      <c r="E411">
        <v>1020000</v>
      </c>
      <c r="F411" t="s">
        <v>1240</v>
      </c>
      <c r="G411">
        <v>44600</v>
      </c>
      <c r="H411">
        <v>120</v>
      </c>
      <c r="I411" t="s">
        <v>227</v>
      </c>
      <c r="J411">
        <v>1</v>
      </c>
      <c r="K411" t="s">
        <v>214</v>
      </c>
      <c r="L411">
        <v>1</v>
      </c>
      <c r="M411" t="s">
        <v>215</v>
      </c>
      <c r="N411">
        <v>8</v>
      </c>
      <c r="O411" t="s">
        <v>228</v>
      </c>
      <c r="P411" t="s">
        <v>216</v>
      </c>
      <c r="Q411">
        <v>22618250</v>
      </c>
      <c r="R411" t="s">
        <v>1038</v>
      </c>
      <c r="S411" t="s">
        <v>638</v>
      </c>
      <c r="T411" t="s">
        <v>219</v>
      </c>
      <c r="U411">
        <v>0.25</v>
      </c>
      <c r="V411">
        <v>0.25</v>
      </c>
      <c r="W411">
        <v>120</v>
      </c>
      <c r="X411" t="s">
        <v>227</v>
      </c>
      <c r="Y411">
        <v>0</v>
      </c>
      <c r="AA411">
        <v>80</v>
      </c>
      <c r="AB411" t="s">
        <v>220</v>
      </c>
      <c r="AC411">
        <v>5</v>
      </c>
      <c r="AD411">
        <v>102</v>
      </c>
      <c r="AE411" s="6">
        <v>33117</v>
      </c>
      <c r="AF411" s="6">
        <v>42461</v>
      </c>
      <c r="AG411" s="6">
        <v>55153</v>
      </c>
      <c r="AH411" s="6">
        <v>33117</v>
      </c>
      <c r="AI411" s="6">
        <v>55153</v>
      </c>
      <c r="AJ411" s="6">
        <v>42461</v>
      </c>
      <c r="AL411" t="s">
        <v>221</v>
      </c>
      <c r="AM411" t="s">
        <v>221</v>
      </c>
      <c r="AN411" t="s">
        <v>221</v>
      </c>
      <c r="AO411" t="s">
        <v>221</v>
      </c>
    </row>
    <row r="412" spans="1:41" hidden="1" x14ac:dyDescent="0.2">
      <c r="A412">
        <v>4</v>
      </c>
      <c r="B412" t="s">
        <v>151</v>
      </c>
      <c r="C412">
        <v>102</v>
      </c>
      <c r="D412" t="s">
        <v>1032</v>
      </c>
      <c r="E412">
        <v>1020000</v>
      </c>
      <c r="F412" t="s">
        <v>1240</v>
      </c>
      <c r="G412">
        <v>44700</v>
      </c>
      <c r="H412">
        <v>120</v>
      </c>
      <c r="I412" t="s">
        <v>227</v>
      </c>
      <c r="J412">
        <v>1</v>
      </c>
      <c r="K412" t="s">
        <v>214</v>
      </c>
      <c r="L412">
        <v>1</v>
      </c>
      <c r="M412" t="s">
        <v>215</v>
      </c>
      <c r="N412">
        <v>8</v>
      </c>
      <c r="O412" t="s">
        <v>228</v>
      </c>
      <c r="P412" t="s">
        <v>216</v>
      </c>
      <c r="Q412">
        <v>311393854</v>
      </c>
      <c r="R412" t="s">
        <v>1042</v>
      </c>
      <c r="S412" t="s">
        <v>1043</v>
      </c>
      <c r="T412" t="s">
        <v>219</v>
      </c>
      <c r="U412">
        <v>1</v>
      </c>
      <c r="V412">
        <v>1</v>
      </c>
      <c r="W412">
        <v>120</v>
      </c>
      <c r="X412" t="s">
        <v>227</v>
      </c>
      <c r="Y412">
        <v>0</v>
      </c>
      <c r="AA412">
        <v>80</v>
      </c>
      <c r="AB412" t="s">
        <v>220</v>
      </c>
      <c r="AC412">
        <v>2</v>
      </c>
      <c r="AE412" s="6">
        <v>44080</v>
      </c>
      <c r="AF412" s="6">
        <v>44080</v>
      </c>
      <c r="AG412" s="6">
        <v>55153</v>
      </c>
      <c r="AH412" s="6">
        <v>44080</v>
      </c>
      <c r="AI412" s="6">
        <v>47848</v>
      </c>
      <c r="AJ412" s="6">
        <v>42461</v>
      </c>
      <c r="AL412" t="s">
        <v>221</v>
      </c>
      <c r="AM412" t="s">
        <v>221</v>
      </c>
      <c r="AN412" t="s">
        <v>221</v>
      </c>
      <c r="AO412" t="s">
        <v>221</v>
      </c>
    </row>
    <row r="413" spans="1:41" hidden="1" x14ac:dyDescent="0.2">
      <c r="A413">
        <v>4</v>
      </c>
      <c r="B413" t="s">
        <v>151</v>
      </c>
      <c r="C413">
        <v>102</v>
      </c>
      <c r="D413" t="s">
        <v>1032</v>
      </c>
      <c r="E413">
        <v>1020005</v>
      </c>
      <c r="F413" t="s">
        <v>1033</v>
      </c>
      <c r="G413">
        <v>120600</v>
      </c>
      <c r="H413">
        <v>120</v>
      </c>
      <c r="I413" t="s">
        <v>227</v>
      </c>
      <c r="J413">
        <v>1</v>
      </c>
      <c r="K413" t="s">
        <v>214</v>
      </c>
      <c r="L413">
        <v>1</v>
      </c>
      <c r="M413" t="s">
        <v>215</v>
      </c>
      <c r="N413">
        <v>8</v>
      </c>
      <c r="O413" t="s">
        <v>228</v>
      </c>
      <c r="P413" t="s">
        <v>216</v>
      </c>
      <c r="Q413">
        <v>211608237</v>
      </c>
      <c r="R413" t="s">
        <v>1483</v>
      </c>
      <c r="S413" t="s">
        <v>1484</v>
      </c>
      <c r="T413" t="s">
        <v>219</v>
      </c>
      <c r="U413">
        <v>1</v>
      </c>
      <c r="V413">
        <v>1</v>
      </c>
      <c r="W413">
        <v>120</v>
      </c>
      <c r="X413" t="s">
        <v>227</v>
      </c>
      <c r="Y413">
        <v>0</v>
      </c>
      <c r="AA413">
        <v>80</v>
      </c>
      <c r="AB413" t="s">
        <v>220</v>
      </c>
      <c r="AC413">
        <v>2</v>
      </c>
      <c r="AE413" s="6">
        <v>44083</v>
      </c>
      <c r="AF413" s="6">
        <v>44083</v>
      </c>
      <c r="AG413" s="6">
        <v>55153</v>
      </c>
      <c r="AH413" s="6">
        <v>44083</v>
      </c>
      <c r="AI413" s="6">
        <v>44347</v>
      </c>
      <c r="AJ413" s="6">
        <v>42461</v>
      </c>
      <c r="AL413" t="s">
        <v>221</v>
      </c>
      <c r="AM413" t="s">
        <v>221</v>
      </c>
      <c r="AN413" t="s">
        <v>221</v>
      </c>
      <c r="AO413" t="s">
        <v>221</v>
      </c>
    </row>
    <row r="414" spans="1:41" hidden="1" x14ac:dyDescent="0.2">
      <c r="A414">
        <v>4</v>
      </c>
      <c r="B414" t="s">
        <v>151</v>
      </c>
      <c r="C414">
        <v>102</v>
      </c>
      <c r="D414" t="s">
        <v>1032</v>
      </c>
      <c r="E414">
        <v>1020020</v>
      </c>
      <c r="F414" t="s">
        <v>1485</v>
      </c>
      <c r="G414">
        <v>4500</v>
      </c>
      <c r="H414">
        <v>64</v>
      </c>
      <c r="I414" t="s">
        <v>222</v>
      </c>
      <c r="J414">
        <v>1</v>
      </c>
      <c r="K414" t="s">
        <v>214</v>
      </c>
      <c r="L414">
        <v>1</v>
      </c>
      <c r="M414" t="s">
        <v>215</v>
      </c>
      <c r="N414">
        <v>0</v>
      </c>
      <c r="P414" t="s">
        <v>216</v>
      </c>
      <c r="U414">
        <v>1</v>
      </c>
      <c r="AJ414" s="6">
        <v>33786</v>
      </c>
      <c r="AL414" t="s">
        <v>221</v>
      </c>
      <c r="AM414" t="s">
        <v>221</v>
      </c>
      <c r="AN414" t="s">
        <v>221</v>
      </c>
      <c r="AO414" t="s">
        <v>221</v>
      </c>
    </row>
    <row r="415" spans="1:41" hidden="1" x14ac:dyDescent="0.2">
      <c r="A415">
        <v>4</v>
      </c>
      <c r="B415" t="s">
        <v>151</v>
      </c>
      <c r="C415">
        <v>105</v>
      </c>
      <c r="D415" t="s">
        <v>1044</v>
      </c>
      <c r="E415">
        <v>1050020</v>
      </c>
      <c r="F415" t="s">
        <v>1045</v>
      </c>
      <c r="G415">
        <v>19200</v>
      </c>
      <c r="H415">
        <v>140</v>
      </c>
      <c r="I415" t="s">
        <v>241</v>
      </c>
      <c r="J415">
        <v>1</v>
      </c>
      <c r="K415" t="s">
        <v>214</v>
      </c>
      <c r="L415">
        <v>1</v>
      </c>
      <c r="M415" t="s">
        <v>215</v>
      </c>
      <c r="N415">
        <v>0</v>
      </c>
      <c r="P415" t="s">
        <v>216</v>
      </c>
      <c r="Q415">
        <v>27724061</v>
      </c>
      <c r="R415" t="s">
        <v>1486</v>
      </c>
      <c r="S415" t="s">
        <v>542</v>
      </c>
      <c r="T415" t="s">
        <v>219</v>
      </c>
      <c r="U415">
        <v>0.86</v>
      </c>
      <c r="V415">
        <v>0.86</v>
      </c>
      <c r="W415">
        <v>140</v>
      </c>
      <c r="X415" t="s">
        <v>241</v>
      </c>
      <c r="Y415">
        <v>0</v>
      </c>
      <c r="AA415">
        <v>80</v>
      </c>
      <c r="AB415" t="s">
        <v>220</v>
      </c>
      <c r="AC415">
        <v>2</v>
      </c>
      <c r="AE415" s="6">
        <v>43178</v>
      </c>
      <c r="AF415" s="6">
        <v>43178</v>
      </c>
      <c r="AG415" s="6">
        <v>44651</v>
      </c>
      <c r="AH415" s="6">
        <v>44396</v>
      </c>
      <c r="AI415" s="6">
        <v>55153</v>
      </c>
      <c r="AJ415" s="6">
        <v>27760</v>
      </c>
      <c r="AL415" t="s">
        <v>221</v>
      </c>
      <c r="AM415" t="s">
        <v>221</v>
      </c>
      <c r="AN415" t="s">
        <v>221</v>
      </c>
      <c r="AO415" t="s">
        <v>221</v>
      </c>
    </row>
    <row r="416" spans="1:41" hidden="1" x14ac:dyDescent="0.2">
      <c r="A416">
        <v>4</v>
      </c>
      <c r="B416" t="s">
        <v>151</v>
      </c>
      <c r="C416">
        <v>105</v>
      </c>
      <c r="D416" t="s">
        <v>1044</v>
      </c>
      <c r="E416">
        <v>1050040</v>
      </c>
      <c r="F416" t="s">
        <v>1046</v>
      </c>
      <c r="G416">
        <v>120400</v>
      </c>
      <c r="H416">
        <v>120</v>
      </c>
      <c r="I416" t="s">
        <v>227</v>
      </c>
      <c r="J416">
        <v>1</v>
      </c>
      <c r="K416" t="s">
        <v>214</v>
      </c>
      <c r="L416">
        <v>1</v>
      </c>
      <c r="M416" t="s">
        <v>215</v>
      </c>
      <c r="N416">
        <v>8</v>
      </c>
      <c r="O416" t="s">
        <v>228</v>
      </c>
      <c r="P416" t="s">
        <v>216</v>
      </c>
      <c r="U416">
        <v>0.5</v>
      </c>
      <c r="AJ416" s="6">
        <v>42461</v>
      </c>
      <c r="AL416" t="s">
        <v>221</v>
      </c>
      <c r="AM416" t="s">
        <v>221</v>
      </c>
      <c r="AN416" t="s">
        <v>221</v>
      </c>
      <c r="AO416" t="s">
        <v>221</v>
      </c>
    </row>
    <row r="417" spans="1:41" hidden="1" x14ac:dyDescent="0.2">
      <c r="A417">
        <v>4</v>
      </c>
      <c r="B417" t="s">
        <v>151</v>
      </c>
      <c r="C417">
        <v>106</v>
      </c>
      <c r="D417" t="s">
        <v>1051</v>
      </c>
      <c r="E417">
        <v>1060000</v>
      </c>
      <c r="F417" t="s">
        <v>155</v>
      </c>
      <c r="G417">
        <v>15100</v>
      </c>
      <c r="H417">
        <v>63</v>
      </c>
      <c r="I417" t="s">
        <v>2</v>
      </c>
      <c r="J417">
        <v>1</v>
      </c>
      <c r="K417" t="s">
        <v>214</v>
      </c>
      <c r="L417">
        <v>1</v>
      </c>
      <c r="M417" t="s">
        <v>215</v>
      </c>
      <c r="N417">
        <v>0</v>
      </c>
      <c r="P417" t="s">
        <v>216</v>
      </c>
      <c r="Q417">
        <v>31898554</v>
      </c>
      <c r="R417" t="s">
        <v>1053</v>
      </c>
      <c r="S417" t="s">
        <v>235</v>
      </c>
      <c r="T417" t="s">
        <v>219</v>
      </c>
      <c r="U417">
        <v>1</v>
      </c>
      <c r="V417">
        <v>1</v>
      </c>
      <c r="W417">
        <v>63</v>
      </c>
      <c r="X417" t="s">
        <v>2</v>
      </c>
      <c r="Y417">
        <v>0</v>
      </c>
      <c r="AA417">
        <v>80</v>
      </c>
      <c r="AB417" t="s">
        <v>220</v>
      </c>
      <c r="AC417">
        <v>6</v>
      </c>
      <c r="AD417">
        <v>106</v>
      </c>
      <c r="AE417" s="6">
        <v>37290</v>
      </c>
      <c r="AF417" s="6">
        <v>41165</v>
      </c>
      <c r="AG417" s="6">
        <v>44196</v>
      </c>
      <c r="AH417" s="6">
        <v>36135</v>
      </c>
      <c r="AI417" s="6">
        <v>47848</v>
      </c>
      <c r="AJ417" s="6">
        <v>36039</v>
      </c>
      <c r="AL417" t="s">
        <v>221</v>
      </c>
      <c r="AM417" t="s">
        <v>221</v>
      </c>
      <c r="AN417" t="s">
        <v>221</v>
      </c>
      <c r="AO417" t="s">
        <v>221</v>
      </c>
    </row>
    <row r="418" spans="1:41" hidden="1" x14ac:dyDescent="0.2">
      <c r="A418">
        <v>4</v>
      </c>
      <c r="B418" t="s">
        <v>151</v>
      </c>
      <c r="C418">
        <v>106</v>
      </c>
      <c r="D418" t="s">
        <v>1051</v>
      </c>
      <c r="E418">
        <v>1060000</v>
      </c>
      <c r="F418" t="s">
        <v>155</v>
      </c>
      <c r="G418">
        <v>16200</v>
      </c>
      <c r="H418">
        <v>64</v>
      </c>
      <c r="I418" t="s">
        <v>222</v>
      </c>
      <c r="J418">
        <v>1</v>
      </c>
      <c r="K418" t="s">
        <v>214</v>
      </c>
      <c r="L418">
        <v>1</v>
      </c>
      <c r="M418" t="s">
        <v>215</v>
      </c>
      <c r="N418">
        <v>0</v>
      </c>
      <c r="P418" t="s">
        <v>216</v>
      </c>
      <c r="Q418">
        <v>39171996</v>
      </c>
      <c r="R418" t="s">
        <v>1487</v>
      </c>
      <c r="S418" t="s">
        <v>1488</v>
      </c>
      <c r="T418" t="s">
        <v>219</v>
      </c>
      <c r="U418">
        <v>1</v>
      </c>
      <c r="V418">
        <v>1</v>
      </c>
      <c r="W418">
        <v>64</v>
      </c>
      <c r="X418" t="s">
        <v>222</v>
      </c>
      <c r="Y418">
        <v>0</v>
      </c>
      <c r="AA418">
        <v>80</v>
      </c>
      <c r="AB418" t="s">
        <v>220</v>
      </c>
      <c r="AC418">
        <v>5</v>
      </c>
      <c r="AD418">
        <v>108</v>
      </c>
      <c r="AE418" s="6">
        <v>42827</v>
      </c>
      <c r="AF418" s="6">
        <v>42827</v>
      </c>
      <c r="AG418" s="6">
        <v>44196</v>
      </c>
      <c r="AH418" s="6">
        <v>40580</v>
      </c>
      <c r="AI418" s="6">
        <v>44439</v>
      </c>
      <c r="AJ418" s="6">
        <v>36100</v>
      </c>
      <c r="AL418" t="s">
        <v>221</v>
      </c>
      <c r="AM418" t="s">
        <v>221</v>
      </c>
      <c r="AN418" t="s">
        <v>221</v>
      </c>
      <c r="AO418" t="s">
        <v>221</v>
      </c>
    </row>
    <row r="419" spans="1:41" hidden="1" x14ac:dyDescent="0.2">
      <c r="A419">
        <v>4</v>
      </c>
      <c r="B419" t="s">
        <v>151</v>
      </c>
      <c r="C419">
        <v>106</v>
      </c>
      <c r="D419" t="s">
        <v>1051</v>
      </c>
      <c r="E419">
        <v>1060010</v>
      </c>
      <c r="F419" t="s">
        <v>1489</v>
      </c>
      <c r="G419">
        <v>32200</v>
      </c>
      <c r="H419">
        <v>120</v>
      </c>
      <c r="I419" t="s">
        <v>227</v>
      </c>
      <c r="J419">
        <v>1</v>
      </c>
      <c r="K419" t="s">
        <v>214</v>
      </c>
      <c r="L419">
        <v>1</v>
      </c>
      <c r="M419" t="s">
        <v>215</v>
      </c>
      <c r="N419">
        <v>8</v>
      </c>
      <c r="O419" t="s">
        <v>228</v>
      </c>
      <c r="P419" t="s">
        <v>216</v>
      </c>
      <c r="Q419">
        <v>206837460</v>
      </c>
      <c r="R419" t="s">
        <v>1056</v>
      </c>
      <c r="S419" t="s">
        <v>235</v>
      </c>
      <c r="T419" t="s">
        <v>219</v>
      </c>
      <c r="U419">
        <v>0.75</v>
      </c>
      <c r="V419">
        <v>0.75</v>
      </c>
      <c r="W419">
        <v>120</v>
      </c>
      <c r="X419" t="s">
        <v>227</v>
      </c>
      <c r="Y419">
        <v>0</v>
      </c>
      <c r="AA419">
        <v>80</v>
      </c>
      <c r="AB419" t="s">
        <v>220</v>
      </c>
      <c r="AC419">
        <v>1</v>
      </c>
      <c r="AE419" s="6">
        <v>43943</v>
      </c>
      <c r="AF419" s="6">
        <v>43943</v>
      </c>
      <c r="AG419" s="6">
        <v>47848</v>
      </c>
      <c r="AH419" s="6">
        <v>43943</v>
      </c>
      <c r="AI419" s="6">
        <v>47848</v>
      </c>
      <c r="AJ419" s="6">
        <v>42461</v>
      </c>
      <c r="AL419" t="s">
        <v>221</v>
      </c>
      <c r="AM419" t="s">
        <v>221</v>
      </c>
      <c r="AN419" t="s">
        <v>221</v>
      </c>
      <c r="AO419" t="s">
        <v>221</v>
      </c>
    </row>
    <row r="420" spans="1:41" hidden="1" x14ac:dyDescent="0.2">
      <c r="A420">
        <v>4</v>
      </c>
      <c r="B420" t="s">
        <v>151</v>
      </c>
      <c r="C420">
        <v>120</v>
      </c>
      <c r="D420" t="s">
        <v>1059</v>
      </c>
      <c r="E420">
        <v>1200000</v>
      </c>
      <c r="F420" t="s">
        <v>156</v>
      </c>
      <c r="G420">
        <v>1400</v>
      </c>
      <c r="H420">
        <v>64</v>
      </c>
      <c r="I420" t="s">
        <v>222</v>
      </c>
      <c r="J420">
        <v>1</v>
      </c>
      <c r="K420" t="s">
        <v>214</v>
      </c>
      <c r="L420">
        <v>1</v>
      </c>
      <c r="M420" t="s">
        <v>215</v>
      </c>
      <c r="P420" t="s">
        <v>216</v>
      </c>
      <c r="Q420">
        <v>306204660</v>
      </c>
      <c r="R420" t="s">
        <v>955</v>
      </c>
      <c r="S420" t="s">
        <v>1490</v>
      </c>
      <c r="T420" t="s">
        <v>219</v>
      </c>
      <c r="U420">
        <v>0.5</v>
      </c>
      <c r="V420">
        <v>0.5</v>
      </c>
      <c r="W420">
        <v>64</v>
      </c>
      <c r="X420" t="s">
        <v>222</v>
      </c>
      <c r="Y420">
        <v>0</v>
      </c>
      <c r="AA420">
        <v>80</v>
      </c>
      <c r="AB420" t="s">
        <v>220</v>
      </c>
      <c r="AC420">
        <v>4</v>
      </c>
      <c r="AE420" s="6">
        <v>43556</v>
      </c>
      <c r="AF420" s="6">
        <v>43556</v>
      </c>
      <c r="AG420" s="6">
        <v>53928</v>
      </c>
      <c r="AH420" s="6">
        <v>42283</v>
      </c>
      <c r="AI420" s="6">
        <v>53928</v>
      </c>
      <c r="AJ420" s="6">
        <v>33970</v>
      </c>
      <c r="AL420" t="s">
        <v>221</v>
      </c>
      <c r="AM420" t="s">
        <v>221</v>
      </c>
      <c r="AN420" t="s">
        <v>221</v>
      </c>
      <c r="AO420" t="s">
        <v>221</v>
      </c>
    </row>
    <row r="421" spans="1:41" hidden="1" x14ac:dyDescent="0.2">
      <c r="A421">
        <v>4</v>
      </c>
      <c r="B421" t="s">
        <v>151</v>
      </c>
      <c r="C421">
        <v>120</v>
      </c>
      <c r="D421" t="s">
        <v>1059</v>
      </c>
      <c r="E421">
        <v>1200020</v>
      </c>
      <c r="F421" t="s">
        <v>1243</v>
      </c>
      <c r="G421">
        <v>11100</v>
      </c>
      <c r="H421">
        <v>120</v>
      </c>
      <c r="I421" t="s">
        <v>227</v>
      </c>
      <c r="J421">
        <v>1</v>
      </c>
      <c r="K421" t="s">
        <v>214</v>
      </c>
      <c r="L421">
        <v>1</v>
      </c>
      <c r="M421" t="s">
        <v>215</v>
      </c>
      <c r="N421">
        <v>8</v>
      </c>
      <c r="O421" t="s">
        <v>228</v>
      </c>
      <c r="P421" t="s">
        <v>216</v>
      </c>
      <c r="Q421">
        <v>32269037</v>
      </c>
      <c r="R421" t="s">
        <v>867</v>
      </c>
      <c r="S421" t="s">
        <v>260</v>
      </c>
      <c r="T421" t="s">
        <v>219</v>
      </c>
      <c r="U421">
        <v>0.33</v>
      </c>
      <c r="V421">
        <v>0.33</v>
      </c>
      <c r="W421">
        <v>120</v>
      </c>
      <c r="X421" t="s">
        <v>227</v>
      </c>
      <c r="Y421">
        <v>0</v>
      </c>
      <c r="AA421">
        <v>80</v>
      </c>
      <c r="AB421" t="s">
        <v>220</v>
      </c>
      <c r="AC421">
        <v>5</v>
      </c>
      <c r="AD421">
        <v>125</v>
      </c>
      <c r="AE421" s="6">
        <v>36251</v>
      </c>
      <c r="AF421" s="6">
        <v>42826</v>
      </c>
      <c r="AG421" s="6">
        <v>44286</v>
      </c>
      <c r="AH421" s="6">
        <v>35834</v>
      </c>
      <c r="AI421" s="6">
        <v>47522</v>
      </c>
      <c r="AJ421" s="6">
        <v>42461</v>
      </c>
      <c r="AL421" t="s">
        <v>221</v>
      </c>
      <c r="AM421" t="s">
        <v>221</v>
      </c>
      <c r="AN421" t="s">
        <v>221</v>
      </c>
      <c r="AO421" t="s">
        <v>221</v>
      </c>
    </row>
    <row r="422" spans="1:41" hidden="1" x14ac:dyDescent="0.2">
      <c r="A422">
        <v>4</v>
      </c>
      <c r="B422" t="s">
        <v>151</v>
      </c>
      <c r="C422">
        <v>123</v>
      </c>
      <c r="D422" t="s">
        <v>1061</v>
      </c>
      <c r="E422">
        <v>1230000</v>
      </c>
      <c r="F422" t="s">
        <v>157</v>
      </c>
      <c r="G422">
        <v>5000</v>
      </c>
      <c r="H422">
        <v>63</v>
      </c>
      <c r="I422" t="s">
        <v>2</v>
      </c>
      <c r="J422">
        <v>1</v>
      </c>
      <c r="K422" t="s">
        <v>214</v>
      </c>
      <c r="L422">
        <v>1</v>
      </c>
      <c r="M422" t="s">
        <v>215</v>
      </c>
      <c r="N422">
        <v>0</v>
      </c>
      <c r="P422" t="s">
        <v>216</v>
      </c>
      <c r="Q422">
        <v>21991187</v>
      </c>
      <c r="R422" t="s">
        <v>1062</v>
      </c>
      <c r="S422" t="s">
        <v>1063</v>
      </c>
      <c r="T422" t="s">
        <v>225</v>
      </c>
      <c r="U422">
        <v>1</v>
      </c>
      <c r="V422">
        <v>1</v>
      </c>
      <c r="W422">
        <v>63</v>
      </c>
      <c r="X422" t="s">
        <v>2</v>
      </c>
      <c r="Y422">
        <v>0</v>
      </c>
      <c r="AA422">
        <v>80</v>
      </c>
      <c r="AB422" t="s">
        <v>220</v>
      </c>
      <c r="AC422">
        <v>5</v>
      </c>
      <c r="AE422" s="6">
        <v>42887</v>
      </c>
      <c r="AF422" s="6">
        <v>42887</v>
      </c>
      <c r="AG422" s="6">
        <v>56062</v>
      </c>
      <c r="AH422" s="6">
        <v>42887</v>
      </c>
      <c r="AI422" s="6">
        <v>56062</v>
      </c>
      <c r="AJ422" s="6">
        <v>18629</v>
      </c>
      <c r="AL422" t="s">
        <v>221</v>
      </c>
      <c r="AM422" t="s">
        <v>221</v>
      </c>
      <c r="AN422" t="s">
        <v>221</v>
      </c>
      <c r="AO422" t="s">
        <v>221</v>
      </c>
    </row>
    <row r="423" spans="1:41" hidden="1" x14ac:dyDescent="0.2">
      <c r="A423">
        <v>4</v>
      </c>
      <c r="B423" t="s">
        <v>151</v>
      </c>
      <c r="C423">
        <v>125</v>
      </c>
      <c r="D423" t="s">
        <v>1064</v>
      </c>
      <c r="E423">
        <v>1250000</v>
      </c>
      <c r="F423" t="s">
        <v>158</v>
      </c>
      <c r="G423">
        <v>6400</v>
      </c>
      <c r="H423">
        <v>64</v>
      </c>
      <c r="I423" t="s">
        <v>222</v>
      </c>
      <c r="J423">
        <v>1</v>
      </c>
      <c r="K423" t="s">
        <v>214</v>
      </c>
      <c r="L423">
        <v>1</v>
      </c>
      <c r="M423" t="s">
        <v>215</v>
      </c>
      <c r="N423">
        <v>0</v>
      </c>
      <c r="P423" t="s">
        <v>216</v>
      </c>
      <c r="Q423">
        <v>309810380</v>
      </c>
      <c r="R423" t="s">
        <v>1065</v>
      </c>
      <c r="S423" t="s">
        <v>1066</v>
      </c>
      <c r="T423" t="s">
        <v>219</v>
      </c>
      <c r="U423">
        <v>0.5</v>
      </c>
      <c r="V423">
        <v>0.5</v>
      </c>
      <c r="W423">
        <v>64</v>
      </c>
      <c r="X423" t="s">
        <v>222</v>
      </c>
      <c r="Y423">
        <v>0</v>
      </c>
      <c r="AA423">
        <v>80</v>
      </c>
      <c r="AB423" t="s">
        <v>220</v>
      </c>
      <c r="AC423">
        <v>6</v>
      </c>
      <c r="AD423">
        <v>107</v>
      </c>
      <c r="AE423" s="6">
        <v>41214</v>
      </c>
      <c r="AF423" s="6">
        <v>42486</v>
      </c>
      <c r="AG423" s="6">
        <v>44196</v>
      </c>
      <c r="AH423" s="6">
        <v>38657</v>
      </c>
      <c r="AI423" s="6">
        <v>54057</v>
      </c>
      <c r="AJ423" s="6">
        <v>26481</v>
      </c>
      <c r="AL423" t="s">
        <v>221</v>
      </c>
      <c r="AM423" t="s">
        <v>221</v>
      </c>
      <c r="AN423" t="s">
        <v>221</v>
      </c>
      <c r="AO423" t="s">
        <v>221</v>
      </c>
    </row>
    <row r="424" spans="1:41" hidden="1" x14ac:dyDescent="0.2">
      <c r="A424">
        <v>4</v>
      </c>
      <c r="B424" t="s">
        <v>151</v>
      </c>
      <c r="C424">
        <v>125</v>
      </c>
      <c r="D424" t="s">
        <v>1064</v>
      </c>
      <c r="E424">
        <v>1250020</v>
      </c>
      <c r="F424" t="s">
        <v>1067</v>
      </c>
      <c r="G424">
        <v>120800</v>
      </c>
      <c r="H424">
        <v>120</v>
      </c>
      <c r="I424" t="s">
        <v>227</v>
      </c>
      <c r="J424">
        <v>1</v>
      </c>
      <c r="K424" t="s">
        <v>214</v>
      </c>
      <c r="L424">
        <v>1</v>
      </c>
      <c r="M424" t="s">
        <v>215</v>
      </c>
      <c r="N424">
        <v>8</v>
      </c>
      <c r="O424" t="s">
        <v>228</v>
      </c>
      <c r="P424" t="s">
        <v>216</v>
      </c>
      <c r="Q424">
        <v>23596174</v>
      </c>
      <c r="R424" t="s">
        <v>1068</v>
      </c>
      <c r="S424" t="s">
        <v>1069</v>
      </c>
      <c r="T424" t="s">
        <v>219</v>
      </c>
      <c r="U424">
        <v>0.33</v>
      </c>
      <c r="V424">
        <v>0.33</v>
      </c>
      <c r="W424">
        <v>120</v>
      </c>
      <c r="X424" t="s">
        <v>227</v>
      </c>
      <c r="Y424">
        <v>0</v>
      </c>
      <c r="AA424">
        <v>80</v>
      </c>
      <c r="AB424" t="s">
        <v>220</v>
      </c>
      <c r="AC424">
        <v>3</v>
      </c>
      <c r="AD424">
        <v>104</v>
      </c>
      <c r="AE424" s="6">
        <v>40391</v>
      </c>
      <c r="AF424" s="6">
        <v>43009</v>
      </c>
      <c r="AG424" s="6">
        <v>45657</v>
      </c>
      <c r="AH424" s="6">
        <v>38032</v>
      </c>
      <c r="AI424" s="6">
        <v>49674</v>
      </c>
      <c r="AJ424" s="6">
        <v>42461</v>
      </c>
      <c r="AL424" t="s">
        <v>221</v>
      </c>
      <c r="AM424" t="s">
        <v>221</v>
      </c>
      <c r="AN424" t="s">
        <v>221</v>
      </c>
      <c r="AO424" t="s">
        <v>221</v>
      </c>
    </row>
    <row r="425" spans="1:41" hidden="1" x14ac:dyDescent="0.2">
      <c r="A425">
        <v>4</v>
      </c>
      <c r="B425" t="s">
        <v>151</v>
      </c>
      <c r="C425">
        <v>127</v>
      </c>
      <c r="D425" t="s">
        <v>1491</v>
      </c>
      <c r="E425">
        <v>1270000</v>
      </c>
      <c r="F425" t="s">
        <v>1255</v>
      </c>
      <c r="G425">
        <v>21700</v>
      </c>
      <c r="H425">
        <v>120</v>
      </c>
      <c r="I425" t="s">
        <v>227</v>
      </c>
      <c r="J425">
        <v>1</v>
      </c>
      <c r="K425" t="s">
        <v>214</v>
      </c>
      <c r="L425">
        <v>1</v>
      </c>
      <c r="M425" t="s">
        <v>215</v>
      </c>
      <c r="N425">
        <v>8</v>
      </c>
      <c r="O425" t="s">
        <v>228</v>
      </c>
      <c r="P425" t="s">
        <v>216</v>
      </c>
      <c r="Q425">
        <v>301327904</v>
      </c>
      <c r="R425" t="s">
        <v>1492</v>
      </c>
      <c r="S425" t="s">
        <v>1493</v>
      </c>
      <c r="T425" t="s">
        <v>219</v>
      </c>
      <c r="U425">
        <v>0.33</v>
      </c>
      <c r="V425">
        <v>0.33</v>
      </c>
      <c r="W425">
        <v>120</v>
      </c>
      <c r="X425" t="s">
        <v>227</v>
      </c>
      <c r="Y425">
        <v>0</v>
      </c>
      <c r="AA425">
        <v>80</v>
      </c>
      <c r="AB425" t="s">
        <v>220</v>
      </c>
      <c r="AC425">
        <v>1</v>
      </c>
      <c r="AD425">
        <v>106</v>
      </c>
      <c r="AE425" s="6">
        <v>41941</v>
      </c>
      <c r="AF425" s="6">
        <v>44096</v>
      </c>
      <c r="AG425" s="6">
        <v>45191</v>
      </c>
      <c r="AH425" s="6">
        <v>44096</v>
      </c>
      <c r="AI425" s="6">
        <v>44165</v>
      </c>
      <c r="AJ425" s="6">
        <v>42461</v>
      </c>
      <c r="AL425" t="s">
        <v>221</v>
      </c>
      <c r="AM425" t="s">
        <v>221</v>
      </c>
      <c r="AN425" t="s">
        <v>221</v>
      </c>
      <c r="AO425" t="s">
        <v>221</v>
      </c>
    </row>
    <row r="426" spans="1:41" hidden="1" x14ac:dyDescent="0.2">
      <c r="A426">
        <v>4</v>
      </c>
      <c r="B426" t="s">
        <v>151</v>
      </c>
      <c r="C426">
        <v>128</v>
      </c>
      <c r="D426" t="s">
        <v>1070</v>
      </c>
      <c r="E426">
        <v>1280010</v>
      </c>
      <c r="F426" t="s">
        <v>1071</v>
      </c>
      <c r="G426">
        <v>120200</v>
      </c>
      <c r="H426">
        <v>120</v>
      </c>
      <c r="I426" t="s">
        <v>227</v>
      </c>
      <c r="J426">
        <v>1</v>
      </c>
      <c r="K426" t="s">
        <v>214</v>
      </c>
      <c r="L426">
        <v>1</v>
      </c>
      <c r="M426" t="s">
        <v>215</v>
      </c>
      <c r="N426">
        <v>8</v>
      </c>
      <c r="O426" t="s">
        <v>228</v>
      </c>
      <c r="P426" t="s">
        <v>216</v>
      </c>
      <c r="Q426">
        <v>203036017</v>
      </c>
      <c r="R426" t="s">
        <v>448</v>
      </c>
      <c r="S426" t="s">
        <v>350</v>
      </c>
      <c r="T426" t="s">
        <v>219</v>
      </c>
      <c r="U426">
        <v>0.33</v>
      </c>
      <c r="V426">
        <v>0.33</v>
      </c>
      <c r="W426">
        <v>120</v>
      </c>
      <c r="X426" t="s">
        <v>227</v>
      </c>
      <c r="Y426">
        <v>0</v>
      </c>
      <c r="AA426">
        <v>80</v>
      </c>
      <c r="AB426" t="s">
        <v>220</v>
      </c>
      <c r="AC426">
        <v>3</v>
      </c>
      <c r="AE426" s="6">
        <v>42948</v>
      </c>
      <c r="AF426" s="6">
        <v>43692</v>
      </c>
      <c r="AG426" s="6">
        <v>47483</v>
      </c>
      <c r="AH426" s="6">
        <v>42948</v>
      </c>
      <c r="AI426" s="6">
        <v>47848</v>
      </c>
      <c r="AJ426" s="6">
        <v>42461</v>
      </c>
      <c r="AL426" t="s">
        <v>221</v>
      </c>
      <c r="AM426" t="s">
        <v>221</v>
      </c>
      <c r="AN426" t="s">
        <v>221</v>
      </c>
      <c r="AO426" t="s">
        <v>221</v>
      </c>
    </row>
    <row r="427" spans="1:41" hidden="1" x14ac:dyDescent="0.2">
      <c r="A427">
        <v>4</v>
      </c>
      <c r="B427" t="s">
        <v>151</v>
      </c>
      <c r="C427">
        <v>130</v>
      </c>
      <c r="D427" t="s">
        <v>1074</v>
      </c>
      <c r="E427">
        <v>1300000</v>
      </c>
      <c r="F427" t="s">
        <v>160</v>
      </c>
      <c r="G427">
        <v>5000</v>
      </c>
      <c r="H427">
        <v>64</v>
      </c>
      <c r="I427" t="s">
        <v>222</v>
      </c>
      <c r="J427">
        <v>1</v>
      </c>
      <c r="K427" t="s">
        <v>214</v>
      </c>
      <c r="L427">
        <v>1</v>
      </c>
      <c r="M427" t="s">
        <v>215</v>
      </c>
      <c r="N427">
        <v>0</v>
      </c>
      <c r="P427" t="s">
        <v>216</v>
      </c>
      <c r="Q427">
        <v>49800485</v>
      </c>
      <c r="R427" t="s">
        <v>1494</v>
      </c>
      <c r="S427" t="s">
        <v>357</v>
      </c>
      <c r="T427" t="s">
        <v>219</v>
      </c>
      <c r="U427">
        <v>0.5</v>
      </c>
      <c r="V427">
        <v>0.5</v>
      </c>
      <c r="W427">
        <v>64</v>
      </c>
      <c r="X427" t="s">
        <v>222</v>
      </c>
      <c r="Y427">
        <v>0</v>
      </c>
      <c r="AA427">
        <v>80</v>
      </c>
      <c r="AB427" t="s">
        <v>220</v>
      </c>
      <c r="AC427">
        <v>3</v>
      </c>
      <c r="AD427">
        <v>135</v>
      </c>
      <c r="AE427" s="6">
        <v>44075</v>
      </c>
      <c r="AF427" s="6">
        <v>44075</v>
      </c>
      <c r="AG427" s="6">
        <v>49674</v>
      </c>
      <c r="AH427" s="6">
        <v>40909</v>
      </c>
      <c r="AI427" s="6">
        <v>49674</v>
      </c>
      <c r="AJ427" s="6">
        <v>37469</v>
      </c>
      <c r="AL427" t="s">
        <v>221</v>
      </c>
      <c r="AM427" t="s">
        <v>221</v>
      </c>
      <c r="AN427" t="s">
        <v>221</v>
      </c>
      <c r="AO427" t="s">
        <v>221</v>
      </c>
    </row>
    <row r="428" spans="1:41" hidden="1" x14ac:dyDescent="0.2">
      <c r="A428">
        <v>4</v>
      </c>
      <c r="B428" t="s">
        <v>151</v>
      </c>
      <c r="C428">
        <v>130</v>
      </c>
      <c r="D428" t="s">
        <v>1074</v>
      </c>
      <c r="E428">
        <v>1300002</v>
      </c>
      <c r="F428" t="s">
        <v>1495</v>
      </c>
      <c r="G428">
        <v>31200</v>
      </c>
      <c r="H428">
        <v>120</v>
      </c>
      <c r="I428" t="s">
        <v>227</v>
      </c>
      <c r="J428">
        <v>1</v>
      </c>
      <c r="K428" t="s">
        <v>214</v>
      </c>
      <c r="L428">
        <v>1</v>
      </c>
      <c r="M428" t="s">
        <v>215</v>
      </c>
      <c r="N428">
        <v>8</v>
      </c>
      <c r="O428" t="s">
        <v>228</v>
      </c>
      <c r="P428" t="s">
        <v>216</v>
      </c>
      <c r="Q428">
        <v>65679490</v>
      </c>
      <c r="R428" t="s">
        <v>1496</v>
      </c>
      <c r="S428" t="s">
        <v>1497</v>
      </c>
      <c r="T428" t="s">
        <v>225</v>
      </c>
      <c r="U428">
        <v>0.5</v>
      </c>
      <c r="V428">
        <v>0.5</v>
      </c>
      <c r="W428">
        <v>120</v>
      </c>
      <c r="X428" t="s">
        <v>227</v>
      </c>
      <c r="Y428">
        <v>0</v>
      </c>
      <c r="AA428">
        <v>80</v>
      </c>
      <c r="AB428" t="s">
        <v>220</v>
      </c>
      <c r="AC428">
        <v>1</v>
      </c>
      <c r="AE428" s="6">
        <v>44096</v>
      </c>
      <c r="AF428" s="6">
        <v>44096</v>
      </c>
      <c r="AG428" s="6">
        <v>53327</v>
      </c>
      <c r="AH428" s="6">
        <v>44096</v>
      </c>
      <c r="AI428" s="6">
        <v>44926</v>
      </c>
      <c r="AJ428" s="6">
        <v>42461</v>
      </c>
      <c r="AL428" t="s">
        <v>221</v>
      </c>
      <c r="AM428" t="s">
        <v>221</v>
      </c>
      <c r="AN428" t="s">
        <v>221</v>
      </c>
      <c r="AO428" t="s">
        <v>221</v>
      </c>
    </row>
    <row r="429" spans="1:41" hidden="1" x14ac:dyDescent="0.2">
      <c r="A429">
        <v>4</v>
      </c>
      <c r="B429" t="s">
        <v>151</v>
      </c>
      <c r="C429">
        <v>133</v>
      </c>
      <c r="D429" t="s">
        <v>1498</v>
      </c>
      <c r="E429">
        <v>1330000</v>
      </c>
      <c r="F429" t="s">
        <v>1256</v>
      </c>
      <c r="G429">
        <v>10300</v>
      </c>
      <c r="H429">
        <v>120</v>
      </c>
      <c r="I429" t="s">
        <v>227</v>
      </c>
      <c r="J429">
        <v>1</v>
      </c>
      <c r="K429" t="s">
        <v>214</v>
      </c>
      <c r="L429">
        <v>1</v>
      </c>
      <c r="M429" t="s">
        <v>215</v>
      </c>
      <c r="N429">
        <v>8</v>
      </c>
      <c r="O429" t="s">
        <v>228</v>
      </c>
      <c r="P429" t="s">
        <v>216</v>
      </c>
      <c r="Q429">
        <v>311352538</v>
      </c>
      <c r="R429" t="s">
        <v>1499</v>
      </c>
      <c r="S429" t="s">
        <v>1500</v>
      </c>
      <c r="T429" t="s">
        <v>219</v>
      </c>
      <c r="U429">
        <v>0.33</v>
      </c>
      <c r="V429">
        <v>0.33</v>
      </c>
      <c r="W429">
        <v>120</v>
      </c>
      <c r="X429" t="s">
        <v>227</v>
      </c>
      <c r="Y429">
        <v>0</v>
      </c>
      <c r="AA429">
        <v>80</v>
      </c>
      <c r="AB429" t="s">
        <v>220</v>
      </c>
      <c r="AC429">
        <v>2</v>
      </c>
      <c r="AE429" s="6">
        <v>43282</v>
      </c>
      <c r="AF429" s="6">
        <v>43688</v>
      </c>
      <c r="AG429" s="6">
        <v>45657</v>
      </c>
      <c r="AH429" s="6">
        <v>43282</v>
      </c>
      <c r="AI429" s="6">
        <v>47848</v>
      </c>
      <c r="AJ429" s="6">
        <v>42461</v>
      </c>
      <c r="AL429" t="s">
        <v>221</v>
      </c>
      <c r="AM429" t="s">
        <v>221</v>
      </c>
      <c r="AN429" t="s">
        <v>221</v>
      </c>
      <c r="AO429" t="s">
        <v>221</v>
      </c>
    </row>
    <row r="430" spans="1:41" hidden="1" x14ac:dyDescent="0.2">
      <c r="A430">
        <v>4</v>
      </c>
      <c r="B430" t="s">
        <v>151</v>
      </c>
      <c r="C430">
        <v>143</v>
      </c>
      <c r="D430" t="s">
        <v>1076</v>
      </c>
      <c r="E430">
        <v>1430000</v>
      </c>
      <c r="F430" t="s">
        <v>161</v>
      </c>
      <c r="G430">
        <v>10700</v>
      </c>
      <c r="H430">
        <v>120</v>
      </c>
      <c r="I430" t="s">
        <v>227</v>
      </c>
      <c r="J430">
        <v>1</v>
      </c>
      <c r="K430" t="s">
        <v>214</v>
      </c>
      <c r="L430">
        <v>1</v>
      </c>
      <c r="M430" t="s">
        <v>215</v>
      </c>
      <c r="N430">
        <v>8</v>
      </c>
      <c r="O430" t="s">
        <v>228</v>
      </c>
      <c r="P430" t="s">
        <v>216</v>
      </c>
      <c r="U430">
        <v>0.33</v>
      </c>
      <c r="AJ430" s="6">
        <v>42461</v>
      </c>
      <c r="AK430" s="6">
        <v>44165</v>
      </c>
      <c r="AL430" t="s">
        <v>221</v>
      </c>
      <c r="AM430" t="s">
        <v>221</v>
      </c>
      <c r="AN430" t="s">
        <v>221</v>
      </c>
      <c r="AO430" t="s">
        <v>221</v>
      </c>
    </row>
    <row r="431" spans="1:41" hidden="1" x14ac:dyDescent="0.2">
      <c r="A431">
        <v>4</v>
      </c>
      <c r="B431" t="s">
        <v>151</v>
      </c>
      <c r="C431">
        <v>145</v>
      </c>
      <c r="D431" t="s">
        <v>1078</v>
      </c>
      <c r="E431">
        <v>1450000</v>
      </c>
      <c r="F431" t="s">
        <v>162</v>
      </c>
      <c r="G431">
        <v>1400</v>
      </c>
      <c r="H431">
        <v>120</v>
      </c>
      <c r="I431" t="s">
        <v>227</v>
      </c>
      <c r="J431">
        <v>1</v>
      </c>
      <c r="K431" t="s">
        <v>214</v>
      </c>
      <c r="L431">
        <v>1</v>
      </c>
      <c r="M431" t="s">
        <v>215</v>
      </c>
      <c r="N431">
        <v>8</v>
      </c>
      <c r="O431" t="s">
        <v>228</v>
      </c>
      <c r="P431" t="s">
        <v>216</v>
      </c>
      <c r="Q431">
        <v>300669744</v>
      </c>
      <c r="R431" t="s">
        <v>1079</v>
      </c>
      <c r="S431" t="s">
        <v>426</v>
      </c>
      <c r="T431" t="s">
        <v>219</v>
      </c>
      <c r="U431">
        <v>0.33</v>
      </c>
      <c r="V431">
        <v>0.33</v>
      </c>
      <c r="W431">
        <v>120</v>
      </c>
      <c r="X431" t="s">
        <v>227</v>
      </c>
      <c r="Y431">
        <v>0</v>
      </c>
      <c r="AA431">
        <v>80</v>
      </c>
      <c r="AB431" t="s">
        <v>220</v>
      </c>
      <c r="AC431">
        <v>4</v>
      </c>
      <c r="AE431" s="6">
        <v>43405</v>
      </c>
      <c r="AF431" s="6">
        <v>43466</v>
      </c>
      <c r="AG431" s="6">
        <v>54424</v>
      </c>
      <c r="AH431" s="6">
        <v>42583</v>
      </c>
      <c r="AI431" s="6">
        <v>54424</v>
      </c>
      <c r="AJ431" s="6">
        <v>42461</v>
      </c>
      <c r="AL431" t="s">
        <v>221</v>
      </c>
      <c r="AM431" t="s">
        <v>221</v>
      </c>
      <c r="AN431" t="s">
        <v>221</v>
      </c>
      <c r="AO431" t="s">
        <v>221</v>
      </c>
    </row>
    <row r="432" spans="1:41" hidden="1" x14ac:dyDescent="0.2">
      <c r="A432">
        <v>4</v>
      </c>
      <c r="B432" t="s">
        <v>151</v>
      </c>
      <c r="C432">
        <v>161</v>
      </c>
      <c r="D432" t="s">
        <v>1080</v>
      </c>
      <c r="E432">
        <v>1610000</v>
      </c>
      <c r="F432" t="s">
        <v>163</v>
      </c>
      <c r="G432">
        <v>12300</v>
      </c>
      <c r="H432">
        <v>121</v>
      </c>
      <c r="I432" t="s">
        <v>410</v>
      </c>
      <c r="J432">
        <v>1</v>
      </c>
      <c r="K432" t="s">
        <v>214</v>
      </c>
      <c r="L432">
        <v>1</v>
      </c>
      <c r="M432" t="s">
        <v>215</v>
      </c>
      <c r="N432">
        <v>8</v>
      </c>
      <c r="O432" t="s">
        <v>228</v>
      </c>
      <c r="P432" t="s">
        <v>216</v>
      </c>
      <c r="Q432">
        <v>33194101</v>
      </c>
      <c r="R432" t="s">
        <v>1081</v>
      </c>
      <c r="S432" t="s">
        <v>350</v>
      </c>
      <c r="T432" t="s">
        <v>219</v>
      </c>
      <c r="U432">
        <v>0.33</v>
      </c>
      <c r="V432">
        <v>0.33</v>
      </c>
      <c r="W432">
        <v>121</v>
      </c>
      <c r="X432" t="s">
        <v>410</v>
      </c>
      <c r="Y432">
        <v>0</v>
      </c>
      <c r="AA432">
        <v>80</v>
      </c>
      <c r="AB432" t="s">
        <v>220</v>
      </c>
      <c r="AC432">
        <v>4</v>
      </c>
      <c r="AD432">
        <v>104</v>
      </c>
      <c r="AE432" s="6">
        <v>41671</v>
      </c>
      <c r="AF432" s="6">
        <v>42461</v>
      </c>
      <c r="AG432" s="6">
        <v>51501</v>
      </c>
      <c r="AH432" s="6">
        <v>40917</v>
      </c>
      <c r="AI432" s="6">
        <v>51501</v>
      </c>
      <c r="AJ432" s="6">
        <v>42461</v>
      </c>
      <c r="AL432" t="s">
        <v>221</v>
      </c>
      <c r="AM432" t="s">
        <v>221</v>
      </c>
      <c r="AN432" t="s">
        <v>221</v>
      </c>
      <c r="AO432" t="s">
        <v>221</v>
      </c>
    </row>
    <row r="433" spans="1:41" hidden="1" x14ac:dyDescent="0.2">
      <c r="A433">
        <v>4</v>
      </c>
      <c r="B433" t="s">
        <v>151</v>
      </c>
      <c r="C433">
        <v>165</v>
      </c>
      <c r="D433" t="s">
        <v>1082</v>
      </c>
      <c r="E433">
        <v>1650000</v>
      </c>
      <c r="F433" t="s">
        <v>164</v>
      </c>
      <c r="G433">
        <v>6400</v>
      </c>
      <c r="H433">
        <v>64</v>
      </c>
      <c r="I433" t="s">
        <v>222</v>
      </c>
      <c r="J433">
        <v>1</v>
      </c>
      <c r="K433" t="s">
        <v>214</v>
      </c>
      <c r="L433">
        <v>1</v>
      </c>
      <c r="M433" t="s">
        <v>215</v>
      </c>
      <c r="N433">
        <v>0</v>
      </c>
      <c r="P433" t="s">
        <v>216</v>
      </c>
      <c r="Q433">
        <v>15331994</v>
      </c>
      <c r="R433" t="s">
        <v>1501</v>
      </c>
      <c r="S433" t="s">
        <v>1502</v>
      </c>
      <c r="T433" t="s">
        <v>219</v>
      </c>
      <c r="U433">
        <v>0.5</v>
      </c>
      <c r="V433">
        <v>0.5</v>
      </c>
      <c r="W433">
        <v>64</v>
      </c>
      <c r="X433" t="s">
        <v>222</v>
      </c>
      <c r="Y433">
        <v>0</v>
      </c>
      <c r="AA433">
        <v>80</v>
      </c>
      <c r="AB433" t="s">
        <v>220</v>
      </c>
      <c r="AC433">
        <v>5</v>
      </c>
      <c r="AD433">
        <v>101</v>
      </c>
      <c r="AE433" s="6">
        <v>42614</v>
      </c>
      <c r="AF433" s="6">
        <v>42614</v>
      </c>
      <c r="AG433" s="6">
        <v>44926</v>
      </c>
      <c r="AH433" s="6">
        <v>42036</v>
      </c>
      <c r="AI433" s="6">
        <v>44627</v>
      </c>
      <c r="AJ433" s="6">
        <v>28307</v>
      </c>
      <c r="AL433" t="s">
        <v>221</v>
      </c>
      <c r="AM433" t="s">
        <v>221</v>
      </c>
      <c r="AN433" t="s">
        <v>221</v>
      </c>
      <c r="AO433" t="s">
        <v>221</v>
      </c>
    </row>
    <row r="434" spans="1:41" hidden="1" x14ac:dyDescent="0.2">
      <c r="A434">
        <v>4</v>
      </c>
      <c r="B434" t="s">
        <v>151</v>
      </c>
      <c r="C434">
        <v>165</v>
      </c>
      <c r="D434" t="s">
        <v>1082</v>
      </c>
      <c r="E434">
        <v>1650000</v>
      </c>
      <c r="F434" t="s">
        <v>164</v>
      </c>
      <c r="G434">
        <v>10900</v>
      </c>
      <c r="H434">
        <v>121</v>
      </c>
      <c r="I434" t="s">
        <v>410</v>
      </c>
      <c r="J434">
        <v>1</v>
      </c>
      <c r="K434" t="s">
        <v>214</v>
      </c>
      <c r="L434">
        <v>1</v>
      </c>
      <c r="M434" t="s">
        <v>215</v>
      </c>
      <c r="N434">
        <v>8</v>
      </c>
      <c r="O434" t="s">
        <v>228</v>
      </c>
      <c r="P434" t="s">
        <v>216</v>
      </c>
      <c r="Q434">
        <v>15331994</v>
      </c>
      <c r="R434" t="s">
        <v>1501</v>
      </c>
      <c r="S434" t="s">
        <v>1502</v>
      </c>
      <c r="T434" t="s">
        <v>219</v>
      </c>
      <c r="U434">
        <v>0.33</v>
      </c>
      <c r="V434">
        <v>0.33</v>
      </c>
      <c r="W434">
        <v>121</v>
      </c>
      <c r="X434" t="s">
        <v>410</v>
      </c>
      <c r="Y434">
        <v>0</v>
      </c>
      <c r="AA434">
        <v>80</v>
      </c>
      <c r="AB434" t="s">
        <v>220</v>
      </c>
      <c r="AC434">
        <v>4</v>
      </c>
      <c r="AD434">
        <v>101</v>
      </c>
      <c r="AE434" s="6">
        <v>42036</v>
      </c>
      <c r="AF434" s="6">
        <v>42461</v>
      </c>
      <c r="AG434" s="6">
        <v>44926</v>
      </c>
      <c r="AH434" s="6">
        <v>42036</v>
      </c>
      <c r="AI434" s="6">
        <v>44627</v>
      </c>
      <c r="AJ434" s="6">
        <v>42461</v>
      </c>
      <c r="AL434" t="s">
        <v>221</v>
      </c>
      <c r="AM434" t="s">
        <v>221</v>
      </c>
      <c r="AN434" t="s">
        <v>221</v>
      </c>
      <c r="AO434" t="s">
        <v>221</v>
      </c>
    </row>
    <row r="435" spans="1:41" hidden="1" x14ac:dyDescent="0.2">
      <c r="A435">
        <v>4</v>
      </c>
      <c r="B435" t="s">
        <v>151</v>
      </c>
      <c r="C435">
        <v>166</v>
      </c>
      <c r="D435" t="s">
        <v>1084</v>
      </c>
      <c r="E435">
        <v>1660010</v>
      </c>
      <c r="F435" t="s">
        <v>1503</v>
      </c>
      <c r="G435">
        <v>121000</v>
      </c>
      <c r="H435">
        <v>121</v>
      </c>
      <c r="I435" t="s">
        <v>410</v>
      </c>
      <c r="J435">
        <v>1</v>
      </c>
      <c r="K435" t="s">
        <v>214</v>
      </c>
      <c r="L435">
        <v>1</v>
      </c>
      <c r="M435" t="s">
        <v>215</v>
      </c>
      <c r="N435">
        <v>8</v>
      </c>
      <c r="O435" t="s">
        <v>228</v>
      </c>
      <c r="P435" t="s">
        <v>216</v>
      </c>
      <c r="Q435">
        <v>57976466</v>
      </c>
      <c r="R435" t="s">
        <v>1085</v>
      </c>
      <c r="S435" t="s">
        <v>1086</v>
      </c>
      <c r="T435" t="s">
        <v>219</v>
      </c>
      <c r="U435">
        <v>0.33</v>
      </c>
      <c r="V435">
        <v>0.33</v>
      </c>
      <c r="W435">
        <v>121</v>
      </c>
      <c r="X435" t="s">
        <v>410</v>
      </c>
      <c r="Y435">
        <v>0</v>
      </c>
      <c r="AA435">
        <v>80</v>
      </c>
      <c r="AB435" t="s">
        <v>220</v>
      </c>
      <c r="AC435">
        <v>5</v>
      </c>
      <c r="AD435">
        <v>111</v>
      </c>
      <c r="AE435" s="6">
        <v>32448</v>
      </c>
      <c r="AF435" s="6">
        <v>42932</v>
      </c>
      <c r="AG435" s="6">
        <v>51501</v>
      </c>
      <c r="AH435" s="6">
        <v>32448</v>
      </c>
      <c r="AI435" s="6">
        <v>51501</v>
      </c>
      <c r="AJ435" s="6">
        <v>42461</v>
      </c>
      <c r="AL435" t="s">
        <v>221</v>
      </c>
      <c r="AM435" t="s">
        <v>221</v>
      </c>
      <c r="AN435" t="s">
        <v>221</v>
      </c>
      <c r="AO435" t="s">
        <v>221</v>
      </c>
    </row>
    <row r="436" spans="1:41" hidden="1" x14ac:dyDescent="0.2">
      <c r="A436">
        <v>4</v>
      </c>
      <c r="B436" t="s">
        <v>151</v>
      </c>
      <c r="C436">
        <v>169</v>
      </c>
      <c r="D436" t="s">
        <v>1087</v>
      </c>
      <c r="E436">
        <v>1690010</v>
      </c>
      <c r="F436" t="s">
        <v>1089</v>
      </c>
      <c r="G436">
        <v>120800</v>
      </c>
      <c r="H436">
        <v>121</v>
      </c>
      <c r="I436" t="s">
        <v>410</v>
      </c>
      <c r="J436">
        <v>1</v>
      </c>
      <c r="K436" t="s">
        <v>214</v>
      </c>
      <c r="L436">
        <v>1</v>
      </c>
      <c r="M436" t="s">
        <v>215</v>
      </c>
      <c r="N436">
        <v>8</v>
      </c>
      <c r="O436" t="s">
        <v>228</v>
      </c>
      <c r="P436" t="s">
        <v>216</v>
      </c>
      <c r="Q436">
        <v>301172292</v>
      </c>
      <c r="R436" t="s">
        <v>1504</v>
      </c>
      <c r="S436" t="s">
        <v>1505</v>
      </c>
      <c r="T436" t="s">
        <v>219</v>
      </c>
      <c r="U436">
        <v>0.33</v>
      </c>
      <c r="V436">
        <v>0.33</v>
      </c>
      <c r="W436">
        <v>121</v>
      </c>
      <c r="X436" t="s">
        <v>410</v>
      </c>
      <c r="Y436">
        <v>0</v>
      </c>
      <c r="AA436">
        <v>80</v>
      </c>
      <c r="AB436" t="s">
        <v>220</v>
      </c>
      <c r="AC436">
        <v>4</v>
      </c>
      <c r="AE436" s="6">
        <v>42461</v>
      </c>
      <c r="AF436" s="6">
        <v>43191</v>
      </c>
      <c r="AG436" s="6">
        <v>44196</v>
      </c>
      <c r="AH436" s="6">
        <v>42461</v>
      </c>
      <c r="AI436" s="6">
        <v>47848</v>
      </c>
      <c r="AJ436" s="6">
        <v>42461</v>
      </c>
      <c r="AL436" t="s">
        <v>221</v>
      </c>
      <c r="AM436" t="s">
        <v>221</v>
      </c>
      <c r="AN436" t="s">
        <v>221</v>
      </c>
      <c r="AO436" t="s">
        <v>221</v>
      </c>
    </row>
    <row r="437" spans="1:41" hidden="1" x14ac:dyDescent="0.2">
      <c r="A437">
        <v>4</v>
      </c>
      <c r="B437" t="s">
        <v>151</v>
      </c>
      <c r="C437">
        <v>171</v>
      </c>
      <c r="D437" t="s">
        <v>1091</v>
      </c>
      <c r="E437">
        <v>1710000</v>
      </c>
      <c r="F437" t="s">
        <v>167</v>
      </c>
      <c r="G437">
        <v>8600</v>
      </c>
      <c r="H437">
        <v>121</v>
      </c>
      <c r="I437" t="s">
        <v>410</v>
      </c>
      <c r="J437">
        <v>1</v>
      </c>
      <c r="K437" t="s">
        <v>214</v>
      </c>
      <c r="L437">
        <v>1</v>
      </c>
      <c r="M437" t="s">
        <v>215</v>
      </c>
      <c r="N437">
        <v>8</v>
      </c>
      <c r="O437" t="s">
        <v>228</v>
      </c>
      <c r="P437" t="s">
        <v>216</v>
      </c>
      <c r="Q437">
        <v>305022402</v>
      </c>
      <c r="R437" t="s">
        <v>1506</v>
      </c>
      <c r="S437" t="s">
        <v>391</v>
      </c>
      <c r="T437" t="s">
        <v>219</v>
      </c>
      <c r="U437">
        <v>0.33</v>
      </c>
      <c r="V437">
        <v>0.33</v>
      </c>
      <c r="W437">
        <v>121</v>
      </c>
      <c r="X437" t="s">
        <v>410</v>
      </c>
      <c r="Y437">
        <v>0</v>
      </c>
      <c r="AA437">
        <v>80</v>
      </c>
      <c r="AB437" t="s">
        <v>220</v>
      </c>
      <c r="AC437">
        <v>3</v>
      </c>
      <c r="AE437" s="6">
        <v>43426</v>
      </c>
      <c r="AF437" s="6">
        <v>43623</v>
      </c>
      <c r="AG437" s="6">
        <v>44196</v>
      </c>
      <c r="AH437" s="6">
        <v>43395</v>
      </c>
      <c r="AI437" s="6">
        <v>44418</v>
      </c>
      <c r="AJ437" s="6">
        <v>42461</v>
      </c>
      <c r="AL437" t="s">
        <v>221</v>
      </c>
      <c r="AM437" t="s">
        <v>221</v>
      </c>
      <c r="AN437" t="s">
        <v>221</v>
      </c>
      <c r="AO437" t="s">
        <v>221</v>
      </c>
    </row>
    <row r="438" spans="1:41" hidden="1" x14ac:dyDescent="0.2">
      <c r="A438">
        <v>4</v>
      </c>
      <c r="B438" t="s">
        <v>151</v>
      </c>
      <c r="C438">
        <v>172</v>
      </c>
      <c r="D438" t="s">
        <v>1094</v>
      </c>
      <c r="E438">
        <v>1720000</v>
      </c>
      <c r="F438" t="s">
        <v>168</v>
      </c>
      <c r="G438">
        <v>13000</v>
      </c>
      <c r="H438">
        <v>121</v>
      </c>
      <c r="I438" t="s">
        <v>410</v>
      </c>
      <c r="J438">
        <v>1</v>
      </c>
      <c r="K438" t="s">
        <v>214</v>
      </c>
      <c r="L438">
        <v>1</v>
      </c>
      <c r="M438" t="s">
        <v>215</v>
      </c>
      <c r="N438">
        <v>8</v>
      </c>
      <c r="O438" t="s">
        <v>228</v>
      </c>
      <c r="P438" t="s">
        <v>216</v>
      </c>
      <c r="Q438">
        <v>40134256</v>
      </c>
      <c r="R438" t="s">
        <v>1507</v>
      </c>
      <c r="S438" t="s">
        <v>584</v>
      </c>
      <c r="T438" t="s">
        <v>219</v>
      </c>
      <c r="U438">
        <v>0.33</v>
      </c>
      <c r="V438">
        <v>0.33</v>
      </c>
      <c r="W438">
        <v>120</v>
      </c>
      <c r="X438" t="s">
        <v>227</v>
      </c>
      <c r="Y438">
        <v>0</v>
      </c>
      <c r="AA438">
        <v>80</v>
      </c>
      <c r="AB438" t="s">
        <v>220</v>
      </c>
      <c r="AC438">
        <v>4</v>
      </c>
      <c r="AE438" s="6">
        <v>43678</v>
      </c>
      <c r="AF438" s="6">
        <v>43678</v>
      </c>
      <c r="AG438" s="6">
        <v>47484</v>
      </c>
      <c r="AH438" s="6">
        <v>41883</v>
      </c>
      <c r="AI438" s="6">
        <v>44500</v>
      </c>
      <c r="AJ438" s="6">
        <v>42461</v>
      </c>
      <c r="AL438" t="s">
        <v>221</v>
      </c>
      <c r="AM438" t="s">
        <v>221</v>
      </c>
      <c r="AN438" t="s">
        <v>221</v>
      </c>
      <c r="AO438" t="s">
        <v>221</v>
      </c>
    </row>
    <row r="439" spans="1:41" hidden="1" x14ac:dyDescent="0.2">
      <c r="A439">
        <v>4</v>
      </c>
      <c r="B439" t="s">
        <v>151</v>
      </c>
      <c r="C439">
        <v>221</v>
      </c>
      <c r="D439" t="s">
        <v>1096</v>
      </c>
      <c r="E439">
        <v>2210000</v>
      </c>
      <c r="F439" t="s">
        <v>169</v>
      </c>
      <c r="G439">
        <v>4000</v>
      </c>
      <c r="H439">
        <v>64</v>
      </c>
      <c r="I439" t="s">
        <v>222</v>
      </c>
      <c r="J439">
        <v>1</v>
      </c>
      <c r="K439" t="s">
        <v>214</v>
      </c>
      <c r="L439">
        <v>1</v>
      </c>
      <c r="M439" t="s">
        <v>215</v>
      </c>
      <c r="N439">
        <v>0</v>
      </c>
      <c r="P439" t="s">
        <v>216</v>
      </c>
      <c r="Q439">
        <v>32938458</v>
      </c>
      <c r="R439" t="s">
        <v>1097</v>
      </c>
      <c r="S439" t="s">
        <v>1098</v>
      </c>
      <c r="T439" t="s">
        <v>219</v>
      </c>
      <c r="U439">
        <v>0.5</v>
      </c>
      <c r="V439">
        <v>0.5</v>
      </c>
      <c r="W439">
        <v>64</v>
      </c>
      <c r="X439" t="s">
        <v>222</v>
      </c>
      <c r="Y439">
        <v>0</v>
      </c>
      <c r="AA439">
        <v>80</v>
      </c>
      <c r="AB439" t="s">
        <v>220</v>
      </c>
      <c r="AC439">
        <v>6</v>
      </c>
      <c r="AD439">
        <v>104</v>
      </c>
      <c r="AE439" s="6">
        <v>40575</v>
      </c>
      <c r="AF439" s="6">
        <v>44037</v>
      </c>
      <c r="AG439" s="6">
        <v>47848</v>
      </c>
      <c r="AH439" s="6">
        <v>37850</v>
      </c>
      <c r="AI439" s="6">
        <v>47848</v>
      </c>
      <c r="AJ439" s="6">
        <v>39661</v>
      </c>
      <c r="AL439" t="s">
        <v>221</v>
      </c>
      <c r="AM439" t="s">
        <v>221</v>
      </c>
      <c r="AN439" t="s">
        <v>221</v>
      </c>
      <c r="AO439" t="s">
        <v>221</v>
      </c>
    </row>
    <row r="440" spans="1:41" hidden="1" x14ac:dyDescent="0.2">
      <c r="A440">
        <v>4</v>
      </c>
      <c r="B440" t="s">
        <v>151</v>
      </c>
      <c r="C440">
        <v>221</v>
      </c>
      <c r="D440" t="s">
        <v>1096</v>
      </c>
      <c r="E440">
        <v>2210000</v>
      </c>
      <c r="F440" t="s">
        <v>169</v>
      </c>
      <c r="G440">
        <v>4100</v>
      </c>
      <c r="H440">
        <v>64</v>
      </c>
      <c r="I440" t="s">
        <v>222</v>
      </c>
      <c r="J440">
        <v>1</v>
      </c>
      <c r="K440" t="s">
        <v>214</v>
      </c>
      <c r="L440">
        <v>1</v>
      </c>
      <c r="M440" t="s">
        <v>215</v>
      </c>
      <c r="N440">
        <v>0</v>
      </c>
      <c r="P440" t="s">
        <v>216</v>
      </c>
      <c r="U440">
        <v>0.5</v>
      </c>
      <c r="AJ440" s="6">
        <v>40026</v>
      </c>
      <c r="AL440" t="s">
        <v>221</v>
      </c>
      <c r="AM440" t="s">
        <v>221</v>
      </c>
      <c r="AN440" t="s">
        <v>221</v>
      </c>
      <c r="AO440" t="s">
        <v>221</v>
      </c>
    </row>
    <row r="441" spans="1:41" hidden="1" x14ac:dyDescent="0.2">
      <c r="A441">
        <v>4</v>
      </c>
      <c r="B441" t="s">
        <v>151</v>
      </c>
      <c r="C441">
        <v>221</v>
      </c>
      <c r="D441" t="s">
        <v>1096</v>
      </c>
      <c r="E441">
        <v>2210040</v>
      </c>
      <c r="F441" t="s">
        <v>1099</v>
      </c>
      <c r="G441">
        <v>120100</v>
      </c>
      <c r="H441">
        <v>120</v>
      </c>
      <c r="I441" t="s">
        <v>227</v>
      </c>
      <c r="J441">
        <v>1</v>
      </c>
      <c r="K441" t="s">
        <v>214</v>
      </c>
      <c r="L441">
        <v>1</v>
      </c>
      <c r="M441" t="s">
        <v>215</v>
      </c>
      <c r="N441">
        <v>8</v>
      </c>
      <c r="O441" t="s">
        <v>228</v>
      </c>
      <c r="P441" t="s">
        <v>216</v>
      </c>
      <c r="Q441">
        <v>38330510</v>
      </c>
      <c r="R441" t="s">
        <v>1410</v>
      </c>
      <c r="S441" t="s">
        <v>1508</v>
      </c>
      <c r="T441" t="s">
        <v>225</v>
      </c>
      <c r="U441">
        <v>0.33</v>
      </c>
      <c r="V441">
        <v>0.33</v>
      </c>
      <c r="W441">
        <v>120</v>
      </c>
      <c r="X441" t="s">
        <v>227</v>
      </c>
      <c r="Y441">
        <v>0</v>
      </c>
      <c r="AA441">
        <v>80</v>
      </c>
      <c r="AB441" t="s">
        <v>220</v>
      </c>
      <c r="AC441">
        <v>4</v>
      </c>
      <c r="AD441">
        <v>102</v>
      </c>
      <c r="AE441" s="6">
        <v>44035</v>
      </c>
      <c r="AF441" s="6">
        <v>44035</v>
      </c>
      <c r="AG441" s="6">
        <v>44127</v>
      </c>
      <c r="AH441" s="6">
        <v>41315</v>
      </c>
      <c r="AI441" s="6">
        <v>44865</v>
      </c>
      <c r="AJ441" s="6">
        <v>42461</v>
      </c>
      <c r="AL441" t="s">
        <v>221</v>
      </c>
      <c r="AM441" t="s">
        <v>221</v>
      </c>
      <c r="AN441" t="s">
        <v>221</v>
      </c>
      <c r="AO441" t="s">
        <v>221</v>
      </c>
    </row>
    <row r="442" spans="1:41" hidden="1" x14ac:dyDescent="0.2">
      <c r="A442">
        <v>4</v>
      </c>
      <c r="B442" t="s">
        <v>151</v>
      </c>
      <c r="C442">
        <v>222</v>
      </c>
      <c r="D442" t="s">
        <v>1102</v>
      </c>
      <c r="E442">
        <v>2220000</v>
      </c>
      <c r="F442" t="s">
        <v>170</v>
      </c>
      <c r="G442">
        <v>6300</v>
      </c>
      <c r="H442">
        <v>63</v>
      </c>
      <c r="I442" t="s">
        <v>2</v>
      </c>
      <c r="J442">
        <v>1</v>
      </c>
      <c r="K442" t="s">
        <v>214</v>
      </c>
      <c r="L442">
        <v>1</v>
      </c>
      <c r="M442" t="s">
        <v>215</v>
      </c>
      <c r="N442">
        <v>0</v>
      </c>
      <c r="P442" t="s">
        <v>216</v>
      </c>
      <c r="U442">
        <v>0.5</v>
      </c>
      <c r="AJ442" s="6">
        <v>34881</v>
      </c>
      <c r="AL442" t="s">
        <v>221</v>
      </c>
      <c r="AM442" t="s">
        <v>221</v>
      </c>
      <c r="AN442" t="s">
        <v>221</v>
      </c>
      <c r="AO442" t="s">
        <v>221</v>
      </c>
    </row>
    <row r="443" spans="1:41" hidden="1" x14ac:dyDescent="0.2">
      <c r="A443">
        <v>4</v>
      </c>
      <c r="B443" t="s">
        <v>151</v>
      </c>
      <c r="C443">
        <v>245</v>
      </c>
      <c r="D443" t="s">
        <v>1105</v>
      </c>
      <c r="E443">
        <v>2450000</v>
      </c>
      <c r="F443" t="s">
        <v>171</v>
      </c>
      <c r="G443">
        <v>2100</v>
      </c>
      <c r="H443">
        <v>64</v>
      </c>
      <c r="I443" t="s">
        <v>222</v>
      </c>
      <c r="J443">
        <v>1</v>
      </c>
      <c r="K443" t="s">
        <v>214</v>
      </c>
      <c r="L443">
        <v>1</v>
      </c>
      <c r="M443" t="s">
        <v>215</v>
      </c>
      <c r="N443">
        <v>0</v>
      </c>
      <c r="P443" t="s">
        <v>216</v>
      </c>
      <c r="Q443">
        <v>37241668</v>
      </c>
      <c r="R443" t="s">
        <v>1107</v>
      </c>
      <c r="S443" t="s">
        <v>1108</v>
      </c>
      <c r="T443" t="s">
        <v>225</v>
      </c>
      <c r="U443">
        <v>0.5</v>
      </c>
      <c r="V443">
        <v>0.5</v>
      </c>
      <c r="W443">
        <v>64</v>
      </c>
      <c r="X443" t="s">
        <v>222</v>
      </c>
      <c r="Y443">
        <v>0</v>
      </c>
      <c r="AA443">
        <v>80</v>
      </c>
      <c r="AB443" t="s">
        <v>220</v>
      </c>
      <c r="AC443">
        <v>6</v>
      </c>
      <c r="AD443">
        <v>101</v>
      </c>
      <c r="AE443" s="6">
        <v>41030</v>
      </c>
      <c r="AF443" s="6">
        <v>41030</v>
      </c>
      <c r="AG443" s="6">
        <v>52993</v>
      </c>
      <c r="AH443" s="6">
        <v>39481</v>
      </c>
      <c r="AI443" s="6">
        <v>53327</v>
      </c>
      <c r="AJ443" s="6">
        <v>39295</v>
      </c>
      <c r="AL443" t="s">
        <v>221</v>
      </c>
      <c r="AM443" t="s">
        <v>221</v>
      </c>
      <c r="AN443" t="s">
        <v>221</v>
      </c>
      <c r="AO443" t="s">
        <v>221</v>
      </c>
    </row>
    <row r="444" spans="1:41" hidden="1" x14ac:dyDescent="0.2">
      <c r="A444">
        <v>4</v>
      </c>
      <c r="B444" t="s">
        <v>151</v>
      </c>
      <c r="C444">
        <v>246</v>
      </c>
      <c r="D444" t="s">
        <v>1109</v>
      </c>
      <c r="E444">
        <v>2460000</v>
      </c>
      <c r="F444" t="s">
        <v>172</v>
      </c>
      <c r="G444">
        <v>64200</v>
      </c>
      <c r="H444">
        <v>64</v>
      </c>
      <c r="I444" t="s">
        <v>222</v>
      </c>
      <c r="J444">
        <v>1</v>
      </c>
      <c r="K444" t="s">
        <v>214</v>
      </c>
      <c r="L444">
        <v>1</v>
      </c>
      <c r="M444" t="s">
        <v>215</v>
      </c>
      <c r="N444">
        <v>0</v>
      </c>
      <c r="P444" t="s">
        <v>216</v>
      </c>
      <c r="Q444">
        <v>301479986</v>
      </c>
      <c r="R444" t="s">
        <v>1509</v>
      </c>
      <c r="S444" t="s">
        <v>1510</v>
      </c>
      <c r="T444" t="s">
        <v>219</v>
      </c>
      <c r="U444">
        <v>1</v>
      </c>
      <c r="V444">
        <v>1</v>
      </c>
      <c r="W444">
        <v>64</v>
      </c>
      <c r="X444" t="s">
        <v>222</v>
      </c>
      <c r="Y444">
        <v>1</v>
      </c>
      <c r="Z444" t="s">
        <v>1511</v>
      </c>
      <c r="AA444">
        <v>80</v>
      </c>
      <c r="AB444" t="s">
        <v>220</v>
      </c>
      <c r="AC444">
        <v>5</v>
      </c>
      <c r="AE444" s="6">
        <v>42887</v>
      </c>
      <c r="AF444" s="6">
        <v>43618</v>
      </c>
      <c r="AG444" s="6">
        <v>54941</v>
      </c>
      <c r="AH444" s="6">
        <v>41322</v>
      </c>
      <c r="AI444" s="6">
        <v>44837</v>
      </c>
      <c r="AJ444" s="6">
        <v>41275</v>
      </c>
      <c r="AL444" t="s">
        <v>221</v>
      </c>
      <c r="AM444" t="s">
        <v>221</v>
      </c>
      <c r="AN444" t="s">
        <v>221</v>
      </c>
      <c r="AO444" t="s">
        <v>221</v>
      </c>
    </row>
  </sheetData>
  <autoFilter ref="A1:AO444">
    <filterColumn colId="2">
      <filters>
        <filter val="536"/>
      </filters>
    </filterColumn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rightToLeft="1" workbookViewId="0">
      <pane ySplit="1" topLeftCell="A143" activePane="bottomLeft" state="frozen"/>
      <selection pane="bottomLeft" activeCell="E160" sqref="E160:J160"/>
    </sheetView>
  </sheetViews>
  <sheetFormatPr defaultRowHeight="14.25" x14ac:dyDescent="0.2"/>
  <cols>
    <col min="4" max="4" width="16.75" bestFit="1" customWidth="1"/>
    <col min="5" max="6" width="9" style="7"/>
    <col min="9" max="10" width="0" hidden="1" customWidth="1"/>
  </cols>
  <sheetData>
    <row r="1" spans="1:10" s="15" customFormat="1" ht="15" x14ac:dyDescent="0.25">
      <c r="A1" s="19" t="s">
        <v>11</v>
      </c>
      <c r="B1" s="20" t="s">
        <v>173</v>
      </c>
      <c r="C1" s="20" t="s">
        <v>174</v>
      </c>
      <c r="D1" s="20" t="s">
        <v>1512</v>
      </c>
      <c r="E1" s="17" t="s">
        <v>1115</v>
      </c>
      <c r="F1" s="17" t="s">
        <v>1116</v>
      </c>
      <c r="G1" s="17" t="s">
        <v>225</v>
      </c>
      <c r="H1" s="17" t="s">
        <v>219</v>
      </c>
      <c r="I1" s="18" t="s">
        <v>1111</v>
      </c>
      <c r="J1" s="18"/>
    </row>
    <row r="2" spans="1:10" x14ac:dyDescent="0.2">
      <c r="A2" s="13">
        <v>1</v>
      </c>
      <c r="B2" s="13" t="s">
        <v>12</v>
      </c>
      <c r="C2" s="13">
        <v>101</v>
      </c>
      <c r="D2" s="13" t="s">
        <v>13</v>
      </c>
      <c r="E2" s="14">
        <v>3.5</v>
      </c>
      <c r="F2" s="14">
        <v>3.5</v>
      </c>
      <c r="G2" s="14">
        <f>IFERROR(VLOOKUP(C2,'פילוח 12-2022'!A:E,2,FALSE),0)</f>
        <v>1</v>
      </c>
      <c r="H2" s="14">
        <f>IFERROR(VLOOKUP(C2,'פילוח 12-2022'!A:E,3,FALSE),0)</f>
        <v>2.5</v>
      </c>
      <c r="I2" s="7">
        <f>IFERROR(VLOOKUP(C2,'פילוח 12-2022'!A:E,5,FALSE),0)</f>
        <v>3.5</v>
      </c>
      <c r="J2" s="12">
        <f>I2-F2</f>
        <v>0</v>
      </c>
    </row>
    <row r="3" spans="1:10" x14ac:dyDescent="0.2">
      <c r="A3" s="13">
        <v>1</v>
      </c>
      <c r="B3" s="13" t="s">
        <v>12</v>
      </c>
      <c r="C3" s="13">
        <v>103</v>
      </c>
      <c r="D3" s="13" t="s">
        <v>14</v>
      </c>
      <c r="E3" s="14">
        <v>30.25</v>
      </c>
      <c r="F3" s="14">
        <v>29.5</v>
      </c>
      <c r="G3" s="14">
        <f>IFERROR(VLOOKUP(C3,'פילוח 12-2022'!A:E,2,FALSE),0)</f>
        <v>2.65</v>
      </c>
      <c r="H3" s="14">
        <f>IFERROR(VLOOKUP(C3,'פילוח 12-2022'!A:E,3,FALSE),0)</f>
        <v>26.85</v>
      </c>
      <c r="I3" s="7">
        <f>IFERROR(VLOOKUP(C3,'פילוח 12-2022'!A:E,5,FALSE),0)</f>
        <v>29.5</v>
      </c>
      <c r="J3" s="12">
        <f t="shared" ref="J3:J66" si="0">I3-F3</f>
        <v>0</v>
      </c>
    </row>
    <row r="4" spans="1:10" x14ac:dyDescent="0.2">
      <c r="A4" s="13">
        <v>1</v>
      </c>
      <c r="B4" s="13" t="s">
        <v>12</v>
      </c>
      <c r="C4" s="13">
        <v>104</v>
      </c>
      <c r="D4" s="13" t="s">
        <v>15</v>
      </c>
      <c r="E4" s="14">
        <v>12.09</v>
      </c>
      <c r="F4" s="14">
        <v>10.58</v>
      </c>
      <c r="G4" s="14">
        <f>IFERROR(VLOOKUP(C4,'פילוח 12-2022'!A:E,2,FALSE),0)</f>
        <v>0.24</v>
      </c>
      <c r="H4" s="14">
        <f>IFERROR(VLOOKUP(C4,'פילוח 12-2022'!A:E,3,FALSE),0)</f>
        <v>10.34</v>
      </c>
      <c r="I4" s="7">
        <f>IFERROR(VLOOKUP(C4,'פילוח 12-2022'!A:E,5,FALSE),0)</f>
        <v>10.58</v>
      </c>
      <c r="J4" s="12">
        <f t="shared" si="0"/>
        <v>0</v>
      </c>
    </row>
    <row r="5" spans="1:10" x14ac:dyDescent="0.2">
      <c r="A5" s="13">
        <v>1</v>
      </c>
      <c r="B5" s="13" t="s">
        <v>12</v>
      </c>
      <c r="C5" s="13">
        <v>121</v>
      </c>
      <c r="D5" s="13" t="s">
        <v>16</v>
      </c>
      <c r="E5" s="14">
        <v>1.5</v>
      </c>
      <c r="F5" s="14">
        <v>1.5</v>
      </c>
      <c r="G5" s="14">
        <f>IFERROR(VLOOKUP(C5,'פילוח 12-2022'!A:E,2,FALSE),0)</f>
        <v>0</v>
      </c>
      <c r="H5" s="14">
        <f>IFERROR(VLOOKUP(C5,'פילוח 12-2022'!A:E,3,FALSE),0)</f>
        <v>1.5</v>
      </c>
      <c r="I5" s="7">
        <f>IFERROR(VLOOKUP(C5,'פילוח 12-2022'!A:E,5,FALSE),0)</f>
        <v>1.5</v>
      </c>
      <c r="J5" s="12">
        <f t="shared" si="0"/>
        <v>0</v>
      </c>
    </row>
    <row r="6" spans="1:10" x14ac:dyDescent="0.2">
      <c r="A6" s="13">
        <v>1</v>
      </c>
      <c r="B6" s="13" t="s">
        <v>12</v>
      </c>
      <c r="C6" s="13">
        <v>124</v>
      </c>
      <c r="D6" s="13" t="s">
        <v>17</v>
      </c>
      <c r="E6" s="14">
        <v>0.5</v>
      </c>
      <c r="F6" s="14"/>
      <c r="G6" s="14">
        <f>IFERROR(VLOOKUP(C6,'פילוח 12-2022'!A:E,2,FALSE),0)</f>
        <v>0</v>
      </c>
      <c r="H6" s="14">
        <f>IFERROR(VLOOKUP(C6,'פילוח 12-2022'!A:E,3,FALSE),0)</f>
        <v>0</v>
      </c>
      <c r="I6" s="7">
        <f>IFERROR(VLOOKUP(C6,'פילוח 12-2022'!A:E,5,FALSE),0)</f>
        <v>0</v>
      </c>
      <c r="J6" s="12">
        <f t="shared" si="0"/>
        <v>0</v>
      </c>
    </row>
    <row r="7" spans="1:10" x14ac:dyDescent="0.2">
      <c r="A7" s="13">
        <v>1</v>
      </c>
      <c r="B7" s="13" t="s">
        <v>12</v>
      </c>
      <c r="C7" s="13">
        <v>129</v>
      </c>
      <c r="D7" s="13" t="s">
        <v>18</v>
      </c>
      <c r="E7" s="14">
        <v>1.5</v>
      </c>
      <c r="F7" s="14">
        <v>1.5</v>
      </c>
      <c r="G7" s="14">
        <f>IFERROR(VLOOKUP(C7,'פילוח 12-2022'!A:E,2,FALSE),0)</f>
        <v>1</v>
      </c>
      <c r="H7" s="14">
        <f>IFERROR(VLOOKUP(C7,'פילוח 12-2022'!A:E,3,FALSE),0)</f>
        <v>0.5</v>
      </c>
      <c r="I7" s="7">
        <f>IFERROR(VLOOKUP(C7,'פילוח 12-2022'!A:E,5,FALSE),0)</f>
        <v>1.5</v>
      </c>
      <c r="J7" s="12">
        <f t="shared" si="0"/>
        <v>0</v>
      </c>
    </row>
    <row r="8" spans="1:10" x14ac:dyDescent="0.2">
      <c r="A8" s="13">
        <v>1</v>
      </c>
      <c r="B8" s="13" t="s">
        <v>12</v>
      </c>
      <c r="C8" s="13">
        <v>131</v>
      </c>
      <c r="D8" s="13" t="s">
        <v>19</v>
      </c>
      <c r="E8" s="14">
        <v>0.75</v>
      </c>
      <c r="F8" s="14">
        <v>0.75</v>
      </c>
      <c r="G8" s="14">
        <f>IFERROR(VLOOKUP(C8,'פילוח 12-2022'!A:E,2,FALSE),0)</f>
        <v>0</v>
      </c>
      <c r="H8" s="14">
        <f>IFERROR(VLOOKUP(C8,'פילוח 12-2022'!A:E,3,FALSE),0)</f>
        <v>0.75</v>
      </c>
      <c r="I8" s="7">
        <f>IFERROR(VLOOKUP(C8,'פילוח 12-2022'!A:E,5,FALSE),0)</f>
        <v>0.75</v>
      </c>
      <c r="J8" s="12">
        <f t="shared" si="0"/>
        <v>0</v>
      </c>
    </row>
    <row r="9" spans="1:10" x14ac:dyDescent="0.2">
      <c r="A9" s="13">
        <v>1</v>
      </c>
      <c r="B9" s="13" t="s">
        <v>12</v>
      </c>
      <c r="C9" s="13">
        <v>134</v>
      </c>
      <c r="D9" s="13" t="s">
        <v>20</v>
      </c>
      <c r="E9" s="14">
        <v>0.5</v>
      </c>
      <c r="F9" s="14">
        <v>0.5</v>
      </c>
      <c r="G9" s="14">
        <f>IFERROR(VLOOKUP(C9,'פילוח 12-2022'!A:E,2,FALSE),0)</f>
        <v>0</v>
      </c>
      <c r="H9" s="14">
        <f>IFERROR(VLOOKUP(C9,'פילוח 12-2022'!A:E,3,FALSE),0)</f>
        <v>0.5</v>
      </c>
      <c r="I9" s="7">
        <f>IFERROR(VLOOKUP(C9,'פילוח 12-2022'!A:E,5,FALSE),0)</f>
        <v>0.5</v>
      </c>
      <c r="J9" s="12">
        <f t="shared" si="0"/>
        <v>0</v>
      </c>
    </row>
    <row r="10" spans="1:10" x14ac:dyDescent="0.2">
      <c r="A10" s="13">
        <v>1</v>
      </c>
      <c r="B10" s="13" t="s">
        <v>12</v>
      </c>
      <c r="C10" s="13">
        <v>140</v>
      </c>
      <c r="D10" s="13" t="s">
        <v>21</v>
      </c>
      <c r="E10" s="14">
        <v>0.5</v>
      </c>
      <c r="F10" s="14">
        <v>0.5</v>
      </c>
      <c r="G10" s="14">
        <f>IFERROR(VLOOKUP(C10,'פילוח 12-2022'!A:E,2,FALSE),0)</f>
        <v>0</v>
      </c>
      <c r="H10" s="14">
        <f>IFERROR(VLOOKUP(C10,'פילוח 12-2022'!A:E,3,FALSE),0)</f>
        <v>0.5</v>
      </c>
      <c r="I10" s="7">
        <f>IFERROR(VLOOKUP(C10,'פילוח 12-2022'!A:E,5,FALSE),0)</f>
        <v>0.5</v>
      </c>
      <c r="J10" s="12">
        <f t="shared" si="0"/>
        <v>0</v>
      </c>
    </row>
    <row r="11" spans="1:10" x14ac:dyDescent="0.2">
      <c r="A11" s="13">
        <v>1</v>
      </c>
      <c r="B11" s="13" t="s">
        <v>12</v>
      </c>
      <c r="C11" s="13">
        <v>141</v>
      </c>
      <c r="D11" s="13" t="s">
        <v>22</v>
      </c>
      <c r="E11" s="14">
        <v>0.33</v>
      </c>
      <c r="F11" s="14">
        <v>0.33</v>
      </c>
      <c r="G11" s="14">
        <f>IFERROR(VLOOKUP(C11,'פילוח 12-2022'!A:E,2,FALSE),0)</f>
        <v>0</v>
      </c>
      <c r="H11" s="14">
        <f>IFERROR(VLOOKUP(C11,'פילוח 12-2022'!A:E,3,FALSE),0)</f>
        <v>0.33</v>
      </c>
      <c r="I11" s="7">
        <f>IFERROR(VLOOKUP(C11,'פילוח 12-2022'!A:E,5,FALSE),0)</f>
        <v>0.33</v>
      </c>
      <c r="J11" s="12">
        <f t="shared" si="0"/>
        <v>0</v>
      </c>
    </row>
    <row r="12" spans="1:10" x14ac:dyDescent="0.2">
      <c r="A12" s="13">
        <v>1</v>
      </c>
      <c r="B12" s="13" t="s">
        <v>12</v>
      </c>
      <c r="C12" s="13">
        <v>142</v>
      </c>
      <c r="D12" s="13" t="s">
        <v>23</v>
      </c>
      <c r="E12" s="14">
        <v>0.33</v>
      </c>
      <c r="F12" s="14">
        <v>0.33</v>
      </c>
      <c r="G12" s="14">
        <f>IFERROR(VLOOKUP(C12,'פילוח 12-2022'!A:E,2,FALSE),0)</f>
        <v>0</v>
      </c>
      <c r="H12" s="14">
        <f>IFERROR(VLOOKUP(C12,'פילוח 12-2022'!A:E,3,FALSE),0)</f>
        <v>0.33</v>
      </c>
      <c r="I12" s="7">
        <f>IFERROR(VLOOKUP(C12,'פילוח 12-2022'!A:E,5,FALSE),0)</f>
        <v>0.33</v>
      </c>
      <c r="J12" s="12">
        <f t="shared" si="0"/>
        <v>0</v>
      </c>
    </row>
    <row r="13" spans="1:10" x14ac:dyDescent="0.2">
      <c r="A13" s="13">
        <v>1</v>
      </c>
      <c r="B13" s="13" t="s">
        <v>12</v>
      </c>
      <c r="C13" s="13">
        <v>146</v>
      </c>
      <c r="D13" s="13" t="s">
        <v>24</v>
      </c>
      <c r="E13" s="14">
        <v>1.25</v>
      </c>
      <c r="F13" s="14">
        <v>1.25</v>
      </c>
      <c r="G13" s="14">
        <f>IFERROR(VLOOKUP(C13,'פילוח 12-2022'!A:E,2,FALSE),0)</f>
        <v>0</v>
      </c>
      <c r="H13" s="14">
        <f>IFERROR(VLOOKUP(C13,'פילוח 12-2022'!A:E,3,FALSE),0)</f>
        <v>1.25</v>
      </c>
      <c r="I13" s="7">
        <f>IFERROR(VLOOKUP(C13,'פילוח 12-2022'!A:E,5,FALSE),0)</f>
        <v>1.25</v>
      </c>
      <c r="J13" s="12">
        <f t="shared" si="0"/>
        <v>0</v>
      </c>
    </row>
    <row r="14" spans="1:10" x14ac:dyDescent="0.2">
      <c r="A14" s="13">
        <v>1</v>
      </c>
      <c r="B14" s="13" t="s">
        <v>12</v>
      </c>
      <c r="C14" s="13">
        <v>147</v>
      </c>
      <c r="D14" s="13" t="s">
        <v>25</v>
      </c>
      <c r="E14" s="14">
        <v>1.25</v>
      </c>
      <c r="F14" s="14">
        <v>1.25</v>
      </c>
      <c r="G14" s="14">
        <f>IFERROR(VLOOKUP(C14,'פילוח 12-2022'!A:E,2,FALSE),0)</f>
        <v>0</v>
      </c>
      <c r="H14" s="14">
        <f>IFERROR(VLOOKUP(C14,'פילוח 12-2022'!A:E,3,FALSE),0)</f>
        <v>1.25</v>
      </c>
      <c r="I14" s="7">
        <f>IFERROR(VLOOKUP(C14,'פילוח 12-2022'!A:E,5,FALSE),0)</f>
        <v>1.25</v>
      </c>
      <c r="J14" s="12">
        <f t="shared" si="0"/>
        <v>0</v>
      </c>
    </row>
    <row r="15" spans="1:10" x14ac:dyDescent="0.2">
      <c r="A15" s="13">
        <v>1</v>
      </c>
      <c r="B15" s="13" t="s">
        <v>12</v>
      </c>
      <c r="C15" s="13">
        <v>162</v>
      </c>
      <c r="D15" s="13" t="s">
        <v>26</v>
      </c>
      <c r="E15" s="14">
        <v>0.03</v>
      </c>
      <c r="F15" s="14"/>
      <c r="G15" s="14">
        <f>IFERROR(VLOOKUP(C15,'פילוח 12-2022'!A:E,2,FALSE),0)</f>
        <v>0</v>
      </c>
      <c r="H15" s="14">
        <f>IFERROR(VLOOKUP(C15,'פילוח 12-2022'!A:E,3,FALSE),0)</f>
        <v>0</v>
      </c>
      <c r="I15" s="7">
        <f>IFERROR(VLOOKUP(C15,'פילוח 12-2022'!A:E,5,FALSE),0)</f>
        <v>0</v>
      </c>
      <c r="J15" s="12">
        <f t="shared" si="0"/>
        <v>0</v>
      </c>
    </row>
    <row r="16" spans="1:10" x14ac:dyDescent="0.2">
      <c r="A16" s="13">
        <v>1</v>
      </c>
      <c r="B16" s="13" t="s">
        <v>12</v>
      </c>
      <c r="C16" s="13">
        <v>164</v>
      </c>
      <c r="D16" s="13" t="s">
        <v>27</v>
      </c>
      <c r="E16" s="14">
        <v>1</v>
      </c>
      <c r="F16" s="14">
        <v>1</v>
      </c>
      <c r="G16" s="14">
        <f>IFERROR(VLOOKUP(C16,'פילוח 12-2022'!A:E,2,FALSE),0)</f>
        <v>0</v>
      </c>
      <c r="H16" s="14">
        <f>IFERROR(VLOOKUP(C16,'פילוח 12-2022'!A:E,3,FALSE),0)</f>
        <v>1</v>
      </c>
      <c r="I16" s="7">
        <f>IFERROR(VLOOKUP(C16,'פילוח 12-2022'!A:E,5,FALSE),0)</f>
        <v>1</v>
      </c>
      <c r="J16" s="12">
        <f t="shared" si="0"/>
        <v>0</v>
      </c>
    </row>
    <row r="17" spans="1:10" x14ac:dyDescent="0.2">
      <c r="A17" s="13">
        <v>1</v>
      </c>
      <c r="B17" s="13" t="s">
        <v>12</v>
      </c>
      <c r="C17" s="13">
        <v>167</v>
      </c>
      <c r="D17" s="13" t="s">
        <v>28</v>
      </c>
      <c r="E17" s="14">
        <v>0.33</v>
      </c>
      <c r="F17" s="14">
        <v>0.33</v>
      </c>
      <c r="G17" s="14">
        <f>IFERROR(VLOOKUP(C17,'פילוח 12-2022'!A:E,2,FALSE),0)</f>
        <v>0</v>
      </c>
      <c r="H17" s="14">
        <f>IFERROR(VLOOKUP(C17,'פילוח 12-2022'!A:E,3,FALSE),0)</f>
        <v>0.33</v>
      </c>
      <c r="I17" s="7">
        <f>IFERROR(VLOOKUP(C17,'פילוח 12-2022'!A:E,5,FALSE),0)</f>
        <v>0.33</v>
      </c>
      <c r="J17" s="12">
        <f t="shared" si="0"/>
        <v>0</v>
      </c>
    </row>
    <row r="18" spans="1:10" x14ac:dyDescent="0.2">
      <c r="A18" s="13">
        <v>1</v>
      </c>
      <c r="B18" s="13" t="s">
        <v>12</v>
      </c>
      <c r="C18" s="13">
        <v>168</v>
      </c>
      <c r="D18" s="13" t="s">
        <v>29</v>
      </c>
      <c r="E18" s="14">
        <v>0.5</v>
      </c>
      <c r="F18" s="14"/>
      <c r="G18" s="14">
        <f>IFERROR(VLOOKUP(C18,'פילוח 12-2022'!A:E,2,FALSE),0)</f>
        <v>0</v>
      </c>
      <c r="H18" s="14">
        <f>IFERROR(VLOOKUP(C18,'פילוח 12-2022'!A:E,3,FALSE),0)</f>
        <v>0</v>
      </c>
      <c r="I18" s="7">
        <f>IFERROR(VLOOKUP(C18,'פילוח 12-2022'!A:E,5,FALSE),0)</f>
        <v>0</v>
      </c>
      <c r="J18" s="12">
        <f t="shared" si="0"/>
        <v>0</v>
      </c>
    </row>
    <row r="19" spans="1:10" x14ac:dyDescent="0.2">
      <c r="A19" s="13">
        <v>1</v>
      </c>
      <c r="B19" s="13" t="s">
        <v>12</v>
      </c>
      <c r="C19" s="13">
        <v>173</v>
      </c>
      <c r="D19" s="13" t="s">
        <v>30</v>
      </c>
      <c r="E19" s="14">
        <v>1</v>
      </c>
      <c r="F19" s="14">
        <v>0.5</v>
      </c>
      <c r="G19" s="14">
        <f>IFERROR(VLOOKUP(C19,'פילוח 12-2022'!A:E,2,FALSE),0)</f>
        <v>0</v>
      </c>
      <c r="H19" s="14">
        <f>IFERROR(VLOOKUP(C19,'פילוח 12-2022'!A:E,3,FALSE),0)</f>
        <v>0.5</v>
      </c>
      <c r="I19" s="7">
        <f>IFERROR(VLOOKUP(C19,'פילוח 12-2022'!A:E,5,FALSE),0)</f>
        <v>0.5</v>
      </c>
      <c r="J19" s="12">
        <f t="shared" si="0"/>
        <v>0</v>
      </c>
    </row>
    <row r="20" spans="1:10" x14ac:dyDescent="0.2">
      <c r="A20" s="13">
        <v>1</v>
      </c>
      <c r="B20" s="13" t="s">
        <v>12</v>
      </c>
      <c r="C20" s="13">
        <v>174</v>
      </c>
      <c r="D20" s="13" t="s">
        <v>31</v>
      </c>
      <c r="E20" s="14">
        <v>0.33</v>
      </c>
      <c r="F20" s="14">
        <v>0.33</v>
      </c>
      <c r="G20" s="14">
        <f>IFERROR(VLOOKUP(C20,'פילוח 12-2022'!A:E,2,FALSE),0)</f>
        <v>0</v>
      </c>
      <c r="H20" s="14">
        <f>IFERROR(VLOOKUP(C20,'פילוח 12-2022'!A:E,3,FALSE),0)</f>
        <v>0.33</v>
      </c>
      <c r="I20" s="7">
        <f>IFERROR(VLOOKUP(C20,'פילוח 12-2022'!A:E,5,FALSE),0)</f>
        <v>0.33</v>
      </c>
      <c r="J20" s="12">
        <f t="shared" si="0"/>
        <v>0</v>
      </c>
    </row>
    <row r="21" spans="1:10" x14ac:dyDescent="0.2">
      <c r="A21" s="13">
        <v>1</v>
      </c>
      <c r="B21" s="13" t="s">
        <v>12</v>
      </c>
      <c r="C21" s="13">
        <v>178</v>
      </c>
      <c r="D21" s="13" t="s">
        <v>32</v>
      </c>
      <c r="E21" s="14">
        <v>1.25</v>
      </c>
      <c r="F21" s="14">
        <v>1.25</v>
      </c>
      <c r="G21" s="14">
        <f>IFERROR(VLOOKUP(C21,'פילוח 12-2022'!A:E,2,FALSE),0)</f>
        <v>0</v>
      </c>
      <c r="H21" s="14">
        <f>IFERROR(VLOOKUP(C21,'פילוח 12-2022'!A:E,3,FALSE),0)</f>
        <v>1.25</v>
      </c>
      <c r="I21" s="7">
        <f>IFERROR(VLOOKUP(C21,'פילוח 12-2022'!A:E,5,FALSE),0)</f>
        <v>1.25</v>
      </c>
      <c r="J21" s="12">
        <f t="shared" si="0"/>
        <v>0</v>
      </c>
    </row>
    <row r="22" spans="1:10" x14ac:dyDescent="0.2">
      <c r="A22" s="13">
        <v>1</v>
      </c>
      <c r="B22" s="13" t="s">
        <v>12</v>
      </c>
      <c r="C22" s="13">
        <v>184</v>
      </c>
      <c r="D22" s="13" t="s">
        <v>33</v>
      </c>
      <c r="E22" s="14">
        <v>0.5</v>
      </c>
      <c r="F22" s="14">
        <v>0.5</v>
      </c>
      <c r="G22" s="14">
        <f>IFERROR(VLOOKUP(C22,'פילוח 12-2022'!A:E,2,FALSE),0)</f>
        <v>0</v>
      </c>
      <c r="H22" s="14">
        <f>IFERROR(VLOOKUP(C22,'פילוח 12-2022'!A:E,3,FALSE),0)</f>
        <v>0.5</v>
      </c>
      <c r="I22" s="7">
        <f>IFERROR(VLOOKUP(C22,'פילוח 12-2022'!A:E,5,FALSE),0)</f>
        <v>0.5</v>
      </c>
      <c r="J22" s="12">
        <f t="shared" si="0"/>
        <v>0</v>
      </c>
    </row>
    <row r="23" spans="1:10" x14ac:dyDescent="0.2">
      <c r="A23" s="13">
        <v>1</v>
      </c>
      <c r="B23" s="13" t="s">
        <v>12</v>
      </c>
      <c r="C23" s="13">
        <v>186</v>
      </c>
      <c r="D23" s="13" t="s">
        <v>34</v>
      </c>
      <c r="E23" s="14">
        <v>0.41</v>
      </c>
      <c r="F23" s="14">
        <v>0.41</v>
      </c>
      <c r="G23" s="14">
        <f>IFERROR(VLOOKUP(C23,'פילוח 12-2022'!A:E,2,FALSE),0)</f>
        <v>0.41</v>
      </c>
      <c r="H23" s="14">
        <f>IFERROR(VLOOKUP(C23,'פילוח 12-2022'!A:E,3,FALSE),0)</f>
        <v>0</v>
      </c>
      <c r="I23" s="7">
        <f>IFERROR(VLOOKUP(C23,'פילוח 12-2022'!A:E,5,FALSE),0)</f>
        <v>0.41</v>
      </c>
      <c r="J23" s="12">
        <f t="shared" si="0"/>
        <v>0</v>
      </c>
    </row>
    <row r="24" spans="1:10" x14ac:dyDescent="0.2">
      <c r="A24" s="13">
        <v>1</v>
      </c>
      <c r="B24" s="13" t="s">
        <v>12</v>
      </c>
      <c r="C24" s="13">
        <v>223</v>
      </c>
      <c r="D24" s="13" t="s">
        <v>35</v>
      </c>
      <c r="E24" s="14">
        <v>0.5</v>
      </c>
      <c r="F24" s="14"/>
      <c r="G24" s="14">
        <f>IFERROR(VLOOKUP(C24,'פילוח 12-2022'!A:E,2,FALSE),0)</f>
        <v>0</v>
      </c>
      <c r="H24" s="14">
        <f>IFERROR(VLOOKUP(C24,'פילוח 12-2022'!A:E,3,FALSE),0)</f>
        <v>0</v>
      </c>
      <c r="I24" s="7">
        <f>IFERROR(VLOOKUP(C24,'פילוח 12-2022'!A:E,5,FALSE),0)</f>
        <v>0</v>
      </c>
      <c r="J24" s="12">
        <f t="shared" si="0"/>
        <v>0</v>
      </c>
    </row>
    <row r="25" spans="1:10" x14ac:dyDescent="0.2">
      <c r="A25" s="13">
        <v>2</v>
      </c>
      <c r="B25" s="13" t="s">
        <v>36</v>
      </c>
      <c r="C25" s="13">
        <v>300</v>
      </c>
      <c r="D25" s="13" t="s">
        <v>37</v>
      </c>
      <c r="E25" s="14">
        <v>9.4700000000000006</v>
      </c>
      <c r="F25" s="14">
        <v>9.02</v>
      </c>
      <c r="G25" s="14">
        <f>IFERROR(VLOOKUP(C25,'פילוח 12-2022'!A:E,2,FALSE),0)</f>
        <v>1.1600000000000001</v>
      </c>
      <c r="H25" s="14">
        <f>IFERROR(VLOOKUP(C25,'פילוח 12-2022'!A:E,3,FALSE),0)</f>
        <v>7.8599999999999994</v>
      </c>
      <c r="I25" s="7">
        <f>IFERROR(VLOOKUP(C25,'פילוח 12-2022'!A:E,5,FALSE),0)</f>
        <v>9.02</v>
      </c>
      <c r="J25" s="12">
        <f t="shared" si="0"/>
        <v>0</v>
      </c>
    </row>
    <row r="26" spans="1:10" x14ac:dyDescent="0.2">
      <c r="A26" s="13">
        <v>2</v>
      </c>
      <c r="B26" s="13" t="s">
        <v>36</v>
      </c>
      <c r="C26" s="13">
        <v>301</v>
      </c>
      <c r="D26" s="13" t="s">
        <v>38</v>
      </c>
      <c r="E26" s="14">
        <v>6.15</v>
      </c>
      <c r="F26" s="14">
        <v>2.25</v>
      </c>
      <c r="G26" s="14">
        <f>IFERROR(VLOOKUP(C26,'פילוח 12-2022'!A:E,2,FALSE),0)</f>
        <v>0</v>
      </c>
      <c r="H26" s="14">
        <f>IFERROR(VLOOKUP(C26,'פילוח 12-2022'!A:E,3,FALSE),0)</f>
        <v>2.25</v>
      </c>
      <c r="I26" s="7">
        <f>IFERROR(VLOOKUP(C26,'פילוח 12-2022'!A:E,5,FALSE),0)</f>
        <v>2.25</v>
      </c>
      <c r="J26" s="12">
        <f t="shared" si="0"/>
        <v>0</v>
      </c>
    </row>
    <row r="27" spans="1:10" x14ac:dyDescent="0.2">
      <c r="A27" s="13">
        <v>2</v>
      </c>
      <c r="B27" s="13" t="s">
        <v>36</v>
      </c>
      <c r="C27" s="13">
        <v>302</v>
      </c>
      <c r="D27" s="13" t="s">
        <v>39</v>
      </c>
      <c r="E27" s="14">
        <v>2</v>
      </c>
      <c r="F27" s="14">
        <v>1.5</v>
      </c>
      <c r="G27" s="14">
        <f>IFERROR(VLOOKUP(C27,'פילוח 12-2022'!A:E,2,FALSE),0)</f>
        <v>1</v>
      </c>
      <c r="H27" s="14">
        <f>IFERROR(VLOOKUP(C27,'פילוח 12-2022'!A:E,3,FALSE),0)</f>
        <v>0.5</v>
      </c>
      <c r="I27" s="7">
        <f>IFERROR(VLOOKUP(C27,'פילוח 12-2022'!A:E,5,FALSE),0)</f>
        <v>1.5</v>
      </c>
      <c r="J27" s="12">
        <f t="shared" si="0"/>
        <v>0</v>
      </c>
    </row>
    <row r="28" spans="1:10" x14ac:dyDescent="0.2">
      <c r="A28" s="13">
        <v>2</v>
      </c>
      <c r="B28" s="13" t="s">
        <v>36</v>
      </c>
      <c r="C28" s="13">
        <v>303</v>
      </c>
      <c r="D28" s="13" t="s">
        <v>40</v>
      </c>
      <c r="E28" s="14">
        <v>2.75</v>
      </c>
      <c r="F28" s="14">
        <v>2.75</v>
      </c>
      <c r="G28" s="14">
        <f>IFERROR(VLOOKUP(C28,'פילוח 12-2022'!A:E,2,FALSE),0)</f>
        <v>0</v>
      </c>
      <c r="H28" s="14">
        <f>IFERROR(VLOOKUP(C28,'פילוח 12-2022'!A:E,3,FALSE),0)</f>
        <v>2.75</v>
      </c>
      <c r="I28" s="7">
        <f>IFERROR(VLOOKUP(C28,'פילוח 12-2022'!A:E,5,FALSE),0)</f>
        <v>2.75</v>
      </c>
      <c r="J28" s="12">
        <f t="shared" si="0"/>
        <v>0</v>
      </c>
    </row>
    <row r="29" spans="1:10" x14ac:dyDescent="0.2">
      <c r="A29" s="13">
        <v>2</v>
      </c>
      <c r="B29" s="13" t="s">
        <v>36</v>
      </c>
      <c r="C29" s="13">
        <v>304</v>
      </c>
      <c r="D29" s="13" t="s">
        <v>41</v>
      </c>
      <c r="E29" s="14">
        <v>4.1500000000000004</v>
      </c>
      <c r="F29" s="14">
        <v>4.1500000000000004</v>
      </c>
      <c r="G29" s="14">
        <f>IFERROR(VLOOKUP(C29,'פילוח 12-2022'!A:E,2,FALSE),0)</f>
        <v>0</v>
      </c>
      <c r="H29" s="14">
        <f>IFERROR(VLOOKUP(C29,'פילוח 12-2022'!A:E,3,FALSE),0)</f>
        <v>4.1500000000000004</v>
      </c>
      <c r="I29" s="7">
        <f>IFERROR(VLOOKUP(C29,'פילוח 12-2022'!A:E,5,FALSE),0)</f>
        <v>4.1500000000000004</v>
      </c>
      <c r="J29" s="12">
        <f t="shared" si="0"/>
        <v>0</v>
      </c>
    </row>
    <row r="30" spans="1:10" x14ac:dyDescent="0.2">
      <c r="A30" s="13">
        <v>2</v>
      </c>
      <c r="B30" s="13" t="s">
        <v>36</v>
      </c>
      <c r="C30" s="13">
        <v>305</v>
      </c>
      <c r="D30" s="13" t="s">
        <v>42</v>
      </c>
      <c r="E30" s="14">
        <v>3.56</v>
      </c>
      <c r="F30" s="14">
        <v>3.42</v>
      </c>
      <c r="G30" s="14">
        <f>IFERROR(VLOOKUP(C30,'פילוח 12-2022'!A:E,2,FALSE),0)</f>
        <v>0.75</v>
      </c>
      <c r="H30" s="14">
        <f>IFERROR(VLOOKUP(C30,'פילוח 12-2022'!A:E,3,FALSE),0)-J30</f>
        <v>2.67</v>
      </c>
      <c r="I30" s="7">
        <f>IFERROR(VLOOKUP(C30,'פילוח 12-2022'!A:E,5,FALSE),0)</f>
        <v>3.5300000000000002</v>
      </c>
      <c r="J30" s="12">
        <f t="shared" si="0"/>
        <v>0.11000000000000032</v>
      </c>
    </row>
    <row r="31" spans="1:10" x14ac:dyDescent="0.2">
      <c r="A31" s="13">
        <v>2</v>
      </c>
      <c r="B31" s="13" t="s">
        <v>36</v>
      </c>
      <c r="C31" s="13">
        <v>306</v>
      </c>
      <c r="D31" s="13" t="s">
        <v>43</v>
      </c>
      <c r="E31" s="14">
        <v>1.5</v>
      </c>
      <c r="F31" s="14">
        <v>0.5</v>
      </c>
      <c r="G31" s="14">
        <f>IFERROR(VLOOKUP(C31,'פילוח 12-2022'!A:E,2,FALSE),0)</f>
        <v>0</v>
      </c>
      <c r="H31" s="14">
        <f>IFERROR(VLOOKUP(C31,'פילוח 12-2022'!A:E,3,FALSE),0)</f>
        <v>0.5</v>
      </c>
      <c r="I31" s="7">
        <f>IFERROR(VLOOKUP(C31,'פילוח 12-2022'!A:E,5,FALSE),0)</f>
        <v>0.5</v>
      </c>
      <c r="J31" s="12">
        <f t="shared" si="0"/>
        <v>0</v>
      </c>
    </row>
    <row r="32" spans="1:10" x14ac:dyDescent="0.2">
      <c r="A32" s="13">
        <v>2</v>
      </c>
      <c r="B32" s="13" t="s">
        <v>36</v>
      </c>
      <c r="C32" s="13">
        <v>307</v>
      </c>
      <c r="D32" s="13" t="s">
        <v>44</v>
      </c>
      <c r="E32" s="14">
        <v>4</v>
      </c>
      <c r="F32" s="14">
        <v>4</v>
      </c>
      <c r="G32" s="14">
        <f>IFERROR(VLOOKUP(C32,'פילוח 12-2022'!A:E,2,FALSE),0)</f>
        <v>0.25</v>
      </c>
      <c r="H32" s="14">
        <f>IFERROR(VLOOKUP(C32,'פילוח 12-2022'!A:E,3,FALSE),0)</f>
        <v>3.75</v>
      </c>
      <c r="I32" s="7">
        <f>IFERROR(VLOOKUP(C32,'פילוח 12-2022'!A:E,5,FALSE),0)</f>
        <v>4</v>
      </c>
      <c r="J32" s="12">
        <f t="shared" si="0"/>
        <v>0</v>
      </c>
    </row>
    <row r="33" spans="1:10" x14ac:dyDescent="0.2">
      <c r="A33" s="13">
        <v>2</v>
      </c>
      <c r="B33" s="13" t="s">
        <v>36</v>
      </c>
      <c r="C33" s="13">
        <v>308</v>
      </c>
      <c r="D33" s="13" t="s">
        <v>45</v>
      </c>
      <c r="E33" s="14">
        <v>5.75</v>
      </c>
      <c r="F33" s="14">
        <v>5.75</v>
      </c>
      <c r="G33" s="14">
        <f>IFERROR(VLOOKUP(C33,'פילוח 12-2022'!A:E,2,FALSE),0)</f>
        <v>0.85</v>
      </c>
      <c r="H33" s="14">
        <f>IFERROR(VLOOKUP(C33,'פילוח 12-2022'!A:E,3,FALSE),0)</f>
        <v>4.9000000000000004</v>
      </c>
      <c r="I33" s="7">
        <f>IFERROR(VLOOKUP(C33,'פילוח 12-2022'!A:E,5,FALSE),0)</f>
        <v>5.75</v>
      </c>
      <c r="J33" s="12">
        <f t="shared" si="0"/>
        <v>0</v>
      </c>
    </row>
    <row r="34" spans="1:10" x14ac:dyDescent="0.2">
      <c r="A34" s="13">
        <v>2</v>
      </c>
      <c r="B34" s="13" t="s">
        <v>36</v>
      </c>
      <c r="C34" s="13">
        <v>309</v>
      </c>
      <c r="D34" s="13" t="s">
        <v>46</v>
      </c>
      <c r="E34" s="14">
        <v>7</v>
      </c>
      <c r="F34" s="14">
        <v>7</v>
      </c>
      <c r="G34" s="14">
        <f>IFERROR(VLOOKUP(C34,'פילוח 12-2022'!A:E,2,FALSE),0)</f>
        <v>1.2</v>
      </c>
      <c r="H34" s="14">
        <f>IFERROR(VLOOKUP(C34,'פילוח 12-2022'!A:E,3,FALSE),0)</f>
        <v>5.8000000000000007</v>
      </c>
      <c r="I34" s="7">
        <f>IFERROR(VLOOKUP(C34,'פילוח 12-2022'!A:E,5,FALSE),0)</f>
        <v>7.0000000000000009</v>
      </c>
      <c r="J34" s="12">
        <f t="shared" si="0"/>
        <v>0</v>
      </c>
    </row>
    <row r="35" spans="1:10" x14ac:dyDescent="0.2">
      <c r="A35" s="13">
        <v>2</v>
      </c>
      <c r="B35" s="13" t="s">
        <v>36</v>
      </c>
      <c r="C35" s="13">
        <v>310</v>
      </c>
      <c r="D35" s="13" t="s">
        <v>47</v>
      </c>
      <c r="E35" s="14">
        <v>4.25</v>
      </c>
      <c r="F35" s="14">
        <v>3.12</v>
      </c>
      <c r="G35" s="14">
        <f>IFERROR(VLOOKUP(C35,'פילוח 12-2022'!A:E,2,FALSE),0)</f>
        <v>0.75</v>
      </c>
      <c r="H35" s="14">
        <f>IFERROR(VLOOKUP(C35,'פילוח 12-2022'!A:E,3,FALSE),0)</f>
        <v>2.37</v>
      </c>
      <c r="I35" s="7">
        <f>IFERROR(VLOOKUP(C35,'פילוח 12-2022'!A:E,5,FALSE),0)</f>
        <v>3.12</v>
      </c>
      <c r="J35" s="12">
        <f t="shared" si="0"/>
        <v>0</v>
      </c>
    </row>
    <row r="36" spans="1:10" x14ac:dyDescent="0.2">
      <c r="A36" s="13">
        <v>2</v>
      </c>
      <c r="B36" s="13" t="s">
        <v>36</v>
      </c>
      <c r="C36" s="13">
        <v>311</v>
      </c>
      <c r="D36" s="13" t="s">
        <v>48</v>
      </c>
      <c r="E36" s="14">
        <v>2.5</v>
      </c>
      <c r="F36" s="14">
        <v>2.2999999999999998</v>
      </c>
      <c r="G36" s="14">
        <f>IFERROR(VLOOKUP(C36,'פילוח 12-2022'!A:E,2,FALSE),0)</f>
        <v>0</v>
      </c>
      <c r="H36" s="14">
        <f>IFERROR(VLOOKUP(C36,'פילוח 12-2022'!A:E,3,FALSE),0)</f>
        <v>2.2999999999999998</v>
      </c>
      <c r="I36" s="7">
        <f>IFERROR(VLOOKUP(C36,'פילוח 12-2022'!A:E,5,FALSE),0)</f>
        <v>2.2999999999999998</v>
      </c>
      <c r="J36" s="12">
        <f t="shared" si="0"/>
        <v>0</v>
      </c>
    </row>
    <row r="37" spans="1:10" x14ac:dyDescent="0.2">
      <c r="A37" s="13">
        <v>2</v>
      </c>
      <c r="B37" s="13" t="s">
        <v>36</v>
      </c>
      <c r="C37" s="13">
        <v>312</v>
      </c>
      <c r="D37" s="13" t="s">
        <v>49</v>
      </c>
      <c r="E37" s="14">
        <v>3.75</v>
      </c>
      <c r="F37" s="14">
        <v>3.75</v>
      </c>
      <c r="G37" s="14">
        <f>IFERROR(VLOOKUP(C37,'פילוח 12-2022'!A:E,2,FALSE),0)</f>
        <v>0</v>
      </c>
      <c r="H37" s="14">
        <f>IFERROR(VLOOKUP(C37,'פילוח 12-2022'!A:E,3,FALSE),0)</f>
        <v>3.75</v>
      </c>
      <c r="I37" s="7">
        <f>IFERROR(VLOOKUP(C37,'פילוח 12-2022'!A:E,5,FALSE),0)</f>
        <v>3.75</v>
      </c>
      <c r="J37" s="12">
        <f t="shared" si="0"/>
        <v>0</v>
      </c>
    </row>
    <row r="38" spans="1:10" x14ac:dyDescent="0.2">
      <c r="A38" s="13">
        <v>2</v>
      </c>
      <c r="B38" s="13" t="s">
        <v>36</v>
      </c>
      <c r="C38" s="13">
        <v>313</v>
      </c>
      <c r="D38" s="13" t="s">
        <v>50</v>
      </c>
      <c r="E38" s="14">
        <v>8</v>
      </c>
      <c r="F38" s="14">
        <v>8</v>
      </c>
      <c r="G38" s="14">
        <f>IFERROR(VLOOKUP(C38,'פילוח 12-2022'!A:E,2,FALSE),0)</f>
        <v>0</v>
      </c>
      <c r="H38" s="14">
        <f>IFERROR(VLOOKUP(C38,'פילוח 12-2022'!A:E,3,FALSE),0)</f>
        <v>8</v>
      </c>
      <c r="I38" s="7">
        <f>IFERROR(VLOOKUP(C38,'פילוח 12-2022'!A:E,5,FALSE),0)</f>
        <v>8</v>
      </c>
      <c r="J38" s="12">
        <f t="shared" si="0"/>
        <v>0</v>
      </c>
    </row>
    <row r="39" spans="1:10" x14ac:dyDescent="0.2">
      <c r="A39" s="13">
        <v>2</v>
      </c>
      <c r="B39" s="13" t="s">
        <v>36</v>
      </c>
      <c r="C39" s="13">
        <v>320</v>
      </c>
      <c r="D39" s="13" t="s">
        <v>51</v>
      </c>
      <c r="E39" s="14">
        <v>0.33</v>
      </c>
      <c r="F39" s="14">
        <v>0.33</v>
      </c>
      <c r="G39" s="14">
        <f>IFERROR(VLOOKUP(C39,'פילוח 12-2022'!A:E,2,FALSE),0)</f>
        <v>0</v>
      </c>
      <c r="H39" s="14">
        <f>IFERROR(VLOOKUP(C39,'פילוח 12-2022'!A:E,3,FALSE),0)</f>
        <v>0.33</v>
      </c>
      <c r="I39" s="7">
        <f>IFERROR(VLOOKUP(C39,'פילוח 12-2022'!A:E,5,FALSE),0)</f>
        <v>0.33</v>
      </c>
      <c r="J39" s="12">
        <f t="shared" si="0"/>
        <v>0</v>
      </c>
    </row>
    <row r="40" spans="1:10" x14ac:dyDescent="0.2">
      <c r="A40" s="13">
        <v>2</v>
      </c>
      <c r="B40" s="13" t="s">
        <v>36</v>
      </c>
      <c r="C40" s="13">
        <v>321</v>
      </c>
      <c r="D40" s="13" t="s">
        <v>52</v>
      </c>
      <c r="E40" s="14">
        <v>0.33</v>
      </c>
      <c r="F40" s="14">
        <v>0.33</v>
      </c>
      <c r="G40" s="14">
        <f>IFERROR(VLOOKUP(C40,'פילוח 12-2022'!A:E,2,FALSE),0)</f>
        <v>0</v>
      </c>
      <c r="H40" s="14">
        <f>IFERROR(VLOOKUP(C40,'פילוח 12-2022'!A:E,3,FALSE),0)</f>
        <v>0.33</v>
      </c>
      <c r="I40" s="7">
        <f>IFERROR(VLOOKUP(C40,'פילוח 12-2022'!A:E,5,FALSE),0)</f>
        <v>0.33</v>
      </c>
      <c r="J40" s="12">
        <f t="shared" si="0"/>
        <v>0</v>
      </c>
    </row>
    <row r="41" spans="1:10" x14ac:dyDescent="0.2">
      <c r="A41" s="13">
        <v>2</v>
      </c>
      <c r="B41" s="13" t="s">
        <v>36</v>
      </c>
      <c r="C41" s="13">
        <v>322</v>
      </c>
      <c r="D41" s="13" t="s">
        <v>53</v>
      </c>
      <c r="E41" s="14">
        <v>0.33</v>
      </c>
      <c r="F41" s="14">
        <v>0.33</v>
      </c>
      <c r="G41" s="14">
        <f>IFERROR(VLOOKUP(C41,'פילוח 12-2022'!A:E,2,FALSE),0)</f>
        <v>0</v>
      </c>
      <c r="H41" s="14">
        <f>IFERROR(VLOOKUP(C41,'פילוח 12-2022'!A:E,3,FALSE),0)</f>
        <v>0.33</v>
      </c>
      <c r="I41" s="7">
        <f>IFERROR(VLOOKUP(C41,'פילוח 12-2022'!A:E,5,FALSE),0)</f>
        <v>0.33</v>
      </c>
      <c r="J41" s="12">
        <f t="shared" si="0"/>
        <v>0</v>
      </c>
    </row>
    <row r="42" spans="1:10" x14ac:dyDescent="0.2">
      <c r="A42" s="13">
        <v>2</v>
      </c>
      <c r="B42" s="13" t="s">
        <v>36</v>
      </c>
      <c r="C42" s="13">
        <v>324</v>
      </c>
      <c r="D42" s="13" t="s">
        <v>54</v>
      </c>
      <c r="E42" s="14">
        <v>0.33</v>
      </c>
      <c r="F42" s="14">
        <v>0.33</v>
      </c>
      <c r="G42" s="14">
        <f>IFERROR(VLOOKUP(C42,'פילוח 12-2022'!A:E,2,FALSE),0)</f>
        <v>0</v>
      </c>
      <c r="H42" s="14">
        <f>IFERROR(VLOOKUP(C42,'פילוח 12-2022'!A:E,3,FALSE),0)</f>
        <v>0.33</v>
      </c>
      <c r="I42" s="7">
        <f>IFERROR(VLOOKUP(C42,'פילוח 12-2022'!A:E,5,FALSE),0)</f>
        <v>0.33</v>
      </c>
      <c r="J42" s="12">
        <f t="shared" si="0"/>
        <v>0</v>
      </c>
    </row>
    <row r="43" spans="1:10" x14ac:dyDescent="0.2">
      <c r="A43" s="13">
        <v>2</v>
      </c>
      <c r="B43" s="13" t="s">
        <v>36</v>
      </c>
      <c r="C43" s="13">
        <v>325</v>
      </c>
      <c r="D43" s="13" t="s">
        <v>55</v>
      </c>
      <c r="E43" s="14">
        <v>0.5</v>
      </c>
      <c r="F43" s="14">
        <v>0.5</v>
      </c>
      <c r="G43" s="14">
        <f>IFERROR(VLOOKUP(C43,'פילוח 12-2022'!A:E,2,FALSE),0)</f>
        <v>0</v>
      </c>
      <c r="H43" s="14">
        <f>IFERROR(VLOOKUP(C43,'פילוח 12-2022'!A:E,3,FALSE),0)</f>
        <v>0.5</v>
      </c>
      <c r="I43" s="7">
        <f>IFERROR(VLOOKUP(C43,'פילוח 12-2022'!A:E,5,FALSE),0)</f>
        <v>0.5</v>
      </c>
      <c r="J43" s="12">
        <f t="shared" si="0"/>
        <v>0</v>
      </c>
    </row>
    <row r="44" spans="1:10" x14ac:dyDescent="0.2">
      <c r="A44" s="13">
        <v>2</v>
      </c>
      <c r="B44" s="13" t="s">
        <v>36</v>
      </c>
      <c r="C44" s="13">
        <v>327</v>
      </c>
      <c r="D44" s="13" t="s">
        <v>56</v>
      </c>
      <c r="E44" s="14">
        <v>0.5</v>
      </c>
      <c r="F44" s="14">
        <v>0.5</v>
      </c>
      <c r="G44" s="14">
        <f>IFERROR(VLOOKUP(C44,'פילוח 12-2022'!A:E,2,FALSE),0)</f>
        <v>0.5</v>
      </c>
      <c r="H44" s="14">
        <f>IFERROR(VLOOKUP(C44,'פילוח 12-2022'!A:E,3,FALSE),0)</f>
        <v>0</v>
      </c>
      <c r="I44" s="7">
        <f>IFERROR(VLOOKUP(C44,'פילוח 12-2022'!A:E,5,FALSE),0)</f>
        <v>0.5</v>
      </c>
      <c r="J44" s="12">
        <f t="shared" si="0"/>
        <v>0</v>
      </c>
    </row>
    <row r="45" spans="1:10" x14ac:dyDescent="0.2">
      <c r="A45" s="13">
        <v>2</v>
      </c>
      <c r="B45" s="13" t="s">
        <v>36</v>
      </c>
      <c r="C45" s="13">
        <v>328</v>
      </c>
      <c r="D45" s="13" t="s">
        <v>57</v>
      </c>
      <c r="E45" s="14">
        <v>2.5</v>
      </c>
      <c r="F45" s="14">
        <v>1.75</v>
      </c>
      <c r="G45" s="14">
        <f>IFERROR(VLOOKUP(C45,'פילוח 12-2022'!A:E,2,FALSE),0)</f>
        <v>0</v>
      </c>
      <c r="H45" s="14">
        <f>IFERROR(VLOOKUP(C45,'פילוח 12-2022'!A:E,3,FALSE),0)</f>
        <v>1.75</v>
      </c>
      <c r="I45" s="7">
        <f>IFERROR(VLOOKUP(C45,'פילוח 12-2022'!A:E,5,FALSE),0)</f>
        <v>1.75</v>
      </c>
      <c r="J45" s="12">
        <f t="shared" si="0"/>
        <v>0</v>
      </c>
    </row>
    <row r="46" spans="1:10" x14ac:dyDescent="0.2">
      <c r="A46" s="13">
        <v>2</v>
      </c>
      <c r="B46" s="13" t="s">
        <v>36</v>
      </c>
      <c r="C46" s="13">
        <v>329</v>
      </c>
      <c r="D46" s="13" t="s">
        <v>58</v>
      </c>
      <c r="E46" s="14">
        <v>0.75</v>
      </c>
      <c r="F46" s="14">
        <v>0.75</v>
      </c>
      <c r="G46" s="14">
        <f>IFERROR(VLOOKUP(C46,'פילוח 12-2022'!A:E,2,FALSE),0)</f>
        <v>0</v>
      </c>
      <c r="H46" s="14">
        <f>IFERROR(VLOOKUP(C46,'פילוח 12-2022'!A:E,3,FALSE),0)</f>
        <v>0.75</v>
      </c>
      <c r="I46" s="7">
        <f>IFERROR(VLOOKUP(C46,'פילוח 12-2022'!A:E,5,FALSE),0)</f>
        <v>0.75</v>
      </c>
      <c r="J46" s="12">
        <f t="shared" si="0"/>
        <v>0</v>
      </c>
    </row>
    <row r="47" spans="1:10" x14ac:dyDescent="0.2">
      <c r="A47" s="13">
        <v>2</v>
      </c>
      <c r="B47" s="13" t="s">
        <v>36</v>
      </c>
      <c r="C47" s="13">
        <v>330</v>
      </c>
      <c r="D47" s="13" t="s">
        <v>59</v>
      </c>
      <c r="E47" s="14">
        <v>0.33</v>
      </c>
      <c r="F47" s="14">
        <v>0.33</v>
      </c>
      <c r="G47" s="14">
        <f>IFERROR(VLOOKUP(C47,'פילוח 12-2022'!A:E,2,FALSE),0)</f>
        <v>0</v>
      </c>
      <c r="H47" s="14">
        <f>IFERROR(VLOOKUP(C47,'פילוח 12-2022'!A:E,3,FALSE),0)</f>
        <v>0.33</v>
      </c>
      <c r="I47" s="7">
        <f>IFERROR(VLOOKUP(C47,'פילוח 12-2022'!A:E,5,FALSE),0)</f>
        <v>0.33</v>
      </c>
      <c r="J47" s="12">
        <f t="shared" si="0"/>
        <v>0</v>
      </c>
    </row>
    <row r="48" spans="1:10" x14ac:dyDescent="0.2">
      <c r="A48" s="13">
        <v>2</v>
      </c>
      <c r="B48" s="13" t="s">
        <v>36</v>
      </c>
      <c r="C48" s="13">
        <v>331</v>
      </c>
      <c r="D48" s="13" t="s">
        <v>60</v>
      </c>
      <c r="E48" s="14">
        <v>0.5</v>
      </c>
      <c r="F48" s="14">
        <v>0.5</v>
      </c>
      <c r="G48" s="14">
        <f>IFERROR(VLOOKUP(C48,'פילוח 12-2022'!A:E,2,FALSE),0)</f>
        <v>0</v>
      </c>
      <c r="H48" s="14">
        <f>IFERROR(VLOOKUP(C48,'פילוח 12-2022'!A:E,3,FALSE),0)</f>
        <v>0.5</v>
      </c>
      <c r="I48" s="7">
        <f>IFERROR(VLOOKUP(C48,'פילוח 12-2022'!A:E,5,FALSE),0)</f>
        <v>0.5</v>
      </c>
      <c r="J48" s="12">
        <f t="shared" si="0"/>
        <v>0</v>
      </c>
    </row>
    <row r="49" spans="1:10" x14ac:dyDescent="0.2">
      <c r="A49" s="13">
        <v>2</v>
      </c>
      <c r="B49" s="13" t="s">
        <v>36</v>
      </c>
      <c r="C49" s="13">
        <v>332</v>
      </c>
      <c r="D49" s="13" t="s">
        <v>61</v>
      </c>
      <c r="E49" s="14">
        <v>0.75</v>
      </c>
      <c r="F49" s="14">
        <v>0.75</v>
      </c>
      <c r="G49" s="14">
        <f>IFERROR(VLOOKUP(C49,'פילוח 12-2022'!A:E,2,FALSE),0)</f>
        <v>0.75</v>
      </c>
      <c r="H49" s="14">
        <f>IFERROR(VLOOKUP(C49,'פילוח 12-2022'!A:E,3,FALSE),0)</f>
        <v>0</v>
      </c>
      <c r="I49" s="7">
        <f>IFERROR(VLOOKUP(C49,'פילוח 12-2022'!A:E,5,FALSE),0)</f>
        <v>0.75</v>
      </c>
      <c r="J49" s="12">
        <f t="shared" si="0"/>
        <v>0</v>
      </c>
    </row>
    <row r="50" spans="1:10" x14ac:dyDescent="0.2">
      <c r="A50" s="13">
        <v>2</v>
      </c>
      <c r="B50" s="13" t="s">
        <v>36</v>
      </c>
      <c r="C50" s="13">
        <v>337</v>
      </c>
      <c r="D50" s="13" t="s">
        <v>62</v>
      </c>
      <c r="E50" s="14">
        <v>1.5</v>
      </c>
      <c r="F50" s="14">
        <v>1.5</v>
      </c>
      <c r="G50" s="14">
        <f>IFERROR(VLOOKUP(C50,'פילוח 12-2022'!A:E,2,FALSE),0)</f>
        <v>0</v>
      </c>
      <c r="H50" s="14">
        <f>IFERROR(VLOOKUP(C50,'פילוח 12-2022'!A:E,3,FALSE),0)</f>
        <v>1.5</v>
      </c>
      <c r="I50" s="7">
        <f>IFERROR(VLOOKUP(C50,'פילוח 12-2022'!A:E,5,FALSE),0)</f>
        <v>1.5</v>
      </c>
      <c r="J50" s="12">
        <f t="shared" si="0"/>
        <v>0</v>
      </c>
    </row>
    <row r="51" spans="1:10" x14ac:dyDescent="0.2">
      <c r="A51" s="13">
        <v>2</v>
      </c>
      <c r="B51" s="13" t="s">
        <v>36</v>
      </c>
      <c r="C51" s="13">
        <v>338</v>
      </c>
      <c r="D51" s="13" t="s">
        <v>63</v>
      </c>
      <c r="E51" s="14">
        <v>0.33</v>
      </c>
      <c r="F51" s="14">
        <v>0.33</v>
      </c>
      <c r="G51" s="14">
        <f>IFERROR(VLOOKUP(C51,'פילוח 12-2022'!A:E,2,FALSE),0)</f>
        <v>0</v>
      </c>
      <c r="H51" s="14">
        <f>IFERROR(VLOOKUP(C51,'פילוח 12-2022'!A:E,3,FALSE),0)</f>
        <v>0.33</v>
      </c>
      <c r="I51" s="7">
        <f>IFERROR(VLOOKUP(C51,'פילוח 12-2022'!A:E,5,FALSE),0)</f>
        <v>0.33</v>
      </c>
      <c r="J51" s="12">
        <f t="shared" si="0"/>
        <v>0</v>
      </c>
    </row>
    <row r="52" spans="1:10" x14ac:dyDescent="0.2">
      <c r="A52" s="13">
        <v>2</v>
      </c>
      <c r="B52" s="13" t="s">
        <v>36</v>
      </c>
      <c r="C52" s="13">
        <v>339</v>
      </c>
      <c r="D52" s="13" t="s">
        <v>64</v>
      </c>
      <c r="E52" s="14">
        <v>0.83</v>
      </c>
      <c r="F52" s="14">
        <v>0.83</v>
      </c>
      <c r="G52" s="14">
        <f>IFERROR(VLOOKUP(C52,'פילוח 12-2022'!A:E,2,FALSE),0)</f>
        <v>0</v>
      </c>
      <c r="H52" s="14">
        <f>IFERROR(VLOOKUP(C52,'פילוח 12-2022'!A:E,3,FALSE),0)</f>
        <v>0.83000000000000007</v>
      </c>
      <c r="I52" s="7">
        <f>IFERROR(VLOOKUP(C52,'פילוח 12-2022'!A:E,5,FALSE),0)</f>
        <v>0.83000000000000007</v>
      </c>
      <c r="J52" s="12">
        <f t="shared" si="0"/>
        <v>0</v>
      </c>
    </row>
    <row r="53" spans="1:10" x14ac:dyDescent="0.2">
      <c r="A53" s="13">
        <v>2</v>
      </c>
      <c r="B53" s="13" t="s">
        <v>36</v>
      </c>
      <c r="C53" s="13">
        <v>340</v>
      </c>
      <c r="D53" s="13" t="s">
        <v>65</v>
      </c>
      <c r="E53" s="14">
        <v>0.75</v>
      </c>
      <c r="F53" s="14">
        <v>0.75</v>
      </c>
      <c r="G53" s="14">
        <f>IFERROR(VLOOKUP(C53,'פילוח 12-2022'!A:E,2,FALSE),0)</f>
        <v>0.75</v>
      </c>
      <c r="H53" s="14">
        <f>IFERROR(VLOOKUP(C53,'פילוח 12-2022'!A:E,3,FALSE),0)</f>
        <v>0</v>
      </c>
      <c r="I53" s="7">
        <f>IFERROR(VLOOKUP(C53,'פילוח 12-2022'!A:E,5,FALSE),0)</f>
        <v>0.75</v>
      </c>
      <c r="J53" s="12">
        <f t="shared" si="0"/>
        <v>0</v>
      </c>
    </row>
    <row r="54" spans="1:10" x14ac:dyDescent="0.2">
      <c r="A54" s="13">
        <v>2</v>
      </c>
      <c r="B54" s="13" t="s">
        <v>36</v>
      </c>
      <c r="C54" s="13">
        <v>341</v>
      </c>
      <c r="D54" s="13" t="s">
        <v>66</v>
      </c>
      <c r="E54" s="14">
        <v>1</v>
      </c>
      <c r="F54" s="14">
        <v>1</v>
      </c>
      <c r="G54" s="14">
        <f>IFERROR(VLOOKUP(C54,'פילוח 12-2022'!A:E,2,FALSE),0)</f>
        <v>0</v>
      </c>
      <c r="H54" s="14">
        <f>IFERROR(VLOOKUP(C54,'פילוח 12-2022'!A:E,3,FALSE),0)</f>
        <v>1</v>
      </c>
      <c r="I54" s="7">
        <f>IFERROR(VLOOKUP(C54,'פילוח 12-2022'!A:E,5,FALSE),0)</f>
        <v>1</v>
      </c>
      <c r="J54" s="12">
        <f t="shared" si="0"/>
        <v>0</v>
      </c>
    </row>
    <row r="55" spans="1:10" x14ac:dyDescent="0.2">
      <c r="A55" s="13">
        <v>2</v>
      </c>
      <c r="B55" s="13" t="s">
        <v>36</v>
      </c>
      <c r="C55" s="13">
        <v>342</v>
      </c>
      <c r="D55" s="13" t="s">
        <v>67</v>
      </c>
      <c r="E55" s="14">
        <v>2</v>
      </c>
      <c r="F55" s="14">
        <v>2</v>
      </c>
      <c r="G55" s="14">
        <f>IFERROR(VLOOKUP(C55,'פילוח 12-2022'!A:E,2,FALSE),0)</f>
        <v>0</v>
      </c>
      <c r="H55" s="14">
        <f>IFERROR(VLOOKUP(C55,'פילוח 12-2022'!A:E,3,FALSE),0)</f>
        <v>2</v>
      </c>
      <c r="I55" s="7">
        <f>IFERROR(VLOOKUP(C55,'פילוח 12-2022'!A:E,5,FALSE),0)</f>
        <v>2</v>
      </c>
      <c r="J55" s="12">
        <f t="shared" si="0"/>
        <v>0</v>
      </c>
    </row>
    <row r="56" spans="1:10" x14ac:dyDescent="0.2">
      <c r="A56" s="13">
        <v>2</v>
      </c>
      <c r="B56" s="13" t="s">
        <v>36</v>
      </c>
      <c r="C56" s="13">
        <v>343</v>
      </c>
      <c r="D56" s="13" t="s">
        <v>68</v>
      </c>
      <c r="E56" s="14">
        <v>2.5</v>
      </c>
      <c r="F56" s="14">
        <v>2.5</v>
      </c>
      <c r="G56" s="14">
        <f>IFERROR(VLOOKUP(C56,'פילוח 12-2022'!A:E,2,FALSE),0)</f>
        <v>0</v>
      </c>
      <c r="H56" s="14">
        <f>IFERROR(VLOOKUP(C56,'פילוח 12-2022'!A:E,3,FALSE),0)</f>
        <v>2.5</v>
      </c>
      <c r="I56" s="7">
        <f>IFERROR(VLOOKUP(C56,'פילוח 12-2022'!A:E,5,FALSE),0)</f>
        <v>2.5</v>
      </c>
      <c r="J56" s="12">
        <f t="shared" si="0"/>
        <v>0</v>
      </c>
    </row>
    <row r="57" spans="1:10" x14ac:dyDescent="0.2">
      <c r="A57" s="13">
        <v>2</v>
      </c>
      <c r="B57" s="13" t="s">
        <v>36</v>
      </c>
      <c r="C57" s="13">
        <v>344</v>
      </c>
      <c r="D57" s="13" t="s">
        <v>69</v>
      </c>
      <c r="E57" s="14">
        <v>0.33</v>
      </c>
      <c r="F57" s="14">
        <v>0.33</v>
      </c>
      <c r="G57" s="14">
        <f>IFERROR(VLOOKUP(C57,'פילוח 12-2022'!A:E,2,FALSE),0)</f>
        <v>0</v>
      </c>
      <c r="H57" s="14">
        <f>IFERROR(VLOOKUP(C57,'פילוח 12-2022'!A:E,3,FALSE),0)</f>
        <v>0.33</v>
      </c>
      <c r="I57" s="7">
        <f>IFERROR(VLOOKUP(C57,'פילוח 12-2022'!A:E,5,FALSE),0)</f>
        <v>0.33</v>
      </c>
      <c r="J57" s="12">
        <f t="shared" si="0"/>
        <v>0</v>
      </c>
    </row>
    <row r="58" spans="1:10" x14ac:dyDescent="0.2">
      <c r="A58" s="13">
        <v>2</v>
      </c>
      <c r="B58" s="13" t="s">
        <v>36</v>
      </c>
      <c r="C58" s="13">
        <v>345</v>
      </c>
      <c r="D58" s="13" t="s">
        <v>70</v>
      </c>
      <c r="E58" s="14">
        <v>0.33</v>
      </c>
      <c r="F58" s="14">
        <v>0.33</v>
      </c>
      <c r="G58" s="14">
        <f>IFERROR(VLOOKUP(C58,'פילוח 12-2022'!A:E,2,FALSE),0)</f>
        <v>0</v>
      </c>
      <c r="H58" s="14">
        <f>IFERROR(VLOOKUP(C58,'פילוח 12-2022'!A:E,3,FALSE),0)</f>
        <v>0.33</v>
      </c>
      <c r="I58" s="7">
        <f>IFERROR(VLOOKUP(C58,'פילוח 12-2022'!A:E,5,FALSE),0)</f>
        <v>0.33</v>
      </c>
      <c r="J58" s="12">
        <f t="shared" si="0"/>
        <v>0</v>
      </c>
    </row>
    <row r="59" spans="1:10" x14ac:dyDescent="0.2">
      <c r="A59" s="13">
        <v>2</v>
      </c>
      <c r="B59" s="13" t="s">
        <v>36</v>
      </c>
      <c r="C59" s="13">
        <v>346</v>
      </c>
      <c r="D59" s="13" t="s">
        <v>71</v>
      </c>
      <c r="E59" s="14">
        <v>0.5</v>
      </c>
      <c r="F59" s="14">
        <v>0.2</v>
      </c>
      <c r="G59" s="14">
        <f>IFERROR(VLOOKUP(C59,'פילוח 12-2022'!A:E,2,FALSE),0)</f>
        <v>0</v>
      </c>
      <c r="H59" s="14">
        <f>IFERROR(VLOOKUP(C59,'פילוח 12-2022'!A:E,3,FALSE),0)</f>
        <v>0.2</v>
      </c>
      <c r="I59" s="7">
        <f>IFERROR(VLOOKUP(C59,'פילוח 12-2022'!A:E,5,FALSE),0)</f>
        <v>0.2</v>
      </c>
      <c r="J59" s="12">
        <f t="shared" si="0"/>
        <v>0</v>
      </c>
    </row>
    <row r="60" spans="1:10" x14ac:dyDescent="0.2">
      <c r="A60" s="13">
        <v>2</v>
      </c>
      <c r="B60" s="13" t="s">
        <v>36</v>
      </c>
      <c r="C60" s="13">
        <v>347</v>
      </c>
      <c r="D60" s="13" t="s">
        <v>72</v>
      </c>
      <c r="E60" s="14">
        <v>1.5</v>
      </c>
      <c r="F60" s="14">
        <v>1.01</v>
      </c>
      <c r="G60" s="14">
        <f>IFERROR(VLOOKUP(C60,'פילוח 12-2022'!A:E,2,FALSE),0)</f>
        <v>0.15</v>
      </c>
      <c r="H60" s="14">
        <f>IFERROR(VLOOKUP(C60,'פילוח 12-2022'!A:E,3,FALSE),0)</f>
        <v>0.86</v>
      </c>
      <c r="I60" s="7">
        <f>IFERROR(VLOOKUP(C60,'פילוח 12-2022'!A:E,5,FALSE),0)</f>
        <v>1.01</v>
      </c>
      <c r="J60" s="12">
        <f t="shared" si="0"/>
        <v>0</v>
      </c>
    </row>
    <row r="61" spans="1:10" x14ac:dyDescent="0.2">
      <c r="A61" s="13">
        <v>2</v>
      </c>
      <c r="B61" s="13" t="s">
        <v>36</v>
      </c>
      <c r="C61" s="13">
        <v>350</v>
      </c>
      <c r="D61" s="13" t="s">
        <v>73</v>
      </c>
      <c r="E61" s="14">
        <v>0.33</v>
      </c>
      <c r="F61" s="14">
        <v>0.33</v>
      </c>
      <c r="G61" s="14">
        <f>IFERROR(VLOOKUP(C61,'פילוח 12-2022'!A:E,2,FALSE),0)</f>
        <v>0</v>
      </c>
      <c r="H61" s="14">
        <f>IFERROR(VLOOKUP(C61,'פילוח 12-2022'!A:E,3,FALSE),0)</f>
        <v>0.33</v>
      </c>
      <c r="I61" s="7">
        <f>IFERROR(VLOOKUP(C61,'פילוח 12-2022'!A:E,5,FALSE),0)</f>
        <v>0.33</v>
      </c>
      <c r="J61" s="12">
        <f t="shared" si="0"/>
        <v>0</v>
      </c>
    </row>
    <row r="62" spans="1:10" x14ac:dyDescent="0.2">
      <c r="A62" s="13">
        <v>2</v>
      </c>
      <c r="B62" s="13" t="s">
        <v>36</v>
      </c>
      <c r="C62" s="13">
        <v>352</v>
      </c>
      <c r="D62" s="13" t="s">
        <v>74</v>
      </c>
      <c r="E62" s="14">
        <v>0.33</v>
      </c>
      <c r="F62" s="14">
        <v>0.33</v>
      </c>
      <c r="G62" s="14">
        <f>IFERROR(VLOOKUP(C62,'פילוח 12-2022'!A:E,2,FALSE),0)</f>
        <v>0</v>
      </c>
      <c r="H62" s="14">
        <f>IFERROR(VLOOKUP(C62,'פילוח 12-2022'!A:E,3,FALSE),0)</f>
        <v>0.33</v>
      </c>
      <c r="I62" s="7">
        <f>IFERROR(VLOOKUP(C62,'פילוח 12-2022'!A:E,5,FALSE),0)</f>
        <v>0.33</v>
      </c>
      <c r="J62" s="12">
        <f t="shared" si="0"/>
        <v>0</v>
      </c>
    </row>
    <row r="63" spans="1:10" x14ac:dyDescent="0.2">
      <c r="A63" s="13">
        <v>2</v>
      </c>
      <c r="B63" s="13" t="s">
        <v>36</v>
      </c>
      <c r="C63" s="13">
        <v>355</v>
      </c>
      <c r="D63" s="13" t="s">
        <v>75</v>
      </c>
      <c r="E63" s="14">
        <v>0.33</v>
      </c>
      <c r="F63" s="14">
        <v>0.33</v>
      </c>
      <c r="G63" s="14">
        <f>IFERROR(VLOOKUP(C63,'פילוח 12-2022'!A:E,2,FALSE),0)</f>
        <v>0</v>
      </c>
      <c r="H63" s="14">
        <f>IFERROR(VLOOKUP(C63,'פילוח 12-2022'!A:E,3,FALSE),0)</f>
        <v>0.33</v>
      </c>
      <c r="I63" s="7">
        <f>IFERROR(VLOOKUP(C63,'פילוח 12-2022'!A:E,5,FALSE),0)</f>
        <v>0.33</v>
      </c>
      <c r="J63" s="12">
        <f t="shared" si="0"/>
        <v>0</v>
      </c>
    </row>
    <row r="64" spans="1:10" x14ac:dyDescent="0.2">
      <c r="A64" s="13">
        <v>2</v>
      </c>
      <c r="B64" s="13" t="s">
        <v>36</v>
      </c>
      <c r="C64" s="13">
        <v>359</v>
      </c>
      <c r="D64" s="13" t="s">
        <v>76</v>
      </c>
      <c r="E64" s="14">
        <v>2</v>
      </c>
      <c r="F64" s="14">
        <v>2</v>
      </c>
      <c r="G64" s="14">
        <f>IFERROR(VLOOKUP(C64,'פילוח 12-2022'!A:E,2,FALSE),0)</f>
        <v>0</v>
      </c>
      <c r="H64" s="14">
        <f>IFERROR(VLOOKUP(C64,'פילוח 12-2022'!A:E,3,FALSE),0)</f>
        <v>2</v>
      </c>
      <c r="I64" s="7">
        <f>IFERROR(VLOOKUP(C64,'פילוח 12-2022'!A:E,5,FALSE),0)</f>
        <v>2</v>
      </c>
      <c r="J64" s="12">
        <f t="shared" si="0"/>
        <v>0</v>
      </c>
    </row>
    <row r="65" spans="1:10" x14ac:dyDescent="0.2">
      <c r="A65" s="13">
        <v>2</v>
      </c>
      <c r="B65" s="13" t="s">
        <v>36</v>
      </c>
      <c r="C65" s="13">
        <v>361</v>
      </c>
      <c r="D65" s="13" t="s">
        <v>77</v>
      </c>
      <c r="E65" s="14">
        <v>0.33</v>
      </c>
      <c r="F65" s="14"/>
      <c r="G65" s="14">
        <f>IFERROR(VLOOKUP(C65,'פילוח 12-2022'!A:E,2,FALSE),0)</f>
        <v>0</v>
      </c>
      <c r="H65" s="14">
        <f>IFERROR(VLOOKUP(C65,'פילוח 12-2022'!A:E,3,FALSE),0)</f>
        <v>0</v>
      </c>
      <c r="I65" s="7">
        <f>IFERROR(VLOOKUP(C65,'פילוח 12-2022'!A:E,5,FALSE),0)</f>
        <v>0</v>
      </c>
      <c r="J65" s="12">
        <f t="shared" si="0"/>
        <v>0</v>
      </c>
    </row>
    <row r="66" spans="1:10" x14ac:dyDescent="0.2">
      <c r="A66" s="13">
        <v>2</v>
      </c>
      <c r="B66" s="13" t="s">
        <v>36</v>
      </c>
      <c r="C66" s="13">
        <v>362</v>
      </c>
      <c r="D66" s="13" t="s">
        <v>78</v>
      </c>
      <c r="E66" s="14">
        <v>0.33</v>
      </c>
      <c r="F66" s="14">
        <v>0.33</v>
      </c>
      <c r="G66" s="14">
        <f>IFERROR(VLOOKUP(C66,'פילוח 12-2022'!A:E,2,FALSE),0)</f>
        <v>0</v>
      </c>
      <c r="H66" s="14">
        <f>IFERROR(VLOOKUP(C66,'פילוח 12-2022'!A:E,3,FALSE),0)</f>
        <v>0.33</v>
      </c>
      <c r="I66" s="7">
        <f>IFERROR(VLOOKUP(C66,'פילוח 12-2022'!A:E,5,FALSE),0)</f>
        <v>0.33</v>
      </c>
      <c r="J66" s="12">
        <f t="shared" si="0"/>
        <v>0</v>
      </c>
    </row>
    <row r="67" spans="1:10" x14ac:dyDescent="0.2">
      <c r="A67" s="13">
        <v>2</v>
      </c>
      <c r="B67" s="13" t="s">
        <v>36</v>
      </c>
      <c r="C67" s="13">
        <v>363</v>
      </c>
      <c r="D67" s="13" t="s">
        <v>79</v>
      </c>
      <c r="E67" s="14">
        <v>0.5</v>
      </c>
      <c r="F67" s="14">
        <v>0.5</v>
      </c>
      <c r="G67" s="14">
        <f>IFERROR(VLOOKUP(C67,'פילוח 12-2022'!A:E,2,FALSE),0)</f>
        <v>0</v>
      </c>
      <c r="H67" s="14">
        <f>IFERROR(VLOOKUP(C67,'פילוח 12-2022'!A:E,3,FALSE),0)</f>
        <v>0.5</v>
      </c>
      <c r="I67" s="7">
        <f>IFERROR(VLOOKUP(C67,'פילוח 12-2022'!A:E,5,FALSE),0)</f>
        <v>0.5</v>
      </c>
      <c r="J67" s="12">
        <f t="shared" ref="J67:J130" si="1">I67-F67</f>
        <v>0</v>
      </c>
    </row>
    <row r="68" spans="1:10" x14ac:dyDescent="0.2">
      <c r="A68" s="13">
        <v>2</v>
      </c>
      <c r="B68" s="13" t="s">
        <v>36</v>
      </c>
      <c r="C68" s="13">
        <v>365</v>
      </c>
      <c r="D68" s="13" t="s">
        <v>80</v>
      </c>
      <c r="E68" s="14">
        <v>0.33</v>
      </c>
      <c r="F68" s="14">
        <v>0.33</v>
      </c>
      <c r="G68" s="14">
        <f>IFERROR(VLOOKUP(C68,'פילוח 12-2022'!A:E,2,FALSE),0)</f>
        <v>0</v>
      </c>
      <c r="H68" s="14">
        <f>IFERROR(VLOOKUP(C68,'פילוח 12-2022'!A:E,3,FALSE),0)</f>
        <v>0.33</v>
      </c>
      <c r="I68" s="7">
        <f>IFERROR(VLOOKUP(C68,'פילוח 12-2022'!A:E,5,FALSE),0)</f>
        <v>0.33</v>
      </c>
      <c r="J68" s="12">
        <f t="shared" si="1"/>
        <v>0</v>
      </c>
    </row>
    <row r="69" spans="1:10" x14ac:dyDescent="0.2">
      <c r="A69" s="13">
        <v>2</v>
      </c>
      <c r="B69" s="13" t="s">
        <v>36</v>
      </c>
      <c r="C69" s="13">
        <v>366</v>
      </c>
      <c r="D69" s="13" t="s">
        <v>81</v>
      </c>
      <c r="E69" s="14">
        <v>1</v>
      </c>
      <c r="F69" s="14">
        <v>1</v>
      </c>
      <c r="G69" s="14">
        <f>IFERROR(VLOOKUP(C69,'פילוח 12-2022'!A:E,2,FALSE),0)</f>
        <v>0</v>
      </c>
      <c r="H69" s="14">
        <f>IFERROR(VLOOKUP(C69,'פילוח 12-2022'!A:E,3,FALSE),0)</f>
        <v>1</v>
      </c>
      <c r="I69" s="7">
        <f>IFERROR(VLOOKUP(C69,'פילוח 12-2022'!A:E,5,FALSE),0)</f>
        <v>1</v>
      </c>
      <c r="J69" s="12">
        <f t="shared" si="1"/>
        <v>0</v>
      </c>
    </row>
    <row r="70" spans="1:10" x14ac:dyDescent="0.2">
      <c r="A70" s="13">
        <v>2</v>
      </c>
      <c r="B70" s="13" t="s">
        <v>36</v>
      </c>
      <c r="C70" s="13">
        <v>368</v>
      </c>
      <c r="D70" s="13" t="s">
        <v>82</v>
      </c>
      <c r="E70" s="14">
        <v>0.5</v>
      </c>
      <c r="F70" s="14">
        <v>0.5</v>
      </c>
      <c r="G70" s="14">
        <f>IFERROR(VLOOKUP(C70,'פילוח 12-2022'!A:E,2,FALSE),0)</f>
        <v>0</v>
      </c>
      <c r="H70" s="14">
        <f>IFERROR(VLOOKUP(C70,'פילוח 12-2022'!A:E,3,FALSE),0)</f>
        <v>0.5</v>
      </c>
      <c r="I70" s="7">
        <f>IFERROR(VLOOKUP(C70,'פילוח 12-2022'!A:E,5,FALSE),0)</f>
        <v>0.5</v>
      </c>
      <c r="J70" s="12">
        <f t="shared" si="1"/>
        <v>0</v>
      </c>
    </row>
    <row r="71" spans="1:10" x14ac:dyDescent="0.2">
      <c r="A71" s="13">
        <v>2</v>
      </c>
      <c r="B71" s="13" t="s">
        <v>36</v>
      </c>
      <c r="C71" s="13">
        <v>370</v>
      </c>
      <c r="D71" s="13" t="s">
        <v>83</v>
      </c>
      <c r="E71" s="14">
        <v>0.33</v>
      </c>
      <c r="F71" s="14">
        <v>0.33</v>
      </c>
      <c r="G71" s="14">
        <f>IFERROR(VLOOKUP(C71,'פילוח 12-2022'!A:E,2,FALSE),0)</f>
        <v>0</v>
      </c>
      <c r="H71" s="14">
        <f>IFERROR(VLOOKUP(C71,'פילוח 12-2022'!A:E,3,FALSE),0)</f>
        <v>0.33</v>
      </c>
      <c r="I71" s="7">
        <f>IFERROR(VLOOKUP(C71,'פילוח 12-2022'!A:E,5,FALSE),0)</f>
        <v>0.33</v>
      </c>
      <c r="J71" s="12">
        <f t="shared" si="1"/>
        <v>0</v>
      </c>
    </row>
    <row r="72" spans="1:10" x14ac:dyDescent="0.2">
      <c r="A72" s="13">
        <v>2</v>
      </c>
      <c r="B72" s="13" t="s">
        <v>36</v>
      </c>
      <c r="C72" s="13">
        <v>371</v>
      </c>
      <c r="D72" s="13" t="s">
        <v>84</v>
      </c>
      <c r="E72" s="14">
        <v>0.33</v>
      </c>
      <c r="F72" s="14">
        <v>0.33</v>
      </c>
      <c r="G72" s="14">
        <f>IFERROR(VLOOKUP(C72,'פילוח 12-2022'!A:E,2,FALSE),0)</f>
        <v>0</v>
      </c>
      <c r="H72" s="14">
        <f>IFERROR(VLOOKUP(C72,'פילוח 12-2022'!A:E,3,FALSE),0)</f>
        <v>0.33</v>
      </c>
      <c r="I72" s="7">
        <f>IFERROR(VLOOKUP(C72,'פילוח 12-2022'!A:E,5,FALSE),0)</f>
        <v>0.33</v>
      </c>
      <c r="J72" s="12">
        <f t="shared" si="1"/>
        <v>0</v>
      </c>
    </row>
    <row r="73" spans="1:10" x14ac:dyDescent="0.2">
      <c r="A73" s="13">
        <v>2</v>
      </c>
      <c r="B73" s="13" t="s">
        <v>36</v>
      </c>
      <c r="C73" s="13">
        <v>374</v>
      </c>
      <c r="D73" s="13" t="s">
        <v>85</v>
      </c>
      <c r="E73" s="14">
        <v>0.33</v>
      </c>
      <c r="F73" s="14">
        <v>0.33</v>
      </c>
      <c r="G73" s="14">
        <f>IFERROR(VLOOKUP(C73,'פילוח 12-2022'!A:E,2,FALSE),0)</f>
        <v>0.08</v>
      </c>
      <c r="H73" s="14">
        <f>IFERROR(VLOOKUP(C73,'פילוח 12-2022'!A:E,3,FALSE),0)</f>
        <v>0.25</v>
      </c>
      <c r="I73" s="7">
        <f>IFERROR(VLOOKUP(C73,'פילוח 12-2022'!A:E,5,FALSE),0)</f>
        <v>0.33</v>
      </c>
      <c r="J73" s="12">
        <f t="shared" si="1"/>
        <v>0</v>
      </c>
    </row>
    <row r="74" spans="1:10" x14ac:dyDescent="0.2">
      <c r="A74" s="13">
        <v>2</v>
      </c>
      <c r="B74" s="13" t="s">
        <v>36</v>
      </c>
      <c r="C74" s="13">
        <v>375</v>
      </c>
      <c r="D74" s="13" t="s">
        <v>86</v>
      </c>
      <c r="E74" s="14">
        <v>0.33</v>
      </c>
      <c r="F74" s="14">
        <v>0.33</v>
      </c>
      <c r="G74" s="14">
        <f>IFERROR(VLOOKUP(C74,'פילוח 12-2022'!A:E,2,FALSE),0)</f>
        <v>0</v>
      </c>
      <c r="H74" s="14">
        <f>IFERROR(VLOOKUP(C74,'פילוח 12-2022'!A:E,3,FALSE),0)</f>
        <v>0.33</v>
      </c>
      <c r="I74" s="7">
        <f>IFERROR(VLOOKUP(C74,'פילוח 12-2022'!A:E,5,FALSE),0)</f>
        <v>0.33</v>
      </c>
      <c r="J74" s="12">
        <f t="shared" si="1"/>
        <v>0</v>
      </c>
    </row>
    <row r="75" spans="1:10" x14ac:dyDescent="0.2">
      <c r="A75" s="13">
        <v>2</v>
      </c>
      <c r="B75" s="13" t="s">
        <v>36</v>
      </c>
      <c r="C75" s="13">
        <v>377</v>
      </c>
      <c r="D75" s="13" t="s">
        <v>87</v>
      </c>
      <c r="E75" s="14">
        <v>0.5</v>
      </c>
      <c r="F75" s="14">
        <v>0.5</v>
      </c>
      <c r="G75" s="14">
        <f>IFERROR(VLOOKUP(C75,'פילוח 12-2022'!A:E,2,FALSE),0)</f>
        <v>0</v>
      </c>
      <c r="H75" s="14">
        <f>IFERROR(VLOOKUP(C75,'פילוח 12-2022'!A:E,3,FALSE),0)</f>
        <v>0.5</v>
      </c>
      <c r="I75" s="7">
        <f>IFERROR(VLOOKUP(C75,'פילוח 12-2022'!A:E,5,FALSE),0)</f>
        <v>0.5</v>
      </c>
      <c r="J75" s="12">
        <f t="shared" si="1"/>
        <v>0</v>
      </c>
    </row>
    <row r="76" spans="1:10" x14ac:dyDescent="0.2">
      <c r="A76" s="13">
        <v>2</v>
      </c>
      <c r="B76" s="13" t="s">
        <v>36</v>
      </c>
      <c r="C76" s="13">
        <v>378</v>
      </c>
      <c r="D76" s="13" t="s">
        <v>88</v>
      </c>
      <c r="E76" s="14">
        <v>0.33</v>
      </c>
      <c r="F76" s="14">
        <v>0.33</v>
      </c>
      <c r="G76" s="14">
        <f>IFERROR(VLOOKUP(C76,'פילוח 12-2022'!A:E,2,FALSE),0)</f>
        <v>0</v>
      </c>
      <c r="H76" s="14">
        <f>IFERROR(VLOOKUP(C76,'פילוח 12-2022'!A:E,3,FALSE),0)</f>
        <v>0.33</v>
      </c>
      <c r="I76" s="7">
        <f>IFERROR(VLOOKUP(C76,'פילוח 12-2022'!A:E,5,FALSE),0)</f>
        <v>0.33</v>
      </c>
      <c r="J76" s="12">
        <f t="shared" si="1"/>
        <v>0</v>
      </c>
    </row>
    <row r="77" spans="1:10" x14ac:dyDescent="0.2">
      <c r="A77" s="13">
        <v>2</v>
      </c>
      <c r="B77" s="13" t="s">
        <v>36</v>
      </c>
      <c r="C77" s="13">
        <v>379</v>
      </c>
      <c r="D77" s="13" t="s">
        <v>89</v>
      </c>
      <c r="E77" s="14">
        <v>0.5</v>
      </c>
      <c r="F77" s="14">
        <v>0.5</v>
      </c>
      <c r="G77" s="14">
        <f>IFERROR(VLOOKUP(C77,'פילוח 12-2022'!A:E,2,FALSE),0)</f>
        <v>0</v>
      </c>
      <c r="H77" s="14">
        <f>IFERROR(VLOOKUP(C77,'פילוח 12-2022'!A:E,3,FALSE),0)</f>
        <v>0.5</v>
      </c>
      <c r="I77" s="7">
        <f>IFERROR(VLOOKUP(C77,'פילוח 12-2022'!A:E,5,FALSE),0)</f>
        <v>0.5</v>
      </c>
      <c r="J77" s="12">
        <f t="shared" si="1"/>
        <v>0</v>
      </c>
    </row>
    <row r="78" spans="1:10" x14ac:dyDescent="0.2">
      <c r="A78" s="13">
        <v>2</v>
      </c>
      <c r="B78" s="13" t="s">
        <v>36</v>
      </c>
      <c r="C78" s="13">
        <v>421</v>
      </c>
      <c r="D78" s="13" t="s">
        <v>90</v>
      </c>
      <c r="E78" s="14">
        <v>0.33</v>
      </c>
      <c r="F78" s="14"/>
      <c r="G78" s="14">
        <f>IFERROR(VLOOKUP(C78,'פילוח 12-2022'!A:E,2,FALSE),0)</f>
        <v>0</v>
      </c>
      <c r="H78" s="14">
        <f>IFERROR(VLOOKUP(C78,'פילוח 12-2022'!A:E,3,FALSE),0)</f>
        <v>0</v>
      </c>
      <c r="I78" s="7">
        <f>IFERROR(VLOOKUP(C78,'פילוח 12-2022'!A:E,5,FALSE),0)</f>
        <v>0</v>
      </c>
      <c r="J78" s="12">
        <f t="shared" si="1"/>
        <v>0</v>
      </c>
    </row>
    <row r="79" spans="1:10" x14ac:dyDescent="0.2">
      <c r="A79" s="13">
        <v>2</v>
      </c>
      <c r="B79" s="13" t="s">
        <v>36</v>
      </c>
      <c r="C79" s="13">
        <v>422</v>
      </c>
      <c r="D79" s="13" t="s">
        <v>91</v>
      </c>
      <c r="E79" s="14">
        <v>0.33</v>
      </c>
      <c r="F79" s="14">
        <v>0.33</v>
      </c>
      <c r="G79" s="14">
        <f>IFERROR(VLOOKUP(C79,'פילוח 12-2022'!A:E,2,FALSE),0)</f>
        <v>0</v>
      </c>
      <c r="H79" s="14">
        <f>IFERROR(VLOOKUP(C79,'פילוח 12-2022'!A:E,3,FALSE),0)</f>
        <v>0.33</v>
      </c>
      <c r="I79" s="7">
        <f>IFERROR(VLOOKUP(C79,'פילוח 12-2022'!A:E,5,FALSE),0)</f>
        <v>0.33</v>
      </c>
      <c r="J79" s="12">
        <f t="shared" si="1"/>
        <v>0</v>
      </c>
    </row>
    <row r="80" spans="1:10" x14ac:dyDescent="0.2">
      <c r="A80" s="13">
        <v>2</v>
      </c>
      <c r="B80" s="13" t="s">
        <v>36</v>
      </c>
      <c r="C80" s="13">
        <v>424</v>
      </c>
      <c r="D80" s="13" t="s">
        <v>92</v>
      </c>
      <c r="E80" s="14">
        <v>0.83</v>
      </c>
      <c r="F80" s="14">
        <v>0.83</v>
      </c>
      <c r="G80" s="14">
        <f>IFERROR(VLOOKUP(C80,'פילוח 12-2022'!A:E,2,FALSE),0)</f>
        <v>0</v>
      </c>
      <c r="H80" s="14">
        <f>IFERROR(VLOOKUP(C80,'פילוח 12-2022'!A:E,3,FALSE),0)</f>
        <v>0.83000000000000007</v>
      </c>
      <c r="I80" s="7">
        <f>IFERROR(VLOOKUP(C80,'פילוח 12-2022'!A:E,5,FALSE),0)</f>
        <v>0.83000000000000007</v>
      </c>
      <c r="J80" s="12">
        <f t="shared" si="1"/>
        <v>0</v>
      </c>
    </row>
    <row r="81" spans="1:10" x14ac:dyDescent="0.2">
      <c r="A81" s="13">
        <v>2</v>
      </c>
      <c r="B81" s="13" t="s">
        <v>36</v>
      </c>
      <c r="C81" s="13">
        <v>425</v>
      </c>
      <c r="D81" s="13" t="s">
        <v>93</v>
      </c>
      <c r="E81" s="14">
        <v>0.33</v>
      </c>
      <c r="F81" s="14">
        <v>0.17</v>
      </c>
      <c r="G81" s="14">
        <f>IFERROR(VLOOKUP(C81,'פילוח 12-2022'!A:E,2,FALSE),0)</f>
        <v>0</v>
      </c>
      <c r="H81" s="14">
        <f>IFERROR(VLOOKUP(C81,'פילוח 12-2022'!A:E,3,FALSE),0)</f>
        <v>0.17</v>
      </c>
      <c r="I81" s="7">
        <f>IFERROR(VLOOKUP(C81,'פילוח 12-2022'!A:E,5,FALSE),0)</f>
        <v>0.17</v>
      </c>
      <c r="J81" s="12">
        <f t="shared" si="1"/>
        <v>0</v>
      </c>
    </row>
    <row r="82" spans="1:10" x14ac:dyDescent="0.2">
      <c r="A82" s="13">
        <v>2</v>
      </c>
      <c r="B82" s="13" t="s">
        <v>36</v>
      </c>
      <c r="C82" s="13">
        <v>426</v>
      </c>
      <c r="D82" s="13" t="s">
        <v>94</v>
      </c>
      <c r="E82" s="14">
        <v>0.4</v>
      </c>
      <c r="F82" s="14">
        <v>0.4</v>
      </c>
      <c r="G82" s="14">
        <f>IFERROR(VLOOKUP(C82,'פילוח 12-2022'!A:E,2,FALSE),0)</f>
        <v>0</v>
      </c>
      <c r="H82" s="14">
        <f>IFERROR(VLOOKUP(C82,'פילוח 12-2022'!A:E,3,FALSE),0)</f>
        <v>0.4</v>
      </c>
      <c r="I82" s="7">
        <f>IFERROR(VLOOKUP(C82,'פילוח 12-2022'!A:E,5,FALSE),0)</f>
        <v>0.4</v>
      </c>
      <c r="J82" s="12">
        <f t="shared" si="1"/>
        <v>0</v>
      </c>
    </row>
    <row r="83" spans="1:10" x14ac:dyDescent="0.2">
      <c r="A83" s="13">
        <v>3</v>
      </c>
      <c r="B83" s="13" t="s">
        <v>95</v>
      </c>
      <c r="C83" s="13">
        <v>500</v>
      </c>
      <c r="D83" s="13" t="s">
        <v>96</v>
      </c>
      <c r="E83" s="14">
        <v>2.75</v>
      </c>
      <c r="F83" s="14">
        <v>2.75</v>
      </c>
      <c r="G83" s="14">
        <f>IFERROR(VLOOKUP(C83,'פילוח 12-2022'!A:E,2,FALSE),0)</f>
        <v>1.75</v>
      </c>
      <c r="H83" s="14">
        <f>IFERROR(VLOOKUP(C83,'פילוח 12-2022'!A:E,3,FALSE),0)</f>
        <v>1</v>
      </c>
      <c r="I83" s="7">
        <f>IFERROR(VLOOKUP(C83,'פילוח 12-2022'!A:E,5,FALSE),0)</f>
        <v>2.75</v>
      </c>
      <c r="J83" s="12">
        <f t="shared" si="1"/>
        <v>0</v>
      </c>
    </row>
    <row r="84" spans="1:10" x14ac:dyDescent="0.2">
      <c r="A84" s="13">
        <v>3</v>
      </c>
      <c r="B84" s="13" t="s">
        <v>95</v>
      </c>
      <c r="C84" s="13">
        <v>501</v>
      </c>
      <c r="D84" s="13" t="s">
        <v>97</v>
      </c>
      <c r="E84" s="14">
        <v>7.25</v>
      </c>
      <c r="F84" s="14">
        <v>7</v>
      </c>
      <c r="G84" s="14">
        <f>IFERROR(VLOOKUP(C84,'פילוח 12-2022'!A:E,2,FALSE),0)</f>
        <v>1</v>
      </c>
      <c r="H84" s="14">
        <f>IFERROR(VLOOKUP(C84,'פילוח 12-2022'!A:E,3,FALSE),0)</f>
        <v>6</v>
      </c>
      <c r="I84" s="7">
        <f>IFERROR(VLOOKUP(C84,'פילוח 12-2022'!A:E,5,FALSE),0)</f>
        <v>7</v>
      </c>
      <c r="J84" s="12">
        <f t="shared" si="1"/>
        <v>0</v>
      </c>
    </row>
    <row r="85" spans="1:10" x14ac:dyDescent="0.2">
      <c r="A85" s="13">
        <v>3</v>
      </c>
      <c r="B85" s="13" t="s">
        <v>95</v>
      </c>
      <c r="C85" s="13">
        <v>502</v>
      </c>
      <c r="D85" s="13" t="s">
        <v>98</v>
      </c>
      <c r="E85" s="14">
        <v>0.5</v>
      </c>
      <c r="F85" s="14">
        <v>0.5</v>
      </c>
      <c r="G85" s="14">
        <f>IFERROR(VLOOKUP(C85,'פילוח 12-2022'!A:E,2,FALSE),0)</f>
        <v>0</v>
      </c>
      <c r="H85" s="14">
        <f>IFERROR(VLOOKUP(C85,'פילוח 12-2022'!A:E,3,FALSE),0)</f>
        <v>0.5</v>
      </c>
      <c r="I85" s="7">
        <f>IFERROR(VLOOKUP(C85,'פילוח 12-2022'!A:E,5,FALSE),0)</f>
        <v>0.5</v>
      </c>
      <c r="J85" s="12">
        <f t="shared" si="1"/>
        <v>0</v>
      </c>
    </row>
    <row r="86" spans="1:10" x14ac:dyDescent="0.2">
      <c r="A86" s="13">
        <v>3</v>
      </c>
      <c r="B86" s="13" t="s">
        <v>95</v>
      </c>
      <c r="C86" s="13">
        <v>503</v>
      </c>
      <c r="D86" s="13" t="s">
        <v>99</v>
      </c>
      <c r="E86" s="14">
        <v>1.75</v>
      </c>
      <c r="F86" s="14">
        <v>1.75</v>
      </c>
      <c r="G86" s="14">
        <f>IFERROR(VLOOKUP(C86,'פילוח 12-2022'!A:E,2,FALSE),0)</f>
        <v>0</v>
      </c>
      <c r="H86" s="14">
        <f>IFERROR(VLOOKUP(C86,'פילוח 12-2022'!A:E,3,FALSE),0)</f>
        <v>1.75</v>
      </c>
      <c r="I86" s="7">
        <f>IFERROR(VLOOKUP(C86,'פילוח 12-2022'!A:E,5,FALSE),0)</f>
        <v>1.75</v>
      </c>
      <c r="J86" s="12">
        <f t="shared" si="1"/>
        <v>0</v>
      </c>
    </row>
    <row r="87" spans="1:10" x14ac:dyDescent="0.2">
      <c r="A87" s="13">
        <v>3</v>
      </c>
      <c r="B87" s="13" t="s">
        <v>95</v>
      </c>
      <c r="C87" s="13">
        <v>504</v>
      </c>
      <c r="D87" s="13" t="s">
        <v>100</v>
      </c>
      <c r="E87" s="14">
        <v>1.75</v>
      </c>
      <c r="F87" s="14">
        <v>1.75</v>
      </c>
      <c r="G87" s="14">
        <f>IFERROR(VLOOKUP(C87,'פילוח 12-2022'!A:E,2,FALSE),0)</f>
        <v>0</v>
      </c>
      <c r="H87" s="14">
        <f>IFERROR(VLOOKUP(C87,'פילוח 12-2022'!A:E,3,FALSE),0)</f>
        <v>1.75</v>
      </c>
      <c r="I87" s="7">
        <f>IFERROR(VLOOKUP(C87,'פילוח 12-2022'!A:E,5,FALSE),0)</f>
        <v>1.75</v>
      </c>
      <c r="J87" s="12">
        <f t="shared" si="1"/>
        <v>0</v>
      </c>
    </row>
    <row r="88" spans="1:10" x14ac:dyDescent="0.2">
      <c r="A88" s="13">
        <v>3</v>
      </c>
      <c r="B88" s="13" t="s">
        <v>95</v>
      </c>
      <c r="C88" s="13">
        <v>505</v>
      </c>
      <c r="D88" s="13" t="s">
        <v>101</v>
      </c>
      <c r="E88" s="14">
        <v>0.33</v>
      </c>
      <c r="F88" s="14">
        <v>0.25</v>
      </c>
      <c r="G88" s="14">
        <f>IFERROR(VLOOKUP(C88,'פילוח 12-2022'!A:E,2,FALSE),0)</f>
        <v>0</v>
      </c>
      <c r="H88" s="14">
        <f>IFERROR(VLOOKUP(C88,'פילוח 12-2022'!A:E,3,FALSE),0)</f>
        <v>0.25</v>
      </c>
      <c r="I88" s="7">
        <f>IFERROR(VLOOKUP(C88,'פילוח 12-2022'!A:E,5,FALSE),0)</f>
        <v>0.25</v>
      </c>
      <c r="J88" s="12">
        <f t="shared" si="1"/>
        <v>0</v>
      </c>
    </row>
    <row r="89" spans="1:10" x14ac:dyDescent="0.2">
      <c r="A89" s="13">
        <v>3</v>
      </c>
      <c r="B89" s="13" t="s">
        <v>95</v>
      </c>
      <c r="C89" s="13">
        <v>506</v>
      </c>
      <c r="D89" s="13" t="s">
        <v>102</v>
      </c>
      <c r="E89" s="14">
        <v>1</v>
      </c>
      <c r="F89" s="14">
        <v>1</v>
      </c>
      <c r="G89" s="14">
        <f>IFERROR(VLOOKUP(C89,'פילוח 12-2022'!A:E,2,FALSE),0)</f>
        <v>0</v>
      </c>
      <c r="H89" s="14">
        <f>IFERROR(VLOOKUP(C89,'פילוח 12-2022'!A:E,3,FALSE),0)</f>
        <v>1</v>
      </c>
      <c r="I89" s="7">
        <f>IFERROR(VLOOKUP(C89,'פילוח 12-2022'!A:E,5,FALSE),0)</f>
        <v>1</v>
      </c>
      <c r="J89" s="12">
        <f t="shared" si="1"/>
        <v>0</v>
      </c>
    </row>
    <row r="90" spans="1:10" x14ac:dyDescent="0.2">
      <c r="A90" s="13">
        <v>3</v>
      </c>
      <c r="B90" s="13" t="s">
        <v>95</v>
      </c>
      <c r="C90" s="13">
        <v>507</v>
      </c>
      <c r="D90" s="13" t="s">
        <v>103</v>
      </c>
      <c r="E90" s="14">
        <v>1.33</v>
      </c>
      <c r="F90" s="14">
        <v>1</v>
      </c>
      <c r="G90" s="14">
        <f>IFERROR(VLOOKUP(C90,'פילוח 12-2022'!A:E,2,FALSE),0)</f>
        <v>0</v>
      </c>
      <c r="H90" s="14">
        <f>IFERROR(VLOOKUP(C90,'פילוח 12-2022'!A:E,3,FALSE),0)</f>
        <v>1</v>
      </c>
      <c r="I90" s="7">
        <f>IFERROR(VLOOKUP(C90,'פילוח 12-2022'!A:E,5,FALSE),0)</f>
        <v>1</v>
      </c>
      <c r="J90" s="12">
        <f t="shared" si="1"/>
        <v>0</v>
      </c>
    </row>
    <row r="91" spans="1:10" x14ac:dyDescent="0.2">
      <c r="A91" s="13">
        <v>3</v>
      </c>
      <c r="B91" s="13" t="s">
        <v>95</v>
      </c>
      <c r="C91" s="13">
        <v>520</v>
      </c>
      <c r="D91" s="13" t="s">
        <v>104</v>
      </c>
      <c r="E91" s="14">
        <v>0.33</v>
      </c>
      <c r="F91" s="14">
        <v>0.33</v>
      </c>
      <c r="G91" s="14">
        <f>IFERROR(VLOOKUP(C91,'פילוח 12-2022'!A:E,2,FALSE),0)</f>
        <v>0</v>
      </c>
      <c r="H91" s="14">
        <f>IFERROR(VLOOKUP(C91,'פילוח 12-2022'!A:E,3,FALSE),0)</f>
        <v>0.33</v>
      </c>
      <c r="I91" s="7">
        <f>IFERROR(VLOOKUP(C91,'פילוח 12-2022'!A:E,5,FALSE),0)</f>
        <v>0.33</v>
      </c>
      <c r="J91" s="12">
        <f t="shared" si="1"/>
        <v>0</v>
      </c>
    </row>
    <row r="92" spans="1:10" x14ac:dyDescent="0.2">
      <c r="A92" s="13">
        <v>3</v>
      </c>
      <c r="B92" s="13" t="s">
        <v>95</v>
      </c>
      <c r="C92" s="13">
        <v>521</v>
      </c>
      <c r="D92" s="13" t="s">
        <v>105</v>
      </c>
      <c r="E92" s="14">
        <v>1.33</v>
      </c>
      <c r="F92" s="14">
        <v>1.33</v>
      </c>
      <c r="G92" s="14">
        <f>IFERROR(VLOOKUP(C92,'פילוח 12-2022'!A:E,2,FALSE),0)</f>
        <v>0</v>
      </c>
      <c r="H92" s="14">
        <f>IFERROR(VLOOKUP(C92,'פילוח 12-2022'!A:E,3,FALSE),0)</f>
        <v>1.33</v>
      </c>
      <c r="I92" s="7">
        <f>IFERROR(VLOOKUP(C92,'פילוח 12-2022'!A:E,5,FALSE),0)</f>
        <v>1.33</v>
      </c>
      <c r="J92" s="12">
        <f t="shared" si="1"/>
        <v>0</v>
      </c>
    </row>
    <row r="93" spans="1:10" x14ac:dyDescent="0.2">
      <c r="A93" s="13">
        <v>3</v>
      </c>
      <c r="B93" s="13" t="s">
        <v>95</v>
      </c>
      <c r="C93" s="13">
        <v>522</v>
      </c>
      <c r="D93" s="13" t="s">
        <v>106</v>
      </c>
      <c r="E93" s="14">
        <v>0.33</v>
      </c>
      <c r="F93" s="14">
        <v>0.2</v>
      </c>
      <c r="G93" s="14">
        <f>IFERROR(VLOOKUP(C93,'פילוח 12-2022'!A:E,2,FALSE),0)</f>
        <v>0</v>
      </c>
      <c r="H93" s="14">
        <f>IFERROR(VLOOKUP(C93,'פילוח 12-2022'!A:E,3,FALSE),0)</f>
        <v>0.2</v>
      </c>
      <c r="I93" s="7">
        <f>IFERROR(VLOOKUP(C93,'פילוח 12-2022'!A:E,5,FALSE),0)</f>
        <v>0.2</v>
      </c>
      <c r="J93" s="12">
        <f t="shared" si="1"/>
        <v>0</v>
      </c>
    </row>
    <row r="94" spans="1:10" x14ac:dyDescent="0.2">
      <c r="A94" s="13">
        <v>3</v>
      </c>
      <c r="B94" s="13" t="s">
        <v>95</v>
      </c>
      <c r="C94" s="13">
        <v>524</v>
      </c>
      <c r="D94" s="13" t="s">
        <v>107</v>
      </c>
      <c r="E94" s="14">
        <v>0.33</v>
      </c>
      <c r="F94" s="14">
        <v>0.33</v>
      </c>
      <c r="G94" s="14">
        <f>IFERROR(VLOOKUP(C94,'פילוח 12-2022'!A:E,2,FALSE),0)</f>
        <v>0</v>
      </c>
      <c r="H94" s="14">
        <f>IFERROR(VLOOKUP(C94,'פילוח 12-2022'!A:E,3,FALSE),0)</f>
        <v>0.33</v>
      </c>
      <c r="I94" s="7">
        <f>IFERROR(VLOOKUP(C94,'פילוח 12-2022'!A:E,5,FALSE),0)</f>
        <v>0.33</v>
      </c>
      <c r="J94" s="12">
        <f t="shared" si="1"/>
        <v>0</v>
      </c>
    </row>
    <row r="95" spans="1:10" x14ac:dyDescent="0.2">
      <c r="A95" s="13">
        <v>3</v>
      </c>
      <c r="B95" s="13" t="s">
        <v>95</v>
      </c>
      <c r="C95" s="13">
        <v>526</v>
      </c>
      <c r="D95" s="13" t="s">
        <v>108</v>
      </c>
      <c r="E95" s="14">
        <v>0.33</v>
      </c>
      <c r="F95" s="14">
        <v>0.33</v>
      </c>
      <c r="G95" s="14">
        <f>IFERROR(VLOOKUP(C95,'פילוח 12-2022'!A:E,2,FALSE),0)</f>
        <v>0</v>
      </c>
      <c r="H95" s="14">
        <f>IFERROR(VLOOKUP(C95,'פילוח 12-2022'!A:E,3,FALSE),0)</f>
        <v>0.33</v>
      </c>
      <c r="I95" s="7">
        <f>IFERROR(VLOOKUP(C95,'פילוח 12-2022'!A:E,5,FALSE),0)</f>
        <v>0.33</v>
      </c>
      <c r="J95" s="12">
        <f t="shared" si="1"/>
        <v>0</v>
      </c>
    </row>
    <row r="96" spans="1:10" x14ac:dyDescent="0.2">
      <c r="A96" s="13">
        <v>3</v>
      </c>
      <c r="B96" s="13" t="s">
        <v>95</v>
      </c>
      <c r="C96" s="13">
        <v>529</v>
      </c>
      <c r="D96" s="13" t="s">
        <v>109</v>
      </c>
      <c r="E96" s="14">
        <v>0.83</v>
      </c>
      <c r="F96" s="14">
        <v>0.83</v>
      </c>
      <c r="G96" s="14">
        <f>IFERROR(VLOOKUP(C96,'פילוח 12-2022'!A:E,2,FALSE),0)</f>
        <v>0</v>
      </c>
      <c r="H96" s="14">
        <f>IFERROR(VLOOKUP(C96,'פילוח 12-2022'!A:E,3,FALSE),0)</f>
        <v>0.83000000000000007</v>
      </c>
      <c r="I96" s="7">
        <f>IFERROR(VLOOKUP(C96,'פילוח 12-2022'!A:E,5,FALSE),0)</f>
        <v>0.83000000000000007</v>
      </c>
      <c r="J96" s="12">
        <f t="shared" si="1"/>
        <v>0</v>
      </c>
    </row>
    <row r="97" spans="1:10" x14ac:dyDescent="0.2">
      <c r="A97" s="13">
        <v>3</v>
      </c>
      <c r="B97" s="13" t="s">
        <v>95</v>
      </c>
      <c r="C97" s="13">
        <v>533</v>
      </c>
      <c r="D97" s="13" t="s">
        <v>110</v>
      </c>
      <c r="E97" s="14">
        <v>1.33</v>
      </c>
      <c r="F97" s="14">
        <v>1.33</v>
      </c>
      <c r="G97" s="14">
        <f>IFERROR(VLOOKUP(C97,'פילוח 12-2022'!A:E,2,FALSE),0)</f>
        <v>0</v>
      </c>
      <c r="H97" s="14">
        <f>IFERROR(VLOOKUP(C97,'פילוח 12-2022'!A:E,3,FALSE),0)</f>
        <v>1.33</v>
      </c>
      <c r="I97" s="7">
        <f>IFERROR(VLOOKUP(C97,'פילוח 12-2022'!A:E,5,FALSE),0)</f>
        <v>1.33</v>
      </c>
      <c r="J97" s="12">
        <f t="shared" si="1"/>
        <v>0</v>
      </c>
    </row>
    <row r="98" spans="1:10" x14ac:dyDescent="0.2">
      <c r="A98" s="13">
        <v>3</v>
      </c>
      <c r="B98" s="13" t="s">
        <v>95</v>
      </c>
      <c r="C98" s="13">
        <v>535</v>
      </c>
      <c r="D98" s="13" t="s">
        <v>111</v>
      </c>
      <c r="E98" s="14">
        <v>3.53</v>
      </c>
      <c r="F98" s="14">
        <v>2</v>
      </c>
      <c r="G98" s="14">
        <f>IFERROR(VLOOKUP(C98,'פילוח 12-2022'!A:E,2,FALSE),0)</f>
        <v>0</v>
      </c>
      <c r="H98" s="14">
        <f>IFERROR(VLOOKUP(C98,'פילוח 12-2022'!A:E,3,FALSE),0)</f>
        <v>2</v>
      </c>
      <c r="I98" s="7">
        <f>IFERROR(VLOOKUP(C98,'פילוח 12-2022'!A:E,5,FALSE),0)</f>
        <v>2</v>
      </c>
      <c r="J98" s="12">
        <f t="shared" si="1"/>
        <v>0</v>
      </c>
    </row>
    <row r="99" spans="1:10" x14ac:dyDescent="0.2">
      <c r="A99" s="13">
        <v>3</v>
      </c>
      <c r="B99" s="13" t="s">
        <v>95</v>
      </c>
      <c r="C99" s="13">
        <v>536</v>
      </c>
      <c r="D99" s="13" t="s">
        <v>112</v>
      </c>
      <c r="E99" s="14">
        <v>0.56000000000000005</v>
      </c>
      <c r="F99" s="14"/>
      <c r="G99" s="14">
        <f>IFERROR(VLOOKUP(C99,'פילוח 12-2022'!A:E,2,FALSE),0)</f>
        <v>0</v>
      </c>
      <c r="H99" s="14">
        <f>IFERROR(VLOOKUP(C99,'פילוח 12-2022'!A:E,3,FALSE),0)</f>
        <v>0</v>
      </c>
      <c r="I99" s="7">
        <f>IFERROR(VLOOKUP(C99,'פילוח 12-2022'!A:E,5,FALSE),0)</f>
        <v>0</v>
      </c>
      <c r="J99" s="12">
        <f t="shared" si="1"/>
        <v>0</v>
      </c>
    </row>
    <row r="100" spans="1:10" x14ac:dyDescent="0.2">
      <c r="A100" s="13">
        <v>3</v>
      </c>
      <c r="B100" s="13" t="s">
        <v>95</v>
      </c>
      <c r="C100" s="13">
        <v>539</v>
      </c>
      <c r="D100" s="13" t="s">
        <v>113</v>
      </c>
      <c r="E100" s="14">
        <v>1.75</v>
      </c>
      <c r="F100" s="14">
        <v>1.75</v>
      </c>
      <c r="G100" s="14">
        <f>IFERROR(VLOOKUP(C100,'פילוח 12-2022'!A:E,2,FALSE),0)</f>
        <v>0</v>
      </c>
      <c r="H100" s="14">
        <f>IFERROR(VLOOKUP(C100,'פילוח 12-2022'!A:E,3,FALSE),0)</f>
        <v>1.75</v>
      </c>
      <c r="I100" s="7">
        <f>IFERROR(VLOOKUP(C100,'פילוח 12-2022'!A:E,5,FALSE),0)</f>
        <v>1.75</v>
      </c>
      <c r="J100" s="12">
        <f t="shared" si="1"/>
        <v>0</v>
      </c>
    </row>
    <row r="101" spans="1:10" x14ac:dyDescent="0.2">
      <c r="A101" s="13">
        <v>3</v>
      </c>
      <c r="B101" s="13" t="s">
        <v>95</v>
      </c>
      <c r="C101" s="13">
        <v>540</v>
      </c>
      <c r="D101" s="13" t="s">
        <v>114</v>
      </c>
      <c r="E101" s="14">
        <v>0.5</v>
      </c>
      <c r="F101" s="14">
        <v>0.5</v>
      </c>
      <c r="G101" s="14">
        <f>IFERROR(VLOOKUP(C101,'פילוח 12-2022'!A:E,2,FALSE),0)</f>
        <v>0</v>
      </c>
      <c r="H101" s="14">
        <f>IFERROR(VLOOKUP(C101,'פילוח 12-2022'!A:E,3,FALSE),0)</f>
        <v>0.5</v>
      </c>
      <c r="I101" s="7">
        <f>IFERROR(VLOOKUP(C101,'פילוח 12-2022'!A:E,5,FALSE),0)</f>
        <v>0.5</v>
      </c>
      <c r="J101" s="12">
        <f t="shared" si="1"/>
        <v>0</v>
      </c>
    </row>
    <row r="102" spans="1:10" x14ac:dyDescent="0.2">
      <c r="A102" s="13">
        <v>3</v>
      </c>
      <c r="B102" s="13" t="s">
        <v>95</v>
      </c>
      <c r="C102" s="13">
        <v>543</v>
      </c>
      <c r="D102" s="13" t="s">
        <v>115</v>
      </c>
      <c r="E102" s="14">
        <v>1.5</v>
      </c>
      <c r="F102" s="14">
        <v>1.5</v>
      </c>
      <c r="G102" s="14">
        <f>IFERROR(VLOOKUP(C102,'פילוח 12-2022'!A:E,2,FALSE),0)</f>
        <v>0</v>
      </c>
      <c r="H102" s="14">
        <f>IFERROR(VLOOKUP(C102,'פילוח 12-2022'!A:E,3,FALSE),0)</f>
        <v>1.5</v>
      </c>
      <c r="I102" s="7">
        <f>IFERROR(VLOOKUP(C102,'פילוח 12-2022'!A:E,5,FALSE),0)</f>
        <v>1.5</v>
      </c>
      <c r="J102" s="12">
        <f t="shared" si="1"/>
        <v>0</v>
      </c>
    </row>
    <row r="103" spans="1:10" x14ac:dyDescent="0.2">
      <c r="A103" s="13">
        <v>3</v>
      </c>
      <c r="B103" s="13" t="s">
        <v>95</v>
      </c>
      <c r="C103" s="13">
        <v>544</v>
      </c>
      <c r="D103" s="13" t="s">
        <v>116</v>
      </c>
      <c r="E103" s="14">
        <v>2.15</v>
      </c>
      <c r="F103" s="14">
        <v>2.15</v>
      </c>
      <c r="G103" s="14">
        <f>IFERROR(VLOOKUP(C103,'פילוח 12-2022'!A:E,2,FALSE),0)</f>
        <v>0</v>
      </c>
      <c r="H103" s="14">
        <f>IFERROR(VLOOKUP(C103,'פילוח 12-2022'!A:E,3,FALSE),0)</f>
        <v>2.15</v>
      </c>
      <c r="I103" s="7">
        <f>IFERROR(VLOOKUP(C103,'פילוח 12-2022'!A:E,5,FALSE),0)</f>
        <v>2.15</v>
      </c>
      <c r="J103" s="12">
        <f t="shared" si="1"/>
        <v>0</v>
      </c>
    </row>
    <row r="104" spans="1:10" x14ac:dyDescent="0.2">
      <c r="A104" s="13">
        <v>3</v>
      </c>
      <c r="B104" s="13" t="s">
        <v>95</v>
      </c>
      <c r="C104" s="13">
        <v>545</v>
      </c>
      <c r="D104" s="13" t="s">
        <v>117</v>
      </c>
      <c r="E104" s="14">
        <v>1.25</v>
      </c>
      <c r="F104" s="14">
        <v>1.25</v>
      </c>
      <c r="G104" s="14">
        <f>IFERROR(VLOOKUP(C104,'פילוח 12-2022'!A:E,2,FALSE),0)</f>
        <v>0</v>
      </c>
      <c r="H104" s="14">
        <f>IFERROR(VLOOKUP(C104,'פילוח 12-2022'!A:E,3,FALSE),0)</f>
        <v>1.25</v>
      </c>
      <c r="I104" s="7">
        <f>IFERROR(VLOOKUP(C104,'פילוח 12-2022'!A:E,5,FALSE),0)</f>
        <v>1.25</v>
      </c>
      <c r="J104" s="12">
        <f t="shared" si="1"/>
        <v>0</v>
      </c>
    </row>
    <row r="105" spans="1:10" x14ac:dyDescent="0.2">
      <c r="A105" s="13">
        <v>3</v>
      </c>
      <c r="B105" s="13" t="s">
        <v>95</v>
      </c>
      <c r="C105" s="13">
        <v>550</v>
      </c>
      <c r="D105" s="13" t="s">
        <v>118</v>
      </c>
      <c r="E105" s="14">
        <v>0.33</v>
      </c>
      <c r="F105" s="14">
        <v>0.33</v>
      </c>
      <c r="G105" s="14">
        <f>IFERROR(VLOOKUP(C105,'פילוח 12-2022'!A:E,2,FALSE),0)</f>
        <v>0</v>
      </c>
      <c r="H105" s="14">
        <f>IFERROR(VLOOKUP(C105,'פילוח 12-2022'!A:E,3,FALSE),0)</f>
        <v>0.32999999999999996</v>
      </c>
      <c r="I105" s="7">
        <f>IFERROR(VLOOKUP(C105,'פילוח 12-2022'!A:E,5,FALSE),0)</f>
        <v>0.32999999999999996</v>
      </c>
      <c r="J105" s="12">
        <f t="shared" si="1"/>
        <v>0</v>
      </c>
    </row>
    <row r="106" spans="1:10" x14ac:dyDescent="0.2">
      <c r="A106" s="13">
        <v>3</v>
      </c>
      <c r="B106" s="13" t="s">
        <v>95</v>
      </c>
      <c r="C106" s="13">
        <v>552</v>
      </c>
      <c r="D106" s="13" t="s">
        <v>119</v>
      </c>
      <c r="E106" s="14">
        <v>2.35</v>
      </c>
      <c r="F106" s="14">
        <v>1.6</v>
      </c>
      <c r="G106" s="14">
        <f>IFERROR(VLOOKUP(C106,'פילוח 12-2022'!A:E,2,FALSE),0)</f>
        <v>0</v>
      </c>
      <c r="H106" s="14">
        <f>IFERROR(VLOOKUP(C106,'פילוח 12-2022'!A:E,3,FALSE),0)</f>
        <v>1.6</v>
      </c>
      <c r="I106" s="7">
        <f>IFERROR(VLOOKUP(C106,'פילוח 12-2022'!A:E,5,FALSE),0)</f>
        <v>1.6</v>
      </c>
      <c r="J106" s="12">
        <f t="shared" si="1"/>
        <v>0</v>
      </c>
    </row>
    <row r="107" spans="1:10" x14ac:dyDescent="0.2">
      <c r="A107" s="13">
        <v>3</v>
      </c>
      <c r="B107" s="13" t="s">
        <v>95</v>
      </c>
      <c r="C107" s="13">
        <v>555</v>
      </c>
      <c r="D107" s="13" t="s">
        <v>120</v>
      </c>
      <c r="E107" s="14">
        <v>0.6</v>
      </c>
      <c r="F107" s="14">
        <v>0.6</v>
      </c>
      <c r="G107" s="14">
        <f>IFERROR(VLOOKUP(C107,'פילוח 12-2022'!A:E,2,FALSE),0)</f>
        <v>0.6</v>
      </c>
      <c r="H107" s="14">
        <f>IFERROR(VLOOKUP(C107,'פילוח 12-2022'!A:E,3,FALSE),0)</f>
        <v>0</v>
      </c>
      <c r="I107" s="7">
        <f>IFERROR(VLOOKUP(C107,'פילוח 12-2022'!A:E,5,FALSE),0)</f>
        <v>0.6</v>
      </c>
      <c r="J107" s="12">
        <f t="shared" si="1"/>
        <v>0</v>
      </c>
    </row>
    <row r="108" spans="1:10" x14ac:dyDescent="0.2">
      <c r="A108" s="13">
        <v>3</v>
      </c>
      <c r="B108" s="13" t="s">
        <v>95</v>
      </c>
      <c r="C108" s="13">
        <v>556</v>
      </c>
      <c r="D108" s="13" t="s">
        <v>121</v>
      </c>
      <c r="E108" s="14">
        <v>0.33</v>
      </c>
      <c r="F108" s="14">
        <v>0.33</v>
      </c>
      <c r="G108" s="14">
        <f>IFERROR(VLOOKUP(C108,'פילוח 12-2022'!A:E,2,FALSE),0)</f>
        <v>0</v>
      </c>
      <c r="H108" s="14">
        <f>IFERROR(VLOOKUP(C108,'פילוח 12-2022'!A:E,3,FALSE),0)</f>
        <v>0.33</v>
      </c>
      <c r="I108" s="7">
        <f>IFERROR(VLOOKUP(C108,'פילוח 12-2022'!A:E,5,FALSE),0)</f>
        <v>0.33</v>
      </c>
      <c r="J108" s="12">
        <f t="shared" si="1"/>
        <v>0</v>
      </c>
    </row>
    <row r="109" spans="1:10" x14ac:dyDescent="0.2">
      <c r="A109" s="13">
        <v>3</v>
      </c>
      <c r="B109" s="13" t="s">
        <v>95</v>
      </c>
      <c r="C109" s="13">
        <v>561</v>
      </c>
      <c r="D109" s="13" t="s">
        <v>122</v>
      </c>
      <c r="E109" s="14">
        <v>0.33</v>
      </c>
      <c r="F109" s="14">
        <v>0.33</v>
      </c>
      <c r="G109" s="14">
        <f>IFERROR(VLOOKUP(C109,'פילוח 12-2022'!A:E,2,FALSE),0)</f>
        <v>0</v>
      </c>
      <c r="H109" s="14">
        <f>IFERROR(VLOOKUP(C109,'פילוח 12-2022'!A:E,3,FALSE),0)</f>
        <v>0.33</v>
      </c>
      <c r="I109" s="7">
        <f>IFERROR(VLOOKUP(C109,'פילוח 12-2022'!A:E,5,FALSE),0)</f>
        <v>0.33</v>
      </c>
      <c r="J109" s="12">
        <f t="shared" si="1"/>
        <v>0</v>
      </c>
    </row>
    <row r="110" spans="1:10" x14ac:dyDescent="0.2">
      <c r="A110" s="13">
        <v>3</v>
      </c>
      <c r="B110" s="13" t="s">
        <v>95</v>
      </c>
      <c r="C110" s="13">
        <v>562</v>
      </c>
      <c r="D110" s="13" t="s">
        <v>123</v>
      </c>
      <c r="E110" s="14">
        <v>1.25</v>
      </c>
      <c r="F110" s="14">
        <v>0.75</v>
      </c>
      <c r="G110" s="14">
        <f>IFERROR(VLOOKUP(C110,'פילוח 12-2022'!A:E,2,FALSE),0)</f>
        <v>0</v>
      </c>
      <c r="H110" s="14">
        <f>IFERROR(VLOOKUP(C110,'פילוח 12-2022'!A:E,3,FALSE),0)</f>
        <v>0.75</v>
      </c>
      <c r="I110" s="7">
        <f>IFERROR(VLOOKUP(C110,'פילוח 12-2022'!A:E,5,FALSE),0)</f>
        <v>0.75</v>
      </c>
      <c r="J110" s="12">
        <f t="shared" si="1"/>
        <v>0</v>
      </c>
    </row>
    <row r="111" spans="1:10" x14ac:dyDescent="0.2">
      <c r="A111" s="13">
        <v>3</v>
      </c>
      <c r="B111" s="13" t="s">
        <v>95</v>
      </c>
      <c r="C111" s="13">
        <v>563</v>
      </c>
      <c r="D111" s="13" t="s">
        <v>124</v>
      </c>
      <c r="E111" s="14">
        <v>0.33</v>
      </c>
      <c r="F111" s="14">
        <v>0.33</v>
      </c>
      <c r="G111" s="14">
        <f>IFERROR(VLOOKUP(C111,'פילוח 12-2022'!A:E,2,FALSE),0)</f>
        <v>0</v>
      </c>
      <c r="H111" s="14">
        <f>IFERROR(VLOOKUP(C111,'פילוח 12-2022'!A:E,3,FALSE),0)</f>
        <v>0.33</v>
      </c>
      <c r="I111" s="7">
        <f>IFERROR(VLOOKUP(C111,'פילוח 12-2022'!A:E,5,FALSE),0)</f>
        <v>0.33</v>
      </c>
      <c r="J111" s="12">
        <f t="shared" si="1"/>
        <v>0</v>
      </c>
    </row>
    <row r="112" spans="1:10" x14ac:dyDescent="0.2">
      <c r="A112" s="13">
        <v>3</v>
      </c>
      <c r="B112" s="13" t="s">
        <v>95</v>
      </c>
      <c r="C112" s="13">
        <v>564</v>
      </c>
      <c r="D112" s="13" t="s">
        <v>125</v>
      </c>
      <c r="E112" s="14">
        <v>0.83</v>
      </c>
      <c r="F112" s="14">
        <v>0.83</v>
      </c>
      <c r="G112" s="14">
        <f>IFERROR(VLOOKUP(C112,'פילוח 12-2022'!A:E,2,FALSE),0)</f>
        <v>0</v>
      </c>
      <c r="H112" s="14">
        <f>IFERROR(VLOOKUP(C112,'פילוח 12-2022'!A:E,3,FALSE),0)</f>
        <v>0.83</v>
      </c>
      <c r="I112" s="7">
        <f>IFERROR(VLOOKUP(C112,'פילוח 12-2022'!A:E,5,FALSE),0)</f>
        <v>0.83</v>
      </c>
      <c r="J112" s="12">
        <f t="shared" si="1"/>
        <v>0</v>
      </c>
    </row>
    <row r="113" spans="1:10" x14ac:dyDescent="0.2">
      <c r="A113" s="13">
        <v>3</v>
      </c>
      <c r="B113" s="13" t="s">
        <v>95</v>
      </c>
      <c r="C113" s="13">
        <v>567</v>
      </c>
      <c r="D113" s="13" t="s">
        <v>126</v>
      </c>
      <c r="E113" s="14">
        <v>0.33</v>
      </c>
      <c r="F113" s="14">
        <v>0.33</v>
      </c>
      <c r="G113" s="14">
        <f>IFERROR(VLOOKUP(C113,'פילוח 12-2022'!A:E,2,FALSE),0)</f>
        <v>0</v>
      </c>
      <c r="H113" s="14">
        <f>IFERROR(VLOOKUP(C113,'פילוח 12-2022'!A:E,3,FALSE),0)</f>
        <v>0.33</v>
      </c>
      <c r="I113" s="7">
        <f>IFERROR(VLOOKUP(C113,'פילוח 12-2022'!A:E,5,FALSE),0)</f>
        <v>0.33</v>
      </c>
      <c r="J113" s="12">
        <f t="shared" si="1"/>
        <v>0</v>
      </c>
    </row>
    <row r="114" spans="1:10" x14ac:dyDescent="0.2">
      <c r="A114" s="13">
        <v>3</v>
      </c>
      <c r="B114" s="13" t="s">
        <v>95</v>
      </c>
      <c r="C114" s="13">
        <v>568</v>
      </c>
      <c r="D114" s="13" t="s">
        <v>127</v>
      </c>
      <c r="E114" s="14">
        <v>0.75</v>
      </c>
      <c r="F114" s="14">
        <v>0.75</v>
      </c>
      <c r="G114" s="14">
        <f>IFERROR(VLOOKUP(C114,'פילוח 12-2022'!A:E,2,FALSE),0)</f>
        <v>0</v>
      </c>
      <c r="H114" s="14">
        <f>IFERROR(VLOOKUP(C114,'פילוח 12-2022'!A:E,3,FALSE),0)</f>
        <v>0.75</v>
      </c>
      <c r="I114" s="7">
        <f>IFERROR(VLOOKUP(C114,'פילוח 12-2022'!A:E,5,FALSE),0)</f>
        <v>0.75</v>
      </c>
      <c r="J114" s="12">
        <f t="shared" si="1"/>
        <v>0</v>
      </c>
    </row>
    <row r="115" spans="1:10" x14ac:dyDescent="0.2">
      <c r="A115" s="13">
        <v>3</v>
      </c>
      <c r="B115" s="13" t="s">
        <v>95</v>
      </c>
      <c r="C115" s="13">
        <v>569</v>
      </c>
      <c r="D115" s="13" t="s">
        <v>128</v>
      </c>
      <c r="E115" s="14">
        <v>0.5</v>
      </c>
      <c r="F115" s="14">
        <v>0.5</v>
      </c>
      <c r="G115" s="14">
        <f>IFERROR(VLOOKUP(C115,'פילוח 12-2022'!A:E,2,FALSE),0)</f>
        <v>0</v>
      </c>
      <c r="H115" s="14">
        <f>IFERROR(VLOOKUP(C115,'פילוח 12-2022'!A:E,3,FALSE),0)</f>
        <v>0.5</v>
      </c>
      <c r="I115" s="7">
        <f>IFERROR(VLOOKUP(C115,'פילוח 12-2022'!A:E,5,FALSE),0)</f>
        <v>0.5</v>
      </c>
      <c r="J115" s="12">
        <f t="shared" si="1"/>
        <v>0</v>
      </c>
    </row>
    <row r="116" spans="1:10" x14ac:dyDescent="0.2">
      <c r="A116" s="13">
        <v>3</v>
      </c>
      <c r="B116" s="13" t="s">
        <v>95</v>
      </c>
      <c r="C116" s="13">
        <v>570</v>
      </c>
      <c r="D116" s="13" t="s">
        <v>129</v>
      </c>
      <c r="E116" s="14">
        <v>0.33</v>
      </c>
      <c r="F116" s="14">
        <v>0.33</v>
      </c>
      <c r="G116" s="14">
        <f>IFERROR(VLOOKUP(C116,'פילוח 12-2022'!A:E,2,FALSE),0)</f>
        <v>0</v>
      </c>
      <c r="H116" s="14">
        <f>IFERROR(VLOOKUP(C116,'פילוח 12-2022'!A:E,3,FALSE),0)</f>
        <v>0.33</v>
      </c>
      <c r="I116" s="7">
        <f>IFERROR(VLOOKUP(C116,'פילוח 12-2022'!A:E,5,FALSE),0)</f>
        <v>0.33</v>
      </c>
      <c r="J116" s="12">
        <f t="shared" si="1"/>
        <v>0</v>
      </c>
    </row>
    <row r="117" spans="1:10" x14ac:dyDescent="0.2">
      <c r="A117" s="13">
        <v>3</v>
      </c>
      <c r="B117" s="13" t="s">
        <v>95</v>
      </c>
      <c r="C117" s="13">
        <v>571</v>
      </c>
      <c r="D117" s="13" t="s">
        <v>130</v>
      </c>
      <c r="E117" s="14">
        <v>0.33</v>
      </c>
      <c r="F117" s="14">
        <v>0.33</v>
      </c>
      <c r="G117" s="14">
        <f>IFERROR(VLOOKUP(C117,'פילוח 12-2022'!A:E,2,FALSE),0)</f>
        <v>0</v>
      </c>
      <c r="H117" s="14">
        <f>IFERROR(VLOOKUP(C117,'פילוח 12-2022'!A:E,3,FALSE),0)</f>
        <v>0.33</v>
      </c>
      <c r="I117" s="7">
        <f>IFERROR(VLOOKUP(C117,'פילוח 12-2022'!A:E,5,FALSE),0)</f>
        <v>0.33</v>
      </c>
      <c r="J117" s="12">
        <f t="shared" si="1"/>
        <v>0</v>
      </c>
    </row>
    <row r="118" spans="1:10" x14ac:dyDescent="0.2">
      <c r="A118" s="13">
        <v>3</v>
      </c>
      <c r="B118" s="13" t="s">
        <v>95</v>
      </c>
      <c r="C118" s="13">
        <v>575</v>
      </c>
      <c r="D118" s="13" t="s">
        <v>131</v>
      </c>
      <c r="E118" s="14">
        <v>0.33</v>
      </c>
      <c r="F118" s="14">
        <v>0.33</v>
      </c>
      <c r="G118" s="14">
        <f>IFERROR(VLOOKUP(C118,'פילוח 12-2022'!A:E,2,FALSE),0)</f>
        <v>0</v>
      </c>
      <c r="H118" s="14">
        <f>IFERROR(VLOOKUP(C118,'פילוח 12-2022'!A:E,3,FALSE),0)</f>
        <v>0.33</v>
      </c>
      <c r="I118" s="7">
        <f>IFERROR(VLOOKUP(C118,'פילוח 12-2022'!A:E,5,FALSE),0)</f>
        <v>0.33</v>
      </c>
      <c r="J118" s="12">
        <f t="shared" si="1"/>
        <v>0</v>
      </c>
    </row>
    <row r="119" spans="1:10" x14ac:dyDescent="0.2">
      <c r="A119" s="13">
        <v>3</v>
      </c>
      <c r="B119" s="13" t="s">
        <v>95</v>
      </c>
      <c r="C119" s="13">
        <v>578</v>
      </c>
      <c r="D119" s="13" t="s">
        <v>132</v>
      </c>
      <c r="E119" s="14">
        <v>0.33</v>
      </c>
      <c r="F119" s="14">
        <v>0.33</v>
      </c>
      <c r="G119" s="14">
        <f>IFERROR(VLOOKUP(C119,'פילוח 12-2022'!A:E,2,FALSE),0)</f>
        <v>0</v>
      </c>
      <c r="H119" s="14">
        <f>IFERROR(VLOOKUP(C119,'פילוח 12-2022'!A:E,3,FALSE),0)</f>
        <v>0.33</v>
      </c>
      <c r="I119" s="7">
        <f>IFERROR(VLOOKUP(C119,'פילוח 12-2022'!A:E,5,FALSE),0)</f>
        <v>0.33</v>
      </c>
      <c r="J119" s="12">
        <f t="shared" si="1"/>
        <v>0</v>
      </c>
    </row>
    <row r="120" spans="1:10" x14ac:dyDescent="0.2">
      <c r="A120" s="13">
        <v>3</v>
      </c>
      <c r="B120" s="13" t="s">
        <v>95</v>
      </c>
      <c r="C120" s="13">
        <v>579</v>
      </c>
      <c r="D120" s="13" t="s">
        <v>133</v>
      </c>
      <c r="E120" s="14">
        <v>0.33</v>
      </c>
      <c r="F120" s="14">
        <v>0.33</v>
      </c>
      <c r="G120" s="14">
        <f>IFERROR(VLOOKUP(C120,'פילוח 12-2022'!A:E,2,FALSE),0)</f>
        <v>0</v>
      </c>
      <c r="H120" s="14">
        <f>IFERROR(VLOOKUP(C120,'פילוח 12-2022'!A:E,3,FALSE),0)</f>
        <v>0.33</v>
      </c>
      <c r="I120" s="7">
        <f>IFERROR(VLOOKUP(C120,'פילוח 12-2022'!A:E,5,FALSE),0)</f>
        <v>0.33</v>
      </c>
      <c r="J120" s="12">
        <f t="shared" si="1"/>
        <v>0</v>
      </c>
    </row>
    <row r="121" spans="1:10" x14ac:dyDescent="0.2">
      <c r="A121" s="13">
        <v>3</v>
      </c>
      <c r="B121" s="13" t="s">
        <v>95</v>
      </c>
      <c r="C121" s="13">
        <v>600</v>
      </c>
      <c r="D121" s="13" t="s">
        <v>134</v>
      </c>
      <c r="E121" s="14">
        <v>1.73</v>
      </c>
      <c r="F121" s="14">
        <v>1.73</v>
      </c>
      <c r="G121" s="14">
        <f>IFERROR(VLOOKUP(C121,'פילוח 12-2022'!A:E,2,FALSE),0)</f>
        <v>0</v>
      </c>
      <c r="H121" s="14">
        <f>IFERROR(VLOOKUP(C121,'פילוח 12-2022'!A:E,3,FALSE),0)</f>
        <v>1.73</v>
      </c>
      <c r="I121" s="7">
        <f>IFERROR(VLOOKUP(C121,'פילוח 12-2022'!A:E,5,FALSE),0)</f>
        <v>1.73</v>
      </c>
      <c r="J121" s="12">
        <f t="shared" si="1"/>
        <v>0</v>
      </c>
    </row>
    <row r="122" spans="1:10" x14ac:dyDescent="0.2">
      <c r="A122" s="13">
        <v>3</v>
      </c>
      <c r="B122" s="13" t="s">
        <v>95</v>
      </c>
      <c r="C122" s="13">
        <v>601</v>
      </c>
      <c r="D122" s="13" t="s">
        <v>135</v>
      </c>
      <c r="E122" s="14">
        <v>0.83</v>
      </c>
      <c r="F122" s="14">
        <v>0.83</v>
      </c>
      <c r="G122" s="14">
        <f>IFERROR(VLOOKUP(C122,'פילוח 12-2022'!A:E,2,FALSE),0)</f>
        <v>0</v>
      </c>
      <c r="H122" s="14">
        <f>IFERROR(VLOOKUP(C122,'פילוח 12-2022'!A:E,3,FALSE),0)</f>
        <v>0.83000000000000007</v>
      </c>
      <c r="I122" s="7">
        <f>IFERROR(VLOOKUP(C122,'פילוח 12-2022'!A:E,5,FALSE),0)</f>
        <v>0.83000000000000007</v>
      </c>
      <c r="J122" s="12">
        <f t="shared" si="1"/>
        <v>0</v>
      </c>
    </row>
    <row r="123" spans="1:10" x14ac:dyDescent="0.2">
      <c r="A123" s="13">
        <v>3</v>
      </c>
      <c r="B123" s="13" t="s">
        <v>95</v>
      </c>
      <c r="C123" s="13">
        <v>620</v>
      </c>
      <c r="D123" s="13" t="s">
        <v>136</v>
      </c>
      <c r="E123" s="14">
        <v>1.33</v>
      </c>
      <c r="F123" s="14">
        <v>1.33</v>
      </c>
      <c r="G123" s="14">
        <f>IFERROR(VLOOKUP(C123,'פילוח 12-2022'!A:E,2,FALSE),0)</f>
        <v>1</v>
      </c>
      <c r="H123" s="14">
        <f>IFERROR(VLOOKUP(C123,'פילוח 12-2022'!A:E,3,FALSE),0)</f>
        <v>0.33</v>
      </c>
      <c r="I123" s="7">
        <f>IFERROR(VLOOKUP(C123,'פילוח 12-2022'!A:E,5,FALSE),0)</f>
        <v>1.33</v>
      </c>
      <c r="J123" s="12">
        <f t="shared" si="1"/>
        <v>0</v>
      </c>
    </row>
    <row r="124" spans="1:10" x14ac:dyDescent="0.2">
      <c r="A124" s="13">
        <v>3</v>
      </c>
      <c r="B124" s="13" t="s">
        <v>95</v>
      </c>
      <c r="C124" s="13">
        <v>621</v>
      </c>
      <c r="D124" s="13" t="s">
        <v>137</v>
      </c>
      <c r="E124" s="14">
        <v>0.5</v>
      </c>
      <c r="F124" s="14">
        <v>0.5</v>
      </c>
      <c r="G124" s="14">
        <f>IFERROR(VLOOKUP(C124,'פילוח 12-2022'!A:E,2,FALSE),0)</f>
        <v>0</v>
      </c>
      <c r="H124" s="14">
        <f>IFERROR(VLOOKUP(C124,'פילוח 12-2022'!A:E,3,FALSE),0)</f>
        <v>0.5</v>
      </c>
      <c r="I124" s="7">
        <f>IFERROR(VLOOKUP(C124,'פילוח 12-2022'!A:E,5,FALSE),0)</f>
        <v>0.5</v>
      </c>
      <c r="J124" s="12">
        <f t="shared" si="1"/>
        <v>0</v>
      </c>
    </row>
    <row r="125" spans="1:10" x14ac:dyDescent="0.2">
      <c r="A125" s="13">
        <v>3</v>
      </c>
      <c r="B125" s="13" t="s">
        <v>95</v>
      </c>
      <c r="C125" s="13">
        <v>622</v>
      </c>
      <c r="D125" s="13" t="s">
        <v>138</v>
      </c>
      <c r="E125" s="14">
        <v>0.33</v>
      </c>
      <c r="F125" s="14">
        <v>0.33</v>
      </c>
      <c r="G125" s="14">
        <f>IFERROR(VLOOKUP(C125,'פילוח 12-2022'!A:E,2,FALSE),0)</f>
        <v>0</v>
      </c>
      <c r="H125" s="14">
        <f>IFERROR(VLOOKUP(C125,'פילוח 12-2022'!A:E,3,FALSE),0)</f>
        <v>0.33</v>
      </c>
      <c r="I125" s="7">
        <f>IFERROR(VLOOKUP(C125,'פילוח 12-2022'!A:E,5,FALSE),0)</f>
        <v>0.33</v>
      </c>
      <c r="J125" s="12">
        <f t="shared" si="1"/>
        <v>0</v>
      </c>
    </row>
    <row r="126" spans="1:10" x14ac:dyDescent="0.2">
      <c r="A126" s="13">
        <v>3</v>
      </c>
      <c r="B126" s="13" t="s">
        <v>95</v>
      </c>
      <c r="C126" s="13">
        <v>623</v>
      </c>
      <c r="D126" s="13" t="s">
        <v>139</v>
      </c>
      <c r="E126" s="14">
        <v>0.47</v>
      </c>
      <c r="F126" s="14">
        <v>0.47</v>
      </c>
      <c r="G126" s="14">
        <f>IFERROR(VLOOKUP(C126,'פילוח 12-2022'!A:E,2,FALSE),0)</f>
        <v>0</v>
      </c>
      <c r="H126" s="14">
        <f>IFERROR(VLOOKUP(C126,'פילוח 12-2022'!A:E,3,FALSE),0)</f>
        <v>0.47</v>
      </c>
      <c r="I126" s="7">
        <f>IFERROR(VLOOKUP(C126,'פילוח 12-2022'!A:E,5,FALSE),0)</f>
        <v>0.47</v>
      </c>
      <c r="J126" s="12">
        <f t="shared" si="1"/>
        <v>0</v>
      </c>
    </row>
    <row r="127" spans="1:10" x14ac:dyDescent="0.2">
      <c r="A127" s="13">
        <v>3</v>
      </c>
      <c r="B127" s="13" t="s">
        <v>95</v>
      </c>
      <c r="C127" s="13">
        <v>629</v>
      </c>
      <c r="D127" s="13" t="s">
        <v>140</v>
      </c>
      <c r="E127" s="14">
        <v>0.5</v>
      </c>
      <c r="F127" s="14">
        <v>0.5</v>
      </c>
      <c r="G127" s="14">
        <f>IFERROR(VLOOKUP(C127,'פילוח 12-2022'!A:E,2,FALSE),0)</f>
        <v>0</v>
      </c>
      <c r="H127" s="14">
        <f>IFERROR(VLOOKUP(C127,'פילוח 12-2022'!A:E,3,FALSE),0)</f>
        <v>0.5</v>
      </c>
      <c r="I127" s="7">
        <f>IFERROR(VLOOKUP(C127,'פילוח 12-2022'!A:E,5,FALSE),0)</f>
        <v>0.5</v>
      </c>
      <c r="J127" s="12">
        <f t="shared" si="1"/>
        <v>0</v>
      </c>
    </row>
    <row r="128" spans="1:10" x14ac:dyDescent="0.2">
      <c r="A128" s="13">
        <v>3</v>
      </c>
      <c r="B128" s="13" t="s">
        <v>95</v>
      </c>
      <c r="C128" s="13">
        <v>632</v>
      </c>
      <c r="D128" s="13" t="s">
        <v>141</v>
      </c>
      <c r="E128" s="14">
        <v>0.79</v>
      </c>
      <c r="F128" s="14">
        <v>0.79</v>
      </c>
      <c r="G128" s="14">
        <f>IFERROR(VLOOKUP(C128,'פילוח 12-2022'!A:E,2,FALSE),0)</f>
        <v>0.79</v>
      </c>
      <c r="H128" s="14">
        <f>IFERROR(VLOOKUP(C128,'פילוח 12-2022'!A:E,3,FALSE),0)</f>
        <v>0</v>
      </c>
      <c r="I128" s="7">
        <f>IFERROR(VLOOKUP(C128,'פילוח 12-2022'!A:E,5,FALSE),0)</f>
        <v>0.79</v>
      </c>
      <c r="J128" s="12">
        <f t="shared" si="1"/>
        <v>0</v>
      </c>
    </row>
    <row r="129" spans="1:10" x14ac:dyDescent="0.2">
      <c r="A129" s="13">
        <v>3</v>
      </c>
      <c r="B129" s="13" t="s">
        <v>95</v>
      </c>
      <c r="C129" s="13">
        <v>636</v>
      </c>
      <c r="D129" s="13" t="s">
        <v>142</v>
      </c>
      <c r="E129" s="14">
        <v>0.33</v>
      </c>
      <c r="F129" s="14">
        <v>0.33</v>
      </c>
      <c r="G129" s="14">
        <f>IFERROR(VLOOKUP(C129,'פילוח 12-2022'!A:E,2,FALSE),0)</f>
        <v>0</v>
      </c>
      <c r="H129" s="14">
        <f>IFERROR(VLOOKUP(C129,'פילוח 12-2022'!A:E,3,FALSE),0)</f>
        <v>0.33</v>
      </c>
      <c r="I129" s="7">
        <f>IFERROR(VLOOKUP(C129,'פילוח 12-2022'!A:E,5,FALSE),0)</f>
        <v>0.33</v>
      </c>
      <c r="J129" s="12">
        <f t="shared" si="1"/>
        <v>0</v>
      </c>
    </row>
    <row r="130" spans="1:10" x14ac:dyDescent="0.2">
      <c r="A130" s="13">
        <v>3</v>
      </c>
      <c r="B130" s="13" t="s">
        <v>95</v>
      </c>
      <c r="C130" s="13">
        <v>641</v>
      </c>
      <c r="D130" s="13" t="s">
        <v>143</v>
      </c>
      <c r="E130" s="14">
        <v>0.5</v>
      </c>
      <c r="F130" s="14"/>
      <c r="G130" s="14">
        <f>IFERROR(VLOOKUP(C130,'פילוח 12-2022'!A:E,2,FALSE),0)</f>
        <v>0</v>
      </c>
      <c r="H130" s="14">
        <f>IFERROR(VLOOKUP(C130,'פילוח 12-2022'!A:E,3,FALSE),0)</f>
        <v>0</v>
      </c>
      <c r="I130" s="7">
        <f>IFERROR(VLOOKUP(C130,'פילוח 12-2022'!A:E,5,FALSE),0)</f>
        <v>0</v>
      </c>
      <c r="J130" s="12">
        <f t="shared" si="1"/>
        <v>0</v>
      </c>
    </row>
    <row r="131" spans="1:10" x14ac:dyDescent="0.2">
      <c r="A131" s="13">
        <v>3</v>
      </c>
      <c r="B131" s="13" t="s">
        <v>95</v>
      </c>
      <c r="C131" s="13">
        <v>644</v>
      </c>
      <c r="D131" s="13" t="s">
        <v>144</v>
      </c>
      <c r="E131" s="14">
        <v>0.83</v>
      </c>
      <c r="F131" s="14">
        <v>0.83</v>
      </c>
      <c r="G131" s="14">
        <f>IFERROR(VLOOKUP(C131,'פילוח 12-2022'!A:E,2,FALSE),0)</f>
        <v>0</v>
      </c>
      <c r="H131" s="14">
        <f>IFERROR(VLOOKUP(C131,'פילוח 12-2022'!A:E,3,FALSE),0)</f>
        <v>0.83000000000000007</v>
      </c>
      <c r="I131" s="7">
        <f>IFERROR(VLOOKUP(C131,'פילוח 12-2022'!A:E,5,FALSE),0)</f>
        <v>0.83000000000000007</v>
      </c>
      <c r="J131" s="12">
        <f t="shared" ref="J131:J158" si="2">I131-F131</f>
        <v>0</v>
      </c>
    </row>
    <row r="132" spans="1:10" x14ac:dyDescent="0.2">
      <c r="A132" s="13">
        <v>3</v>
      </c>
      <c r="B132" s="13" t="s">
        <v>95</v>
      </c>
      <c r="C132" s="13">
        <v>649</v>
      </c>
      <c r="D132" s="13" t="s">
        <v>145</v>
      </c>
      <c r="E132" s="14">
        <v>0.5</v>
      </c>
      <c r="F132" s="14">
        <v>0.5</v>
      </c>
      <c r="G132" s="14">
        <f>IFERROR(VLOOKUP(C132,'פילוח 12-2022'!A:E,2,FALSE),0)</f>
        <v>0</v>
      </c>
      <c r="H132" s="14">
        <f>IFERROR(VLOOKUP(C132,'פילוח 12-2022'!A:E,3,FALSE),0)</f>
        <v>0.5</v>
      </c>
      <c r="I132" s="7">
        <f>IFERROR(VLOOKUP(C132,'פילוח 12-2022'!A:E,5,FALSE),0)</f>
        <v>0.5</v>
      </c>
      <c r="J132" s="12">
        <f t="shared" si="2"/>
        <v>0</v>
      </c>
    </row>
    <row r="133" spans="1:10" x14ac:dyDescent="0.2">
      <c r="A133" s="13">
        <v>3</v>
      </c>
      <c r="B133" s="13" t="s">
        <v>95</v>
      </c>
      <c r="C133" s="13">
        <v>651</v>
      </c>
      <c r="D133" s="13" t="s">
        <v>146</v>
      </c>
      <c r="E133" s="14">
        <v>0.33</v>
      </c>
      <c r="F133" s="14">
        <v>0.33</v>
      </c>
      <c r="G133" s="14">
        <f>IFERROR(VLOOKUP(C133,'פילוח 12-2022'!A:E,2,FALSE),0)</f>
        <v>0</v>
      </c>
      <c r="H133" s="14">
        <f>IFERROR(VLOOKUP(C133,'פילוח 12-2022'!A:E,3,FALSE),0)</f>
        <v>0.33</v>
      </c>
      <c r="I133" s="7">
        <f>IFERROR(VLOOKUP(C133,'פילוח 12-2022'!A:E,5,FALSE),0)</f>
        <v>0.33</v>
      </c>
      <c r="J133" s="12">
        <f t="shared" si="2"/>
        <v>0</v>
      </c>
    </row>
    <row r="134" spans="1:10" x14ac:dyDescent="0.2">
      <c r="A134" s="13">
        <v>3</v>
      </c>
      <c r="B134" s="13" t="s">
        <v>95</v>
      </c>
      <c r="C134" s="13">
        <v>662</v>
      </c>
      <c r="D134" s="13" t="s">
        <v>147</v>
      </c>
      <c r="E134" s="14">
        <v>0.5</v>
      </c>
      <c r="F134" s="14">
        <v>0.5</v>
      </c>
      <c r="G134" s="14">
        <f>IFERROR(VLOOKUP(C134,'פילוח 12-2022'!A:E,2,FALSE),0)</f>
        <v>0</v>
      </c>
      <c r="H134" s="14">
        <f>IFERROR(VLOOKUP(C134,'פילוח 12-2022'!A:E,3,FALSE),0)</f>
        <v>0.5</v>
      </c>
      <c r="I134" s="7">
        <f>IFERROR(VLOOKUP(C134,'פילוח 12-2022'!A:E,5,FALSE),0)</f>
        <v>0.5</v>
      </c>
      <c r="J134" s="12">
        <f t="shared" si="2"/>
        <v>0</v>
      </c>
    </row>
    <row r="135" spans="1:10" x14ac:dyDescent="0.2">
      <c r="A135" s="13">
        <v>3</v>
      </c>
      <c r="B135" s="13" t="s">
        <v>95</v>
      </c>
      <c r="C135" s="13">
        <v>666</v>
      </c>
      <c r="D135" s="13" t="s">
        <v>148</v>
      </c>
      <c r="E135" s="14">
        <v>0.33</v>
      </c>
      <c r="F135" s="14">
        <v>0.33</v>
      </c>
      <c r="G135" s="14">
        <f>IFERROR(VLOOKUP(C135,'פילוח 12-2022'!A:E,2,FALSE),0)</f>
        <v>0</v>
      </c>
      <c r="H135" s="14">
        <f>IFERROR(VLOOKUP(C135,'פילוח 12-2022'!A:E,3,FALSE),0)</f>
        <v>0.33</v>
      </c>
      <c r="I135" s="7">
        <f>IFERROR(VLOOKUP(C135,'פילוח 12-2022'!A:E,5,FALSE),0)</f>
        <v>0.33</v>
      </c>
      <c r="J135" s="12">
        <f t="shared" si="2"/>
        <v>0</v>
      </c>
    </row>
    <row r="136" spans="1:10" x14ac:dyDescent="0.2">
      <c r="A136" s="13">
        <v>3</v>
      </c>
      <c r="B136" s="13" t="s">
        <v>95</v>
      </c>
      <c r="C136" s="13">
        <v>675</v>
      </c>
      <c r="D136" s="13" t="s">
        <v>149</v>
      </c>
      <c r="E136" s="14">
        <v>0.73</v>
      </c>
      <c r="F136" s="14">
        <v>0.73</v>
      </c>
      <c r="G136" s="14">
        <f>IFERROR(VLOOKUP(C136,'פילוח 12-2022'!A:E,2,FALSE),0)</f>
        <v>0</v>
      </c>
      <c r="H136" s="14">
        <f>IFERROR(VLOOKUP(C136,'פילוח 12-2022'!A:E,3,FALSE),0)</f>
        <v>0.73</v>
      </c>
      <c r="I136" s="7">
        <f>IFERROR(VLOOKUP(C136,'פילוח 12-2022'!A:E,5,FALSE),0)</f>
        <v>0.73</v>
      </c>
      <c r="J136" s="12">
        <f t="shared" si="2"/>
        <v>0</v>
      </c>
    </row>
    <row r="137" spans="1:10" x14ac:dyDescent="0.2">
      <c r="A137" s="13">
        <v>3</v>
      </c>
      <c r="B137" s="13" t="s">
        <v>95</v>
      </c>
      <c r="C137" s="13">
        <v>677</v>
      </c>
      <c r="D137" s="13" t="s">
        <v>150</v>
      </c>
      <c r="E137" s="14">
        <v>0.52</v>
      </c>
      <c r="F137" s="14">
        <v>0.52</v>
      </c>
      <c r="G137" s="14">
        <f>IFERROR(VLOOKUP(C137,'פילוח 12-2022'!A:E,2,FALSE),0)</f>
        <v>0</v>
      </c>
      <c r="H137" s="14">
        <f>IFERROR(VLOOKUP(C137,'פילוח 12-2022'!A:E,3,FALSE),0)</f>
        <v>0.52</v>
      </c>
      <c r="I137" s="7">
        <f>IFERROR(VLOOKUP(C137,'פילוח 12-2022'!A:E,5,FALSE),0)</f>
        <v>0.52</v>
      </c>
      <c r="J137" s="12">
        <f t="shared" si="2"/>
        <v>0</v>
      </c>
    </row>
    <row r="138" spans="1:10" x14ac:dyDescent="0.2">
      <c r="A138" s="13">
        <v>4</v>
      </c>
      <c r="B138" s="13" t="s">
        <v>151</v>
      </c>
      <c r="C138" s="13">
        <v>100</v>
      </c>
      <c r="D138" s="13" t="s">
        <v>152</v>
      </c>
      <c r="E138" s="14">
        <v>2.14</v>
      </c>
      <c r="F138" s="14">
        <v>2.14</v>
      </c>
      <c r="G138" s="14">
        <f>IFERROR(VLOOKUP(C138,'פילוח 12-2022'!A:E,2,FALSE),0)</f>
        <v>0</v>
      </c>
      <c r="H138" s="14">
        <f>IFERROR(VLOOKUP(C138,'פילוח 12-2022'!A:E,3,FALSE),0)</f>
        <v>2.14</v>
      </c>
      <c r="I138" s="7">
        <f>IFERROR(VLOOKUP(C138,'פילוח 12-2022'!A:E,5,FALSE),0)</f>
        <v>2.14</v>
      </c>
      <c r="J138" s="12">
        <f t="shared" si="2"/>
        <v>0</v>
      </c>
    </row>
    <row r="139" spans="1:10" x14ac:dyDescent="0.2">
      <c r="A139" s="13">
        <v>4</v>
      </c>
      <c r="B139" s="13" t="s">
        <v>151</v>
      </c>
      <c r="C139" s="13">
        <v>102</v>
      </c>
      <c r="D139" s="13" t="s">
        <v>153</v>
      </c>
      <c r="E139" s="14">
        <v>5.25</v>
      </c>
      <c r="F139" s="14">
        <v>5.25</v>
      </c>
      <c r="G139" s="14">
        <f>IFERROR(VLOOKUP(C139,'פילוח 12-2022'!A:E,2,FALSE),0)</f>
        <v>1</v>
      </c>
      <c r="H139" s="14">
        <f>IFERROR(VLOOKUP(C139,'פילוח 12-2022'!A:E,3,FALSE),0)</f>
        <v>4.25</v>
      </c>
      <c r="I139" s="7">
        <f>IFERROR(VLOOKUP(C139,'פילוח 12-2022'!A:E,5,FALSE),0)</f>
        <v>5.25</v>
      </c>
      <c r="J139" s="12">
        <f t="shared" si="2"/>
        <v>0</v>
      </c>
    </row>
    <row r="140" spans="1:10" x14ac:dyDescent="0.2">
      <c r="A140" s="13">
        <v>4</v>
      </c>
      <c r="B140" s="13" t="s">
        <v>151</v>
      </c>
      <c r="C140" s="13">
        <v>105</v>
      </c>
      <c r="D140" s="13" t="s">
        <v>154</v>
      </c>
      <c r="E140" s="14">
        <v>1.36</v>
      </c>
      <c r="F140" s="14">
        <v>0.5</v>
      </c>
      <c r="G140" s="14">
        <f>IFERROR(VLOOKUP(C140,'פילוח 12-2022'!A:E,2,FALSE),0)</f>
        <v>0</v>
      </c>
      <c r="H140" s="14">
        <f>IFERROR(VLOOKUP(C140,'פילוח 12-2022'!A:E,3,FALSE),0)</f>
        <v>0.5</v>
      </c>
      <c r="I140" s="7">
        <f>IFERROR(VLOOKUP(C140,'פילוח 12-2022'!A:E,5,FALSE),0)</f>
        <v>0.5</v>
      </c>
      <c r="J140" s="12">
        <f t="shared" si="2"/>
        <v>0</v>
      </c>
    </row>
    <row r="141" spans="1:10" x14ac:dyDescent="0.2">
      <c r="A141" s="13">
        <v>4</v>
      </c>
      <c r="B141" s="13" t="s">
        <v>151</v>
      </c>
      <c r="C141" s="13">
        <v>106</v>
      </c>
      <c r="D141" s="13" t="s">
        <v>155</v>
      </c>
      <c r="E141" s="14">
        <v>4.25</v>
      </c>
      <c r="F141" s="14">
        <v>4.25</v>
      </c>
      <c r="G141" s="14">
        <f>IFERROR(VLOOKUP(C141,'פילוח 12-2022'!A:E,2,FALSE),0)</f>
        <v>0</v>
      </c>
      <c r="H141" s="14">
        <f>IFERROR(VLOOKUP(C141,'פילוח 12-2022'!A:E,3,FALSE),0)</f>
        <v>4.25</v>
      </c>
      <c r="I141" s="7">
        <f>IFERROR(VLOOKUP(C141,'פילוח 12-2022'!A:E,5,FALSE),0)</f>
        <v>4.25</v>
      </c>
      <c r="J141" s="12">
        <f t="shared" si="2"/>
        <v>0</v>
      </c>
    </row>
    <row r="142" spans="1:10" x14ac:dyDescent="0.2">
      <c r="A142" s="13">
        <v>4</v>
      </c>
      <c r="B142" s="13" t="s">
        <v>151</v>
      </c>
      <c r="C142" s="13">
        <v>120</v>
      </c>
      <c r="D142" s="13" t="s">
        <v>156</v>
      </c>
      <c r="E142" s="14">
        <v>1</v>
      </c>
      <c r="F142" s="14"/>
      <c r="G142" s="14">
        <f>IFERROR(VLOOKUP(C142,'פילוח 12-2022'!A:E,2,FALSE),0)</f>
        <v>0</v>
      </c>
      <c r="H142" s="14">
        <f>IFERROR(VLOOKUP(C142,'פילוח 12-2022'!A:E,3,FALSE),0)</f>
        <v>0</v>
      </c>
      <c r="I142" s="7">
        <f>IFERROR(VLOOKUP(C142,'פילוח 12-2022'!A:E,5,FALSE),0)</f>
        <v>0</v>
      </c>
      <c r="J142" s="12">
        <f t="shared" si="2"/>
        <v>0</v>
      </c>
    </row>
    <row r="143" spans="1:10" x14ac:dyDescent="0.2">
      <c r="A143" s="13">
        <v>4</v>
      </c>
      <c r="B143" s="13" t="s">
        <v>151</v>
      </c>
      <c r="C143" s="13">
        <v>123</v>
      </c>
      <c r="D143" s="13" t="s">
        <v>157</v>
      </c>
      <c r="E143" s="14">
        <v>1</v>
      </c>
      <c r="F143" s="14">
        <v>1</v>
      </c>
      <c r="G143" s="14">
        <f>IFERROR(VLOOKUP(C143,'פילוח 12-2022'!A:E,2,FALSE),0)</f>
        <v>1</v>
      </c>
      <c r="H143" s="14">
        <f>IFERROR(VLOOKUP(C143,'פילוח 12-2022'!A:E,3,FALSE),0)</f>
        <v>0</v>
      </c>
      <c r="I143" s="7">
        <f>IFERROR(VLOOKUP(C143,'פילוח 12-2022'!A:E,5,FALSE),0)</f>
        <v>1</v>
      </c>
      <c r="J143" s="12">
        <f t="shared" si="2"/>
        <v>0</v>
      </c>
    </row>
    <row r="144" spans="1:10" x14ac:dyDescent="0.2">
      <c r="A144" s="13">
        <v>4</v>
      </c>
      <c r="B144" s="13" t="s">
        <v>151</v>
      </c>
      <c r="C144" s="13">
        <v>125</v>
      </c>
      <c r="D144" s="13" t="s">
        <v>158</v>
      </c>
      <c r="E144" s="14">
        <v>1.33</v>
      </c>
      <c r="F144" s="14">
        <v>0.83</v>
      </c>
      <c r="G144" s="14">
        <f>IFERROR(VLOOKUP(C144,'פילוח 12-2022'!A:E,2,FALSE),0)</f>
        <v>0</v>
      </c>
      <c r="H144" s="14">
        <f>IFERROR(VLOOKUP(C144,'פילוח 12-2022'!A:E,3,FALSE),0)</f>
        <v>0.83000000000000007</v>
      </c>
      <c r="I144" s="7">
        <f>IFERROR(VLOOKUP(C144,'פילוח 12-2022'!A:E,5,FALSE),0)</f>
        <v>0.83000000000000007</v>
      </c>
      <c r="J144" s="12">
        <f t="shared" si="2"/>
        <v>0</v>
      </c>
    </row>
    <row r="145" spans="1:10" x14ac:dyDescent="0.2">
      <c r="A145" s="13">
        <v>4</v>
      </c>
      <c r="B145" s="13" t="s">
        <v>151</v>
      </c>
      <c r="C145" s="13">
        <v>128</v>
      </c>
      <c r="D145" s="13" t="s">
        <v>159</v>
      </c>
      <c r="E145" s="14">
        <v>0.33</v>
      </c>
      <c r="F145" s="14">
        <v>0.33</v>
      </c>
      <c r="G145" s="14">
        <f>IFERROR(VLOOKUP(C145,'פילוח 12-2022'!A:E,2,FALSE),0)</f>
        <v>0</v>
      </c>
      <c r="H145" s="14">
        <f>IFERROR(VLOOKUP(C145,'פילוח 12-2022'!A:E,3,FALSE),0)</f>
        <v>0.33</v>
      </c>
      <c r="I145" s="7">
        <f>IFERROR(VLOOKUP(C145,'פילוח 12-2022'!A:E,5,FALSE),0)</f>
        <v>0.33</v>
      </c>
      <c r="J145" s="12">
        <f t="shared" si="2"/>
        <v>0</v>
      </c>
    </row>
    <row r="146" spans="1:10" x14ac:dyDescent="0.2">
      <c r="A146" s="13">
        <v>4</v>
      </c>
      <c r="B146" s="13" t="s">
        <v>151</v>
      </c>
      <c r="C146" s="13">
        <v>130</v>
      </c>
      <c r="D146" s="13" t="s">
        <v>160</v>
      </c>
      <c r="E146" s="14">
        <v>1</v>
      </c>
      <c r="F146" s="14"/>
      <c r="G146" s="14">
        <f>IFERROR(VLOOKUP(C146,'פילוח 12-2022'!A:E,2,FALSE),0)</f>
        <v>0</v>
      </c>
      <c r="H146" s="14">
        <f>IFERROR(VLOOKUP(C146,'פילוח 12-2022'!A:E,3,FALSE),0)</f>
        <v>0</v>
      </c>
      <c r="I146" s="7">
        <f>IFERROR(VLOOKUP(C146,'פילוח 12-2022'!A:E,5,FALSE),0)</f>
        <v>0</v>
      </c>
      <c r="J146" s="12">
        <f t="shared" si="2"/>
        <v>0</v>
      </c>
    </row>
    <row r="147" spans="1:10" x14ac:dyDescent="0.2">
      <c r="A147" s="13">
        <v>4</v>
      </c>
      <c r="B147" s="13" t="s">
        <v>151</v>
      </c>
      <c r="C147" s="13">
        <v>143</v>
      </c>
      <c r="D147" s="13" t="s">
        <v>161</v>
      </c>
      <c r="E147" s="14">
        <v>0.33</v>
      </c>
      <c r="F147" s="14">
        <v>0.33</v>
      </c>
      <c r="G147" s="14">
        <f>IFERROR(VLOOKUP(C147,'פילוח 12-2022'!A:E,2,FALSE),0)</f>
        <v>0</v>
      </c>
      <c r="H147" s="14">
        <f>IFERROR(VLOOKUP(C147,'פילוח 12-2022'!A:E,3,FALSE),0)</f>
        <v>0.33</v>
      </c>
      <c r="I147" s="7">
        <f>IFERROR(VLOOKUP(C147,'פילוח 12-2022'!A:E,5,FALSE),0)</f>
        <v>0.33</v>
      </c>
      <c r="J147" s="12">
        <f t="shared" si="2"/>
        <v>0</v>
      </c>
    </row>
    <row r="148" spans="1:10" x14ac:dyDescent="0.2">
      <c r="A148" s="13">
        <v>4</v>
      </c>
      <c r="B148" s="13" t="s">
        <v>151</v>
      </c>
      <c r="C148" s="13">
        <v>145</v>
      </c>
      <c r="D148" s="13" t="s">
        <v>162</v>
      </c>
      <c r="E148" s="14">
        <v>0.33</v>
      </c>
      <c r="F148" s="14">
        <v>0.33</v>
      </c>
      <c r="G148" s="14">
        <f>IFERROR(VLOOKUP(C148,'פילוח 12-2022'!A:E,2,FALSE),0)</f>
        <v>0</v>
      </c>
      <c r="H148" s="14">
        <f>IFERROR(VLOOKUP(C148,'פילוח 12-2022'!A:E,3,FALSE),0)</f>
        <v>0.33</v>
      </c>
      <c r="I148" s="7">
        <f>IFERROR(VLOOKUP(C148,'פילוח 12-2022'!A:E,5,FALSE),0)</f>
        <v>0.33</v>
      </c>
      <c r="J148" s="12">
        <f t="shared" si="2"/>
        <v>0</v>
      </c>
    </row>
    <row r="149" spans="1:10" x14ac:dyDescent="0.2">
      <c r="A149" s="13">
        <v>4</v>
      </c>
      <c r="B149" s="13" t="s">
        <v>151</v>
      </c>
      <c r="C149" s="13">
        <v>161</v>
      </c>
      <c r="D149" s="13" t="s">
        <v>163</v>
      </c>
      <c r="E149" s="14">
        <v>0.33</v>
      </c>
      <c r="F149" s="14">
        <v>0.33</v>
      </c>
      <c r="G149" s="14">
        <f>IFERROR(VLOOKUP(C149,'פילוח 12-2022'!A:E,2,FALSE),0)</f>
        <v>0</v>
      </c>
      <c r="H149" s="14">
        <f>IFERROR(VLOOKUP(C149,'פילוח 12-2022'!A:E,3,FALSE),0)</f>
        <v>0.33</v>
      </c>
      <c r="I149" s="7">
        <f>IFERROR(VLOOKUP(C149,'פילוח 12-2022'!A:E,5,FALSE),0)</f>
        <v>0.33</v>
      </c>
      <c r="J149" s="12">
        <f t="shared" si="2"/>
        <v>0</v>
      </c>
    </row>
    <row r="150" spans="1:10" x14ac:dyDescent="0.2">
      <c r="A150" s="13">
        <v>4</v>
      </c>
      <c r="B150" s="13" t="s">
        <v>151</v>
      </c>
      <c r="C150" s="13">
        <v>165</v>
      </c>
      <c r="D150" s="13" t="s">
        <v>164</v>
      </c>
      <c r="E150" s="14">
        <v>0.83</v>
      </c>
      <c r="F150" s="14">
        <v>0.83</v>
      </c>
      <c r="G150" s="14">
        <f>IFERROR(VLOOKUP(C150,'פילוח 12-2022'!A:E,2,FALSE),0)</f>
        <v>0</v>
      </c>
      <c r="H150" s="14">
        <f>IFERROR(VLOOKUP(C150,'פילוח 12-2022'!A:E,3,FALSE),0)</f>
        <v>0.83000000000000007</v>
      </c>
      <c r="I150" s="7">
        <f>IFERROR(VLOOKUP(C150,'פילוח 12-2022'!A:E,5,FALSE),0)</f>
        <v>0.83000000000000007</v>
      </c>
      <c r="J150" s="12">
        <f t="shared" si="2"/>
        <v>0</v>
      </c>
    </row>
    <row r="151" spans="1:10" x14ac:dyDescent="0.2">
      <c r="A151" s="13">
        <v>4</v>
      </c>
      <c r="B151" s="13" t="s">
        <v>151</v>
      </c>
      <c r="C151" s="13">
        <v>166</v>
      </c>
      <c r="D151" s="13" t="s">
        <v>165</v>
      </c>
      <c r="E151" s="14">
        <v>1</v>
      </c>
      <c r="F151" s="14">
        <v>1</v>
      </c>
      <c r="G151" s="14">
        <f>IFERROR(VLOOKUP(C151,'פילוח 12-2022'!A:E,2,FALSE),0)</f>
        <v>0</v>
      </c>
      <c r="H151" s="14">
        <f>IFERROR(VLOOKUP(C151,'פילוח 12-2022'!A:E,3,FALSE),0)</f>
        <v>1</v>
      </c>
      <c r="I151" s="7">
        <f>IFERROR(VLOOKUP(C151,'פילוח 12-2022'!A:E,5,FALSE),0)</f>
        <v>1</v>
      </c>
      <c r="J151" s="12">
        <f t="shared" si="2"/>
        <v>0</v>
      </c>
    </row>
    <row r="152" spans="1:10" x14ac:dyDescent="0.2">
      <c r="A152" s="13">
        <v>4</v>
      </c>
      <c r="B152" s="13" t="s">
        <v>151</v>
      </c>
      <c r="C152" s="13">
        <v>169</v>
      </c>
      <c r="D152" s="13" t="s">
        <v>166</v>
      </c>
      <c r="E152" s="14">
        <v>0.83</v>
      </c>
      <c r="F152" s="14">
        <v>0.83</v>
      </c>
      <c r="G152" s="14">
        <f>IFERROR(VLOOKUP(C152,'פילוח 12-2022'!A:E,2,FALSE),0)</f>
        <v>0</v>
      </c>
      <c r="H152" s="14">
        <f>IFERROR(VLOOKUP(C152,'פילוח 12-2022'!A:E,3,FALSE),0)</f>
        <v>0.83000000000000007</v>
      </c>
      <c r="I152" s="7">
        <f>IFERROR(VLOOKUP(C152,'פילוח 12-2022'!A:E,5,FALSE),0)</f>
        <v>0.83000000000000007</v>
      </c>
      <c r="J152" s="12">
        <f t="shared" si="2"/>
        <v>0</v>
      </c>
    </row>
    <row r="153" spans="1:10" x14ac:dyDescent="0.2">
      <c r="A153" s="13">
        <v>4</v>
      </c>
      <c r="B153" s="13" t="s">
        <v>151</v>
      </c>
      <c r="C153" s="13">
        <v>171</v>
      </c>
      <c r="D153" s="13" t="s">
        <v>167</v>
      </c>
      <c r="E153" s="14">
        <v>0.33</v>
      </c>
      <c r="F153" s="14">
        <v>0.33</v>
      </c>
      <c r="G153" s="14">
        <f>IFERROR(VLOOKUP(C153,'פילוח 12-2022'!A:E,2,FALSE),0)</f>
        <v>0</v>
      </c>
      <c r="H153" s="14">
        <f>IFERROR(VLOOKUP(C153,'פילוח 12-2022'!A:E,3,FALSE),0)</f>
        <v>0.33</v>
      </c>
      <c r="I153" s="7">
        <f>IFERROR(VLOOKUP(C153,'פילוח 12-2022'!A:E,5,FALSE),0)</f>
        <v>0.33</v>
      </c>
      <c r="J153" s="12">
        <f t="shared" si="2"/>
        <v>0</v>
      </c>
    </row>
    <row r="154" spans="1:10" x14ac:dyDescent="0.2">
      <c r="A154" s="13">
        <v>4</v>
      </c>
      <c r="B154" s="13" t="s">
        <v>151</v>
      </c>
      <c r="C154" s="13">
        <v>172</v>
      </c>
      <c r="D154" s="13" t="s">
        <v>168</v>
      </c>
      <c r="E154" s="14">
        <v>0.5</v>
      </c>
      <c r="F154" s="14">
        <v>0.5</v>
      </c>
      <c r="G154" s="14">
        <f>IFERROR(VLOOKUP(C154,'פילוח 12-2022'!A:E,2,FALSE),0)</f>
        <v>0</v>
      </c>
      <c r="H154" s="14">
        <f>IFERROR(VLOOKUP(C154,'פילוח 12-2022'!A:E,3,FALSE),0)</f>
        <v>0.5</v>
      </c>
      <c r="I154" s="7">
        <f>IFERROR(VLOOKUP(C154,'פילוח 12-2022'!A:E,5,FALSE),0)</f>
        <v>0.5</v>
      </c>
      <c r="J154" s="12">
        <f t="shared" si="2"/>
        <v>0</v>
      </c>
    </row>
    <row r="155" spans="1:10" x14ac:dyDescent="0.2">
      <c r="A155" s="13">
        <v>4</v>
      </c>
      <c r="B155" s="13" t="s">
        <v>151</v>
      </c>
      <c r="C155" s="13">
        <v>221</v>
      </c>
      <c r="D155" s="13" t="s">
        <v>169</v>
      </c>
      <c r="E155" s="14">
        <v>1.33</v>
      </c>
      <c r="F155" s="14">
        <v>1.33</v>
      </c>
      <c r="G155" s="14">
        <f>IFERROR(VLOOKUP(C155,'פילוח 12-2022'!A:E,2,FALSE),0)</f>
        <v>0</v>
      </c>
      <c r="H155" s="14">
        <f>IFERROR(VLOOKUP(C155,'פילוח 12-2022'!A:E,3,FALSE),0)</f>
        <v>1.33</v>
      </c>
      <c r="I155" s="7">
        <f>IFERROR(VLOOKUP(C155,'פילוח 12-2022'!A:E,5,FALSE),0)</f>
        <v>1.33</v>
      </c>
      <c r="J155" s="12">
        <f t="shared" si="2"/>
        <v>0</v>
      </c>
    </row>
    <row r="156" spans="1:10" x14ac:dyDescent="0.2">
      <c r="A156" s="13">
        <v>4</v>
      </c>
      <c r="B156" s="13" t="s">
        <v>151</v>
      </c>
      <c r="C156" s="13">
        <v>222</v>
      </c>
      <c r="D156" s="13" t="s">
        <v>170</v>
      </c>
      <c r="E156" s="14">
        <v>0.5</v>
      </c>
      <c r="F156" s="14">
        <v>0.5</v>
      </c>
      <c r="G156" s="14">
        <f>IFERROR(VLOOKUP(C156,'פילוח 12-2022'!A:E,2,FALSE),0)</f>
        <v>0</v>
      </c>
      <c r="H156" s="14">
        <f>IFERROR(VLOOKUP(C156,'פילוח 12-2022'!A:E,3,FALSE),0)</f>
        <v>0.5</v>
      </c>
      <c r="I156" s="7">
        <f>IFERROR(VLOOKUP(C156,'פילוח 12-2022'!A:E,5,FALSE),0)</f>
        <v>0.5</v>
      </c>
      <c r="J156" s="12">
        <f t="shared" si="2"/>
        <v>0</v>
      </c>
    </row>
    <row r="157" spans="1:10" x14ac:dyDescent="0.2">
      <c r="A157" s="13">
        <v>4</v>
      </c>
      <c r="B157" s="13" t="s">
        <v>151</v>
      </c>
      <c r="C157" s="13">
        <v>245</v>
      </c>
      <c r="D157" s="13" t="s">
        <v>171</v>
      </c>
      <c r="E157" s="14">
        <v>0.5</v>
      </c>
      <c r="F157" s="14">
        <v>0.5</v>
      </c>
      <c r="G157" s="14">
        <f>IFERROR(VLOOKUP(C157,'פילוח 12-2022'!A:E,2,FALSE),0)</f>
        <v>0.5</v>
      </c>
      <c r="H157" s="14">
        <f>IFERROR(VLOOKUP(C157,'פילוח 12-2022'!A:E,3,FALSE),0)</f>
        <v>0</v>
      </c>
      <c r="I157" s="7">
        <f>IFERROR(VLOOKUP(C157,'פילוח 12-2022'!A:E,5,FALSE),0)</f>
        <v>0.5</v>
      </c>
      <c r="J157" s="12">
        <f t="shared" si="2"/>
        <v>0</v>
      </c>
    </row>
    <row r="158" spans="1:10" x14ac:dyDescent="0.2">
      <c r="A158" s="13">
        <v>4</v>
      </c>
      <c r="B158" s="13" t="s">
        <v>151</v>
      </c>
      <c r="C158" s="13">
        <v>246</v>
      </c>
      <c r="D158" s="13" t="s">
        <v>172</v>
      </c>
      <c r="E158" s="14">
        <v>1</v>
      </c>
      <c r="F158" s="14"/>
      <c r="G158" s="14">
        <f>IFERROR(VLOOKUP(C158,'פילוח 12-2022'!A:E,2,FALSE),0)</f>
        <v>0</v>
      </c>
      <c r="H158" s="14">
        <f>IFERROR(VLOOKUP(C158,'פילוח 12-2022'!A:E,3,FALSE),0)</f>
        <v>0</v>
      </c>
      <c r="I158" s="7">
        <f>IFERROR(VLOOKUP(C158,'פילוח 12-2022'!A:E,5,FALSE),0)</f>
        <v>0</v>
      </c>
      <c r="J158" s="12">
        <f t="shared" si="2"/>
        <v>0</v>
      </c>
    </row>
    <row r="160" spans="1:10" ht="15" x14ac:dyDescent="0.25">
      <c r="E160" s="22">
        <f>SUM(E2:E159)</f>
        <v>233.31000000000068</v>
      </c>
      <c r="F160" s="22">
        <f t="shared" ref="F160:J160" si="3">SUM(F2:F159)</f>
        <v>210.35000000000051</v>
      </c>
      <c r="G160" s="22">
        <f t="shared" si="3"/>
        <v>21.130000000000003</v>
      </c>
      <c r="H160" s="22">
        <f t="shared" si="3"/>
        <v>189.22000000000034</v>
      </c>
      <c r="I160" s="22">
        <f t="shared" si="3"/>
        <v>210.46000000000049</v>
      </c>
      <c r="J160" s="22">
        <f t="shared" si="3"/>
        <v>0.11000000000000032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11</vt:i4>
      </vt:variant>
    </vt:vector>
  </HeadingPairs>
  <TitlesOfParts>
    <vt:vector size="11" baseType="lpstr">
      <vt:lpstr>תנאי החתך</vt:lpstr>
      <vt:lpstr>פילוח 12-2022</vt:lpstr>
      <vt:lpstr>פירוט 12-2022</vt:lpstr>
      <vt:lpstr>סיכום</vt:lpstr>
      <vt:lpstr>סיכום 10-2010</vt:lpstr>
      <vt:lpstr>פילוח 10-2010</vt:lpstr>
      <vt:lpstr>פירוט 10-2010</vt:lpstr>
      <vt:lpstr>סיכום 10-2020</vt:lpstr>
      <vt:lpstr>פילוח 10-2020</vt:lpstr>
      <vt:lpstr>פירוט 10-2020</vt:lpstr>
      <vt:lpstr>סיכום 12-2022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דוד כהן</dc:creator>
  <cp:lastModifiedBy>אילנה גלייטמן - דוקטור</cp:lastModifiedBy>
  <dcterms:created xsi:type="dcterms:W3CDTF">2023-02-06T16:09:08Z</dcterms:created>
  <dcterms:modified xsi:type="dcterms:W3CDTF">2023-02-07T05:45:47Z</dcterms:modified>
</cp:coreProperties>
</file>