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אגף תכנון אסטרטגי ומדיניות\--------מחקר---------\בקשות חופש מידע\משרות- תקנים ואיוש 9.5.24\"/>
    </mc:Choice>
  </mc:AlternateContent>
  <xr:revisionPtr revIDLastSave="0" documentId="8_{F2453964-9E2B-443C-A45F-6F42418E31BD}" xr6:coauthVersionLast="36" xr6:coauthVersionMax="36" xr10:uidLastSave="{00000000-0000-0000-0000-000000000000}"/>
  <bookViews>
    <workbookView xWindow="0" yWindow="0" windowWidth="25200" windowHeight="11805" xr2:uid="{AA7124C9-39D3-4E51-A2A2-1BDFEDBC9376}"/>
  </bookViews>
  <sheets>
    <sheet name="נתונים" sheetId="1" r:id="rId1"/>
    <sheet name="הסברים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" i="1" l="1"/>
  <c r="C105" i="1" l="1"/>
  <c r="B105" i="1"/>
  <c r="D58" i="1"/>
  <c r="E58" i="1" s="1"/>
  <c r="D59" i="1"/>
  <c r="E59" i="1" s="1"/>
  <c r="D60" i="1"/>
  <c r="E60" i="1" s="1"/>
  <c r="D61" i="1"/>
  <c r="E61" i="1" s="1"/>
  <c r="D62" i="1"/>
  <c r="E62" i="1" s="1"/>
  <c r="D63" i="1"/>
  <c r="E63" i="1" s="1"/>
  <c r="D64" i="1"/>
  <c r="E64" i="1" s="1"/>
  <c r="D65" i="1"/>
  <c r="E65" i="1" s="1"/>
  <c r="D66" i="1"/>
  <c r="E66" i="1" s="1"/>
  <c r="D67" i="1"/>
  <c r="E67" i="1" s="1"/>
  <c r="D68" i="1"/>
  <c r="E68" i="1" s="1"/>
  <c r="D69" i="1"/>
  <c r="E69" i="1" s="1"/>
  <c r="D70" i="1"/>
  <c r="D71" i="1"/>
  <c r="E71" i="1" s="1"/>
  <c r="D72" i="1"/>
  <c r="E72" i="1" s="1"/>
  <c r="D73" i="1"/>
  <c r="E73" i="1" s="1"/>
  <c r="D74" i="1"/>
  <c r="D75" i="1"/>
  <c r="E75" i="1" s="1"/>
  <c r="D76" i="1"/>
  <c r="E76" i="1" s="1"/>
  <c r="D77" i="1"/>
  <c r="E77" i="1" s="1"/>
  <c r="D78" i="1"/>
  <c r="E78" i="1" s="1"/>
  <c r="D79" i="1"/>
  <c r="E79" i="1" s="1"/>
  <c r="D80" i="1"/>
  <c r="E80" i="1" s="1"/>
  <c r="D81" i="1"/>
  <c r="E81" i="1" s="1"/>
  <c r="D82" i="1"/>
  <c r="E82" i="1" s="1"/>
  <c r="D83" i="1"/>
  <c r="E83" i="1" s="1"/>
  <c r="D84" i="1"/>
  <c r="E84" i="1" s="1"/>
  <c r="D85" i="1"/>
  <c r="E85" i="1" s="1"/>
  <c r="D86" i="1"/>
  <c r="E86" i="1" s="1"/>
  <c r="D87" i="1"/>
  <c r="E87" i="1" s="1"/>
  <c r="D88" i="1"/>
  <c r="E88" i="1" s="1"/>
  <c r="D89" i="1"/>
  <c r="E89" i="1" s="1"/>
  <c r="D90" i="1"/>
  <c r="E90" i="1" s="1"/>
  <c r="D91" i="1"/>
  <c r="E91" i="1" s="1"/>
  <c r="D92" i="1"/>
  <c r="D93" i="1"/>
  <c r="E93" i="1" s="1"/>
  <c r="D94" i="1"/>
  <c r="E94" i="1" s="1"/>
  <c r="D95" i="1"/>
  <c r="E95" i="1" s="1"/>
  <c r="D96" i="1"/>
  <c r="E96" i="1" s="1"/>
  <c r="D97" i="1"/>
  <c r="E97" i="1" s="1"/>
  <c r="D98" i="1"/>
  <c r="E98" i="1" s="1"/>
  <c r="D99" i="1"/>
  <c r="E99" i="1" s="1"/>
  <c r="D100" i="1"/>
  <c r="D101" i="1"/>
  <c r="D102" i="1"/>
  <c r="E102" i="1" s="1"/>
  <c r="D103" i="1"/>
  <c r="E103" i="1" s="1"/>
  <c r="D104" i="1"/>
  <c r="E104" i="1" s="1"/>
  <c r="D3" i="1"/>
  <c r="D4" i="1"/>
  <c r="D5" i="1"/>
  <c r="D6" i="1"/>
  <c r="E6" i="1" s="1"/>
  <c r="D7" i="1"/>
  <c r="E7" i="1" s="1"/>
  <c r="D8" i="1"/>
  <c r="D9" i="1"/>
  <c r="E9" i="1" s="1"/>
  <c r="D10" i="1"/>
  <c r="E10" i="1" s="1"/>
  <c r="D11" i="1"/>
  <c r="D12" i="1"/>
  <c r="E12" i="1" s="1"/>
  <c r="D13" i="1"/>
  <c r="E13" i="1" s="1"/>
  <c r="D14" i="1"/>
  <c r="E14" i="1" s="1"/>
  <c r="D15" i="1"/>
  <c r="E15" i="1" s="1"/>
  <c r="D16" i="1"/>
  <c r="D17" i="1"/>
  <c r="D18" i="1"/>
  <c r="E18" i="1" s="1"/>
  <c r="D19" i="1"/>
  <c r="E19" i="1" s="1"/>
  <c r="D20" i="1"/>
  <c r="E20" i="1" s="1"/>
  <c r="D21" i="1"/>
  <c r="D22" i="1"/>
  <c r="E22" i="1" s="1"/>
  <c r="D23" i="1"/>
  <c r="E23" i="1" s="1"/>
  <c r="D24" i="1"/>
  <c r="D25" i="1"/>
  <c r="E25" i="1" s="1"/>
  <c r="D26" i="1"/>
  <c r="E26" i="1" s="1"/>
  <c r="D27" i="1"/>
  <c r="D28" i="1"/>
  <c r="E28" i="1" s="1"/>
  <c r="D29" i="1"/>
  <c r="D30" i="1"/>
  <c r="E30" i="1" s="1"/>
  <c r="D31" i="1"/>
  <c r="E31" i="1" s="1"/>
  <c r="D32" i="1"/>
  <c r="E32" i="1" s="1"/>
  <c r="D33" i="1"/>
  <c r="E33" i="1" s="1"/>
  <c r="D34" i="1"/>
  <c r="E34" i="1" s="1"/>
  <c r="D35" i="1"/>
  <c r="E35" i="1" s="1"/>
  <c r="D36" i="1"/>
  <c r="D37" i="1"/>
  <c r="E37" i="1" s="1"/>
  <c r="D38" i="1"/>
  <c r="E38" i="1" s="1"/>
  <c r="D39" i="1"/>
  <c r="E39" i="1" s="1"/>
  <c r="D40" i="1"/>
  <c r="E40" i="1" s="1"/>
  <c r="D41" i="1"/>
  <c r="E41" i="1" s="1"/>
  <c r="D42" i="1"/>
  <c r="E42" i="1" s="1"/>
  <c r="D43" i="1"/>
  <c r="D44" i="1"/>
  <c r="E44" i="1" s="1"/>
  <c r="D45" i="1"/>
  <c r="D46" i="1"/>
  <c r="E46" i="1" s="1"/>
  <c r="D47" i="1"/>
  <c r="E47" i="1" s="1"/>
  <c r="D48" i="1"/>
  <c r="E48" i="1" s="1"/>
  <c r="D49" i="1"/>
  <c r="D50" i="1"/>
  <c r="E50" i="1" s="1"/>
  <c r="D51" i="1"/>
  <c r="E51" i="1" s="1"/>
  <c r="D52" i="1"/>
  <c r="E52" i="1" s="1"/>
  <c r="D53" i="1"/>
  <c r="E53" i="1" s="1"/>
  <c r="D54" i="1"/>
  <c r="E54" i="1" s="1"/>
  <c r="D55" i="1"/>
  <c r="E55" i="1" s="1"/>
  <c r="D56" i="1"/>
  <c r="E56" i="1" s="1"/>
  <c r="D57" i="1"/>
  <c r="E57" i="1" s="1"/>
  <c r="D2" i="1"/>
  <c r="E3" i="1"/>
  <c r="E4" i="1"/>
  <c r="E5" i="1"/>
  <c r="E11" i="1"/>
  <c r="E16" i="1"/>
  <c r="E17" i="1"/>
  <c r="E21" i="1"/>
  <c r="E27" i="1"/>
  <c r="E29" i="1"/>
  <c r="E36" i="1"/>
  <c r="E45" i="1"/>
  <c r="E49" i="1"/>
  <c r="E70" i="1"/>
  <c r="E74" i="1"/>
  <c r="E92" i="1"/>
  <c r="E101" i="1"/>
  <c r="E100" i="1"/>
  <c r="E43" i="1"/>
  <c r="E24" i="1"/>
  <c r="E8" i="1"/>
  <c r="D105" i="1" l="1"/>
  <c r="E105" i="1"/>
</calcChain>
</file>

<file path=xl/sharedStrings.xml><?xml version="1.0" encoding="utf-8"?>
<sst xmlns="http://schemas.openxmlformats.org/spreadsheetml/2006/main" count="112" uniqueCount="112">
  <si>
    <t>משרד ראש ממשלה</t>
  </si>
  <si>
    <t>לשכת הפרסום הממשלתית</t>
  </si>
  <si>
    <t>הלשכה המרכזית לסטטיסטיקה</t>
  </si>
  <si>
    <t>מערך לטקסים ולאירועים ממלכתיים</t>
  </si>
  <si>
    <t>הנגב, הגליל והחוסן הלאומי</t>
  </si>
  <si>
    <t>משרד ההתיישבות ומשימות לאומיות</t>
  </si>
  <si>
    <t>רשות השירות הלאומי האזרחי</t>
  </si>
  <si>
    <t>המשרד לשירותי דת</t>
  </si>
  <si>
    <t>בתי דין רבניים</t>
  </si>
  <si>
    <t>הרבנות הראשית</t>
  </si>
  <si>
    <t>משרד האוצר</t>
  </si>
  <si>
    <t>רשות המסים בישראל - מס הכנסה</t>
  </si>
  <si>
    <t>רשות המסים בישראל- מכס ומע"מ</t>
  </si>
  <si>
    <t>רשות המסים בישראל</t>
  </si>
  <si>
    <t>הרשות לשוק ההון</t>
  </si>
  <si>
    <t>המדפיס הממשלתי</t>
  </si>
  <si>
    <t>שירות עיבודים ממוחשבים</t>
  </si>
  <si>
    <t>הרשות לאכיפה במקרקעין</t>
  </si>
  <si>
    <t>משרד לשיוויון חברתי</t>
  </si>
  <si>
    <t>רשות הבדואים</t>
  </si>
  <si>
    <t>משרד לשיתוף פעולה אזורי</t>
  </si>
  <si>
    <t>משרד התפוצות והמאבק באנטישמיות</t>
  </si>
  <si>
    <t>משרד המורשת</t>
  </si>
  <si>
    <t>משרד ירושלים ומסורת ישראל</t>
  </si>
  <si>
    <t>משרד החינוך</t>
  </si>
  <si>
    <t>מנהל לחינוך התישבותי ועליית הנ</t>
  </si>
  <si>
    <t>משרד החקלאות ופיתוח הכפר</t>
  </si>
  <si>
    <t>מינהל המחקר החקלאי</t>
  </si>
  <si>
    <t>משרד הכלכלה</t>
  </si>
  <si>
    <t>רשות התחרות</t>
  </si>
  <si>
    <t>הרשות להגנת הצרכן ולסחר הוגן</t>
  </si>
  <si>
    <t>מערך הדיגיטל הלאומי</t>
  </si>
  <si>
    <t>משרד המשפטים</t>
  </si>
  <si>
    <t>רשות האכיפה והגבייה</t>
  </si>
  <si>
    <t>הנהלת בתי המשפט</t>
  </si>
  <si>
    <t>משרד העבודה</t>
  </si>
  <si>
    <t>משרד הרווחה והביטחון החברתי</t>
  </si>
  <si>
    <t>חדשנות מדע וטכנו' תרבות וספורט</t>
  </si>
  <si>
    <t>משרד הפנים</t>
  </si>
  <si>
    <t>מנהל התכנון</t>
  </si>
  <si>
    <t>רשות האוכלוסין וההגירה</t>
  </si>
  <si>
    <t>משרד התחבורה והבטיחות בדרכים</t>
  </si>
  <si>
    <t>רשות התעופה האזרחית</t>
  </si>
  <si>
    <t>השירות המטאורולוגי</t>
  </si>
  <si>
    <t>משרד התחבורה-נמל חדרה</t>
  </si>
  <si>
    <t>משרד להגנת הסביבה</t>
  </si>
  <si>
    <t>משרד האנרגיה והתשתיות</t>
  </si>
  <si>
    <t>המכון הגיאולוגי</t>
  </si>
  <si>
    <t>רשות החשמל</t>
  </si>
  <si>
    <t>הרשות הממשלתית למים ולביוב</t>
  </si>
  <si>
    <t>משרד הבינוי והשיכון</t>
  </si>
  <si>
    <t>המרכז למיפוי ישראל</t>
  </si>
  <si>
    <t>הרשות להתחדשות עירונית</t>
  </si>
  <si>
    <t>משרד התיירות</t>
  </si>
  <si>
    <t>משרד העלייה והקליטה</t>
  </si>
  <si>
    <t>משרד התקשורת</t>
  </si>
  <si>
    <t>משרד הבריאות</t>
  </si>
  <si>
    <t>משרד החוץ</t>
  </si>
  <si>
    <t>מערך הסייבר הלאומי</t>
  </si>
  <si>
    <t>המועצה לביטחון לאומי</t>
  </si>
  <si>
    <t>המשרד לעניינים אסטרטגיים</t>
  </si>
  <si>
    <t>הרשות הארצית לכבאות והצלה</t>
  </si>
  <si>
    <t>משרד למודיעין</t>
  </si>
  <si>
    <t>נתיב</t>
  </si>
  <si>
    <t>סך הכל</t>
  </si>
  <si>
    <t>הסברים</t>
  </si>
  <si>
    <t>התקינה והאיוש בשירות המדינה מיוצגים באמצעות מספרים לא שלמים (למשל תקן של 40% משרה או איוש של 70% משרה), מסיבה זו המספרים המוצגים הם עיגול.</t>
  </si>
  <si>
    <t>כלל המשרדים המוצגים הם משרדים שעליהם יש מידע במערכת הנתונים של משרד האוצר (מערכת מהות).</t>
  </si>
  <si>
    <t>אחוז פער</t>
  </si>
  <si>
    <t>תוויות שורה</t>
  </si>
  <si>
    <t>ב. הנפש באר-שבע</t>
  </si>
  <si>
    <t>בית חולים אברבנאל</t>
  </si>
  <si>
    <t>בית חולים באר יעקב - נס ציונה</t>
  </si>
  <si>
    <t>בית חולים הלל יפה חדרה</t>
  </si>
  <si>
    <t>בית חולים זיו צפת</t>
  </si>
  <si>
    <t>בית חולים ע"ש א. וולפסון</t>
  </si>
  <si>
    <t>בית חולים פלימן חיפה</t>
  </si>
  <si>
    <t>בית חולים רמב"ם חיפה</t>
  </si>
  <si>
    <t>בית חולים שמואל הרופא</t>
  </si>
  <si>
    <t>בית חולים שער מנשה</t>
  </si>
  <si>
    <t>המרכז הרפואי לגליל</t>
  </si>
  <si>
    <t>המרכז הרפואי שמיר</t>
  </si>
  <si>
    <t>המשרד לבטחון לאומי</t>
  </si>
  <si>
    <t>המשרד לקידום מעמד האישה</t>
  </si>
  <si>
    <t>הרשות לזכויות ניצולי שואה</t>
  </si>
  <si>
    <t>לשכת הבריאות אשקלון</t>
  </si>
  <si>
    <t>לשכת הבריאות ירושלים</t>
  </si>
  <si>
    <t>לשכת הבריאות מחוז הדרום</t>
  </si>
  <si>
    <t>לשכת הבריאות מחוז המרכז</t>
  </si>
  <si>
    <t>לשכת הבריאות מחוז הצפון</t>
  </si>
  <si>
    <t>לשכת הבריאות מחוז חיפה</t>
  </si>
  <si>
    <t>לשכת הבריאות מחוז תל-אביב</t>
  </si>
  <si>
    <t>מ.גריאטרי ע"ש שוהם</t>
  </si>
  <si>
    <t>מכון לבטיחות בדרכים</t>
  </si>
  <si>
    <t>מנהלת תקומה</t>
  </si>
  <si>
    <t>מע. בריה"צ ת"א</t>
  </si>
  <si>
    <t>מעבדות ברה"צ י-ם</t>
  </si>
  <si>
    <t>מרכז בריאות הנפש יפו</t>
  </si>
  <si>
    <t>מרכז גריאטרי דורות נתניה</t>
  </si>
  <si>
    <t>מרכז גריאטרי ראשל"צ</t>
  </si>
  <si>
    <t>מרכז הרפואי לבריאות הנפש מזור</t>
  </si>
  <si>
    <t>מרכז ירושלמי לבריאות הנפש</t>
  </si>
  <si>
    <t>מרכז לבריאות הנפש מעלה הכרמל</t>
  </si>
  <si>
    <t>מרכז רפואי "לב השרון"</t>
  </si>
  <si>
    <t>מרכז רפואי ברזילי אשקלון</t>
  </si>
  <si>
    <t>מרכז רפואי צפון (פוריה)</t>
  </si>
  <si>
    <t>מרכז רפואי שיבא תל-השומר</t>
  </si>
  <si>
    <t>נתיב - חו"ל</t>
  </si>
  <si>
    <t>רפואה משפטית  אבו-כביר</t>
  </si>
  <si>
    <t xml:space="preserve">סה"כ תקינה במשרד </t>
  </si>
  <si>
    <t xml:space="preserve"> סך כל איוש משרה</t>
  </si>
  <si>
    <t>תקנים לא מאויישים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</si>
</sst>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right"/>
    </xf>
    <xf numFmtId="0" fontId="2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164" fontId="0" fillId="0" borderId="0" xfId="1" applyNumberFormat="1" applyFont="1" applyFill="1" applyBorder="1" applyAlignment="1">
      <alignment horizontal="right" vertical="center"/>
    </xf>
    <xf numFmtId="164" fontId="0" fillId="0" borderId="0" xfId="1" applyNumberFormat="1" applyFont="1" applyBorder="1" applyAlignment="1">
      <alignment horizontal="right" vertical="center"/>
    </xf>
    <xf numFmtId="9" fontId="0" fillId="0" borderId="0" xfId="2" applyFont="1" applyBorder="1" applyAlignment="1">
      <alignment horizontal="right" vertical="center"/>
    </xf>
    <xf numFmtId="1" fontId="0" fillId="0" borderId="0" xfId="0" applyNumberFormat="1" applyFill="1" applyBorder="1" applyAlignment="1">
      <alignment horizontal="right" vertical="center"/>
    </xf>
  </cellXfs>
  <cellStyles count="3">
    <cellStyle name="Comma" xfId="1" builtinId="3"/>
    <cellStyle name="Normal" xfId="0" builtinId="0"/>
    <cellStyle name="Percent" xfId="2" builtinId="5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164" formatCode="_ * #,##0_ ;_ * \-#,##0_ ;_ * &quot;-&quot;??_ ;_ @_ 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border outline="0">
        <left style="thin">
          <color indexed="64"/>
        </left>
      </border>
    </dxf>
    <dxf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8D8CDE7-7FAF-45E7-96FF-4E9803ED99AC}" name="טבלה2" displayName="טבלה2" ref="A1:E104" totalsRowShown="0" headerRowDxfId="7" dataDxfId="6" tableBorderDxfId="5">
  <autoFilter ref="A1:E104" xr:uid="{90478FCD-9752-4F75-9D91-EC7C77F4E591}"/>
  <sortState ref="A2:E73">
    <sortCondition ref="A1:A73"/>
  </sortState>
  <tableColumns count="5">
    <tableColumn id="1" xr3:uid="{531631F0-F59C-410E-946C-D469218755C5}" name="תוויות שורה" dataDxfId="4"/>
    <tableColumn id="2" xr3:uid="{D23040B9-2F7B-45FB-B24F-4CD55808A46D}" name=" סך כל איוש משרה" dataDxfId="3" dataCellStyle="Comma"/>
    <tableColumn id="3" xr3:uid="{2CF88589-3572-4BC5-A5F5-4D7F69C04464}" name="סה&quot;כ תקינה במשרד " dataDxfId="2" dataCellStyle="Comma"/>
    <tableColumn id="4" xr3:uid="{CC67220B-3F7E-4F49-953F-EAF54F0F7D35}" name="תקנים לא מאויישים" dataDxfId="1" dataCellStyle="Comma">
      <calculatedColumnFormula>טבלה2[[#This Row],[סה"כ תקינה במשרד ]]-טבלה2[[#This Row],[ סך כל איוש משרה]]</calculatedColumnFormula>
    </tableColumn>
    <tableColumn id="5" xr3:uid="{F7E4AC0A-5137-4844-A367-33A86B4FDE3B}" name="אחוז פער" dataDxfId="0" dataCellStyle="Percent">
      <calculatedColumnFormula>D2/B2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247A1-E2BC-41DB-9EC0-DF7D820BE0FB}">
  <dimension ref="A1:E105"/>
  <sheetViews>
    <sheetView rightToLeft="1" tabSelected="1" workbookViewId="0">
      <selection activeCell="D1" sqref="D1"/>
    </sheetView>
  </sheetViews>
  <sheetFormatPr defaultRowHeight="14.25" x14ac:dyDescent="0.2"/>
  <cols>
    <col min="1" max="1" width="27.625" style="1" bestFit="1" customWidth="1"/>
    <col min="2" max="2" width="21.625" bestFit="1" customWidth="1"/>
    <col min="3" max="3" width="18.75" bestFit="1" customWidth="1"/>
    <col min="4" max="4" width="20.5" customWidth="1"/>
    <col min="5" max="5" width="9.875" customWidth="1"/>
  </cols>
  <sheetData>
    <row r="1" spans="1:5" ht="15" x14ac:dyDescent="0.2">
      <c r="A1" s="3" t="s">
        <v>69</v>
      </c>
      <c r="B1" s="4" t="s">
        <v>110</v>
      </c>
      <c r="C1" s="4" t="s">
        <v>109</v>
      </c>
      <c r="D1" s="4" t="s">
        <v>111</v>
      </c>
      <c r="E1" s="2" t="s">
        <v>68</v>
      </c>
    </row>
    <row r="2" spans="1:5" x14ac:dyDescent="0.2">
      <c r="A2" s="5" t="s">
        <v>70</v>
      </c>
      <c r="B2" s="6">
        <v>590.50919999999985</v>
      </c>
      <c r="C2" s="6">
        <v>639.40060000000005</v>
      </c>
      <c r="D2" s="7">
        <f>טבלה2[[#This Row],[סה"כ תקינה במשרד ]]-טבלה2[[#This Row],[ סך כל איוש משרה]]</f>
        <v>48.891400000000203</v>
      </c>
      <c r="E2" s="8">
        <f>D2/B2</f>
        <v>8.2795323087261327E-2</v>
      </c>
    </row>
    <row r="3" spans="1:5" x14ac:dyDescent="0.2">
      <c r="A3" s="5" t="s">
        <v>71</v>
      </c>
      <c r="B3" s="9">
        <v>506.24029999999999</v>
      </c>
      <c r="C3" s="9">
        <v>557.51319999999998</v>
      </c>
      <c r="D3" s="7">
        <f>טבלה2[[#This Row],[סה"כ תקינה במשרד ]]-טבלה2[[#This Row],[ סך כל איוש משרה]]</f>
        <v>51.272899999999993</v>
      </c>
      <c r="E3" s="8">
        <f t="shared" ref="E2:E33" si="0">D3/B3</f>
        <v>0.10128174307734883</v>
      </c>
    </row>
    <row r="4" spans="1:5" x14ac:dyDescent="0.2">
      <c r="A4" s="5" t="s">
        <v>72</v>
      </c>
      <c r="B4" s="6">
        <v>714.05850000000009</v>
      </c>
      <c r="C4" s="6">
        <v>793.03159999999991</v>
      </c>
      <c r="D4" s="7">
        <f>טבלה2[[#This Row],[סה"כ תקינה במשרד ]]-טבלה2[[#This Row],[ סך כל איוש משרה]]</f>
        <v>78.973099999999818</v>
      </c>
      <c r="E4" s="8">
        <f t="shared" si="0"/>
        <v>0.11059752107145256</v>
      </c>
    </row>
    <row r="5" spans="1:5" x14ac:dyDescent="0.2">
      <c r="A5" s="5" t="s">
        <v>73</v>
      </c>
      <c r="B5" s="6">
        <v>2026.6014999999991</v>
      </c>
      <c r="C5" s="6">
        <v>2166.1473000000001</v>
      </c>
      <c r="D5" s="7">
        <f>טבלה2[[#This Row],[סה"כ תקינה במשרד ]]-טבלה2[[#This Row],[ סך כל איוש משרה]]</f>
        <v>139.54580000000101</v>
      </c>
      <c r="E5" s="8">
        <f t="shared" si="0"/>
        <v>6.8857049597565709E-2</v>
      </c>
    </row>
    <row r="6" spans="1:5" x14ac:dyDescent="0.2">
      <c r="A6" s="5" t="s">
        <v>74</v>
      </c>
      <c r="B6" s="6">
        <v>1537.9344999999987</v>
      </c>
      <c r="C6" s="6">
        <v>1655.1648999999991</v>
      </c>
      <c r="D6" s="7">
        <f>טבלה2[[#This Row],[סה"כ תקינה במשרד ]]-טבלה2[[#This Row],[ סך כל איוש משרה]]</f>
        <v>117.23040000000037</v>
      </c>
      <c r="E6" s="8">
        <f t="shared" si="0"/>
        <v>7.622587307847016E-2</v>
      </c>
    </row>
    <row r="7" spans="1:5" x14ac:dyDescent="0.2">
      <c r="A7" s="5" t="s">
        <v>75</v>
      </c>
      <c r="B7" s="6">
        <v>2388.2067000000084</v>
      </c>
      <c r="C7" s="6">
        <v>2699.4514000000013</v>
      </c>
      <c r="D7" s="7">
        <f>טבלה2[[#This Row],[סה"כ תקינה במשרד ]]-טבלה2[[#This Row],[ סך כל איוש משרה]]</f>
        <v>311.24469999999292</v>
      </c>
      <c r="E7" s="8">
        <f t="shared" si="0"/>
        <v>0.13032569584533527</v>
      </c>
    </row>
    <row r="8" spans="1:5" x14ac:dyDescent="0.2">
      <c r="A8" s="5" t="s">
        <v>76</v>
      </c>
      <c r="B8" s="6">
        <v>293.66529999999995</v>
      </c>
      <c r="C8" s="6">
        <v>310.37150000000003</v>
      </c>
      <c r="D8" s="7">
        <f>טבלה2[[#This Row],[סה"כ תקינה במשרד ]]-טבלה2[[#This Row],[ סך כל איוש משרה]]</f>
        <v>16.706200000000081</v>
      </c>
      <c r="E8" s="8">
        <f t="shared" si="0"/>
        <v>5.6888573488253748E-2</v>
      </c>
    </row>
    <row r="9" spans="1:5" x14ac:dyDescent="0.2">
      <c r="A9" s="5" t="s">
        <v>77</v>
      </c>
      <c r="B9" s="6">
        <v>3805.4520000000098</v>
      </c>
      <c r="C9" s="6">
        <v>4007.5110000000009</v>
      </c>
      <c r="D9" s="7">
        <f>טבלה2[[#This Row],[סה"כ תקינה במשרד ]]-טבלה2[[#This Row],[ סך כל איוש משרה]]</f>
        <v>202.0589999999911</v>
      </c>
      <c r="E9" s="8">
        <f t="shared" si="0"/>
        <v>5.3097240485490443E-2</v>
      </c>
    </row>
    <row r="10" spans="1:5" x14ac:dyDescent="0.2">
      <c r="A10" s="5" t="s">
        <v>78</v>
      </c>
      <c r="B10" s="6">
        <v>517.05549999999994</v>
      </c>
      <c r="C10" s="6">
        <v>626.37970000000007</v>
      </c>
      <c r="D10" s="7">
        <f>טבלה2[[#This Row],[סה"כ תקינה במשרד ]]-טבלה2[[#This Row],[ סך כל איוש משרה]]</f>
        <v>109.32420000000013</v>
      </c>
      <c r="E10" s="8">
        <f t="shared" si="0"/>
        <v>0.21143610308757985</v>
      </c>
    </row>
    <row r="11" spans="1:5" x14ac:dyDescent="0.2">
      <c r="A11" s="5" t="s">
        <v>79</v>
      </c>
      <c r="B11" s="6">
        <v>622.70909999999981</v>
      </c>
      <c r="C11" s="6">
        <v>661.55249999999978</v>
      </c>
      <c r="D11" s="7">
        <f>טבלה2[[#This Row],[סה"כ תקינה במשרד ]]-טבלה2[[#This Row],[ סך כל איוש משרה]]</f>
        <v>38.843399999999974</v>
      </c>
      <c r="E11" s="8">
        <f t="shared" si="0"/>
        <v>6.2378083120995E-2</v>
      </c>
    </row>
    <row r="12" spans="1:5" x14ac:dyDescent="0.2">
      <c r="A12" s="5" t="s">
        <v>8</v>
      </c>
      <c r="B12" s="6">
        <v>241.57059999999998</v>
      </c>
      <c r="C12" s="6">
        <v>267.10080000000005</v>
      </c>
      <c r="D12" s="7">
        <f>טבלה2[[#This Row],[סה"כ תקינה במשרד ]]-טבלה2[[#This Row],[ סך כל איוש משרה]]</f>
        <v>25.530200000000065</v>
      </c>
      <c r="E12" s="8">
        <f t="shared" si="0"/>
        <v>0.10568421819542638</v>
      </c>
    </row>
    <row r="13" spans="1:5" x14ac:dyDescent="0.2">
      <c r="A13" s="5" t="s">
        <v>2</v>
      </c>
      <c r="B13" s="6">
        <v>661.37</v>
      </c>
      <c r="C13" s="6">
        <v>741.95</v>
      </c>
      <c r="D13" s="7">
        <f>טבלה2[[#This Row],[סה"כ תקינה במשרד ]]-טבלה2[[#This Row],[ סך כל איוש משרה]]</f>
        <v>80.580000000000041</v>
      </c>
      <c r="E13" s="8">
        <f t="shared" si="0"/>
        <v>0.12183800293330517</v>
      </c>
    </row>
    <row r="14" spans="1:5" x14ac:dyDescent="0.2">
      <c r="A14" s="5" t="s">
        <v>15</v>
      </c>
      <c r="B14" s="6">
        <v>67</v>
      </c>
      <c r="C14" s="6">
        <v>85</v>
      </c>
      <c r="D14" s="7">
        <f>טבלה2[[#This Row],[סה"כ תקינה במשרד ]]-טבלה2[[#This Row],[ סך כל איוש משרה]]</f>
        <v>18</v>
      </c>
      <c r="E14" s="8">
        <f t="shared" si="0"/>
        <v>0.26865671641791045</v>
      </c>
    </row>
    <row r="15" spans="1:5" x14ac:dyDescent="0.2">
      <c r="A15" s="5" t="s">
        <v>59</v>
      </c>
      <c r="B15" s="6">
        <v>82</v>
      </c>
      <c r="C15" s="6">
        <v>113</v>
      </c>
      <c r="D15" s="7">
        <f>טבלה2[[#This Row],[סה"כ תקינה במשרד ]]-טבלה2[[#This Row],[ סך כל איוש משרה]]</f>
        <v>31</v>
      </c>
      <c r="E15" s="8">
        <f t="shared" si="0"/>
        <v>0.37804878048780488</v>
      </c>
    </row>
    <row r="16" spans="1:5" x14ac:dyDescent="0.2">
      <c r="A16" s="5" t="s">
        <v>47</v>
      </c>
      <c r="B16" s="6">
        <v>107</v>
      </c>
      <c r="C16" s="6">
        <v>131.50060000000002</v>
      </c>
      <c r="D16" s="7">
        <f>טבלה2[[#This Row],[סה"כ תקינה במשרד ]]-טבלה2[[#This Row],[ סך כל איוש משרה]]</f>
        <v>24.50060000000002</v>
      </c>
      <c r="E16" s="8">
        <f t="shared" si="0"/>
        <v>0.22897757009345812</v>
      </c>
    </row>
    <row r="17" spans="1:5" x14ac:dyDescent="0.2">
      <c r="A17" s="5" t="s">
        <v>80</v>
      </c>
      <c r="B17" s="6">
        <v>2486.8435999999997</v>
      </c>
      <c r="C17" s="6">
        <v>2718.4795000000008</v>
      </c>
      <c r="D17" s="7">
        <f>טבלה2[[#This Row],[סה"כ תקינה במשרד ]]-טבלה2[[#This Row],[ סך כל איוש משרה]]</f>
        <v>231.63590000000113</v>
      </c>
      <c r="E17" s="8">
        <f t="shared" si="0"/>
        <v>9.3144538723706288E-2</v>
      </c>
    </row>
    <row r="18" spans="1:5" x14ac:dyDescent="0.2">
      <c r="A18" s="5" t="s">
        <v>81</v>
      </c>
      <c r="B18" s="6">
        <v>3307.0491000000034</v>
      </c>
      <c r="C18" s="6">
        <v>3628.2350000000019</v>
      </c>
      <c r="D18" s="7">
        <f>טבלה2[[#This Row],[סה"כ תקינה במשרד ]]-טבלה2[[#This Row],[ סך כל איוש משרה]]</f>
        <v>321.18589999999858</v>
      </c>
      <c r="E18" s="8">
        <f t="shared" si="0"/>
        <v>9.712160003914011E-2</v>
      </c>
    </row>
    <row r="19" spans="1:5" x14ac:dyDescent="0.2">
      <c r="A19" s="5" t="s">
        <v>51</v>
      </c>
      <c r="B19" s="6">
        <v>199.71</v>
      </c>
      <c r="C19" s="6">
        <v>258.553</v>
      </c>
      <c r="D19" s="7">
        <f>טבלה2[[#This Row],[סה"כ תקינה במשרד ]]-טבלה2[[#This Row],[ סך כל איוש משרה]]</f>
        <v>58.842999999999989</v>
      </c>
      <c r="E19" s="8">
        <f t="shared" si="0"/>
        <v>0.2946422312352911</v>
      </c>
    </row>
    <row r="20" spans="1:5" x14ac:dyDescent="0.2">
      <c r="A20" s="5" t="s">
        <v>82</v>
      </c>
      <c r="B20" s="6">
        <v>445.5</v>
      </c>
      <c r="C20" s="6">
        <v>763.4</v>
      </c>
      <c r="D20" s="7">
        <f>טבלה2[[#This Row],[סה"כ תקינה במשרד ]]-טבלה2[[#This Row],[ סך כל איוש משרה]]</f>
        <v>317.89999999999998</v>
      </c>
      <c r="E20" s="8">
        <f t="shared" si="0"/>
        <v>0.71358024691358024</v>
      </c>
    </row>
    <row r="21" spans="1:5" x14ac:dyDescent="0.2">
      <c r="A21" s="5" t="s">
        <v>60</v>
      </c>
      <c r="B21" s="6">
        <v>12.5</v>
      </c>
      <c r="C21" s="6">
        <v>21.5</v>
      </c>
      <c r="D21" s="7">
        <f>טבלה2[[#This Row],[סה"כ תקינה במשרד ]]-טבלה2[[#This Row],[ סך כל איוש משרה]]</f>
        <v>9</v>
      </c>
      <c r="E21" s="8">
        <f t="shared" si="0"/>
        <v>0.72</v>
      </c>
    </row>
    <row r="22" spans="1:5" x14ac:dyDescent="0.2">
      <c r="A22" s="5" t="s">
        <v>83</v>
      </c>
      <c r="B22" s="9">
        <v>8</v>
      </c>
      <c r="C22" s="9">
        <v>13.5</v>
      </c>
      <c r="D22" s="7">
        <f>טבלה2[[#This Row],[סה"כ תקינה במשרד ]]-טבלה2[[#This Row],[ סך כל איוש משרה]]</f>
        <v>5.5</v>
      </c>
      <c r="E22" s="8">
        <f t="shared" si="0"/>
        <v>0.6875</v>
      </c>
    </row>
    <row r="23" spans="1:5" x14ac:dyDescent="0.2">
      <c r="A23" s="5" t="s">
        <v>7</v>
      </c>
      <c r="B23" s="6">
        <v>98.5</v>
      </c>
      <c r="C23" s="6">
        <v>116.5</v>
      </c>
      <c r="D23" s="7">
        <f>טבלה2[[#This Row],[סה"כ תקינה במשרד ]]-טבלה2[[#This Row],[ סך כל איוש משרה]]</f>
        <v>18</v>
      </c>
      <c r="E23" s="8">
        <f t="shared" si="0"/>
        <v>0.18274111675126903</v>
      </c>
    </row>
    <row r="24" spans="1:5" x14ac:dyDescent="0.2">
      <c r="A24" s="5" t="s">
        <v>4</v>
      </c>
      <c r="B24" s="6">
        <v>68.25</v>
      </c>
      <c r="C24" s="6">
        <v>131.5</v>
      </c>
      <c r="D24" s="7">
        <f>טבלה2[[#This Row],[סה"כ תקינה במשרד ]]-טבלה2[[#This Row],[ סך כל איוש משרה]]</f>
        <v>63.25</v>
      </c>
      <c r="E24" s="8">
        <f t="shared" si="0"/>
        <v>0.92673992673992678</v>
      </c>
    </row>
    <row r="25" spans="1:5" x14ac:dyDescent="0.2">
      <c r="A25" s="5" t="s">
        <v>34</v>
      </c>
      <c r="B25" s="6">
        <v>3348.8131000000017</v>
      </c>
      <c r="C25" s="6">
        <v>3786.4301000000009</v>
      </c>
      <c r="D25" s="7">
        <f>טבלה2[[#This Row],[סה"כ תקינה במשרד ]]-טבלה2[[#This Row],[ סך כל איוש משרה]]</f>
        <v>437.61699999999928</v>
      </c>
      <c r="E25" s="8">
        <f t="shared" si="0"/>
        <v>0.13067823940368575</v>
      </c>
    </row>
    <row r="26" spans="1:5" x14ac:dyDescent="0.2">
      <c r="A26" s="5" t="s">
        <v>9</v>
      </c>
      <c r="B26" s="6">
        <v>70.38</v>
      </c>
      <c r="C26" s="6">
        <v>116.88</v>
      </c>
      <c r="D26" s="7">
        <f>טבלה2[[#This Row],[סה"כ תקינה במשרד ]]-טבלה2[[#This Row],[ סך כל איוש משרה]]</f>
        <v>46.5</v>
      </c>
      <c r="E26" s="8">
        <f t="shared" si="0"/>
        <v>0.6606990622335891</v>
      </c>
    </row>
    <row r="27" spans="1:5" x14ac:dyDescent="0.2">
      <c r="A27" s="5" t="s">
        <v>61</v>
      </c>
      <c r="B27" s="6">
        <v>3381.2242999999999</v>
      </c>
      <c r="C27" s="6">
        <v>5207.6168000000007</v>
      </c>
      <c r="D27" s="7">
        <f>טבלה2[[#This Row],[סה"כ תקינה במשרד ]]-טבלה2[[#This Row],[ סך כל איוש משרה]]</f>
        <v>1826.3925000000008</v>
      </c>
      <c r="E27" s="8">
        <f t="shared" si="0"/>
        <v>0.54015715550133747</v>
      </c>
    </row>
    <row r="28" spans="1:5" x14ac:dyDescent="0.2">
      <c r="A28" s="5" t="s">
        <v>49</v>
      </c>
      <c r="B28" s="6">
        <v>192.75</v>
      </c>
      <c r="C28" s="6">
        <v>227.75</v>
      </c>
      <c r="D28" s="7">
        <f>טבלה2[[#This Row],[סה"כ תקינה במשרד ]]-טבלה2[[#This Row],[ סך כל איוש משרה]]</f>
        <v>35</v>
      </c>
      <c r="E28" s="8">
        <f t="shared" si="0"/>
        <v>0.18158236057068741</v>
      </c>
    </row>
    <row r="29" spans="1:5" x14ac:dyDescent="0.2">
      <c r="A29" s="5" t="s">
        <v>17</v>
      </c>
      <c r="B29" s="9">
        <v>100.5</v>
      </c>
      <c r="C29" s="9">
        <v>118</v>
      </c>
      <c r="D29" s="7">
        <f>טבלה2[[#This Row],[סה"כ תקינה במשרד ]]-טבלה2[[#This Row],[ סך כל איוש משרה]]</f>
        <v>17.5</v>
      </c>
      <c r="E29" s="8">
        <f t="shared" si="0"/>
        <v>0.17412935323383086</v>
      </c>
    </row>
    <row r="30" spans="1:5" x14ac:dyDescent="0.2">
      <c r="A30" s="5" t="s">
        <v>30</v>
      </c>
      <c r="B30" s="6">
        <v>49.25</v>
      </c>
      <c r="C30" s="6">
        <v>62</v>
      </c>
      <c r="D30" s="7">
        <f>טבלה2[[#This Row],[סה"כ תקינה במשרד ]]-טבלה2[[#This Row],[ סך כל איוש משרה]]</f>
        <v>12.75</v>
      </c>
      <c r="E30" s="8">
        <f t="shared" si="0"/>
        <v>0.25888324873096447</v>
      </c>
    </row>
    <row r="31" spans="1:5" x14ac:dyDescent="0.2">
      <c r="A31" s="5" t="s">
        <v>52</v>
      </c>
      <c r="B31" s="6">
        <v>30</v>
      </c>
      <c r="C31" s="6">
        <v>34</v>
      </c>
      <c r="D31" s="7">
        <f>טבלה2[[#This Row],[סה"כ תקינה במשרד ]]-טבלה2[[#This Row],[ סך כל איוש משרה]]</f>
        <v>4</v>
      </c>
      <c r="E31" s="8">
        <f t="shared" si="0"/>
        <v>0.13333333333333333</v>
      </c>
    </row>
    <row r="32" spans="1:5" x14ac:dyDescent="0.2">
      <c r="A32" s="5" t="s">
        <v>84</v>
      </c>
      <c r="B32" s="6">
        <v>98.6</v>
      </c>
      <c r="C32" s="6">
        <v>124</v>
      </c>
      <c r="D32" s="7">
        <f>טבלה2[[#This Row],[סה"כ תקינה במשרד ]]-טבלה2[[#This Row],[ סך כל איוש משרה]]</f>
        <v>25.400000000000006</v>
      </c>
      <c r="E32" s="8">
        <f t="shared" si="0"/>
        <v>0.25760649087221105</v>
      </c>
    </row>
    <row r="33" spans="1:5" x14ac:dyDescent="0.2">
      <c r="A33" s="5" t="s">
        <v>14</v>
      </c>
      <c r="B33" s="6">
        <v>166</v>
      </c>
      <c r="C33" s="6">
        <v>212.059</v>
      </c>
      <c r="D33" s="7">
        <f>טבלה2[[#This Row],[סה"כ תקינה במשרד ]]-טבלה2[[#This Row],[ סך כל איוש משרה]]</f>
        <v>46.058999999999997</v>
      </c>
      <c r="E33" s="8">
        <f t="shared" si="0"/>
        <v>0.27746385542168672</v>
      </c>
    </row>
    <row r="34" spans="1:5" x14ac:dyDescent="0.2">
      <c r="A34" s="5" t="s">
        <v>43</v>
      </c>
      <c r="B34" s="6">
        <v>66</v>
      </c>
      <c r="C34" s="6">
        <v>84</v>
      </c>
      <c r="D34" s="7">
        <f>טבלה2[[#This Row],[סה"כ תקינה במשרד ]]-טבלה2[[#This Row],[ סך כל איוש משרה]]</f>
        <v>18</v>
      </c>
      <c r="E34" s="8">
        <f t="shared" ref="E34:E65" si="1">D34/B34</f>
        <v>0.27272727272727271</v>
      </c>
    </row>
    <row r="35" spans="1:5" x14ac:dyDescent="0.2">
      <c r="A35" s="5" t="s">
        <v>37</v>
      </c>
      <c r="B35" s="6">
        <v>232.25</v>
      </c>
      <c r="C35" s="6">
        <v>295.50080000000003</v>
      </c>
      <c r="D35" s="7">
        <f>טבלה2[[#This Row],[סה"כ תקינה במשרד ]]-טבלה2[[#This Row],[ סך כל איוש משרה]]</f>
        <v>63.250800000000027</v>
      </c>
      <c r="E35" s="8">
        <f t="shared" si="1"/>
        <v>0.27233928955866532</v>
      </c>
    </row>
    <row r="36" spans="1:5" x14ac:dyDescent="0.2">
      <c r="A36" s="5" t="s">
        <v>85</v>
      </c>
      <c r="B36" s="6">
        <v>4.8020000000000005</v>
      </c>
      <c r="C36" s="6">
        <v>6.5</v>
      </c>
      <c r="D36" s="7">
        <f>טבלה2[[#This Row],[סה"כ תקינה במשרד ]]-טבלה2[[#This Row],[ סך כל איוש משרה]]</f>
        <v>1.6979999999999995</v>
      </c>
      <c r="E36" s="8">
        <f t="shared" si="1"/>
        <v>0.35360266555601821</v>
      </c>
    </row>
    <row r="37" spans="1:5" x14ac:dyDescent="0.2">
      <c r="A37" s="5" t="s">
        <v>86</v>
      </c>
      <c r="B37" s="6">
        <v>176.96289999999999</v>
      </c>
      <c r="C37" s="6">
        <v>211.62900000000005</v>
      </c>
      <c r="D37" s="7">
        <f>טבלה2[[#This Row],[סה"כ תקינה במשרד ]]-טבלה2[[#This Row],[ סך כל איוש משרה]]</f>
        <v>34.666100000000057</v>
      </c>
      <c r="E37" s="8">
        <f t="shared" si="1"/>
        <v>0.19589473273776628</v>
      </c>
    </row>
    <row r="38" spans="1:5" x14ac:dyDescent="0.2">
      <c r="A38" s="5" t="s">
        <v>87</v>
      </c>
      <c r="B38" s="6">
        <v>330.05500000000001</v>
      </c>
      <c r="C38" s="6">
        <v>372.27800000000008</v>
      </c>
      <c r="D38" s="7">
        <f>טבלה2[[#This Row],[סה"כ תקינה במשרד ]]-טבלה2[[#This Row],[ סך כל איוש משרה]]</f>
        <v>42.22300000000007</v>
      </c>
      <c r="E38" s="8">
        <f t="shared" si="1"/>
        <v>0.12792716365454262</v>
      </c>
    </row>
    <row r="39" spans="1:5" x14ac:dyDescent="0.2">
      <c r="A39" s="5" t="s">
        <v>88</v>
      </c>
      <c r="B39" s="6">
        <v>431.92489999999975</v>
      </c>
      <c r="C39" s="6">
        <v>499.08589999999998</v>
      </c>
      <c r="D39" s="7">
        <f>טבלה2[[#This Row],[סה"כ תקינה במשרד ]]-טבלה2[[#This Row],[ סך כל איוש משרה]]</f>
        <v>67.161000000000229</v>
      </c>
      <c r="E39" s="8">
        <f t="shared" si="1"/>
        <v>0.1554923089638969</v>
      </c>
    </row>
    <row r="40" spans="1:5" x14ac:dyDescent="0.2">
      <c r="A40" s="5" t="s">
        <v>89</v>
      </c>
      <c r="B40" s="6">
        <v>611.76620000000003</v>
      </c>
      <c r="C40" s="6">
        <v>617.51549999999997</v>
      </c>
      <c r="D40" s="7">
        <f>טבלה2[[#This Row],[סה"כ תקינה במשרד ]]-טבלה2[[#This Row],[ סך כל איוש משרה]]</f>
        <v>5.7492999999999483</v>
      </c>
      <c r="E40" s="8">
        <f t="shared" si="1"/>
        <v>9.3978712782758315E-3</v>
      </c>
    </row>
    <row r="41" spans="1:5" x14ac:dyDescent="0.2">
      <c r="A41" s="5" t="s">
        <v>90</v>
      </c>
      <c r="B41" s="6">
        <v>446.49379999999996</v>
      </c>
      <c r="C41" s="6">
        <v>443.73140000000024</v>
      </c>
      <c r="D41" s="7">
        <f>טבלה2[[#This Row],[סה"כ תקינה במשרד ]]-טבלה2[[#This Row],[ סך כל איוש משרה]]</f>
        <v>-2.7623999999997295</v>
      </c>
      <c r="E41" s="8">
        <f t="shared" si="1"/>
        <v>-6.1868720237542602E-3</v>
      </c>
    </row>
    <row r="42" spans="1:5" x14ac:dyDescent="0.2">
      <c r="A42" s="5" t="s">
        <v>91</v>
      </c>
      <c r="B42" s="6">
        <v>261.2011</v>
      </c>
      <c r="C42" s="6">
        <v>296.25580000000014</v>
      </c>
      <c r="D42" s="7">
        <f>טבלה2[[#This Row],[סה"כ תקינה במשרד ]]-טבלה2[[#This Row],[ סך כל איוש משרה]]</f>
        <v>35.054700000000139</v>
      </c>
      <c r="E42" s="8">
        <f t="shared" si="1"/>
        <v>0.134205790098128</v>
      </c>
    </row>
    <row r="43" spans="1:5" x14ac:dyDescent="0.2">
      <c r="A43" s="5" t="s">
        <v>1</v>
      </c>
      <c r="B43" s="6">
        <v>36.5</v>
      </c>
      <c r="C43" s="6">
        <v>60.5</v>
      </c>
      <c r="D43" s="7">
        <f>טבלה2[[#This Row],[סה"כ תקינה במשרד ]]-טבלה2[[#This Row],[ סך כל איוש משרה]]</f>
        <v>24</v>
      </c>
      <c r="E43" s="8">
        <f t="shared" si="1"/>
        <v>0.65753424657534243</v>
      </c>
    </row>
    <row r="44" spans="1:5" x14ac:dyDescent="0.2">
      <c r="A44" s="5" t="s">
        <v>92</v>
      </c>
      <c r="B44" s="6">
        <v>591.5599999999996</v>
      </c>
      <c r="C44" s="6">
        <v>756.01579999999888</v>
      </c>
      <c r="D44" s="7">
        <f>טבלה2[[#This Row],[סה"כ תקינה במשרד ]]-טבלה2[[#This Row],[ סך כל איוש משרה]]</f>
        <v>164.45579999999927</v>
      </c>
      <c r="E44" s="8">
        <f t="shared" si="1"/>
        <v>0.27800358374467404</v>
      </c>
    </row>
    <row r="45" spans="1:5" x14ac:dyDescent="0.2">
      <c r="A45" s="5" t="s">
        <v>27</v>
      </c>
      <c r="B45" s="6">
        <v>588.46</v>
      </c>
      <c r="C45" s="6">
        <v>760.35</v>
      </c>
      <c r="D45" s="7">
        <f>טבלה2[[#This Row],[סה"כ תקינה במשרד ]]-טבלה2[[#This Row],[ סך כל איוש משרה]]</f>
        <v>171.89</v>
      </c>
      <c r="E45" s="8">
        <f t="shared" si="1"/>
        <v>0.29210141725860717</v>
      </c>
    </row>
    <row r="46" spans="1:5" x14ac:dyDescent="0.2">
      <c r="A46" s="5" t="s">
        <v>93</v>
      </c>
      <c r="B46" s="6">
        <v>46</v>
      </c>
      <c r="C46" s="6">
        <v>55.500999999999998</v>
      </c>
      <c r="D46" s="7">
        <f>טבלה2[[#This Row],[סה"כ תקינה במשרד ]]-טבלה2[[#This Row],[ סך כל איוש משרה]]</f>
        <v>9.5009999999999977</v>
      </c>
      <c r="E46" s="8">
        <f t="shared" si="1"/>
        <v>0.20654347826086952</v>
      </c>
    </row>
    <row r="47" spans="1:5" x14ac:dyDescent="0.2">
      <c r="A47" s="5" t="s">
        <v>39</v>
      </c>
      <c r="B47" s="6">
        <v>296.75</v>
      </c>
      <c r="C47" s="6">
        <v>415.75</v>
      </c>
      <c r="D47" s="7">
        <f>טבלה2[[#This Row],[סה"כ תקינה במשרד ]]-טבלה2[[#This Row],[ סך כל איוש משרה]]</f>
        <v>119</v>
      </c>
      <c r="E47" s="8">
        <f t="shared" si="1"/>
        <v>0.40101095197978098</v>
      </c>
    </row>
    <row r="48" spans="1:5" x14ac:dyDescent="0.2">
      <c r="A48" s="5" t="s">
        <v>25</v>
      </c>
      <c r="B48" s="6">
        <v>345.22330000000005</v>
      </c>
      <c r="C48" s="6">
        <v>381.80099999999999</v>
      </c>
      <c r="D48" s="7">
        <f>טבלה2[[#This Row],[סה"כ תקינה במשרד ]]-טבלה2[[#This Row],[ סך כל איוש משרה]]</f>
        <v>36.577699999999936</v>
      </c>
      <c r="E48" s="8">
        <f t="shared" si="1"/>
        <v>0.10595374066582391</v>
      </c>
    </row>
    <row r="49" spans="1:5" x14ac:dyDescent="0.2">
      <c r="A49" s="5" t="s">
        <v>94</v>
      </c>
      <c r="B49" s="6">
        <v>37</v>
      </c>
      <c r="C49" s="6">
        <v>54</v>
      </c>
      <c r="D49" s="7">
        <f>טבלה2[[#This Row],[סה"כ תקינה במשרד ]]-טבלה2[[#This Row],[ סך כל איוש משרה]]</f>
        <v>17</v>
      </c>
      <c r="E49" s="8">
        <f t="shared" si="1"/>
        <v>0.45945945945945948</v>
      </c>
    </row>
    <row r="50" spans="1:5" x14ac:dyDescent="0.2">
      <c r="A50" s="5" t="s">
        <v>95</v>
      </c>
      <c r="B50" s="6">
        <v>60</v>
      </c>
      <c r="C50" s="6">
        <v>65.750499999999988</v>
      </c>
      <c r="D50" s="7">
        <f>טבלה2[[#This Row],[סה"כ תקינה במשרד ]]-טבלה2[[#This Row],[ סך כל איוש משרה]]</f>
        <v>5.7504999999999882</v>
      </c>
      <c r="E50" s="8">
        <f t="shared" si="1"/>
        <v>9.5841666666666464E-2</v>
      </c>
    </row>
    <row r="51" spans="1:5" x14ac:dyDescent="0.2">
      <c r="A51" s="5" t="s">
        <v>96</v>
      </c>
      <c r="B51" s="6">
        <v>39</v>
      </c>
      <c r="C51" s="6">
        <v>40.5002</v>
      </c>
      <c r="D51" s="7">
        <f>טבלה2[[#This Row],[סה"כ תקינה במשרד ]]-טבלה2[[#This Row],[ סך כל איוש משרה]]</f>
        <v>1.5001999999999995</v>
      </c>
      <c r="E51" s="8">
        <f t="shared" si="1"/>
        <v>3.8466666666666656E-2</v>
      </c>
    </row>
    <row r="52" spans="1:5" x14ac:dyDescent="0.2">
      <c r="A52" s="5" t="s">
        <v>31</v>
      </c>
      <c r="B52" s="6">
        <v>89</v>
      </c>
      <c r="C52" s="6">
        <v>145.35290000000001</v>
      </c>
      <c r="D52" s="7">
        <f>טבלה2[[#This Row],[סה"כ תקינה במשרד ]]-טבלה2[[#This Row],[ סך כל איוש משרה]]</f>
        <v>56.352900000000005</v>
      </c>
      <c r="E52" s="8">
        <f t="shared" si="1"/>
        <v>0.63317865168539333</v>
      </c>
    </row>
    <row r="53" spans="1:5" x14ac:dyDescent="0.2">
      <c r="A53" s="5" t="s">
        <v>58</v>
      </c>
      <c r="B53" s="6">
        <v>176</v>
      </c>
      <c r="C53" s="6">
        <v>284</v>
      </c>
      <c r="D53" s="7">
        <f>טבלה2[[#This Row],[סה"כ תקינה במשרד ]]-טבלה2[[#This Row],[ סך כל איוש משרה]]</f>
        <v>108</v>
      </c>
      <c r="E53" s="8">
        <f t="shared" si="1"/>
        <v>0.61363636363636365</v>
      </c>
    </row>
    <row r="54" spans="1:5" x14ac:dyDescent="0.2">
      <c r="A54" s="5" t="s">
        <v>3</v>
      </c>
      <c r="B54" s="6">
        <v>11</v>
      </c>
      <c r="C54" s="6">
        <v>12</v>
      </c>
      <c r="D54" s="7">
        <f>טבלה2[[#This Row],[סה"כ תקינה במשרד ]]-טבלה2[[#This Row],[ סך כל איוש משרה]]</f>
        <v>1</v>
      </c>
      <c r="E54" s="8">
        <f t="shared" si="1"/>
        <v>9.0909090909090912E-2</v>
      </c>
    </row>
    <row r="55" spans="1:5" x14ac:dyDescent="0.2">
      <c r="A55" s="5" t="s">
        <v>97</v>
      </c>
      <c r="B55" s="6">
        <v>154.52740000000006</v>
      </c>
      <c r="C55" s="6">
        <v>211.22470000000013</v>
      </c>
      <c r="D55" s="7">
        <f>טבלה2[[#This Row],[סה"כ תקינה במשרד ]]-טבלה2[[#This Row],[ סך כל איוש משרה]]</f>
        <v>56.69730000000007</v>
      </c>
      <c r="E55" s="8">
        <f t="shared" si="1"/>
        <v>0.36690774581077562</v>
      </c>
    </row>
    <row r="56" spans="1:5" x14ac:dyDescent="0.2">
      <c r="A56" s="5" t="s">
        <v>98</v>
      </c>
      <c r="B56" s="6">
        <v>491.62819999999965</v>
      </c>
      <c r="C56" s="6">
        <v>587.2254999999999</v>
      </c>
      <c r="D56" s="7">
        <f>טבלה2[[#This Row],[סה"כ תקינה במשרד ]]-טבלה2[[#This Row],[ סך כל איוש משרה]]</f>
        <v>95.597300000000246</v>
      </c>
      <c r="E56" s="8">
        <f t="shared" si="1"/>
        <v>0.19445039971262901</v>
      </c>
    </row>
    <row r="57" spans="1:5" x14ac:dyDescent="0.2">
      <c r="A57" s="5" t="s">
        <v>99</v>
      </c>
      <c r="B57" s="9">
        <v>115.1833</v>
      </c>
      <c r="C57" s="9">
        <v>172.75020000000001</v>
      </c>
      <c r="D57" s="7">
        <f>טבלה2[[#This Row],[סה"כ תקינה במשרד ]]-טבלה2[[#This Row],[ סך כל איוש משרה]]</f>
        <v>57.566900000000004</v>
      </c>
      <c r="E57" s="8">
        <f t="shared" si="1"/>
        <v>0.49978512510060052</v>
      </c>
    </row>
    <row r="58" spans="1:5" x14ac:dyDescent="0.2">
      <c r="A58" s="5" t="s">
        <v>100</v>
      </c>
      <c r="B58" s="9">
        <v>510.3485</v>
      </c>
      <c r="C58" s="9">
        <v>550.43560000000002</v>
      </c>
      <c r="D58" s="7">
        <f>טבלה2[[#This Row],[סה"כ תקינה במשרד ]]-טבלה2[[#This Row],[ סך כל איוש משרה]]</f>
        <v>40.087100000000021</v>
      </c>
      <c r="E58" s="8">
        <f t="shared" si="1"/>
        <v>7.8548482066666245E-2</v>
      </c>
    </row>
    <row r="59" spans="1:5" x14ac:dyDescent="0.2">
      <c r="A59" s="5" t="s">
        <v>101</v>
      </c>
      <c r="B59" s="6">
        <v>607.8895</v>
      </c>
      <c r="C59" s="6">
        <v>694.7566999999998</v>
      </c>
      <c r="D59" s="7">
        <f>טבלה2[[#This Row],[סה"כ תקינה במשרד ]]-טבלה2[[#This Row],[ סך כל איוש משרה]]</f>
        <v>86.867199999999798</v>
      </c>
      <c r="E59" s="8">
        <f t="shared" si="1"/>
        <v>0.14289965528274431</v>
      </c>
    </row>
    <row r="60" spans="1:5" x14ac:dyDescent="0.2">
      <c r="A60" s="5" t="s">
        <v>102</v>
      </c>
      <c r="B60" s="6">
        <v>436.56819999999993</v>
      </c>
      <c r="C60" s="6">
        <v>469.43299999999988</v>
      </c>
      <c r="D60" s="7">
        <f>טבלה2[[#This Row],[סה"כ תקינה במשרד ]]-טבלה2[[#This Row],[ סך כל איוש משרה]]</f>
        <v>32.864799999999946</v>
      </c>
      <c r="E60" s="8">
        <f t="shared" si="1"/>
        <v>7.5279876088088754E-2</v>
      </c>
    </row>
    <row r="61" spans="1:5" x14ac:dyDescent="0.2">
      <c r="A61" s="5" t="s">
        <v>103</v>
      </c>
      <c r="B61" s="6">
        <v>511.95650000000109</v>
      </c>
      <c r="C61" s="6">
        <v>526.0844000000011</v>
      </c>
      <c r="D61" s="7">
        <f>טבלה2[[#This Row],[סה"כ תקינה במשרד ]]-טבלה2[[#This Row],[ סך כל איוש משרה]]</f>
        <v>14.127900000000011</v>
      </c>
      <c r="E61" s="8">
        <f t="shared" si="1"/>
        <v>2.7595899260972331E-2</v>
      </c>
    </row>
    <row r="62" spans="1:5" x14ac:dyDescent="0.2">
      <c r="A62" s="5" t="s">
        <v>104</v>
      </c>
      <c r="B62" s="6">
        <v>2483.3433999999984</v>
      </c>
      <c r="C62" s="6">
        <v>2647.6954999999989</v>
      </c>
      <c r="D62" s="7">
        <f>טבלה2[[#This Row],[סה"כ תקינה במשרד ]]-טבלה2[[#This Row],[ סך כל איוש משרה]]</f>
        <v>164.35210000000052</v>
      </c>
      <c r="E62" s="8">
        <f t="shared" si="1"/>
        <v>6.618178541074933E-2</v>
      </c>
    </row>
    <row r="63" spans="1:5" x14ac:dyDescent="0.2">
      <c r="A63" s="5" t="s">
        <v>105</v>
      </c>
      <c r="B63" s="6">
        <v>1376.2111</v>
      </c>
      <c r="C63" s="6">
        <v>1574.7108999999984</v>
      </c>
      <c r="D63" s="7">
        <f>טבלה2[[#This Row],[סה"כ תקינה במשרד ]]-טבלה2[[#This Row],[ סך כל איוש משרה]]</f>
        <v>198.49979999999846</v>
      </c>
      <c r="E63" s="8">
        <f t="shared" si="1"/>
        <v>0.14423644744617919</v>
      </c>
    </row>
    <row r="64" spans="1:5" x14ac:dyDescent="0.2">
      <c r="A64" s="5" t="s">
        <v>106</v>
      </c>
      <c r="B64" s="6">
        <v>5431.3455000000058</v>
      </c>
      <c r="C64" s="6">
        <v>5773.1666000000041</v>
      </c>
      <c r="D64" s="7">
        <f>טבלה2[[#This Row],[סה"כ תקינה במשרד ]]-טבלה2[[#This Row],[ סך כל איוש משרה]]</f>
        <v>341.8210999999983</v>
      </c>
      <c r="E64" s="8">
        <f t="shared" si="1"/>
        <v>6.2934884182933665E-2</v>
      </c>
    </row>
    <row r="65" spans="1:5" x14ac:dyDescent="0.2">
      <c r="A65" s="5" t="s">
        <v>10</v>
      </c>
      <c r="B65" s="6">
        <v>835.25</v>
      </c>
      <c r="C65" s="6">
        <v>1080.75</v>
      </c>
      <c r="D65" s="7">
        <f>טבלה2[[#This Row],[סה"כ תקינה במשרד ]]-טבלה2[[#This Row],[ סך כל איוש משרה]]</f>
        <v>245.5</v>
      </c>
      <c r="E65" s="8">
        <f t="shared" si="1"/>
        <v>0.29392397485782701</v>
      </c>
    </row>
    <row r="66" spans="1:5" x14ac:dyDescent="0.2">
      <c r="A66" s="5" t="s">
        <v>46</v>
      </c>
      <c r="B66" s="6">
        <v>229.75</v>
      </c>
      <c r="C66" s="6">
        <v>302.5</v>
      </c>
      <c r="D66" s="7">
        <f>טבלה2[[#This Row],[סה"כ תקינה במשרד ]]-טבלה2[[#This Row],[ סך כל איוש משרה]]</f>
        <v>72.75</v>
      </c>
      <c r="E66" s="8">
        <f t="shared" ref="E66:E97" si="2">D66/B66</f>
        <v>0.31664853101196955</v>
      </c>
    </row>
    <row r="67" spans="1:5" x14ac:dyDescent="0.2">
      <c r="A67" s="5" t="s">
        <v>50</v>
      </c>
      <c r="B67" s="6">
        <v>483.5</v>
      </c>
      <c r="C67" s="6">
        <v>592.75</v>
      </c>
      <c r="D67" s="7">
        <f>טבלה2[[#This Row],[סה"כ תקינה במשרד ]]-טבלה2[[#This Row],[ סך כל איוש משרה]]</f>
        <v>109.25</v>
      </c>
      <c r="E67" s="8">
        <f t="shared" si="2"/>
        <v>0.22595656670113753</v>
      </c>
    </row>
    <row r="68" spans="1:5" x14ac:dyDescent="0.2">
      <c r="A68" s="5" t="s">
        <v>56</v>
      </c>
      <c r="B68" s="6">
        <v>1162.3875999999998</v>
      </c>
      <c r="C68" s="6">
        <v>1438.7596999999994</v>
      </c>
      <c r="D68" s="7">
        <f>טבלה2[[#This Row],[סה"כ תקינה במשרד ]]-טבלה2[[#This Row],[ סך כל איוש משרה]]</f>
        <v>276.37209999999959</v>
      </c>
      <c r="E68" s="8">
        <f t="shared" si="2"/>
        <v>0.23776242967492051</v>
      </c>
    </row>
    <row r="69" spans="1:5" x14ac:dyDescent="0.2">
      <c r="A69" s="5" t="s">
        <v>5</v>
      </c>
      <c r="B69" s="6">
        <v>30.5</v>
      </c>
      <c r="C69" s="6">
        <v>43.5</v>
      </c>
      <c r="D69" s="7">
        <f>טבלה2[[#This Row],[סה"כ תקינה במשרד ]]-טבלה2[[#This Row],[ סך כל איוש משרה]]</f>
        <v>13</v>
      </c>
      <c r="E69" s="8">
        <f t="shared" si="2"/>
        <v>0.42622950819672129</v>
      </c>
    </row>
    <row r="70" spans="1:5" x14ac:dyDescent="0.2">
      <c r="A70" s="5" t="s">
        <v>57</v>
      </c>
      <c r="B70" s="6">
        <v>1028.3009</v>
      </c>
      <c r="C70" s="6">
        <v>2081.7786999999926</v>
      </c>
      <c r="D70" s="7">
        <f>טבלה2[[#This Row],[סה"כ תקינה במשרד ]]-טבלה2[[#This Row],[ סך כל איוש משרה]]</f>
        <v>1053.4777999999926</v>
      </c>
      <c r="E70" s="8">
        <f t="shared" si="2"/>
        <v>1.0244839812937951</v>
      </c>
    </row>
    <row r="71" spans="1:5" x14ac:dyDescent="0.2">
      <c r="A71" s="5" t="s">
        <v>24</v>
      </c>
      <c r="B71" s="6">
        <v>2161.3958000000002</v>
      </c>
      <c r="C71" s="6">
        <v>2452.5681999999952</v>
      </c>
      <c r="D71" s="7">
        <f>טבלה2[[#This Row],[סה"כ תקינה במשרד ]]-טבלה2[[#This Row],[ סך כל איוש משרה]]</f>
        <v>291.17239999999492</v>
      </c>
      <c r="E71" s="8">
        <f t="shared" si="2"/>
        <v>0.13471498371561325</v>
      </c>
    </row>
    <row r="72" spans="1:5" x14ac:dyDescent="0.2">
      <c r="A72" s="5" t="s">
        <v>26</v>
      </c>
      <c r="B72" s="6">
        <v>897.40000000000009</v>
      </c>
      <c r="C72" s="6">
        <v>1117.7912000000001</v>
      </c>
      <c r="D72" s="7">
        <f>טבלה2[[#This Row],[סה"כ תקינה במשרד ]]-טבלה2[[#This Row],[ סך כל איוש משרה]]</f>
        <v>220.39120000000003</v>
      </c>
      <c r="E72" s="8">
        <f t="shared" si="2"/>
        <v>0.24558858925785604</v>
      </c>
    </row>
    <row r="73" spans="1:5" x14ac:dyDescent="0.2">
      <c r="A73" s="5" t="s">
        <v>28</v>
      </c>
      <c r="B73" s="6">
        <v>512.95000000000005</v>
      </c>
      <c r="C73" s="6">
        <v>668.91739999999993</v>
      </c>
      <c r="D73" s="7">
        <f>טבלה2[[#This Row],[סה"כ תקינה במשרד ]]-טבלה2[[#This Row],[ סך כל איוש משרה]]</f>
        <v>155.96739999999988</v>
      </c>
      <c r="E73" s="8">
        <f t="shared" si="2"/>
        <v>0.30405965493712811</v>
      </c>
    </row>
    <row r="74" spans="1:5" x14ac:dyDescent="0.2">
      <c r="A74" s="5" t="s">
        <v>22</v>
      </c>
      <c r="B74" s="6">
        <v>31.5</v>
      </c>
      <c r="C74" s="6">
        <v>45.5</v>
      </c>
      <c r="D74" s="7">
        <f>טבלה2[[#This Row],[סה"כ תקינה במשרד ]]-טבלה2[[#This Row],[ סך כל איוש משרה]]</f>
        <v>14</v>
      </c>
      <c r="E74" s="8">
        <f t="shared" si="2"/>
        <v>0.44444444444444442</v>
      </c>
    </row>
    <row r="75" spans="1:5" x14ac:dyDescent="0.2">
      <c r="A75" s="5" t="s">
        <v>32</v>
      </c>
      <c r="B75" s="6">
        <v>3756.2627000000002</v>
      </c>
      <c r="C75" s="6">
        <v>4147.7015999999985</v>
      </c>
      <c r="D75" s="7">
        <f>טבלה2[[#This Row],[סה"כ תקינה במשרד ]]-טבלה2[[#This Row],[ סך כל איוש משרה]]</f>
        <v>391.43889999999828</v>
      </c>
      <c r="E75" s="8">
        <f t="shared" si="2"/>
        <v>0.10420967095831669</v>
      </c>
    </row>
    <row r="76" spans="1:5" x14ac:dyDescent="0.2">
      <c r="A76" s="5" t="s">
        <v>35</v>
      </c>
      <c r="B76" s="6">
        <v>706.41599999999994</v>
      </c>
      <c r="C76" s="6">
        <v>986.96659999999997</v>
      </c>
      <c r="D76" s="7">
        <f>טבלה2[[#This Row],[סה"כ תקינה במשרד ]]-טבלה2[[#This Row],[ סך כל איוש משרה]]</f>
        <v>280.55060000000003</v>
      </c>
      <c r="E76" s="8">
        <f t="shared" si="2"/>
        <v>0.3971464406242215</v>
      </c>
    </row>
    <row r="77" spans="1:5" x14ac:dyDescent="0.2">
      <c r="A77" s="5" t="s">
        <v>54</v>
      </c>
      <c r="B77" s="6">
        <v>506</v>
      </c>
      <c r="C77" s="6">
        <v>563.00019999999995</v>
      </c>
      <c r="D77" s="7">
        <f>טבלה2[[#This Row],[סה"כ תקינה במשרד ]]-טבלה2[[#This Row],[ סך כל איוש משרה]]</f>
        <v>57.00019999999995</v>
      </c>
      <c r="E77" s="8">
        <f t="shared" si="2"/>
        <v>0.11264861660079041</v>
      </c>
    </row>
    <row r="78" spans="1:5" x14ac:dyDescent="0.2">
      <c r="A78" s="5" t="s">
        <v>38</v>
      </c>
      <c r="B78" s="6">
        <v>651</v>
      </c>
      <c r="C78" s="6">
        <v>762.00009999999997</v>
      </c>
      <c r="D78" s="7">
        <f>טבלה2[[#This Row],[סה"כ תקינה במשרד ]]-טבלה2[[#This Row],[ סך כל איוש משרה]]</f>
        <v>111.00009999999997</v>
      </c>
      <c r="E78" s="8">
        <f t="shared" si="2"/>
        <v>0.17050706605222729</v>
      </c>
    </row>
    <row r="79" spans="1:5" x14ac:dyDescent="0.2">
      <c r="A79" s="5" t="s">
        <v>36</v>
      </c>
      <c r="B79" s="6">
        <v>3627.7400000000011</v>
      </c>
      <c r="C79" s="6">
        <v>4410.2187000000022</v>
      </c>
      <c r="D79" s="7">
        <f>טבלה2[[#This Row],[סה"כ תקינה במשרד ]]-טבלה2[[#This Row],[ סך כל איוש משרה]]</f>
        <v>782.47870000000103</v>
      </c>
      <c r="E79" s="8">
        <f t="shared" si="2"/>
        <v>0.21569315882615644</v>
      </c>
    </row>
    <row r="80" spans="1:5" x14ac:dyDescent="0.2">
      <c r="A80" s="5" t="s">
        <v>44</v>
      </c>
      <c r="B80" s="6">
        <v>7</v>
      </c>
      <c r="C80" s="6">
        <v>7</v>
      </c>
      <c r="D80" s="7">
        <f>טבלה2[[#This Row],[סה"כ תקינה במשרד ]]-טבלה2[[#This Row],[ סך כל איוש משרה]]</f>
        <v>0</v>
      </c>
      <c r="E80" s="8">
        <f t="shared" si="2"/>
        <v>0</v>
      </c>
    </row>
    <row r="81" spans="1:5" x14ac:dyDescent="0.2">
      <c r="A81" s="5" t="s">
        <v>41</v>
      </c>
      <c r="B81" s="6">
        <v>698.245</v>
      </c>
      <c r="C81" s="6">
        <v>845.81889999999999</v>
      </c>
      <c r="D81" s="7">
        <f>טבלה2[[#This Row],[סה"כ תקינה במשרד ]]-טבלה2[[#This Row],[ סך כל איוש משרה]]</f>
        <v>147.57389999999998</v>
      </c>
      <c r="E81" s="8">
        <f t="shared" si="2"/>
        <v>0.21134974113670699</v>
      </c>
    </row>
    <row r="82" spans="1:5" x14ac:dyDescent="0.2">
      <c r="A82" s="5" t="s">
        <v>53</v>
      </c>
      <c r="B82" s="6">
        <v>159.5</v>
      </c>
      <c r="C82" s="6">
        <v>189</v>
      </c>
      <c r="D82" s="7">
        <f>טבלה2[[#This Row],[סה"כ תקינה במשרד ]]-טבלה2[[#This Row],[ סך כל איוש משרה]]</f>
        <v>29.5</v>
      </c>
      <c r="E82" s="8">
        <f t="shared" si="2"/>
        <v>0.18495297805642633</v>
      </c>
    </row>
    <row r="83" spans="1:5" x14ac:dyDescent="0.2">
      <c r="A83" s="5" t="s">
        <v>21</v>
      </c>
      <c r="B83" s="6">
        <v>41</v>
      </c>
      <c r="C83" s="6">
        <v>74.5</v>
      </c>
      <c r="D83" s="7">
        <f>טבלה2[[#This Row],[סה"כ תקינה במשרד ]]-טבלה2[[#This Row],[ סך כל איוש משרה]]</f>
        <v>33.5</v>
      </c>
      <c r="E83" s="8">
        <f t="shared" si="2"/>
        <v>0.81707317073170727</v>
      </c>
    </row>
    <row r="84" spans="1:5" x14ac:dyDescent="0.2">
      <c r="A84" s="5" t="s">
        <v>55</v>
      </c>
      <c r="B84" s="6">
        <v>155.5</v>
      </c>
      <c r="C84" s="6">
        <v>180.5</v>
      </c>
      <c r="D84" s="7">
        <f>טבלה2[[#This Row],[סה"כ תקינה במשרד ]]-טבלה2[[#This Row],[ סך כל איוש משרה]]</f>
        <v>25</v>
      </c>
      <c r="E84" s="8">
        <f t="shared" si="2"/>
        <v>0.16077170418006431</v>
      </c>
    </row>
    <row r="85" spans="1:5" x14ac:dyDescent="0.2">
      <c r="A85" s="5" t="s">
        <v>23</v>
      </c>
      <c r="B85" s="6">
        <v>32.5</v>
      </c>
      <c r="C85" s="6">
        <v>43.5</v>
      </c>
      <c r="D85" s="7">
        <f>טבלה2[[#This Row],[סה"כ תקינה במשרד ]]-טבלה2[[#This Row],[ סך כל איוש משרה]]</f>
        <v>11</v>
      </c>
      <c r="E85" s="8">
        <f t="shared" si="2"/>
        <v>0.33846153846153848</v>
      </c>
    </row>
    <row r="86" spans="1:5" x14ac:dyDescent="0.2">
      <c r="A86" s="5" t="s">
        <v>45</v>
      </c>
      <c r="B86" s="6">
        <v>544</v>
      </c>
      <c r="C86" s="6">
        <v>639.50139999999999</v>
      </c>
      <c r="D86" s="7">
        <f>טבלה2[[#This Row],[סה"כ תקינה במשרד ]]-טבלה2[[#This Row],[ סך כל איוש משרה]]</f>
        <v>95.50139999999999</v>
      </c>
      <c r="E86" s="8">
        <f t="shared" si="2"/>
        <v>0.17555404411764705</v>
      </c>
    </row>
    <row r="87" spans="1:5" x14ac:dyDescent="0.2">
      <c r="A87" s="5" t="s">
        <v>62</v>
      </c>
      <c r="B87" s="6">
        <v>25</v>
      </c>
      <c r="C87" s="6">
        <v>36.5</v>
      </c>
      <c r="D87" s="7">
        <f>טבלה2[[#This Row],[סה"כ תקינה במשרד ]]-טבלה2[[#This Row],[ סך כל איוש משרה]]</f>
        <v>11.5</v>
      </c>
      <c r="E87" s="8">
        <f t="shared" si="2"/>
        <v>0.46</v>
      </c>
    </row>
    <row r="88" spans="1:5" x14ac:dyDescent="0.2">
      <c r="A88" s="5" t="s">
        <v>18</v>
      </c>
      <c r="B88" s="6">
        <v>71.5</v>
      </c>
      <c r="C88" s="6">
        <v>114</v>
      </c>
      <c r="D88" s="7">
        <f>טבלה2[[#This Row],[סה"כ תקינה במשרד ]]-טבלה2[[#This Row],[ סך כל איוש משרה]]</f>
        <v>42.5</v>
      </c>
      <c r="E88" s="8">
        <f t="shared" si="2"/>
        <v>0.59440559440559437</v>
      </c>
    </row>
    <row r="89" spans="1:5" x14ac:dyDescent="0.2">
      <c r="A89" s="5" t="s">
        <v>20</v>
      </c>
      <c r="B89" s="6">
        <v>28</v>
      </c>
      <c r="C89" s="6">
        <v>46.5</v>
      </c>
      <c r="D89" s="7">
        <f>טבלה2[[#This Row],[סה"כ תקינה במשרד ]]-טבלה2[[#This Row],[ סך כל איוש משרה]]</f>
        <v>18.5</v>
      </c>
      <c r="E89" s="8">
        <f t="shared" si="2"/>
        <v>0.6607142857142857</v>
      </c>
    </row>
    <row r="90" spans="1:5" x14ac:dyDescent="0.2">
      <c r="A90" s="5" t="s">
        <v>0</v>
      </c>
      <c r="B90" s="6">
        <v>543.93820000000005</v>
      </c>
      <c r="C90" s="6">
        <v>762.55179999999996</v>
      </c>
      <c r="D90" s="7">
        <f>טבלה2[[#This Row],[סה"כ תקינה במשרד ]]-טבלה2[[#This Row],[ סך כל איוש משרה]]</f>
        <v>218.61359999999991</v>
      </c>
      <c r="E90" s="8">
        <f t="shared" si="2"/>
        <v>0.40190889332648433</v>
      </c>
    </row>
    <row r="91" spans="1:5" x14ac:dyDescent="0.2">
      <c r="A91" s="5" t="s">
        <v>63</v>
      </c>
      <c r="B91" s="6">
        <v>50.7</v>
      </c>
      <c r="C91" s="6">
        <v>140</v>
      </c>
      <c r="D91" s="7">
        <f>טבלה2[[#This Row],[סה"כ תקינה במשרד ]]-טבלה2[[#This Row],[ סך כל איוש משרה]]</f>
        <v>89.3</v>
      </c>
      <c r="E91" s="8">
        <f t="shared" si="2"/>
        <v>1.7613412228796843</v>
      </c>
    </row>
    <row r="92" spans="1:5" x14ac:dyDescent="0.2">
      <c r="A92" s="5" t="s">
        <v>107</v>
      </c>
      <c r="B92" s="6">
        <v>30</v>
      </c>
      <c r="C92" s="6">
        <v>36</v>
      </c>
      <c r="D92" s="7">
        <f>טבלה2[[#This Row],[סה"כ תקינה במשרד ]]-טבלה2[[#This Row],[ סך כל איוש משרה]]</f>
        <v>6</v>
      </c>
      <c r="E92" s="8">
        <f t="shared" si="2"/>
        <v>0.2</v>
      </c>
    </row>
    <row r="93" spans="1:5" x14ac:dyDescent="0.2">
      <c r="A93" s="5" t="s">
        <v>108</v>
      </c>
      <c r="B93" s="6">
        <v>45.25</v>
      </c>
      <c r="C93" s="6">
        <v>50.750599999999999</v>
      </c>
      <c r="D93" s="7">
        <f>טבלה2[[#This Row],[סה"כ תקינה במשרד ]]-טבלה2[[#This Row],[ סך כל איוש משרה]]</f>
        <v>5.5005999999999986</v>
      </c>
      <c r="E93" s="8">
        <f t="shared" si="2"/>
        <v>0.12156022099447511</v>
      </c>
    </row>
    <row r="94" spans="1:5" x14ac:dyDescent="0.2">
      <c r="A94" s="5" t="s">
        <v>40</v>
      </c>
      <c r="B94" s="6">
        <v>1880.2924999999987</v>
      </c>
      <c r="C94" s="6">
        <v>2567.8508999999995</v>
      </c>
      <c r="D94" s="7">
        <f>טבלה2[[#This Row],[סה"כ תקינה במשרד ]]-טבלה2[[#This Row],[ סך כל איוש משרה]]</f>
        <v>687.5584000000008</v>
      </c>
      <c r="E94" s="8">
        <f t="shared" si="2"/>
        <v>0.3656656610607133</v>
      </c>
    </row>
    <row r="95" spans="1:5" x14ac:dyDescent="0.2">
      <c r="A95" s="5" t="s">
        <v>33</v>
      </c>
      <c r="B95" s="6">
        <v>822.94849999999997</v>
      </c>
      <c r="C95" s="6">
        <v>898.47500000000002</v>
      </c>
      <c r="D95" s="7">
        <f>טבלה2[[#This Row],[סה"כ תקינה במשרד ]]-טבלה2[[#This Row],[ סך כל איוש משרה]]</f>
        <v>75.526500000000055</v>
      </c>
      <c r="E95" s="8">
        <f t="shared" si="2"/>
        <v>9.1775487773536321E-2</v>
      </c>
    </row>
    <row r="96" spans="1:5" x14ac:dyDescent="0.2">
      <c r="A96" s="5" t="s">
        <v>19</v>
      </c>
      <c r="B96" s="6">
        <v>74</v>
      </c>
      <c r="C96" s="6">
        <v>96.000200000000007</v>
      </c>
      <c r="D96" s="7">
        <f>טבלה2[[#This Row],[סה"כ תקינה במשרד ]]-טבלה2[[#This Row],[ סך כל איוש משרה]]</f>
        <v>22.000200000000007</v>
      </c>
      <c r="E96" s="8">
        <f t="shared" si="2"/>
        <v>0.29730000000000006</v>
      </c>
    </row>
    <row r="97" spans="1:5" x14ac:dyDescent="0.2">
      <c r="A97" s="5" t="s">
        <v>48</v>
      </c>
      <c r="B97" s="6">
        <v>68</v>
      </c>
      <c r="C97" s="6">
        <v>85</v>
      </c>
      <c r="D97" s="7">
        <f>טבלה2[[#This Row],[סה"כ תקינה במשרד ]]-טבלה2[[#This Row],[ סך כל איוש משרה]]</f>
        <v>17</v>
      </c>
      <c r="E97" s="8">
        <f t="shared" si="2"/>
        <v>0.25</v>
      </c>
    </row>
    <row r="98" spans="1:5" x14ac:dyDescent="0.2">
      <c r="A98" s="5" t="s">
        <v>13</v>
      </c>
      <c r="B98" s="6">
        <v>82</v>
      </c>
      <c r="C98" s="6">
        <v>95.002999999999986</v>
      </c>
      <c r="D98" s="7">
        <f>טבלה2[[#This Row],[סה"כ תקינה במשרד ]]-טבלה2[[#This Row],[ סך כל איוש משרה]]</f>
        <v>13.002999999999986</v>
      </c>
      <c r="E98" s="8">
        <f t="shared" ref="E98:E129" si="3">D98/B98</f>
        <v>0.15857317073170715</v>
      </c>
    </row>
    <row r="99" spans="1:5" x14ac:dyDescent="0.2">
      <c r="A99" s="5" t="s">
        <v>12</v>
      </c>
      <c r="B99" s="6">
        <v>2086.7637999999997</v>
      </c>
      <c r="C99" s="6">
        <v>2680.9917999999989</v>
      </c>
      <c r="D99" s="7">
        <f>טבלה2[[#This Row],[סה"כ תקינה במשרד ]]-טבלה2[[#This Row],[ סך כל איוש משרה]]</f>
        <v>594.22799999999916</v>
      </c>
      <c r="E99" s="8">
        <f t="shared" si="3"/>
        <v>0.28476054644996202</v>
      </c>
    </row>
    <row r="100" spans="1:5" x14ac:dyDescent="0.2">
      <c r="A100" s="5" t="s">
        <v>11</v>
      </c>
      <c r="B100" s="6">
        <v>3061.5299999999997</v>
      </c>
      <c r="C100" s="6">
        <v>3819.1069999999982</v>
      </c>
      <c r="D100" s="7">
        <f>טבלה2[[#This Row],[סה"כ תקינה במשרד ]]-טבלה2[[#This Row],[ סך כל איוש משרה]]</f>
        <v>757.57699999999841</v>
      </c>
      <c r="E100" s="8">
        <f t="shared" si="3"/>
        <v>0.24745045777764663</v>
      </c>
    </row>
    <row r="101" spans="1:5" x14ac:dyDescent="0.2">
      <c r="A101" s="5" t="s">
        <v>6</v>
      </c>
      <c r="B101" s="6">
        <v>35</v>
      </c>
      <c r="C101" s="6">
        <v>44</v>
      </c>
      <c r="D101" s="7">
        <f>טבלה2[[#This Row],[סה"כ תקינה במשרד ]]-טבלה2[[#This Row],[ סך כל איוש משרה]]</f>
        <v>9</v>
      </c>
      <c r="E101" s="8">
        <f t="shared" si="3"/>
        <v>0.25714285714285712</v>
      </c>
    </row>
    <row r="102" spans="1:5" x14ac:dyDescent="0.2">
      <c r="A102" s="5" t="s">
        <v>29</v>
      </c>
      <c r="B102" s="6">
        <v>120</v>
      </c>
      <c r="C102" s="6">
        <v>170</v>
      </c>
      <c r="D102" s="7">
        <f>טבלה2[[#This Row],[סה"כ תקינה במשרד ]]-טבלה2[[#This Row],[ סך כל איוש משרה]]</f>
        <v>50</v>
      </c>
      <c r="E102" s="8">
        <f t="shared" si="3"/>
        <v>0.41666666666666669</v>
      </c>
    </row>
    <row r="103" spans="1:5" x14ac:dyDescent="0.2">
      <c r="A103" s="5" t="s">
        <v>42</v>
      </c>
      <c r="B103" s="6">
        <v>107.07</v>
      </c>
      <c r="C103" s="6">
        <v>117.91</v>
      </c>
      <c r="D103" s="7">
        <f>טבלה2[[#This Row],[סה"כ תקינה במשרד ]]-טבלה2[[#This Row],[ סך כל איוש משרה]]</f>
        <v>10.840000000000003</v>
      </c>
      <c r="E103" s="8">
        <f t="shared" si="3"/>
        <v>0.10124217801438315</v>
      </c>
    </row>
    <row r="104" spans="1:5" x14ac:dyDescent="0.2">
      <c r="A104" s="5" t="s">
        <v>16</v>
      </c>
      <c r="B104" s="6">
        <v>334.5</v>
      </c>
      <c r="C104" s="6">
        <v>400</v>
      </c>
      <c r="D104" s="7">
        <f>טבלה2[[#This Row],[סה"כ תקינה במשרד ]]-טבלה2[[#This Row],[ סך כל איוש משרה]]</f>
        <v>65.5</v>
      </c>
      <c r="E104" s="8">
        <f t="shared" si="3"/>
        <v>0.19581464872944693</v>
      </c>
    </row>
    <row r="105" spans="1:5" x14ac:dyDescent="0.2">
      <c r="A105" s="5" t="s">
        <v>64</v>
      </c>
      <c r="B105" s="6">
        <f>SUM(B1:B104)</f>
        <v>72946.785100000008</v>
      </c>
      <c r="C105" s="6">
        <f>SUM(C1:C104)</f>
        <v>86896.142399999982</v>
      </c>
      <c r="D105" s="7">
        <f>C105-B105</f>
        <v>13949.357299999974</v>
      </c>
      <c r="E105" s="8">
        <f t="shared" ref="E105" si="4">D105/B105</f>
        <v>0.19122648490783142</v>
      </c>
    </row>
  </sheetData>
  <sortState ref="A2:E73">
    <sortCondition ref="A1"/>
  </sortState>
  <pageMargins left="0.7" right="0.7" top="0.75" bottom="0.75" header="0.3" footer="0.3"/>
  <ignoredErrors>
    <ignoredError sqref="D2:D104" calculatedColumn="1"/>
  </ignoredErrors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F3D2F-2752-4426-8D77-15E4C286F2B0}">
  <dimension ref="A1:A4"/>
  <sheetViews>
    <sheetView rightToLeft="1" zoomScale="145" zoomScaleNormal="145" workbookViewId="0">
      <selection activeCell="B8" sqref="B8"/>
    </sheetView>
  </sheetViews>
  <sheetFormatPr defaultRowHeight="14.25" x14ac:dyDescent="0.2"/>
  <sheetData>
    <row r="1" spans="1:1" x14ac:dyDescent="0.2">
      <c r="A1" t="s">
        <v>65</v>
      </c>
    </row>
    <row r="3" spans="1:1" x14ac:dyDescent="0.2">
      <c r="A3" t="s">
        <v>66</v>
      </c>
    </row>
    <row r="4" spans="1:1" x14ac:dyDescent="0.2">
      <c r="A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נתונים</vt:lpstr>
      <vt:lpstr>הסברים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שחר שלום</dc:creator>
  <cp:lastModifiedBy>יניב ברודי</cp:lastModifiedBy>
  <dcterms:created xsi:type="dcterms:W3CDTF">2024-05-05T12:18:37Z</dcterms:created>
  <dcterms:modified xsi:type="dcterms:W3CDTF">2024-05-21T11:19:30Z</dcterms:modified>
</cp:coreProperties>
</file>