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רבנים מועצות איזוריות\2023\"/>
    </mc:Choice>
  </mc:AlternateContent>
  <bookViews>
    <workbookView xWindow="0" yWindow="0" windowWidth="28800" windowHeight="11475"/>
  </bookViews>
  <sheets>
    <sheet name="עלותה של הפעילות הנתמכת" sheetId="2" r:id="rId1"/>
    <sheet name="עמידה בתנאי סף" sheetId="3" r:id="rId2"/>
    <sheet name="תנאי סף למימון רב הקהילה" sheetId="4" r:id="rId3"/>
    <sheet name="מרכבה" sheetId="9" r:id="rId4"/>
  </sheets>
  <definedNames>
    <definedName name="_xlnm._FilterDatabase" localSheetId="0" hidden="1">'עלותה של הפעילות הנתמכת'!$A$2:$Q$22</definedName>
    <definedName name="_xlnm._FilterDatabase" localSheetId="2" hidden="1">'תנאי סף למימון רב הקהילה'!$A$1:$K$21</definedName>
    <definedName name="_xlnm.Print_Area" localSheetId="0">'עלותה של הפעילות הנתמכת'!$A$1:$P$22</definedName>
    <definedName name="_xlnm.Print_Area" localSheetId="1">'עמידה בתנאי סף'!$A$1:$O$21</definedName>
    <definedName name="_xlnm.Print_Area" localSheetId="2">'תנאי סף למימון רב הקהילה'!$A$1:$K$21</definedName>
    <definedName name="_xlnm.Print_Titles" localSheetId="0">'עלותה של הפעילות הנתמכת'!$1:$2</definedName>
    <definedName name="_xlnm.Print_Titles" localSheetId="2">'תנאי סף למימון רב הקהילה'!$1:$2</definedName>
  </definedNames>
  <calcPr calcId="162913"/>
</workbook>
</file>

<file path=xl/calcChain.xml><?xml version="1.0" encoding="utf-8"?>
<calcChain xmlns="http://schemas.openxmlformats.org/spreadsheetml/2006/main">
  <c r="F22" i="2" l="1"/>
  <c r="G22" i="2"/>
  <c r="C21" i="3"/>
  <c r="B21" i="3"/>
  <c r="A21" i="3"/>
  <c r="C20" i="3"/>
  <c r="B20" i="3"/>
  <c r="A20" i="3"/>
  <c r="C19" i="3"/>
  <c r="B19" i="3"/>
  <c r="A19" i="3"/>
  <c r="C18" i="3"/>
  <c r="B18" i="3"/>
  <c r="A18" i="3"/>
  <c r="C17" i="3"/>
  <c r="B17" i="3"/>
  <c r="A17" i="3"/>
  <c r="C16" i="3"/>
  <c r="B16" i="3"/>
  <c r="A16" i="3"/>
  <c r="C15" i="3"/>
  <c r="B15" i="3"/>
  <c r="A15" i="3"/>
  <c r="C14" i="3"/>
  <c r="B14" i="3"/>
  <c r="A14" i="3"/>
  <c r="C13" i="3"/>
  <c r="B13" i="3"/>
  <c r="A13" i="3"/>
  <c r="C12" i="3"/>
  <c r="B12" i="3"/>
  <c r="A12" i="3"/>
  <c r="C11" i="3"/>
  <c r="B11" i="3"/>
  <c r="A11" i="3"/>
  <c r="C10" i="3"/>
  <c r="B10" i="3"/>
  <c r="A10" i="3"/>
  <c r="C9" i="3"/>
  <c r="B9" i="3"/>
  <c r="A9" i="3"/>
  <c r="C8" i="3"/>
  <c r="B8" i="3"/>
  <c r="A8" i="3"/>
  <c r="C7" i="3"/>
  <c r="B7" i="3"/>
  <c r="A7" i="3"/>
  <c r="C6" i="3"/>
  <c r="B6" i="3"/>
  <c r="A6" i="3"/>
  <c r="C5" i="3"/>
  <c r="B5" i="3"/>
  <c r="A5" i="3"/>
  <c r="C4" i="3"/>
  <c r="B4" i="3"/>
  <c r="A4" i="3"/>
  <c r="C3" i="3"/>
  <c r="B3" i="3"/>
  <c r="A3" i="3"/>
  <c r="C21" i="4"/>
  <c r="B21" i="4"/>
  <c r="A21" i="4"/>
  <c r="C20" i="4"/>
  <c r="B20" i="4"/>
  <c r="A20" i="4"/>
  <c r="C19" i="4"/>
  <c r="B19" i="4"/>
  <c r="A19" i="4"/>
  <c r="C18" i="4"/>
  <c r="B18" i="4"/>
  <c r="A18" i="4"/>
  <c r="C17" i="4"/>
  <c r="B17" i="4"/>
  <c r="A17" i="4"/>
  <c r="C16" i="4"/>
  <c r="B16" i="4"/>
  <c r="A16" i="4"/>
  <c r="C15" i="4"/>
  <c r="B15" i="4"/>
  <c r="A15" i="4"/>
  <c r="C14" i="4"/>
  <c r="B14" i="4"/>
  <c r="A14" i="4"/>
  <c r="C13" i="4"/>
  <c r="B13" i="4"/>
  <c r="A13" i="4"/>
  <c r="C12" i="4"/>
  <c r="B12" i="4"/>
  <c r="A12" i="4"/>
  <c r="C11" i="4"/>
  <c r="B11" i="4"/>
  <c r="A11" i="4"/>
  <c r="C10" i="4"/>
  <c r="B10" i="4"/>
  <c r="A10" i="4"/>
  <c r="C9" i="4"/>
  <c r="B9" i="4"/>
  <c r="A9" i="4"/>
  <c r="C8" i="4"/>
  <c r="B8" i="4"/>
  <c r="A8" i="4"/>
  <c r="C7" i="4"/>
  <c r="B7" i="4"/>
  <c r="A7" i="4"/>
  <c r="C6" i="4"/>
  <c r="B6" i="4"/>
  <c r="A6" i="4"/>
  <c r="C5" i="4"/>
  <c r="B5" i="4"/>
  <c r="A5" i="4"/>
  <c r="C4" i="4"/>
  <c r="B4" i="4"/>
  <c r="A4" i="4"/>
  <c r="C3" i="4"/>
  <c r="B3" i="4"/>
  <c r="A3" i="4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L3" i="2"/>
  <c r="M3" i="2" s="1"/>
  <c r="N3" i="2" s="1"/>
  <c r="O3" i="2" s="1"/>
  <c r="L4" i="2"/>
  <c r="M4" i="2" s="1"/>
  <c r="N4" i="2" s="1"/>
  <c r="O4" i="2" s="1"/>
  <c r="L5" i="2"/>
  <c r="M5" i="2" s="1"/>
  <c r="N5" i="2" s="1"/>
  <c r="O5" i="2" s="1"/>
  <c r="L6" i="2"/>
  <c r="M6" i="2" s="1"/>
  <c r="N6" i="2" s="1"/>
  <c r="O6" i="2" s="1"/>
  <c r="L7" i="2"/>
  <c r="M7" i="2" s="1"/>
  <c r="N7" i="2" s="1"/>
  <c r="O7" i="2" s="1"/>
  <c r="L8" i="2"/>
  <c r="M8" i="2" s="1"/>
  <c r="N8" i="2" s="1"/>
  <c r="O8" i="2" s="1"/>
  <c r="L9" i="2"/>
  <c r="M9" i="2" s="1"/>
  <c r="N9" i="2" s="1"/>
  <c r="O9" i="2" s="1"/>
  <c r="L10" i="2"/>
  <c r="M10" i="2" s="1"/>
  <c r="N10" i="2" s="1"/>
  <c r="O10" i="2" s="1"/>
  <c r="L11" i="2"/>
  <c r="M11" i="2" s="1"/>
  <c r="N11" i="2" s="1"/>
  <c r="O11" i="2" s="1"/>
  <c r="L12" i="2"/>
  <c r="M12" i="2" s="1"/>
  <c r="N12" i="2" s="1"/>
  <c r="O12" i="2" s="1"/>
  <c r="L13" i="2"/>
  <c r="M13" i="2" s="1"/>
  <c r="N13" i="2" s="1"/>
  <c r="O13" i="2" s="1"/>
  <c r="L14" i="2"/>
  <c r="M14" i="2" s="1"/>
  <c r="N14" i="2" s="1"/>
  <c r="O14" i="2" s="1"/>
  <c r="L15" i="2"/>
  <c r="M15" i="2" s="1"/>
  <c r="N15" i="2" s="1"/>
  <c r="O15" i="2" s="1"/>
  <c r="L16" i="2"/>
  <c r="M16" i="2" s="1"/>
  <c r="N16" i="2" s="1"/>
  <c r="O16" i="2" s="1"/>
  <c r="L17" i="2"/>
  <c r="M17" i="2" s="1"/>
  <c r="N17" i="2" s="1"/>
  <c r="O17" i="2" s="1"/>
  <c r="L18" i="2"/>
  <c r="M18" i="2" s="1"/>
  <c r="N18" i="2" s="1"/>
  <c r="O18" i="2" s="1"/>
  <c r="L19" i="2"/>
  <c r="M19" i="2" s="1"/>
  <c r="N19" i="2" s="1"/>
  <c r="L20" i="2"/>
  <c r="M20" i="2" s="1"/>
  <c r="N20" i="2" s="1"/>
  <c r="O20" i="2" s="1"/>
  <c r="L21" i="2"/>
  <c r="M21" i="2" s="1"/>
  <c r="N21" i="2" s="1"/>
  <c r="O21" i="2" s="1"/>
  <c r="O22" i="2" l="1"/>
  <c r="N22" i="2"/>
</calcChain>
</file>

<file path=xl/sharedStrings.xml><?xml version="1.0" encoding="utf-8"?>
<sst xmlns="http://schemas.openxmlformats.org/spreadsheetml/2006/main" count="707" uniqueCount="115">
  <si>
    <t>מס' בקשה</t>
  </si>
  <si>
    <t>מס' הגוף במרכבה</t>
  </si>
  <si>
    <t>מספר מזהה</t>
  </si>
  <si>
    <t>שם הגוף</t>
  </si>
  <si>
    <t>מהות הבקשה</t>
  </si>
  <si>
    <t>סה"כ</t>
  </si>
  <si>
    <t>סעיף 6 למבחנים - הפעילות הנתמכת ועלותה</t>
  </si>
  <si>
    <r>
      <t xml:space="preserve">6 (א) (1)
</t>
    </r>
    <r>
      <rPr>
        <sz val="10"/>
        <rFont val="Arial"/>
        <family val="2"/>
      </rPr>
      <t>עלות שכרו של הרב</t>
    </r>
  </si>
  <si>
    <r>
      <t xml:space="preserve">6 (א) (2)
</t>
    </r>
    <r>
      <rPr>
        <sz val="10"/>
        <rFont val="Arial"/>
        <family val="2"/>
      </rPr>
      <t>עלות שכר נורמטיבי עפ"י הנחיות הממונה על השכר באוצר</t>
    </r>
  </si>
  <si>
    <t>סעיף 4 למבחנים - תנאי סף כלליים לתמיכה</t>
  </si>
  <si>
    <t>פעילות רוחנית ותרבותית של שנתיים לפחות
4 (1)</t>
  </si>
  <si>
    <t>פעילות רוחנית ותרבותית קבועה
4 (2)</t>
  </si>
  <si>
    <t>מועסק רב קהילה העונה על התנאים בסעיף 5
4 (3)</t>
  </si>
  <si>
    <t>המוסד מנהל רשימה של חברי הקהילה
4 (4)</t>
  </si>
  <si>
    <t>המוסד מפעיל בית כנסת
4 (5)</t>
  </si>
  <si>
    <t>המוסד מפעיל פעילות בהיקף של 250 ש"שנתיות לפחות 
4 (6)</t>
  </si>
  <si>
    <t>הפעילות אינה מתוקצבת ממקור ממשלתי אחר
4 (7)</t>
  </si>
  <si>
    <t>המוסד עומד בדרישות הנוהל
4 (8)</t>
  </si>
  <si>
    <t>מטרות המוסד עולים בקנה אחד עם מטרות התמיכה
4 (9)</t>
  </si>
  <si>
    <t>המוסד פועל ביעילות ובתקורה מינימלית
4 (10)</t>
  </si>
  <si>
    <t>V</t>
  </si>
  <si>
    <t>סעיף 5 למבחנים - תנאי סף למימון רב קהילה</t>
  </si>
  <si>
    <t>רב קהילה נבחר ע"י וועדת בחירה
5 (1)</t>
  </si>
  <si>
    <t>נחתם הסכם העסקה בין הרב לקהילה
5 (2)</t>
  </si>
  <si>
    <t>הסכם ההעסקה קובע חובותיו של רב הקהילה
5 (3)</t>
  </si>
  <si>
    <t>בהסכם על הרב לנכוח 40 שבתות בשנה לפחות
5 (4)</t>
  </si>
  <si>
    <t>הסכם ההעסקה מקנה לרב זכויות סוציאליות
5 (5)</t>
  </si>
  <si>
    <t>הסכם ההעסקה קובע חובות הדיווח של הרב
5 (6)</t>
  </si>
  <si>
    <t>משרה מלאה</t>
  </si>
  <si>
    <t>משרה מלאה - 182 שעות בחודש</t>
  </si>
  <si>
    <t>הערות</t>
  </si>
  <si>
    <t>50% משרה  - 91 שעות בחודש</t>
  </si>
  <si>
    <t>הנמוך מבינהם</t>
  </si>
  <si>
    <t>גודל הקהילה</t>
  </si>
  <si>
    <t>שכר נורמטיבי מותאם לגודל הקהילה</t>
  </si>
  <si>
    <t>חצי משרה</t>
  </si>
  <si>
    <t xml:space="preserve">מספר המשתתפים  בקהילה 
</t>
  </si>
  <si>
    <t>580505253</t>
  </si>
  <si>
    <t>סה"כ תקנים</t>
  </si>
  <si>
    <t>סכום תמיכה סופי מומלץ</t>
  </si>
  <si>
    <t>קוד חברה</t>
  </si>
  <si>
    <t>מספר בקשה</t>
  </si>
  <si>
    <t>תיאור בקשה קצר</t>
  </si>
  <si>
    <t>סוג בקשה</t>
  </si>
  <si>
    <t>תיאור סוג בקשה</t>
  </si>
  <si>
    <t>3א מיוחד</t>
  </si>
  <si>
    <t>סטאטוס</t>
  </si>
  <si>
    <t>מצב בקשה נוכחי</t>
  </si>
  <si>
    <t>מזהה מגיש הבקשה</t>
  </si>
  <si>
    <t>מס' מגיש (ספק)</t>
  </si>
  <si>
    <t>שם מגיש הבקשה</t>
  </si>
  <si>
    <t>5210</t>
  </si>
  <si>
    <t>SR</t>
  </si>
  <si>
    <t>בקשת תמיכה 3 א'</t>
  </si>
  <si>
    <t/>
  </si>
  <si>
    <t>טיוט</t>
  </si>
  <si>
    <t>לא מוקפא</t>
  </si>
  <si>
    <t>580344182</t>
  </si>
  <si>
    <t>40827670</t>
  </si>
  <si>
    <t>קהילת ברכת שלום בקבוץ גזר (ע"ר)</t>
  </si>
  <si>
    <t>שכר רבנים בקהילות לא אורתודוכסיות</t>
  </si>
  <si>
    <t>40828015</t>
  </si>
  <si>
    <t>קהילת ניגון הלב (ע"ר)</t>
  </si>
  <si>
    <t>580132454</t>
  </si>
  <si>
    <t>40000491</t>
  </si>
  <si>
    <t>התנועה המסורתית he masorti movement</t>
  </si>
  <si>
    <t>580282853</t>
  </si>
  <si>
    <t>40000648</t>
  </si>
  <si>
    <t>התנועה הרפורמית - יהדות מתקדמת בישר</t>
  </si>
  <si>
    <t>580517241</t>
  </si>
  <si>
    <t>41092872</t>
  </si>
  <si>
    <t>המכון הבינלאומי ליהדות חילונית הומנ</t>
  </si>
  <si>
    <t>סה"כ בקשות</t>
  </si>
  <si>
    <t>תמיכה 2022</t>
  </si>
  <si>
    <t>סכום מבוקש
2023</t>
  </si>
  <si>
    <t>סכום מומלץ 2023 לפני הגבלה לסכום מבוקש</t>
  </si>
  <si>
    <t>נימוקים 2023</t>
  </si>
  <si>
    <t>1001670527</t>
  </si>
  <si>
    <t>1001670943</t>
  </si>
  <si>
    <t>תמיכה ברב רפורמי בקהילה איזורית איילות</t>
  </si>
  <si>
    <t>1001671531</t>
  </si>
  <si>
    <t>רב בקהילת עין גדי</t>
  </si>
  <si>
    <t>1001671532</t>
  </si>
  <si>
    <t>קהילת עין דור- רב קהילה</t>
  </si>
  <si>
    <t>1001671533</t>
  </si>
  <si>
    <t>קהילת כפר גליקסון- רב קהילה</t>
  </si>
  <si>
    <t>1001671534</t>
  </si>
  <si>
    <t>קהילת אלון הגליל- רב קהילה</t>
  </si>
  <si>
    <t>1001674283</t>
  </si>
  <si>
    <t>תמיכה ברבני קהילות מועצה אזורית חבל אילו</t>
  </si>
  <si>
    <t>1001674936</t>
  </si>
  <si>
    <t>בקשת תמיכה לרבה בשער הנגב 2023</t>
  </si>
  <si>
    <t>1001674971</t>
  </si>
  <si>
    <t>בקשת תמיכה לרבת מ. א. גליל עליון 2023</t>
  </si>
  <si>
    <t>1001674972</t>
  </si>
  <si>
    <t>בקשה תמיכה רב במ.א. גלבוע 2023</t>
  </si>
  <si>
    <t>1001674977</t>
  </si>
  <si>
    <t>בקשת תמיכה לרב מ.א. גולן ועמק הירדן 2023</t>
  </si>
  <si>
    <t>1001674978</t>
  </si>
  <si>
    <t>בקשת תמיכהלרבה מ. א. חבל מודיעין 2023</t>
  </si>
  <si>
    <t>1001674981</t>
  </si>
  <si>
    <t>בקשה לתמיכה רבה למ.א. עמק חפר 2023</t>
  </si>
  <si>
    <t>1001674984</t>
  </si>
  <si>
    <t>בקשת תמיכה רבה במ.א. חוף כרמל 2023</t>
  </si>
  <si>
    <t>1001674989</t>
  </si>
  <si>
    <t>בקשה לתמיכה רבה מ.א. מגידו 2023</t>
  </si>
  <si>
    <t>1001675051</t>
  </si>
  <si>
    <t>בקשת תמיכה לרבה מ.א. מטה אשר 2023</t>
  </si>
  <si>
    <t>בקשה לתמיכה ברבה מ.א. מטה יהודה 2023</t>
  </si>
  <si>
    <t>1001675057</t>
  </si>
  <si>
    <t>בקשה לתמיכה שכר רב מ. א. משגב 2023</t>
  </si>
  <si>
    <t>1001675175</t>
  </si>
  <si>
    <t>תמיכה בשכר עבודה רבנים</t>
  </si>
  <si>
    <t>מאושר סיוע במימון שכר רב הקהילה, בהתאם למבחני התמיכה.</t>
  </si>
  <si>
    <t>מאושר סיוע במימון שכר רב הקהילה, בהתאם למבחני התמיכה.
במהלך חודש יולי העמותה עדכנה בשינוי הגדרה של המועצה איזורית למועצה מיקומית ולכן בוצע עדכון לאישור התמיכה עד חודש מאי בלבד.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</si>
</sst>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0.0"/>
    <numFmt numFmtId="165" formatCode="_ * #,##0_ ;_ * \-#,##0_ ;_ * &quot;-&quot;??_ ;_ @_ "/>
  </numFmts>
  <fonts count="1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z val="11"/>
      <name val="Arial"/>
      <family val="2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8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</font>
    <font>
      <sz val="11"/>
      <name val="Arial"/>
      <family val="2"/>
      <charset val="177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7E7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/>
  </cellStyleXfs>
  <cellXfs count="92">
    <xf numFmtId="0" fontId="0" fillId="0" borderId="0" xfId="0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6" borderId="1" xfId="1" applyNumberFormat="1" applyFont="1" applyFill="1" applyBorder="1" applyAlignment="1">
      <alignment horizontal="center" vertical="center" wrapText="1"/>
    </xf>
    <xf numFmtId="0" fontId="2" fillId="5" borderId="1" xfId="1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165" fontId="3" fillId="4" borderId="8" xfId="5" applyNumberFormat="1" applyFont="1" applyFill="1" applyBorder="1" applyAlignment="1">
      <alignment horizontal="center" vertical="center" wrapText="1"/>
    </xf>
    <xf numFmtId="165" fontId="0" fillId="0" borderId="0" xfId="5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4" fontId="1" fillId="0" borderId="1" xfId="1" applyNumberFormat="1" applyFont="1" applyFill="1" applyBorder="1" applyAlignment="1">
      <alignment horizontal="right" vertical="center" wrapText="1" readingOrder="2"/>
    </xf>
    <xf numFmtId="165" fontId="13" fillId="0" borderId="1" xfId="5" applyNumberFormat="1" applyFont="1" applyFill="1" applyBorder="1" applyAlignment="1">
      <alignment horizontal="center" vertical="center"/>
    </xf>
    <xf numFmtId="165" fontId="3" fillId="0" borderId="1" xfId="5" applyNumberFormat="1" applyFont="1" applyFill="1" applyBorder="1" applyAlignment="1">
      <alignment horizontal="center" vertical="center" wrapText="1"/>
    </xf>
    <xf numFmtId="164" fontId="1" fillId="0" borderId="1" xfId="1" applyNumberFormat="1" applyFill="1" applyBorder="1" applyAlignment="1">
      <alignment horizontal="center" vertical="center" wrapText="1"/>
    </xf>
    <xf numFmtId="165" fontId="1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8" borderId="1" xfId="1" applyNumberFormat="1" applyFont="1" applyFill="1" applyBorder="1" applyAlignment="1">
      <alignment horizontal="center" vertical="center" wrapText="1"/>
    </xf>
    <xf numFmtId="0" fontId="0" fillId="8" borderId="0" xfId="0" applyFill="1" applyAlignment="1">
      <alignment vertical="center" wrapText="1"/>
    </xf>
    <xf numFmtId="164" fontId="1" fillId="8" borderId="1" xfId="1" applyNumberFormat="1" applyFill="1" applyBorder="1" applyAlignment="1">
      <alignment horizontal="center" vertical="center" wrapText="1"/>
    </xf>
    <xf numFmtId="165" fontId="1" fillId="8" borderId="1" xfId="5" applyNumberFormat="1" applyFont="1" applyFill="1" applyBorder="1" applyAlignment="1">
      <alignment horizontal="center" vertical="center" wrapText="1"/>
    </xf>
    <xf numFmtId="165" fontId="13" fillId="8" borderId="1" xfId="5" applyNumberFormat="1" applyFont="1" applyFill="1" applyBorder="1" applyAlignment="1">
      <alignment horizontal="center" vertical="center"/>
    </xf>
    <xf numFmtId="0" fontId="12" fillId="8" borderId="0" xfId="0" applyFont="1" applyFill="1" applyAlignment="1">
      <alignment vertical="center" wrapText="1"/>
    </xf>
    <xf numFmtId="165" fontId="6" fillId="5" borderId="1" xfId="5" applyNumberFormat="1" applyFont="1" applyFill="1" applyBorder="1" applyAlignment="1">
      <alignment horizontal="center" vertical="center" wrapText="1" readingOrder="2"/>
    </xf>
    <xf numFmtId="0" fontId="6" fillId="5" borderId="1" xfId="1" applyNumberFormat="1" applyFont="1" applyFill="1" applyBorder="1" applyAlignment="1">
      <alignment horizontal="center" vertical="center" wrapText="1" readingOrder="2"/>
    </xf>
    <xf numFmtId="165" fontId="3" fillId="2" borderId="1" xfId="5" applyNumberFormat="1" applyFont="1" applyFill="1" applyBorder="1" applyAlignment="1">
      <alignment horizontal="center" vertical="center" wrapText="1"/>
    </xf>
    <xf numFmtId="165" fontId="5" fillId="0" borderId="1" xfId="5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165" fontId="4" fillId="9" borderId="9" xfId="5" applyNumberFormat="1" applyFont="1" applyFill="1" applyBorder="1" applyAlignment="1">
      <alignment horizontal="center" vertical="center" wrapText="1"/>
    </xf>
    <xf numFmtId="3" fontId="4" fillId="9" borderId="9" xfId="0" applyNumberFormat="1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6" borderId="5" xfId="1" applyNumberFormat="1" applyFont="1" applyFill="1" applyBorder="1" applyAlignment="1">
      <alignment horizontal="center" vertical="center" wrapText="1"/>
    </xf>
    <xf numFmtId="0" fontId="1" fillId="0" borderId="5" xfId="1" applyNumberFormat="1" applyFont="1" applyFill="1" applyBorder="1" applyAlignment="1">
      <alignment horizontal="center" vertical="center" wrapText="1"/>
    </xf>
    <xf numFmtId="0" fontId="1" fillId="8" borderId="5" xfId="1" applyNumberFormat="1" applyFont="1" applyFill="1" applyBorder="1" applyAlignment="1">
      <alignment horizontal="center" vertical="center" wrapText="1"/>
    </xf>
    <xf numFmtId="0" fontId="3" fillId="4" borderId="8" xfId="1" applyNumberFormat="1" applyFont="1" applyFill="1" applyBorder="1" applyAlignment="1">
      <alignment horizontal="center" vertical="center" wrapText="1"/>
    </xf>
    <xf numFmtId="165" fontId="3" fillId="10" borderId="1" xfId="5" applyNumberFormat="1" applyFont="1" applyFill="1" applyBorder="1" applyAlignment="1">
      <alignment horizontal="center" vertical="center" wrapText="1"/>
    </xf>
    <xf numFmtId="165" fontId="4" fillId="10" borderId="9" xfId="5" applyNumberFormat="1" applyFont="1" applyFill="1" applyBorder="1" applyAlignment="1">
      <alignment horizontal="center" vertical="center" wrapText="1"/>
    </xf>
    <xf numFmtId="0" fontId="15" fillId="0" borderId="0" xfId="8" applyAlignment="1">
      <alignment vertical="top"/>
    </xf>
    <xf numFmtId="0" fontId="15" fillId="7" borderId="1" xfId="8" applyFill="1" applyBorder="1" applyAlignment="1">
      <alignment vertical="top"/>
    </xf>
    <xf numFmtId="165" fontId="3" fillId="4" borderId="8" xfId="5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4" fillId="0" borderId="4" xfId="7" applyFill="1" applyBorder="1" applyAlignment="1">
      <alignment horizontal="center" vertical="top" wrapText="1"/>
    </xf>
    <xf numFmtId="0" fontId="14" fillId="0" borderId="1" xfId="7" applyFill="1" applyBorder="1" applyAlignment="1">
      <alignment horizontal="center" vertical="top" wrapText="1"/>
    </xf>
    <xf numFmtId="14" fontId="1" fillId="0" borderId="1" xfId="1" applyNumberFormat="1" applyFont="1" applyFill="1" applyBorder="1" applyAlignment="1">
      <alignment horizontal="center" vertical="center" wrapText="1" readingOrder="2"/>
    </xf>
    <xf numFmtId="0" fontId="0" fillId="0" borderId="5" xfId="0" applyFill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14" fillId="8" borderId="4" xfId="7" applyFill="1" applyBorder="1" applyAlignment="1">
      <alignment horizontal="center" vertical="top" wrapText="1"/>
    </xf>
    <xf numFmtId="0" fontId="14" fillId="8" borderId="1" xfId="7" applyFill="1" applyBorder="1" applyAlignment="1">
      <alignment horizontal="center" vertical="top" wrapText="1"/>
    </xf>
    <xf numFmtId="0" fontId="0" fillId="8" borderId="0" xfId="0" applyFill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165" fontId="0" fillId="0" borderId="0" xfId="5" applyNumberFormat="1" applyFont="1" applyAlignment="1">
      <alignment horizontal="center"/>
    </xf>
    <xf numFmtId="0" fontId="0" fillId="0" borderId="0" xfId="0" applyAlignment="1">
      <alignment horizontal="center"/>
    </xf>
    <xf numFmtId="0" fontId="15" fillId="0" borderId="1" xfId="8" applyBorder="1" applyAlignment="1">
      <alignment horizontal="center" vertical="top"/>
    </xf>
    <xf numFmtId="0" fontId="4" fillId="11" borderId="9" xfId="0" applyFont="1" applyFill="1" applyBorder="1" applyAlignment="1">
      <alignment horizontal="center" vertical="center" wrapText="1"/>
    </xf>
    <xf numFmtId="165" fontId="4" fillId="11" borderId="9" xfId="5" applyNumberFormat="1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165" fontId="4" fillId="11" borderId="9" xfId="5" applyNumberFormat="1" applyFont="1" applyFill="1" applyBorder="1" applyAlignment="1">
      <alignment horizontal="right" vertical="center" wrapText="1"/>
    </xf>
    <xf numFmtId="165" fontId="16" fillId="0" borderId="0" xfId="5" applyNumberFormat="1" applyFont="1" applyFill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15" fillId="0" borderId="1" xfId="8" applyBorder="1" applyAlignment="1">
      <alignment horizontal="center" vertical="top" wrapText="1"/>
    </xf>
    <xf numFmtId="0" fontId="15" fillId="0" borderId="1" xfId="8" applyFill="1" applyBorder="1" applyAlignment="1">
      <alignment horizontal="center" vertical="top" wrapText="1"/>
    </xf>
    <xf numFmtId="0" fontId="15" fillId="0" borderId="1" xfId="8" applyFill="1" applyBorder="1" applyAlignment="1">
      <alignment horizontal="center" vertical="top"/>
    </xf>
    <xf numFmtId="0" fontId="14" fillId="3" borderId="4" xfId="7" applyFill="1" applyBorder="1" applyAlignment="1">
      <alignment horizontal="center" vertical="top" wrapText="1"/>
    </xf>
    <xf numFmtId="0" fontId="14" fillId="3" borderId="1" xfId="7" applyFill="1" applyBorder="1" applyAlignment="1">
      <alignment horizontal="center" vertical="top" wrapText="1"/>
    </xf>
    <xf numFmtId="0" fontId="15" fillId="3" borderId="1" xfId="8" applyFill="1" applyBorder="1" applyAlignment="1">
      <alignment horizontal="center" vertical="top"/>
    </xf>
    <xf numFmtId="3" fontId="10" fillId="3" borderId="1" xfId="1" applyNumberFormat="1" applyFont="1" applyFill="1" applyBorder="1" applyAlignment="1">
      <alignment horizontal="center" vertical="center" wrapText="1"/>
    </xf>
    <xf numFmtId="165" fontId="1" fillId="3" borderId="1" xfId="5" applyNumberFormat="1" applyFont="1" applyFill="1" applyBorder="1" applyAlignment="1">
      <alignment horizontal="center" vertical="center" wrapText="1"/>
    </xf>
    <xf numFmtId="165" fontId="13" fillId="3" borderId="1" xfId="5" applyNumberFormat="1" applyFont="1" applyFill="1" applyBorder="1" applyAlignment="1">
      <alignment horizontal="center" vertical="center"/>
    </xf>
    <xf numFmtId="164" fontId="1" fillId="3" borderId="1" xfId="1" applyNumberFormat="1" applyFill="1" applyBorder="1" applyAlignment="1">
      <alignment horizontal="center" vertical="center" wrapText="1"/>
    </xf>
    <xf numFmtId="165" fontId="3" fillId="3" borderId="1" xfId="5" applyNumberFormat="1" applyFont="1" applyFill="1" applyBorder="1" applyAlignment="1">
      <alignment horizontal="center" vertical="center" wrapText="1"/>
    </xf>
    <xf numFmtId="14" fontId="1" fillId="3" borderId="1" xfId="1" applyNumberFormat="1" applyFont="1" applyFill="1" applyBorder="1" applyAlignment="1">
      <alignment horizontal="right" vertical="center" wrapText="1" readingOrder="2"/>
    </xf>
    <xf numFmtId="0" fontId="0" fillId="3" borderId="5" xfId="0" applyFill="1" applyBorder="1" applyAlignment="1">
      <alignment horizont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4" borderId="8" xfId="1" applyNumberFormat="1" applyFont="1" applyFill="1" applyBorder="1" applyAlignment="1">
      <alignment horizontal="center" vertical="center" wrapText="1"/>
    </xf>
  </cellXfs>
  <cellStyles count="9">
    <cellStyle name="Comma" xfId="5" builtinId="3"/>
    <cellStyle name="Normal" xfId="0" builtinId="0"/>
    <cellStyle name="Normal 2" xfId="2"/>
    <cellStyle name="Normal 3" xfId="4"/>
    <cellStyle name="Normal 4" xfId="7"/>
    <cellStyle name="Normal 4 2" xfId="6"/>
    <cellStyle name="Normal 5" xfId="8"/>
    <cellStyle name="Normal_גיליון1" xfId="1"/>
    <cellStyle name="היפר-קישור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158750</xdr:colOff>
      <xdr:row>20</xdr:row>
      <xdr:rowOff>0</xdr:rowOff>
    </xdr:from>
    <xdr:to>
      <xdr:col>5</xdr:col>
      <xdr:colOff>550333</xdr:colOff>
      <xdr:row>20</xdr:row>
      <xdr:rowOff>0</xdr:rowOff>
    </xdr:to>
    <xdr:cxnSp macro="">
      <xdr:nvCxnSpPr>
        <xdr:cNvPr id="8" name="מחבר ישר 7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158750</xdr:colOff>
      <xdr:row>20</xdr:row>
      <xdr:rowOff>0</xdr:rowOff>
    </xdr:from>
    <xdr:to>
      <xdr:col>6</xdr:col>
      <xdr:colOff>550333</xdr:colOff>
      <xdr:row>20</xdr:row>
      <xdr:rowOff>0</xdr:rowOff>
    </xdr:to>
    <xdr:cxnSp macro="">
      <xdr:nvCxnSpPr>
        <xdr:cNvPr id="11" name="מחבר ישר 10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158750</xdr:colOff>
      <xdr:row>20</xdr:row>
      <xdr:rowOff>0</xdr:rowOff>
    </xdr:from>
    <xdr:to>
      <xdr:col>7</xdr:col>
      <xdr:colOff>550333</xdr:colOff>
      <xdr:row>20</xdr:row>
      <xdr:rowOff>0</xdr:rowOff>
    </xdr:to>
    <xdr:cxnSp macro="">
      <xdr:nvCxnSpPr>
        <xdr:cNvPr id="14" name="מחבר ישר 13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158750</xdr:colOff>
      <xdr:row>20</xdr:row>
      <xdr:rowOff>0</xdr:rowOff>
    </xdr:from>
    <xdr:to>
      <xdr:col>8</xdr:col>
      <xdr:colOff>550333</xdr:colOff>
      <xdr:row>20</xdr:row>
      <xdr:rowOff>0</xdr:rowOff>
    </xdr:to>
    <xdr:cxnSp macro="">
      <xdr:nvCxnSpPr>
        <xdr:cNvPr id="17" name="מחבר ישר 16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158750</xdr:colOff>
      <xdr:row>20</xdr:row>
      <xdr:rowOff>0</xdr:rowOff>
    </xdr:from>
    <xdr:to>
      <xdr:col>9</xdr:col>
      <xdr:colOff>550333</xdr:colOff>
      <xdr:row>20</xdr:row>
      <xdr:rowOff>0</xdr:rowOff>
    </xdr:to>
    <xdr:cxnSp macro="">
      <xdr:nvCxnSpPr>
        <xdr:cNvPr id="20" name="מחבר ישר 19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158750</xdr:colOff>
      <xdr:row>20</xdr:row>
      <xdr:rowOff>0</xdr:rowOff>
    </xdr:from>
    <xdr:to>
      <xdr:col>10</xdr:col>
      <xdr:colOff>550333</xdr:colOff>
      <xdr:row>20</xdr:row>
      <xdr:rowOff>0</xdr:rowOff>
    </xdr:to>
    <xdr:cxnSp macro="">
      <xdr:nvCxnSpPr>
        <xdr:cNvPr id="23" name="מחבר ישר 22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158750</xdr:colOff>
      <xdr:row>20</xdr:row>
      <xdr:rowOff>0</xdr:rowOff>
    </xdr:from>
    <xdr:to>
      <xdr:col>11</xdr:col>
      <xdr:colOff>550333</xdr:colOff>
      <xdr:row>20</xdr:row>
      <xdr:rowOff>0</xdr:rowOff>
    </xdr:to>
    <xdr:cxnSp macro="">
      <xdr:nvCxnSpPr>
        <xdr:cNvPr id="26" name="מחבר ישר 25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</xdr:colOff>
      <xdr:row>20</xdr:row>
      <xdr:rowOff>0</xdr:rowOff>
    </xdr:from>
    <xdr:to>
      <xdr:col>12</xdr:col>
      <xdr:colOff>550333</xdr:colOff>
      <xdr:row>20</xdr:row>
      <xdr:rowOff>0</xdr:rowOff>
    </xdr:to>
    <xdr:cxnSp macro="">
      <xdr:nvCxnSpPr>
        <xdr:cNvPr id="29" name="מחבר ישר 28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158750</xdr:colOff>
      <xdr:row>20</xdr:row>
      <xdr:rowOff>0</xdr:rowOff>
    </xdr:from>
    <xdr:to>
      <xdr:col>13</xdr:col>
      <xdr:colOff>550333</xdr:colOff>
      <xdr:row>20</xdr:row>
      <xdr:rowOff>0</xdr:rowOff>
    </xdr:to>
    <xdr:cxnSp macro="">
      <xdr:nvCxnSpPr>
        <xdr:cNvPr id="32" name="מחבר ישר 31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158750</xdr:colOff>
      <xdr:row>20</xdr:row>
      <xdr:rowOff>0</xdr:rowOff>
    </xdr:from>
    <xdr:to>
      <xdr:col>14</xdr:col>
      <xdr:colOff>550333</xdr:colOff>
      <xdr:row>20</xdr:row>
      <xdr:rowOff>0</xdr:rowOff>
    </xdr:to>
    <xdr:cxnSp macro="">
      <xdr:nvCxnSpPr>
        <xdr:cNvPr id="35" name="מחבר ישר 34"/>
        <xdr:cNvCxnSpPr/>
      </xdr:nvCxnSpPr>
      <xdr:spPr>
        <a:xfrm flipH="1">
          <a:off x="11266487500" y="7577667"/>
          <a:ext cx="391583" cy="2751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O47"/>
  <sheetViews>
    <sheetView rightToLeft="1" tabSelected="1" zoomScale="59" zoomScaleNormal="59" workbookViewId="0">
      <pane ySplit="2" topLeftCell="A3" activePane="bottomLeft" state="frozen"/>
      <selection pane="bottomLeft" activeCell="E13" sqref="E13"/>
    </sheetView>
  </sheetViews>
  <sheetFormatPr defaultRowHeight="14.25" x14ac:dyDescent="0.2"/>
  <cols>
    <col min="1" max="1" width="9.875" style="3" bestFit="1" customWidth="1"/>
    <col min="2" max="2" width="15.25" style="3" bestFit="1" customWidth="1"/>
    <col min="3" max="3" width="11.5" style="3" bestFit="1" customWidth="1"/>
    <col min="4" max="4" width="30.75" style="3" bestFit="1" customWidth="1"/>
    <col min="5" max="5" width="31.25" style="3" bestFit="1" customWidth="1"/>
    <col min="6" max="6" width="17.375" style="72" bestFit="1" customWidth="1"/>
    <col min="7" max="7" width="15" style="17" bestFit="1" customWidth="1"/>
    <col min="8" max="8" width="32.125" style="17" bestFit="1" customWidth="1"/>
    <col min="9" max="9" width="19.625" style="17" bestFit="1" customWidth="1"/>
    <col min="10" max="10" width="17.125" style="3" bestFit="1" customWidth="1"/>
    <col min="11" max="11" width="16.75" style="3" bestFit="1" customWidth="1"/>
    <col min="12" max="12" width="16.5" style="17" bestFit="1" customWidth="1"/>
    <col min="13" max="13" width="19" style="17" bestFit="1" customWidth="1"/>
    <col min="14" max="14" width="15.125" style="17" bestFit="1" customWidth="1"/>
    <col min="15" max="15" width="16" style="17" bestFit="1" customWidth="1"/>
    <col min="16" max="16" width="14.125" style="3" bestFit="1" customWidth="1"/>
    <col min="17" max="17" width="19.375" style="3" bestFit="1" customWidth="1"/>
    <col min="42" max="16384" width="9" style="3"/>
  </cols>
  <sheetData>
    <row r="1" spans="1:41" s="55" customFormat="1" ht="15" x14ac:dyDescent="0.2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/>
      <c r="G1" s="16"/>
      <c r="H1" s="54" t="s">
        <v>6</v>
      </c>
      <c r="I1" s="16"/>
      <c r="J1" s="49"/>
      <c r="K1" s="49"/>
      <c r="L1" s="16"/>
      <c r="M1" s="16"/>
      <c r="N1" s="16"/>
      <c r="O1" s="16"/>
      <c r="P1" s="15" t="s">
        <v>30</v>
      </c>
      <c r="Q1" s="87" t="s">
        <v>76</v>
      </c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s="55" customFormat="1" ht="60" x14ac:dyDescent="0.2">
      <c r="A2" s="39"/>
      <c r="B2" s="4"/>
      <c r="C2" s="4"/>
      <c r="D2" s="4"/>
      <c r="E2" s="4"/>
      <c r="F2" s="35" t="s">
        <v>73</v>
      </c>
      <c r="G2" s="35" t="s">
        <v>74</v>
      </c>
      <c r="H2" s="35" t="s">
        <v>7</v>
      </c>
      <c r="I2" s="35" t="s">
        <v>8</v>
      </c>
      <c r="J2" s="36" t="s">
        <v>33</v>
      </c>
      <c r="K2" s="36" t="s">
        <v>36</v>
      </c>
      <c r="L2" s="35" t="s">
        <v>34</v>
      </c>
      <c r="M2" s="35" t="s">
        <v>32</v>
      </c>
      <c r="N2" s="37" t="s">
        <v>75</v>
      </c>
      <c r="O2" s="50" t="s">
        <v>39</v>
      </c>
      <c r="P2" s="4"/>
      <c r="Q2" s="88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s="60" customFormat="1" ht="42.75" x14ac:dyDescent="0.2">
      <c r="A3" s="56" t="str">
        <f>מרכבה!B2</f>
        <v>1001670527</v>
      </c>
      <c r="B3" s="57" t="str">
        <f>מרכבה!J2</f>
        <v>40828015</v>
      </c>
      <c r="C3" s="57" t="str">
        <f>מרכבה!I2</f>
        <v>580505253</v>
      </c>
      <c r="D3" s="67" t="s">
        <v>62</v>
      </c>
      <c r="E3" s="67" t="s">
        <v>60</v>
      </c>
      <c r="F3" s="20">
        <v>121452</v>
      </c>
      <c r="G3" s="20">
        <v>121452</v>
      </c>
      <c r="H3" s="38">
        <v>17330</v>
      </c>
      <c r="I3" s="23">
        <v>10121</v>
      </c>
      <c r="J3" s="25">
        <v>1</v>
      </c>
      <c r="K3" s="25">
        <v>277</v>
      </c>
      <c r="L3" s="26">
        <f>J3*I3</f>
        <v>10121</v>
      </c>
      <c r="M3" s="26">
        <f>MIN(L3,H3)</f>
        <v>10121</v>
      </c>
      <c r="N3" s="24">
        <f t="shared" ref="N3:N21" si="0">M3*12</f>
        <v>121452</v>
      </c>
      <c r="O3" s="50">
        <f>MIN(N3,G3)</f>
        <v>121452</v>
      </c>
      <c r="P3" s="58" t="s">
        <v>29</v>
      </c>
      <c r="Q3" s="59" t="s">
        <v>113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s="60" customFormat="1" ht="42.75" x14ac:dyDescent="0.2">
      <c r="A4" s="56" t="str">
        <f>מרכבה!B3</f>
        <v>1001670943</v>
      </c>
      <c r="B4" s="57" t="str">
        <f>מרכבה!J3</f>
        <v>40000648</v>
      </c>
      <c r="C4" s="57" t="str">
        <f>מרכבה!I3</f>
        <v>580282853</v>
      </c>
      <c r="D4" s="67" t="s">
        <v>68</v>
      </c>
      <c r="E4" s="67" t="s">
        <v>79</v>
      </c>
      <c r="F4" s="20">
        <v>121452</v>
      </c>
      <c r="G4" s="20">
        <v>192000</v>
      </c>
      <c r="H4" s="26">
        <v>16000</v>
      </c>
      <c r="I4" s="23">
        <v>10121</v>
      </c>
      <c r="J4" s="25">
        <v>1</v>
      </c>
      <c r="K4" s="25">
        <v>275</v>
      </c>
      <c r="L4" s="26">
        <f t="shared" ref="L4:L19" si="1">J4*I4</f>
        <v>10121</v>
      </c>
      <c r="M4" s="26">
        <f t="shared" ref="M4:M19" si="2">MIN(L4,H4)</f>
        <v>10121</v>
      </c>
      <c r="N4" s="24">
        <f t="shared" si="0"/>
        <v>121452</v>
      </c>
      <c r="O4" s="50">
        <f t="shared" ref="O4:O21" si="3">MIN(N4,G4)</f>
        <v>121452</v>
      </c>
      <c r="P4" s="58" t="s">
        <v>29</v>
      </c>
      <c r="Q4" s="59" t="s">
        <v>113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s="60" customFormat="1" ht="42.75" x14ac:dyDescent="0.2">
      <c r="A5" s="56" t="str">
        <f>מרכבה!B4</f>
        <v>1001671531</v>
      </c>
      <c r="B5" s="57" t="str">
        <f>מרכבה!J4</f>
        <v>41092872</v>
      </c>
      <c r="C5" s="57" t="str">
        <f>מרכבה!I4</f>
        <v>580517241</v>
      </c>
      <c r="D5" s="67" t="s">
        <v>71</v>
      </c>
      <c r="E5" s="67" t="s">
        <v>81</v>
      </c>
      <c r="F5" s="20">
        <v>60720</v>
      </c>
      <c r="G5" s="20">
        <v>72000</v>
      </c>
      <c r="H5" s="26">
        <v>5060</v>
      </c>
      <c r="I5" s="23">
        <v>10121</v>
      </c>
      <c r="J5" s="28">
        <v>0.5</v>
      </c>
      <c r="K5" s="28">
        <v>66</v>
      </c>
      <c r="L5" s="26">
        <f t="shared" si="1"/>
        <v>5060.5</v>
      </c>
      <c r="M5" s="26">
        <f t="shared" si="2"/>
        <v>5060</v>
      </c>
      <c r="N5" s="24">
        <f t="shared" si="0"/>
        <v>60720</v>
      </c>
      <c r="O5" s="50">
        <f t="shared" si="3"/>
        <v>60720</v>
      </c>
      <c r="P5" s="22" t="s">
        <v>31</v>
      </c>
      <c r="Q5" s="59" t="s">
        <v>113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60" customFormat="1" ht="42.75" x14ac:dyDescent="0.2">
      <c r="A6" s="56" t="str">
        <f>מרכבה!B5</f>
        <v>1001671532</v>
      </c>
      <c r="B6" s="57" t="str">
        <f>מרכבה!J5</f>
        <v>41092872</v>
      </c>
      <c r="C6" s="57" t="str">
        <f>מרכבה!I5</f>
        <v>580517241</v>
      </c>
      <c r="D6" s="67" t="s">
        <v>71</v>
      </c>
      <c r="E6" s="67" t="s">
        <v>83</v>
      </c>
      <c r="F6" s="20">
        <v>60720</v>
      </c>
      <c r="G6" s="20">
        <v>72000</v>
      </c>
      <c r="H6" s="26">
        <v>5060</v>
      </c>
      <c r="I6" s="23">
        <v>10121</v>
      </c>
      <c r="J6" s="28">
        <v>0.5</v>
      </c>
      <c r="K6" s="25">
        <v>60</v>
      </c>
      <c r="L6" s="26">
        <f t="shared" si="1"/>
        <v>5060.5</v>
      </c>
      <c r="M6" s="26">
        <f t="shared" si="2"/>
        <v>5060</v>
      </c>
      <c r="N6" s="24">
        <f t="shared" si="0"/>
        <v>60720</v>
      </c>
      <c r="O6" s="50">
        <f t="shared" si="3"/>
        <v>60720</v>
      </c>
      <c r="P6" s="22" t="s">
        <v>31</v>
      </c>
      <c r="Q6" s="59" t="s">
        <v>113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s="60" customFormat="1" ht="42.75" x14ac:dyDescent="0.2">
      <c r="A7" s="56" t="str">
        <f>מרכבה!B6</f>
        <v>1001671533</v>
      </c>
      <c r="B7" s="57" t="str">
        <f>מרכבה!J6</f>
        <v>41092872</v>
      </c>
      <c r="C7" s="57" t="str">
        <f>מרכבה!I6</f>
        <v>580517241</v>
      </c>
      <c r="D7" s="67" t="s">
        <v>71</v>
      </c>
      <c r="E7" s="67" t="s">
        <v>85</v>
      </c>
      <c r="F7" s="20">
        <v>60720</v>
      </c>
      <c r="G7" s="20">
        <v>72000</v>
      </c>
      <c r="H7" s="26">
        <v>5060</v>
      </c>
      <c r="I7" s="23">
        <v>10121</v>
      </c>
      <c r="J7" s="25">
        <v>0.5</v>
      </c>
      <c r="K7" s="25">
        <v>55</v>
      </c>
      <c r="L7" s="26">
        <f t="shared" si="1"/>
        <v>5060.5</v>
      </c>
      <c r="M7" s="26">
        <f t="shared" si="2"/>
        <v>5060</v>
      </c>
      <c r="N7" s="24">
        <f t="shared" si="0"/>
        <v>60720</v>
      </c>
      <c r="O7" s="50">
        <f t="shared" si="3"/>
        <v>60720</v>
      </c>
      <c r="P7" s="22" t="s">
        <v>31</v>
      </c>
      <c r="Q7" s="59" t="s">
        <v>113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60" customFormat="1" ht="42.75" x14ac:dyDescent="0.2">
      <c r="A8" s="56" t="str">
        <f>מרכבה!B7</f>
        <v>1001671534</v>
      </c>
      <c r="B8" s="57" t="str">
        <f>מרכבה!J7</f>
        <v>41092872</v>
      </c>
      <c r="C8" s="57" t="str">
        <f>מרכבה!I7</f>
        <v>580517241</v>
      </c>
      <c r="D8" s="67" t="s">
        <v>71</v>
      </c>
      <c r="E8" s="67" t="s">
        <v>87</v>
      </c>
      <c r="F8" s="20">
        <v>60720</v>
      </c>
      <c r="G8" s="20">
        <v>72000</v>
      </c>
      <c r="H8" s="26">
        <v>5060</v>
      </c>
      <c r="I8" s="23">
        <v>10121</v>
      </c>
      <c r="J8" s="28">
        <v>0.5</v>
      </c>
      <c r="K8" s="28">
        <v>140</v>
      </c>
      <c r="L8" s="26">
        <f t="shared" si="1"/>
        <v>5060.5</v>
      </c>
      <c r="M8" s="26">
        <f t="shared" si="2"/>
        <v>5060</v>
      </c>
      <c r="N8" s="24">
        <f t="shared" si="0"/>
        <v>60720</v>
      </c>
      <c r="O8" s="50">
        <f t="shared" si="3"/>
        <v>60720</v>
      </c>
      <c r="P8" s="22" t="s">
        <v>31</v>
      </c>
      <c r="Q8" s="59" t="s">
        <v>113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60" customFormat="1" ht="42.75" x14ac:dyDescent="0.2">
      <c r="A9" s="56" t="str">
        <f>מרכבה!B8</f>
        <v>1001674283</v>
      </c>
      <c r="B9" s="57" t="str">
        <f>מרכבה!J8</f>
        <v>40000491</v>
      </c>
      <c r="C9" s="57" t="str">
        <f>מרכבה!I8</f>
        <v>580132454</v>
      </c>
      <c r="D9" s="67" t="s">
        <v>65</v>
      </c>
      <c r="E9" s="67" t="s">
        <v>89</v>
      </c>
      <c r="F9" s="20">
        <v>121452</v>
      </c>
      <c r="G9" s="20">
        <v>153360</v>
      </c>
      <c r="H9" s="26">
        <v>13533</v>
      </c>
      <c r="I9" s="23">
        <v>10121</v>
      </c>
      <c r="J9" s="25">
        <v>1</v>
      </c>
      <c r="K9" s="25">
        <v>261</v>
      </c>
      <c r="L9" s="26">
        <f t="shared" si="1"/>
        <v>10121</v>
      </c>
      <c r="M9" s="26">
        <f t="shared" si="2"/>
        <v>10121</v>
      </c>
      <c r="N9" s="24">
        <f t="shared" si="0"/>
        <v>121452</v>
      </c>
      <c r="O9" s="50">
        <f t="shared" si="3"/>
        <v>121452</v>
      </c>
      <c r="P9" s="58" t="s">
        <v>29</v>
      </c>
      <c r="Q9" s="59" t="s">
        <v>113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s="60" customFormat="1" ht="42.75" x14ac:dyDescent="0.2">
      <c r="A10" s="56" t="str">
        <f>מרכבה!B9</f>
        <v>1001674936</v>
      </c>
      <c r="B10" s="57" t="str">
        <f>מרכבה!J9</f>
        <v>40000648</v>
      </c>
      <c r="C10" s="57" t="str">
        <f>מרכבה!I9</f>
        <v>580282853</v>
      </c>
      <c r="D10" s="67" t="s">
        <v>68</v>
      </c>
      <c r="E10" s="67" t="s">
        <v>91</v>
      </c>
      <c r="F10" s="20">
        <v>121452</v>
      </c>
      <c r="G10" s="20">
        <v>228000</v>
      </c>
      <c r="H10" s="26">
        <v>19000</v>
      </c>
      <c r="I10" s="23">
        <v>10121</v>
      </c>
      <c r="J10" s="25">
        <v>1</v>
      </c>
      <c r="K10" s="25">
        <v>338</v>
      </c>
      <c r="L10" s="26">
        <f t="shared" si="1"/>
        <v>10121</v>
      </c>
      <c r="M10" s="26">
        <f t="shared" si="2"/>
        <v>10121</v>
      </c>
      <c r="N10" s="24">
        <f t="shared" si="0"/>
        <v>121452</v>
      </c>
      <c r="O10" s="50">
        <f t="shared" si="3"/>
        <v>121452</v>
      </c>
      <c r="P10" s="58" t="s">
        <v>29</v>
      </c>
      <c r="Q10" s="59" t="s">
        <v>113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s="60" customFormat="1" ht="42.75" x14ac:dyDescent="0.2">
      <c r="A11" s="56" t="str">
        <f>מרכבה!B10</f>
        <v>1001674971</v>
      </c>
      <c r="B11" s="57" t="str">
        <f>מרכבה!J10</f>
        <v>40000648</v>
      </c>
      <c r="C11" s="57" t="str">
        <f>מרכבה!I10</f>
        <v>580282853</v>
      </c>
      <c r="D11" s="67" t="s">
        <v>68</v>
      </c>
      <c r="E11" s="67" t="s">
        <v>93</v>
      </c>
      <c r="F11" s="20">
        <v>60726</v>
      </c>
      <c r="G11" s="20">
        <v>96000</v>
      </c>
      <c r="H11" s="26">
        <v>8000</v>
      </c>
      <c r="I11" s="23">
        <v>10121</v>
      </c>
      <c r="J11" s="25">
        <v>0.5</v>
      </c>
      <c r="K11" s="25">
        <v>53</v>
      </c>
      <c r="L11" s="26">
        <f t="shared" si="1"/>
        <v>5060.5</v>
      </c>
      <c r="M11" s="26">
        <f t="shared" si="2"/>
        <v>5060.5</v>
      </c>
      <c r="N11" s="24">
        <f t="shared" si="0"/>
        <v>60726</v>
      </c>
      <c r="O11" s="50">
        <f t="shared" si="3"/>
        <v>60726</v>
      </c>
      <c r="P11" s="22" t="s">
        <v>31</v>
      </c>
      <c r="Q11" s="59" t="s">
        <v>113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60" customFormat="1" ht="42.75" x14ac:dyDescent="0.2">
      <c r="A12" s="56" t="str">
        <f>מרכבה!B11</f>
        <v>1001674972</v>
      </c>
      <c r="B12" s="57" t="str">
        <f>מרכבה!J11</f>
        <v>40000648</v>
      </c>
      <c r="C12" s="57" t="str">
        <f>מרכבה!I11</f>
        <v>580282853</v>
      </c>
      <c r="D12" s="67" t="s">
        <v>68</v>
      </c>
      <c r="E12" s="67" t="s">
        <v>95</v>
      </c>
      <c r="F12" s="20">
        <v>121452</v>
      </c>
      <c r="G12" s="20">
        <v>189600</v>
      </c>
      <c r="H12" s="26">
        <v>15800</v>
      </c>
      <c r="I12" s="23">
        <v>10121</v>
      </c>
      <c r="J12" s="25">
        <v>1</v>
      </c>
      <c r="K12" s="25">
        <v>294</v>
      </c>
      <c r="L12" s="26">
        <f t="shared" si="1"/>
        <v>10121</v>
      </c>
      <c r="M12" s="26">
        <f t="shared" ref="M12:M16" si="4">MIN(L12,H12)</f>
        <v>10121</v>
      </c>
      <c r="N12" s="24">
        <f t="shared" si="0"/>
        <v>121452</v>
      </c>
      <c r="O12" s="50">
        <f t="shared" si="3"/>
        <v>121452</v>
      </c>
      <c r="P12" s="58" t="s">
        <v>29</v>
      </c>
      <c r="Q12" s="59" t="s">
        <v>113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s="60" customFormat="1" ht="42.75" x14ac:dyDescent="0.2">
      <c r="A13" s="56" t="str">
        <f>מרכבה!B12</f>
        <v>1001674977</v>
      </c>
      <c r="B13" s="57" t="str">
        <f>מרכבה!J12</f>
        <v>40000648</v>
      </c>
      <c r="C13" s="57" t="str">
        <f>מרכבה!I12</f>
        <v>580282853</v>
      </c>
      <c r="D13" s="67" t="s">
        <v>68</v>
      </c>
      <c r="E13" s="67" t="s">
        <v>97</v>
      </c>
      <c r="F13" s="20">
        <v>121452</v>
      </c>
      <c r="G13" s="20">
        <v>182400</v>
      </c>
      <c r="H13" s="26">
        <v>15200</v>
      </c>
      <c r="I13" s="23">
        <v>10121</v>
      </c>
      <c r="J13" s="25">
        <v>1</v>
      </c>
      <c r="K13" s="25">
        <v>252</v>
      </c>
      <c r="L13" s="26">
        <f>J13*I13</f>
        <v>10121</v>
      </c>
      <c r="M13" s="26">
        <f t="shared" si="4"/>
        <v>10121</v>
      </c>
      <c r="N13" s="24">
        <f t="shared" si="0"/>
        <v>121452</v>
      </c>
      <c r="O13" s="50">
        <f t="shared" si="3"/>
        <v>121452</v>
      </c>
      <c r="P13" s="58" t="s">
        <v>29</v>
      </c>
      <c r="Q13" s="59" t="s">
        <v>113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60" customFormat="1" ht="42.75" x14ac:dyDescent="0.2">
      <c r="A14" s="56" t="str">
        <f>מרכבה!B13</f>
        <v>1001674978</v>
      </c>
      <c r="B14" s="57" t="str">
        <f>מרכבה!J13</f>
        <v>40000648</v>
      </c>
      <c r="C14" s="57" t="str">
        <f>מרכבה!I13</f>
        <v>580282853</v>
      </c>
      <c r="D14" s="67" t="s">
        <v>68</v>
      </c>
      <c r="E14" s="67" t="s">
        <v>99</v>
      </c>
      <c r="F14" s="20">
        <v>60726</v>
      </c>
      <c r="G14" s="20">
        <v>114000</v>
      </c>
      <c r="H14" s="26">
        <v>9500</v>
      </c>
      <c r="I14" s="23">
        <v>10121</v>
      </c>
      <c r="J14" s="25">
        <v>0.5</v>
      </c>
      <c r="K14" s="25">
        <v>51</v>
      </c>
      <c r="L14" s="26">
        <f>J14*I14</f>
        <v>5060.5</v>
      </c>
      <c r="M14" s="26">
        <f t="shared" si="4"/>
        <v>5060.5</v>
      </c>
      <c r="N14" s="24">
        <f t="shared" si="0"/>
        <v>60726</v>
      </c>
      <c r="O14" s="50">
        <f t="shared" si="3"/>
        <v>60726</v>
      </c>
      <c r="P14" s="22" t="s">
        <v>31</v>
      </c>
      <c r="Q14" s="59" t="s">
        <v>113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s="60" customFormat="1" ht="42.75" x14ac:dyDescent="0.2">
      <c r="A15" s="56" t="str">
        <f>מרכבה!B14</f>
        <v>1001674981</v>
      </c>
      <c r="B15" s="57" t="str">
        <f>מרכבה!J14</f>
        <v>40000648</v>
      </c>
      <c r="C15" s="57" t="str">
        <f>מרכבה!I14</f>
        <v>580282853</v>
      </c>
      <c r="D15" s="67" t="s">
        <v>68</v>
      </c>
      <c r="E15" s="67" t="s">
        <v>101</v>
      </c>
      <c r="F15" s="20">
        <v>60726</v>
      </c>
      <c r="G15" s="20">
        <v>86400</v>
      </c>
      <c r="H15" s="26">
        <v>7200</v>
      </c>
      <c r="I15" s="23">
        <v>10121</v>
      </c>
      <c r="J15" s="25">
        <v>0.5</v>
      </c>
      <c r="K15" s="25">
        <v>51</v>
      </c>
      <c r="L15" s="26">
        <f>J15*I15</f>
        <v>5060.5</v>
      </c>
      <c r="M15" s="26">
        <f t="shared" si="4"/>
        <v>5060.5</v>
      </c>
      <c r="N15" s="24">
        <f t="shared" si="0"/>
        <v>60726</v>
      </c>
      <c r="O15" s="50">
        <f t="shared" si="3"/>
        <v>60726</v>
      </c>
      <c r="P15" s="22" t="s">
        <v>31</v>
      </c>
      <c r="Q15" s="59" t="s">
        <v>113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63" customFormat="1" ht="42.75" x14ac:dyDescent="0.2">
      <c r="A16" s="61" t="str">
        <f>מרכבה!B15</f>
        <v>1001674984</v>
      </c>
      <c r="B16" s="62" t="str">
        <f>מרכבה!J15</f>
        <v>40000648</v>
      </c>
      <c r="C16" s="62" t="str">
        <f>מרכבה!I15</f>
        <v>580282853</v>
      </c>
      <c r="D16" s="67" t="s">
        <v>68</v>
      </c>
      <c r="E16" s="67" t="s">
        <v>103</v>
      </c>
      <c r="F16" s="20">
        <v>121452</v>
      </c>
      <c r="G16" s="20">
        <v>187200</v>
      </c>
      <c r="H16" s="32">
        <v>15600</v>
      </c>
      <c r="I16" s="33">
        <v>10121</v>
      </c>
      <c r="J16" s="31">
        <v>1</v>
      </c>
      <c r="K16" s="31">
        <v>260</v>
      </c>
      <c r="L16" s="32">
        <f>J16*I16</f>
        <v>10121</v>
      </c>
      <c r="M16" s="32">
        <f t="shared" si="4"/>
        <v>10121</v>
      </c>
      <c r="N16" s="24">
        <f t="shared" si="0"/>
        <v>121452</v>
      </c>
      <c r="O16" s="50">
        <f t="shared" si="3"/>
        <v>121452</v>
      </c>
      <c r="P16" s="58" t="s">
        <v>29</v>
      </c>
      <c r="Q16" s="59" t="s">
        <v>113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63" customFormat="1" ht="42.75" x14ac:dyDescent="0.2">
      <c r="A17" s="61" t="str">
        <f>מרכבה!B16</f>
        <v>1001674989</v>
      </c>
      <c r="B17" s="62" t="str">
        <f>מרכבה!J16</f>
        <v>40000648</v>
      </c>
      <c r="C17" s="62" t="str">
        <f>מרכבה!I16</f>
        <v>580282853</v>
      </c>
      <c r="D17" s="67" t="s">
        <v>68</v>
      </c>
      <c r="E17" s="67" t="s">
        <v>105</v>
      </c>
      <c r="F17" s="20">
        <v>121452</v>
      </c>
      <c r="G17" s="20">
        <v>222000</v>
      </c>
      <c r="H17" s="32">
        <v>18500</v>
      </c>
      <c r="I17" s="33">
        <v>10121</v>
      </c>
      <c r="J17" s="31">
        <v>1</v>
      </c>
      <c r="K17" s="31">
        <v>257</v>
      </c>
      <c r="L17" s="32">
        <f t="shared" si="1"/>
        <v>10121</v>
      </c>
      <c r="M17" s="32">
        <f t="shared" si="2"/>
        <v>10121</v>
      </c>
      <c r="N17" s="24">
        <f t="shared" si="0"/>
        <v>121452</v>
      </c>
      <c r="O17" s="50">
        <f t="shared" si="3"/>
        <v>121452</v>
      </c>
      <c r="P17" s="58" t="s">
        <v>29</v>
      </c>
      <c r="Q17" s="59" t="s">
        <v>113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s="63" customFormat="1" ht="42.75" x14ac:dyDescent="0.2">
      <c r="A18" s="61" t="str">
        <f>מרכבה!B17</f>
        <v>1001675051</v>
      </c>
      <c r="B18" s="62" t="str">
        <f>מרכבה!J17</f>
        <v>40000648</v>
      </c>
      <c r="C18" s="62" t="str">
        <f>מרכבה!I17</f>
        <v>580282853</v>
      </c>
      <c r="D18" s="67" t="s">
        <v>68</v>
      </c>
      <c r="E18" s="67" t="s">
        <v>107</v>
      </c>
      <c r="F18" s="20">
        <v>121452</v>
      </c>
      <c r="G18" s="20">
        <v>180000</v>
      </c>
      <c r="H18" s="32">
        <v>15000</v>
      </c>
      <c r="I18" s="33">
        <v>10121</v>
      </c>
      <c r="J18" s="31">
        <v>1</v>
      </c>
      <c r="K18" s="31">
        <v>298</v>
      </c>
      <c r="L18" s="32">
        <f t="shared" si="1"/>
        <v>10121</v>
      </c>
      <c r="M18" s="32">
        <f t="shared" si="2"/>
        <v>10121</v>
      </c>
      <c r="N18" s="24">
        <f t="shared" si="0"/>
        <v>121452</v>
      </c>
      <c r="O18" s="50">
        <f t="shared" si="3"/>
        <v>121452</v>
      </c>
      <c r="P18" s="58" t="s">
        <v>29</v>
      </c>
      <c r="Q18" s="59" t="s">
        <v>113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s="63" customFormat="1" ht="142.5" x14ac:dyDescent="0.2">
      <c r="A19" s="77">
        <f>מרכבה!B18</f>
        <v>1001675054</v>
      </c>
      <c r="B19" s="78" t="str">
        <f>מרכבה!J18</f>
        <v>40000648</v>
      </c>
      <c r="C19" s="78" t="str">
        <f>מרכבה!I18</f>
        <v>580282853</v>
      </c>
      <c r="D19" s="79" t="s">
        <v>68</v>
      </c>
      <c r="E19" s="79" t="s">
        <v>108</v>
      </c>
      <c r="F19" s="80">
        <v>60726</v>
      </c>
      <c r="G19" s="80">
        <v>79800</v>
      </c>
      <c r="H19" s="81">
        <v>6650</v>
      </c>
      <c r="I19" s="82">
        <v>10121</v>
      </c>
      <c r="J19" s="83">
        <v>0.5</v>
      </c>
      <c r="K19" s="83">
        <v>230</v>
      </c>
      <c r="L19" s="81">
        <f t="shared" si="1"/>
        <v>5060.5</v>
      </c>
      <c r="M19" s="81">
        <f t="shared" si="2"/>
        <v>5060.5</v>
      </c>
      <c r="N19" s="84">
        <f t="shared" si="0"/>
        <v>60726</v>
      </c>
      <c r="O19" s="84">
        <v>25302</v>
      </c>
      <c r="P19" s="85" t="s">
        <v>31</v>
      </c>
      <c r="Q19" s="86" t="s">
        <v>114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s="63" customFormat="1" ht="42.75" x14ac:dyDescent="0.2">
      <c r="A20" s="61" t="str">
        <f>מרכבה!B19</f>
        <v>1001675057</v>
      </c>
      <c r="B20" s="62" t="str">
        <f>מרכבה!J19</f>
        <v>40000648</v>
      </c>
      <c r="C20" s="62" t="str">
        <f>מרכבה!I19</f>
        <v>580282853</v>
      </c>
      <c r="D20" s="67" t="s">
        <v>68</v>
      </c>
      <c r="E20" s="67" t="s">
        <v>110</v>
      </c>
      <c r="F20" s="20">
        <v>121452</v>
      </c>
      <c r="G20" s="20">
        <v>192000</v>
      </c>
      <c r="H20" s="32">
        <v>16000</v>
      </c>
      <c r="I20" s="33">
        <v>10121</v>
      </c>
      <c r="J20" s="31">
        <v>1</v>
      </c>
      <c r="K20" s="31">
        <v>280</v>
      </c>
      <c r="L20" s="32">
        <f>J20*I20</f>
        <v>10121</v>
      </c>
      <c r="M20" s="32">
        <f>MIN(L20,H20)</f>
        <v>10121</v>
      </c>
      <c r="N20" s="24">
        <f t="shared" si="0"/>
        <v>121452</v>
      </c>
      <c r="O20" s="50">
        <f t="shared" si="3"/>
        <v>121452</v>
      </c>
      <c r="P20" s="58" t="s">
        <v>29</v>
      </c>
      <c r="Q20" s="59" t="s">
        <v>113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s="63" customFormat="1" ht="42.75" x14ac:dyDescent="0.2">
      <c r="A21" s="61" t="str">
        <f>מרכבה!B20</f>
        <v>1001675175</v>
      </c>
      <c r="B21" s="62" t="str">
        <f>מרכבה!J20</f>
        <v>40827670</v>
      </c>
      <c r="C21" s="62" t="str">
        <f>מרכבה!I20</f>
        <v>580344182</v>
      </c>
      <c r="D21" s="67" t="s">
        <v>59</v>
      </c>
      <c r="E21" s="67" t="s">
        <v>112</v>
      </c>
      <c r="F21" s="20">
        <v>121440</v>
      </c>
      <c r="G21" s="20">
        <v>121440</v>
      </c>
      <c r="H21" s="32">
        <v>24166</v>
      </c>
      <c r="I21" s="33">
        <v>10121</v>
      </c>
      <c r="J21" s="31">
        <v>1</v>
      </c>
      <c r="K21" s="31">
        <v>319</v>
      </c>
      <c r="L21" s="32">
        <f>J21*I21</f>
        <v>10121</v>
      </c>
      <c r="M21" s="32">
        <f>MIN(L21,H21)</f>
        <v>10121</v>
      </c>
      <c r="N21" s="24">
        <f t="shared" si="0"/>
        <v>121452</v>
      </c>
      <c r="O21" s="50">
        <f t="shared" si="3"/>
        <v>121440</v>
      </c>
      <c r="P21" s="58" t="s">
        <v>29</v>
      </c>
      <c r="Q21" s="59" t="s">
        <v>113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63" customFormat="1" ht="15.75" thickBot="1" x14ac:dyDescent="0.25">
      <c r="A22" s="70" t="s">
        <v>5</v>
      </c>
      <c r="B22" s="40"/>
      <c r="C22" s="40"/>
      <c r="D22" s="40"/>
      <c r="E22" s="68"/>
      <c r="F22" s="71">
        <f>SUM(F3:F21)</f>
        <v>1821744</v>
      </c>
      <c r="G22" s="69">
        <f>SUM(G3:G21)</f>
        <v>2633652</v>
      </c>
      <c r="H22" s="69"/>
      <c r="I22" s="41"/>
      <c r="J22" s="42"/>
      <c r="K22" s="42"/>
      <c r="L22" s="41"/>
      <c r="M22" s="41"/>
      <c r="N22" s="69">
        <f>SUM(N3:N21)</f>
        <v>1821756</v>
      </c>
      <c r="O22" s="51">
        <f>SUM(O3:O21)</f>
        <v>1786320</v>
      </c>
      <c r="P22" s="43"/>
      <c r="Q22" s="64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5" spans="1:41" x14ac:dyDescent="0.2">
      <c r="G25" s="65"/>
      <c r="H25" s="65"/>
      <c r="I25" s="65"/>
      <c r="J25" s="66"/>
      <c r="K25" s="66"/>
      <c r="L25" s="65"/>
      <c r="M25" s="65"/>
      <c r="N25" s="65"/>
      <c r="O25" s="65"/>
    </row>
    <row r="26" spans="1:41" ht="15" thickBot="1" x14ac:dyDescent="0.25">
      <c r="G26" s="65"/>
      <c r="H26" s="65"/>
      <c r="I26" s="65"/>
      <c r="J26" s="66"/>
      <c r="K26" s="66"/>
      <c r="L26" s="65"/>
      <c r="M26" s="65"/>
      <c r="N26" s="65"/>
      <c r="O26" s="65"/>
      <c r="P26"/>
      <c r="Q26" s="66"/>
    </row>
    <row r="27" spans="1:41" x14ac:dyDescent="0.2">
      <c r="D27" s="7" t="s">
        <v>38</v>
      </c>
      <c r="E27" s="8">
        <v>15</v>
      </c>
    </row>
    <row r="28" spans="1:41" x14ac:dyDescent="0.2">
      <c r="D28" s="9" t="s">
        <v>28</v>
      </c>
      <c r="E28" s="10">
        <v>11</v>
      </c>
    </row>
    <row r="29" spans="1:41" ht="15" thickBot="1" x14ac:dyDescent="0.25">
      <c r="D29" s="11" t="s">
        <v>35</v>
      </c>
      <c r="E29" s="12">
        <v>8</v>
      </c>
    </row>
    <row r="30" spans="1:41" ht="15" thickBot="1" x14ac:dyDescent="0.25">
      <c r="D30" s="11" t="s">
        <v>72</v>
      </c>
      <c r="E30" s="73">
        <v>19</v>
      </c>
      <c r="K30" s="18"/>
    </row>
    <row r="31" spans="1:41" x14ac:dyDescent="0.2">
      <c r="K31" s="18"/>
    </row>
    <row r="35" spans="11:11" x14ac:dyDescent="0.2">
      <c r="K35" s="18"/>
    </row>
    <row r="39" spans="11:11" x14ac:dyDescent="0.2">
      <c r="K39" s="18"/>
    </row>
    <row r="43" spans="11:11" x14ac:dyDescent="0.2">
      <c r="K43" s="18"/>
    </row>
    <row r="47" spans="11:11" x14ac:dyDescent="0.2">
      <c r="K47" s="18"/>
    </row>
  </sheetData>
  <autoFilter ref="A2:Q22"/>
  <mergeCells count="1">
    <mergeCell ref="Q1:Q2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  <headerFooter>
    <oddHeader>&amp;Cתקנת פעילות רוחנית-תרבותית לקהילה יהודית שאינה אורתודוכסית - 42-02-54
בקשות תמיכה לשנת 2019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17BD"/>
  </sheetPr>
  <dimension ref="A1:P21"/>
  <sheetViews>
    <sheetView rightToLeft="1" zoomScaleNormal="100" workbookViewId="0">
      <pane ySplit="2" topLeftCell="A3" activePane="bottomLeft" state="frozen"/>
      <selection pane="bottomLeft" activeCell="J10" sqref="J4:J10"/>
    </sheetView>
  </sheetViews>
  <sheetFormatPr defaultRowHeight="14.25" x14ac:dyDescent="0.2"/>
  <cols>
    <col min="1" max="1" width="10.625" style="3" bestFit="1" customWidth="1"/>
    <col min="2" max="2" width="9.125" style="3" bestFit="1" customWidth="1"/>
    <col min="3" max="3" width="10.875" style="3" bestFit="1" customWidth="1"/>
    <col min="4" max="4" width="29.25" style="2" bestFit="1" customWidth="1"/>
    <col min="5" max="5" width="32.375" style="2" bestFit="1" customWidth="1"/>
    <col min="6" max="6" width="10.625" style="3" bestFit="1" customWidth="1"/>
    <col min="7" max="7" width="7.75" style="3" bestFit="1" customWidth="1"/>
    <col min="8" max="8" width="9.875" style="3" bestFit="1" customWidth="1"/>
    <col min="9" max="9" width="10.125" style="3" bestFit="1" customWidth="1"/>
    <col min="10" max="10" width="10.5" style="3" bestFit="1" customWidth="1"/>
    <col min="11" max="11" width="13.5" style="3" bestFit="1" customWidth="1"/>
    <col min="12" max="12" width="9.25" style="3" bestFit="1" customWidth="1"/>
    <col min="13" max="13" width="8.875" style="3" bestFit="1" customWidth="1"/>
    <col min="14" max="14" width="12.5" style="3" bestFit="1" customWidth="1"/>
    <col min="15" max="15" width="6.625" style="3" bestFit="1" customWidth="1"/>
    <col min="16" max="16384" width="9" style="2"/>
  </cols>
  <sheetData>
    <row r="1" spans="1:16" s="1" customFormat="1" ht="25.5" x14ac:dyDescent="0.2">
      <c r="A1" s="44" t="s">
        <v>0</v>
      </c>
      <c r="B1" s="45" t="s">
        <v>1</v>
      </c>
      <c r="C1" s="45" t="s">
        <v>2</v>
      </c>
      <c r="D1" s="45" t="s">
        <v>3</v>
      </c>
      <c r="E1" s="45" t="s">
        <v>4</v>
      </c>
      <c r="F1" s="89" t="s">
        <v>9</v>
      </c>
      <c r="G1" s="89"/>
      <c r="H1" s="89"/>
      <c r="I1" s="89"/>
      <c r="J1" s="89"/>
      <c r="K1" s="89"/>
      <c r="L1" s="89"/>
      <c r="M1" s="89"/>
      <c r="N1" s="89"/>
      <c r="O1" s="90"/>
    </row>
    <row r="2" spans="1:16" s="1" customFormat="1" ht="79.5" customHeight="1" x14ac:dyDescent="0.2">
      <c r="A2" s="39"/>
      <c r="B2" s="4"/>
      <c r="C2" s="4"/>
      <c r="D2" s="4"/>
      <c r="E2" s="4"/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46" t="s">
        <v>19</v>
      </c>
    </row>
    <row r="3" spans="1:16" s="21" customFormat="1" ht="40.5" customHeight="1" x14ac:dyDescent="0.2">
      <c r="A3" s="57" t="str">
        <f>מרכבה!B2</f>
        <v>1001670527</v>
      </c>
      <c r="B3" s="57" t="str">
        <f>מרכבה!J2</f>
        <v>40828015</v>
      </c>
      <c r="C3" s="57" t="str">
        <f>מרכבה!I2</f>
        <v>580505253</v>
      </c>
      <c r="D3" s="67" t="s">
        <v>62</v>
      </c>
      <c r="E3" s="67" t="s">
        <v>60</v>
      </c>
      <c r="F3" s="19" t="s">
        <v>20</v>
      </c>
      <c r="G3" s="19" t="s">
        <v>20</v>
      </c>
      <c r="H3" s="19" t="s">
        <v>20</v>
      </c>
      <c r="I3" s="25">
        <v>277</v>
      </c>
      <c r="J3" s="19" t="s">
        <v>20</v>
      </c>
      <c r="K3" s="19" t="s">
        <v>20</v>
      </c>
      <c r="L3" s="19" t="s">
        <v>20</v>
      </c>
      <c r="M3" s="19" t="s">
        <v>20</v>
      </c>
      <c r="N3" s="19" t="s">
        <v>20</v>
      </c>
      <c r="O3" s="47" t="s">
        <v>20</v>
      </c>
    </row>
    <row r="4" spans="1:16" s="21" customFormat="1" x14ac:dyDescent="0.2">
      <c r="A4" s="57" t="str">
        <f>מרכבה!B3</f>
        <v>1001670943</v>
      </c>
      <c r="B4" s="57" t="str">
        <f>מרכבה!J3</f>
        <v>40000648</v>
      </c>
      <c r="C4" s="57" t="str">
        <f>מרכבה!I3</f>
        <v>580282853</v>
      </c>
      <c r="D4" s="67" t="s">
        <v>68</v>
      </c>
      <c r="E4" s="67" t="s">
        <v>79</v>
      </c>
      <c r="F4" s="19" t="s">
        <v>20</v>
      </c>
      <c r="G4" s="19" t="s">
        <v>20</v>
      </c>
      <c r="H4" s="19" t="s">
        <v>20</v>
      </c>
      <c r="I4" s="25">
        <v>275</v>
      </c>
      <c r="J4" s="19" t="s">
        <v>20</v>
      </c>
      <c r="K4" s="19" t="s">
        <v>20</v>
      </c>
      <c r="L4" s="19" t="s">
        <v>20</v>
      </c>
      <c r="M4" s="19" t="s">
        <v>20</v>
      </c>
      <c r="N4" s="19" t="s">
        <v>20</v>
      </c>
      <c r="O4" s="47" t="s">
        <v>20</v>
      </c>
    </row>
    <row r="5" spans="1:16" s="21" customFormat="1" ht="39" customHeight="1" x14ac:dyDescent="0.2">
      <c r="A5" s="57" t="str">
        <f>מרכבה!B4</f>
        <v>1001671531</v>
      </c>
      <c r="B5" s="57" t="str">
        <f>מרכבה!J4</f>
        <v>41092872</v>
      </c>
      <c r="C5" s="57" t="str">
        <f>מרכבה!I4</f>
        <v>580517241</v>
      </c>
      <c r="D5" s="67" t="s">
        <v>71</v>
      </c>
      <c r="E5" s="67" t="s">
        <v>81</v>
      </c>
      <c r="F5" s="19" t="s">
        <v>20</v>
      </c>
      <c r="G5" s="19" t="s">
        <v>20</v>
      </c>
      <c r="H5" s="19" t="s">
        <v>20</v>
      </c>
      <c r="I5" s="28">
        <v>66</v>
      </c>
      <c r="J5" s="19" t="s">
        <v>20</v>
      </c>
      <c r="K5" s="19" t="s">
        <v>20</v>
      </c>
      <c r="L5" s="19" t="s">
        <v>20</v>
      </c>
      <c r="M5" s="19" t="s">
        <v>20</v>
      </c>
      <c r="N5" s="19" t="s">
        <v>20</v>
      </c>
      <c r="O5" s="47" t="s">
        <v>20</v>
      </c>
      <c r="P5" s="27"/>
    </row>
    <row r="6" spans="1:16" s="21" customFormat="1" ht="37.5" customHeight="1" x14ac:dyDescent="0.2">
      <c r="A6" s="57" t="str">
        <f>מרכבה!B5</f>
        <v>1001671532</v>
      </c>
      <c r="B6" s="57" t="str">
        <f>מרכבה!J5</f>
        <v>41092872</v>
      </c>
      <c r="C6" s="57" t="str">
        <f>מרכבה!I5</f>
        <v>580517241</v>
      </c>
      <c r="D6" s="67" t="s">
        <v>71</v>
      </c>
      <c r="E6" s="67" t="s">
        <v>83</v>
      </c>
      <c r="F6" s="19" t="s">
        <v>20</v>
      </c>
      <c r="G6" s="19" t="s">
        <v>20</v>
      </c>
      <c r="H6" s="19" t="s">
        <v>20</v>
      </c>
      <c r="I6" s="25">
        <v>60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47" t="s">
        <v>20</v>
      </c>
    </row>
    <row r="7" spans="1:16" s="21" customFormat="1" ht="41.25" customHeight="1" x14ac:dyDescent="0.2">
      <c r="A7" s="57" t="str">
        <f>מרכבה!B6</f>
        <v>1001671533</v>
      </c>
      <c r="B7" s="57" t="str">
        <f>מרכבה!J6</f>
        <v>41092872</v>
      </c>
      <c r="C7" s="57" t="str">
        <f>מרכבה!I6</f>
        <v>580517241</v>
      </c>
      <c r="D7" s="67" t="s">
        <v>71</v>
      </c>
      <c r="E7" s="67" t="s">
        <v>85</v>
      </c>
      <c r="F7" s="19" t="s">
        <v>20</v>
      </c>
      <c r="G7" s="19" t="s">
        <v>20</v>
      </c>
      <c r="H7" s="19" t="s">
        <v>20</v>
      </c>
      <c r="I7" s="25">
        <v>55</v>
      </c>
      <c r="J7" s="19" t="s">
        <v>20</v>
      </c>
      <c r="K7" s="19" t="s">
        <v>20</v>
      </c>
      <c r="L7" s="19" t="s">
        <v>20</v>
      </c>
      <c r="M7" s="19" t="s">
        <v>20</v>
      </c>
      <c r="N7" s="19" t="s">
        <v>20</v>
      </c>
      <c r="O7" s="47" t="s">
        <v>20</v>
      </c>
    </row>
    <row r="8" spans="1:16" s="21" customFormat="1" ht="23.25" x14ac:dyDescent="0.2">
      <c r="A8" s="57" t="str">
        <f>מרכבה!B7</f>
        <v>1001671534</v>
      </c>
      <c r="B8" s="57" t="str">
        <f>מרכבה!J7</f>
        <v>41092872</v>
      </c>
      <c r="C8" s="57" t="str">
        <f>מרכבה!I7</f>
        <v>580517241</v>
      </c>
      <c r="D8" s="67" t="s">
        <v>71</v>
      </c>
      <c r="E8" s="67" t="s">
        <v>87</v>
      </c>
      <c r="F8" s="19" t="s">
        <v>20</v>
      </c>
      <c r="G8" s="19" t="s">
        <v>20</v>
      </c>
      <c r="H8" s="19" t="s">
        <v>20</v>
      </c>
      <c r="I8" s="28">
        <v>140</v>
      </c>
      <c r="J8" s="19" t="s">
        <v>20</v>
      </c>
      <c r="K8" s="19" t="s">
        <v>20</v>
      </c>
      <c r="L8" s="19" t="s">
        <v>20</v>
      </c>
      <c r="M8" s="19" t="s">
        <v>20</v>
      </c>
      <c r="N8" s="19" t="s">
        <v>20</v>
      </c>
      <c r="O8" s="47" t="s">
        <v>20</v>
      </c>
      <c r="P8" s="27"/>
    </row>
    <row r="9" spans="1:16" s="30" customFormat="1" ht="40.5" customHeight="1" x14ac:dyDescent="0.2">
      <c r="A9" s="57" t="str">
        <f>מרכבה!B8</f>
        <v>1001674283</v>
      </c>
      <c r="B9" s="57" t="str">
        <f>מרכבה!J8</f>
        <v>40000491</v>
      </c>
      <c r="C9" s="57" t="str">
        <f>מרכבה!I8</f>
        <v>580132454</v>
      </c>
      <c r="D9" s="67" t="s">
        <v>65</v>
      </c>
      <c r="E9" s="67" t="s">
        <v>89</v>
      </c>
      <c r="F9" s="29" t="s">
        <v>20</v>
      </c>
      <c r="G9" s="29" t="s">
        <v>20</v>
      </c>
      <c r="H9" s="29" t="s">
        <v>20</v>
      </c>
      <c r="I9" s="25">
        <v>261</v>
      </c>
      <c r="J9" s="19" t="s">
        <v>20</v>
      </c>
      <c r="K9" s="29" t="s">
        <v>20</v>
      </c>
      <c r="L9" s="29" t="s">
        <v>20</v>
      </c>
      <c r="M9" s="29" t="s">
        <v>20</v>
      </c>
      <c r="N9" s="29" t="s">
        <v>20</v>
      </c>
      <c r="O9" s="48" t="s">
        <v>20</v>
      </c>
    </row>
    <row r="10" spans="1:16" s="30" customFormat="1" ht="23.25" x14ac:dyDescent="0.2">
      <c r="A10" s="57" t="str">
        <f>מרכבה!B9</f>
        <v>1001674936</v>
      </c>
      <c r="B10" s="57" t="str">
        <f>מרכבה!J9</f>
        <v>40000648</v>
      </c>
      <c r="C10" s="57" t="str">
        <f>מרכבה!I9</f>
        <v>580282853</v>
      </c>
      <c r="D10" s="67" t="s">
        <v>68</v>
      </c>
      <c r="E10" s="67" t="s">
        <v>91</v>
      </c>
      <c r="F10" s="29" t="s">
        <v>20</v>
      </c>
      <c r="G10" s="29" t="s">
        <v>20</v>
      </c>
      <c r="H10" s="29" t="s">
        <v>20</v>
      </c>
      <c r="I10" s="25">
        <v>338</v>
      </c>
      <c r="J10" s="19" t="s">
        <v>20</v>
      </c>
      <c r="K10" s="29" t="s">
        <v>20</v>
      </c>
      <c r="L10" s="29" t="s">
        <v>20</v>
      </c>
      <c r="M10" s="29" t="s">
        <v>20</v>
      </c>
      <c r="N10" s="29" t="s">
        <v>20</v>
      </c>
      <c r="O10" s="48" t="s">
        <v>20</v>
      </c>
      <c r="P10" s="34"/>
    </row>
    <row r="11" spans="1:16" s="30" customFormat="1" x14ac:dyDescent="0.2">
      <c r="A11" s="57" t="str">
        <f>מרכבה!B10</f>
        <v>1001674971</v>
      </c>
      <c r="B11" s="57" t="str">
        <f>מרכבה!J10</f>
        <v>40000648</v>
      </c>
      <c r="C11" s="57" t="str">
        <f>מרכבה!I10</f>
        <v>580282853</v>
      </c>
      <c r="D11" s="67" t="s">
        <v>68</v>
      </c>
      <c r="E11" s="67" t="s">
        <v>93</v>
      </c>
      <c r="F11" s="29" t="s">
        <v>20</v>
      </c>
      <c r="G11" s="29" t="s">
        <v>20</v>
      </c>
      <c r="H11" s="29" t="s">
        <v>20</v>
      </c>
      <c r="I11" s="25">
        <v>53</v>
      </c>
      <c r="J11" s="29" t="s">
        <v>20</v>
      </c>
      <c r="K11" s="29" t="s">
        <v>20</v>
      </c>
      <c r="L11" s="29" t="s">
        <v>20</v>
      </c>
      <c r="M11" s="29" t="s">
        <v>20</v>
      </c>
      <c r="N11" s="29" t="s">
        <v>20</v>
      </c>
      <c r="O11" s="48" t="s">
        <v>20</v>
      </c>
    </row>
    <row r="12" spans="1:16" s="30" customFormat="1" x14ac:dyDescent="0.2">
      <c r="A12" s="57" t="str">
        <f>מרכבה!B11</f>
        <v>1001674972</v>
      </c>
      <c r="B12" s="57" t="str">
        <f>מרכבה!J11</f>
        <v>40000648</v>
      </c>
      <c r="C12" s="57" t="str">
        <f>מרכבה!I11</f>
        <v>580282853</v>
      </c>
      <c r="D12" s="67" t="s">
        <v>68</v>
      </c>
      <c r="E12" s="67" t="s">
        <v>95</v>
      </c>
      <c r="F12" s="29" t="s">
        <v>20</v>
      </c>
      <c r="G12" s="29" t="s">
        <v>20</v>
      </c>
      <c r="H12" s="29" t="s">
        <v>20</v>
      </c>
      <c r="I12" s="25">
        <v>294</v>
      </c>
      <c r="J12" s="29" t="s">
        <v>20</v>
      </c>
      <c r="K12" s="29" t="s">
        <v>20</v>
      </c>
      <c r="L12" s="29" t="s">
        <v>20</v>
      </c>
      <c r="M12" s="29" t="s">
        <v>20</v>
      </c>
      <c r="N12" s="29" t="s">
        <v>20</v>
      </c>
      <c r="O12" s="48" t="s">
        <v>20</v>
      </c>
    </row>
    <row r="13" spans="1:16" s="30" customFormat="1" x14ac:dyDescent="0.2">
      <c r="A13" s="57" t="str">
        <f>מרכבה!B12</f>
        <v>1001674977</v>
      </c>
      <c r="B13" s="57" t="str">
        <f>מרכבה!J12</f>
        <v>40000648</v>
      </c>
      <c r="C13" s="57" t="str">
        <f>מרכבה!I12</f>
        <v>580282853</v>
      </c>
      <c r="D13" s="67" t="s">
        <v>68</v>
      </c>
      <c r="E13" s="67" t="s">
        <v>97</v>
      </c>
      <c r="F13" s="29" t="s">
        <v>20</v>
      </c>
      <c r="G13" s="29" t="s">
        <v>20</v>
      </c>
      <c r="H13" s="29" t="s">
        <v>20</v>
      </c>
      <c r="I13" s="25">
        <v>252</v>
      </c>
      <c r="J13" s="29" t="s">
        <v>20</v>
      </c>
      <c r="K13" s="29" t="s">
        <v>20</v>
      </c>
      <c r="L13" s="29" t="s">
        <v>20</v>
      </c>
      <c r="M13" s="29" t="s">
        <v>20</v>
      </c>
      <c r="N13" s="29" t="s">
        <v>20</v>
      </c>
      <c r="O13" s="48" t="s">
        <v>20</v>
      </c>
    </row>
    <row r="14" spans="1:16" s="30" customFormat="1" ht="23.25" x14ac:dyDescent="0.2">
      <c r="A14" s="57" t="str">
        <f>מרכבה!B13</f>
        <v>1001674978</v>
      </c>
      <c r="B14" s="57" t="str">
        <f>מרכבה!J13</f>
        <v>40000648</v>
      </c>
      <c r="C14" s="57" t="str">
        <f>מרכבה!I13</f>
        <v>580282853</v>
      </c>
      <c r="D14" s="67" t="s">
        <v>68</v>
      </c>
      <c r="E14" s="67" t="s">
        <v>99</v>
      </c>
      <c r="F14" s="29" t="s">
        <v>20</v>
      </c>
      <c r="G14" s="29" t="s">
        <v>20</v>
      </c>
      <c r="H14" s="29" t="s">
        <v>20</v>
      </c>
      <c r="I14" s="25">
        <v>51</v>
      </c>
      <c r="J14" s="29" t="s">
        <v>20</v>
      </c>
      <c r="K14" s="29" t="s">
        <v>20</v>
      </c>
      <c r="L14" s="29" t="s">
        <v>20</v>
      </c>
      <c r="M14" s="29" t="s">
        <v>20</v>
      </c>
      <c r="N14" s="29" t="s">
        <v>20</v>
      </c>
      <c r="O14" s="48" t="s">
        <v>20</v>
      </c>
      <c r="P14" s="34"/>
    </row>
    <row r="15" spans="1:16" s="30" customFormat="1" x14ac:dyDescent="0.2">
      <c r="A15" s="57" t="str">
        <f>מרכבה!B14</f>
        <v>1001674981</v>
      </c>
      <c r="B15" s="57" t="str">
        <f>מרכבה!J14</f>
        <v>40000648</v>
      </c>
      <c r="C15" s="57" t="str">
        <f>מרכבה!I14</f>
        <v>580282853</v>
      </c>
      <c r="D15" s="67" t="s">
        <v>68</v>
      </c>
      <c r="E15" s="67" t="s">
        <v>101</v>
      </c>
      <c r="F15" s="29" t="s">
        <v>20</v>
      </c>
      <c r="G15" s="29" t="s">
        <v>20</v>
      </c>
      <c r="H15" s="29" t="s">
        <v>20</v>
      </c>
      <c r="I15" s="25">
        <v>51</v>
      </c>
      <c r="J15" s="29" t="s">
        <v>20</v>
      </c>
      <c r="K15" s="29" t="s">
        <v>20</v>
      </c>
      <c r="L15" s="29" t="s">
        <v>20</v>
      </c>
      <c r="M15" s="29" t="s">
        <v>20</v>
      </c>
      <c r="N15" s="29" t="s">
        <v>20</v>
      </c>
      <c r="O15" s="48" t="s">
        <v>20</v>
      </c>
    </row>
    <row r="16" spans="1:16" s="30" customFormat="1" ht="34.5" customHeight="1" x14ac:dyDescent="0.2">
      <c r="A16" s="62" t="str">
        <f>מרכבה!B15</f>
        <v>1001674984</v>
      </c>
      <c r="B16" s="62" t="str">
        <f>מרכבה!J15</f>
        <v>40000648</v>
      </c>
      <c r="C16" s="62" t="str">
        <f>מרכבה!I15</f>
        <v>580282853</v>
      </c>
      <c r="D16" s="67" t="s">
        <v>68</v>
      </c>
      <c r="E16" s="67" t="s">
        <v>103</v>
      </c>
      <c r="F16" s="29" t="s">
        <v>20</v>
      </c>
      <c r="G16" s="29" t="s">
        <v>20</v>
      </c>
      <c r="H16" s="29" t="s">
        <v>20</v>
      </c>
      <c r="I16" s="31">
        <v>260</v>
      </c>
      <c r="J16" s="29" t="s">
        <v>20</v>
      </c>
      <c r="K16" s="29" t="s">
        <v>20</v>
      </c>
      <c r="L16" s="29" t="s">
        <v>20</v>
      </c>
      <c r="M16" s="29" t="s">
        <v>20</v>
      </c>
      <c r="N16" s="29" t="s">
        <v>20</v>
      </c>
      <c r="O16" s="48" t="s">
        <v>20</v>
      </c>
      <c r="P16" s="34"/>
    </row>
    <row r="17" spans="1:15" s="30" customFormat="1" ht="34.5" customHeight="1" x14ac:dyDescent="0.2">
      <c r="A17" s="62" t="str">
        <f>מרכבה!B16</f>
        <v>1001674989</v>
      </c>
      <c r="B17" s="62" t="str">
        <f>מרכבה!J16</f>
        <v>40000648</v>
      </c>
      <c r="C17" s="62" t="str">
        <f>מרכבה!I16</f>
        <v>580282853</v>
      </c>
      <c r="D17" s="67" t="s">
        <v>68</v>
      </c>
      <c r="E17" s="67" t="s">
        <v>105</v>
      </c>
      <c r="F17" s="29" t="s">
        <v>20</v>
      </c>
      <c r="G17" s="29" t="s">
        <v>20</v>
      </c>
      <c r="H17" s="29" t="s">
        <v>20</v>
      </c>
      <c r="I17" s="31">
        <v>257</v>
      </c>
      <c r="J17" s="29" t="s">
        <v>20</v>
      </c>
      <c r="K17" s="29" t="s">
        <v>20</v>
      </c>
      <c r="L17" s="29" t="s">
        <v>20</v>
      </c>
      <c r="M17" s="29" t="s">
        <v>20</v>
      </c>
      <c r="N17" s="29" t="s">
        <v>20</v>
      </c>
      <c r="O17" s="48" t="s">
        <v>20</v>
      </c>
    </row>
    <row r="18" spans="1:15" s="30" customFormat="1" x14ac:dyDescent="0.2">
      <c r="A18" s="62" t="str">
        <f>מרכבה!B17</f>
        <v>1001675051</v>
      </c>
      <c r="B18" s="62" t="str">
        <f>מרכבה!J17</f>
        <v>40000648</v>
      </c>
      <c r="C18" s="62" t="str">
        <f>מרכבה!I17</f>
        <v>580282853</v>
      </c>
      <c r="D18" s="67" t="s">
        <v>68</v>
      </c>
      <c r="E18" s="67" t="s">
        <v>107</v>
      </c>
      <c r="F18" s="29" t="s">
        <v>20</v>
      </c>
      <c r="G18" s="29" t="s">
        <v>20</v>
      </c>
      <c r="H18" s="29" t="s">
        <v>20</v>
      </c>
      <c r="I18" s="31">
        <v>298</v>
      </c>
      <c r="J18" s="29" t="s">
        <v>20</v>
      </c>
      <c r="K18" s="29" t="s">
        <v>20</v>
      </c>
      <c r="L18" s="29" t="s">
        <v>20</v>
      </c>
      <c r="M18" s="29" t="s">
        <v>20</v>
      </c>
      <c r="N18" s="29" t="s">
        <v>20</v>
      </c>
      <c r="O18" s="48" t="s">
        <v>20</v>
      </c>
    </row>
    <row r="19" spans="1:15" s="30" customFormat="1" x14ac:dyDescent="0.2">
      <c r="A19" s="62">
        <f>מרכבה!B18</f>
        <v>1001675054</v>
      </c>
      <c r="B19" s="62" t="str">
        <f>מרכבה!J18</f>
        <v>40000648</v>
      </c>
      <c r="C19" s="62" t="str">
        <f>מרכבה!I18</f>
        <v>580282853</v>
      </c>
      <c r="D19" s="67" t="s">
        <v>68</v>
      </c>
      <c r="E19" s="67" t="s">
        <v>108</v>
      </c>
      <c r="F19" s="29" t="s">
        <v>20</v>
      </c>
      <c r="G19" s="29" t="s">
        <v>20</v>
      </c>
      <c r="H19" s="29" t="s">
        <v>20</v>
      </c>
      <c r="I19" s="31">
        <v>230</v>
      </c>
      <c r="J19" s="29" t="s">
        <v>20</v>
      </c>
      <c r="K19" s="29" t="s">
        <v>20</v>
      </c>
      <c r="L19" s="29" t="s">
        <v>20</v>
      </c>
      <c r="M19" s="29" t="s">
        <v>20</v>
      </c>
      <c r="N19" s="29" t="s">
        <v>20</v>
      </c>
      <c r="O19" s="48" t="s">
        <v>20</v>
      </c>
    </row>
    <row r="20" spans="1:15" s="30" customFormat="1" x14ac:dyDescent="0.2">
      <c r="A20" s="62" t="str">
        <f>מרכבה!B19</f>
        <v>1001675057</v>
      </c>
      <c r="B20" s="62" t="str">
        <f>מרכבה!J19</f>
        <v>40000648</v>
      </c>
      <c r="C20" s="62" t="str">
        <f>מרכבה!I19</f>
        <v>580282853</v>
      </c>
      <c r="D20" s="67" t="s">
        <v>68</v>
      </c>
      <c r="E20" s="67" t="s">
        <v>110</v>
      </c>
      <c r="F20" s="29" t="s">
        <v>20</v>
      </c>
      <c r="G20" s="29" t="s">
        <v>20</v>
      </c>
      <c r="H20" s="29" t="s">
        <v>20</v>
      </c>
      <c r="I20" s="31">
        <v>280</v>
      </c>
      <c r="J20" s="29" t="s">
        <v>20</v>
      </c>
      <c r="K20" s="29" t="s">
        <v>20</v>
      </c>
      <c r="L20" s="29" t="s">
        <v>20</v>
      </c>
      <c r="M20" s="29" t="s">
        <v>20</v>
      </c>
      <c r="N20" s="29" t="s">
        <v>20</v>
      </c>
      <c r="O20" s="48" t="s">
        <v>20</v>
      </c>
    </row>
    <row r="21" spans="1:15" s="30" customFormat="1" x14ac:dyDescent="0.2">
      <c r="A21" s="62" t="str">
        <f>מרכבה!B20</f>
        <v>1001675175</v>
      </c>
      <c r="B21" s="62" t="str">
        <f>מרכבה!J20</f>
        <v>40827670</v>
      </c>
      <c r="C21" s="62" t="str">
        <f>מרכבה!I20</f>
        <v>580344182</v>
      </c>
      <c r="D21" s="67" t="s">
        <v>59</v>
      </c>
      <c r="E21" s="67" t="s">
        <v>112</v>
      </c>
      <c r="F21" s="29" t="s">
        <v>20</v>
      </c>
      <c r="G21" s="29" t="s">
        <v>20</v>
      </c>
      <c r="H21" s="29" t="s">
        <v>20</v>
      </c>
      <c r="I21" s="31">
        <v>319</v>
      </c>
      <c r="J21" s="29" t="s">
        <v>20</v>
      </c>
      <c r="K21" s="29" t="s">
        <v>20</v>
      </c>
      <c r="L21" s="29" t="s">
        <v>20</v>
      </c>
      <c r="M21" s="29" t="s">
        <v>20</v>
      </c>
      <c r="N21" s="29" t="s">
        <v>20</v>
      </c>
      <c r="O21" s="48" t="s">
        <v>20</v>
      </c>
    </row>
  </sheetData>
  <mergeCells count="1">
    <mergeCell ref="F1:O1"/>
  </mergeCells>
  <pageMargins left="0.35433070866141736" right="0.23622047244094491" top="0.47244094488188981" bottom="0.31496062992125984" header="0.23622047244094491" footer="0.15748031496062992"/>
  <pageSetup paperSize="9" scale="80" orientation="landscape" horizontalDpi="200" verticalDpi="200" r:id="rId1"/>
  <headerFooter>
    <oddHeader>&amp;Cתקנת פעילות רוחנית-תרבותית לקהילה יהודית שאינה אורתודוכסית - 42-02-54
בקשות תמיכה לשנת 2019&amp;R&amp;"-,מודגש"  עמידה בתנאי סף</oddHead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1"/>
  <sheetViews>
    <sheetView rightToLeft="1" zoomScale="96" zoomScaleNormal="96" workbookViewId="0">
      <pane ySplit="2" topLeftCell="A3" activePane="bottomLeft" state="frozen"/>
      <selection pane="bottomLeft" activeCell="A4" sqref="A4:XFD9"/>
    </sheetView>
  </sheetViews>
  <sheetFormatPr defaultRowHeight="14.25" x14ac:dyDescent="0.2"/>
  <cols>
    <col min="1" max="1" width="10" style="3" bestFit="1" customWidth="1"/>
    <col min="2" max="2" width="8.25" style="3" bestFit="1" customWidth="1"/>
    <col min="3" max="3" width="10.125" style="3" bestFit="1" customWidth="1"/>
    <col min="4" max="4" width="21" style="2" bestFit="1" customWidth="1"/>
    <col min="5" max="5" width="30.25" style="2" bestFit="1" customWidth="1"/>
    <col min="6" max="6" width="7.25" style="3" bestFit="1" customWidth="1"/>
    <col min="7" max="7" width="10.25" style="3" bestFit="1" customWidth="1"/>
    <col min="8" max="8" width="12.375" style="3" bestFit="1" customWidth="1"/>
    <col min="9" max="9" width="9.625" style="3" bestFit="1" customWidth="1"/>
    <col min="10" max="10" width="7.375" style="3" bestFit="1" customWidth="1"/>
    <col min="11" max="11" width="10.375" style="3" bestFit="1" customWidth="1"/>
    <col min="12" max="16384" width="9" style="2"/>
  </cols>
  <sheetData>
    <row r="1" spans="1:12" s="1" customFormat="1" ht="25.5" x14ac:dyDescent="0.2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91" t="s">
        <v>21</v>
      </c>
      <c r="G1" s="91"/>
      <c r="H1" s="91"/>
      <c r="I1" s="91"/>
      <c r="J1" s="91"/>
      <c r="K1" s="91"/>
    </row>
    <row r="2" spans="1:12" s="1" customFormat="1" ht="75.75" customHeight="1" x14ac:dyDescent="0.2">
      <c r="A2" s="39"/>
      <c r="B2" s="4"/>
      <c r="C2" s="4"/>
      <c r="D2" s="4"/>
      <c r="E2" s="4"/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</row>
    <row r="3" spans="1:12" s="21" customFormat="1" ht="37.5" customHeight="1" x14ac:dyDescent="0.2">
      <c r="A3" s="57" t="str">
        <f>מרכבה!B2</f>
        <v>1001670527</v>
      </c>
      <c r="B3" s="57" t="str">
        <f>מרכבה!J2</f>
        <v>40828015</v>
      </c>
      <c r="C3" s="57" t="str">
        <f>מרכבה!I2</f>
        <v>580505253</v>
      </c>
      <c r="D3" s="75" t="s">
        <v>62</v>
      </c>
      <c r="E3" s="76" t="s">
        <v>60</v>
      </c>
      <c r="F3" s="19" t="s">
        <v>20</v>
      </c>
      <c r="G3" s="19" t="s">
        <v>20</v>
      </c>
      <c r="H3" s="58" t="s">
        <v>29</v>
      </c>
      <c r="I3" s="19" t="s">
        <v>20</v>
      </c>
      <c r="J3" s="19" t="s">
        <v>20</v>
      </c>
      <c r="K3" s="19" t="s">
        <v>20</v>
      </c>
    </row>
    <row r="4" spans="1:12" s="21" customFormat="1" ht="41.25" customHeight="1" x14ac:dyDescent="0.2">
      <c r="A4" s="57" t="str">
        <f>מרכבה!B3</f>
        <v>1001670943</v>
      </c>
      <c r="B4" s="57" t="str">
        <f>מרכבה!J3</f>
        <v>40000648</v>
      </c>
      <c r="C4" s="57" t="str">
        <f>מרכבה!I3</f>
        <v>580282853</v>
      </c>
      <c r="D4" s="75" t="s">
        <v>68</v>
      </c>
      <c r="E4" s="76" t="s">
        <v>79</v>
      </c>
      <c r="F4" s="19" t="s">
        <v>20</v>
      </c>
      <c r="G4" s="19" t="s">
        <v>20</v>
      </c>
      <c r="H4" s="58" t="s">
        <v>29</v>
      </c>
      <c r="I4" s="19" t="s">
        <v>20</v>
      </c>
      <c r="J4" s="19" t="s">
        <v>20</v>
      </c>
      <c r="K4" s="19" t="s">
        <v>20</v>
      </c>
    </row>
    <row r="5" spans="1:12" s="21" customFormat="1" ht="51.75" customHeight="1" x14ac:dyDescent="0.2">
      <c r="A5" s="57" t="str">
        <f>מרכבה!B4</f>
        <v>1001671531</v>
      </c>
      <c r="B5" s="57" t="str">
        <f>מרכבה!J4</f>
        <v>41092872</v>
      </c>
      <c r="C5" s="57" t="str">
        <f>מרכבה!I4</f>
        <v>580517241</v>
      </c>
      <c r="D5" s="75" t="s">
        <v>71</v>
      </c>
      <c r="E5" s="76" t="s">
        <v>81</v>
      </c>
      <c r="F5" s="19" t="s">
        <v>20</v>
      </c>
      <c r="G5" s="19" t="s">
        <v>20</v>
      </c>
      <c r="H5" s="22" t="s">
        <v>31</v>
      </c>
      <c r="I5" s="19" t="s">
        <v>20</v>
      </c>
      <c r="J5" s="19" t="s">
        <v>20</v>
      </c>
      <c r="K5" s="19" t="s">
        <v>20</v>
      </c>
      <c r="L5" s="27"/>
    </row>
    <row r="6" spans="1:12" s="21" customFormat="1" ht="48.75" customHeight="1" x14ac:dyDescent="0.2">
      <c r="A6" s="57" t="str">
        <f>מרכבה!B5</f>
        <v>1001671532</v>
      </c>
      <c r="B6" s="57" t="str">
        <f>מרכבה!J5</f>
        <v>41092872</v>
      </c>
      <c r="C6" s="57" t="str">
        <f>מרכבה!I5</f>
        <v>580517241</v>
      </c>
      <c r="D6" s="75" t="s">
        <v>71</v>
      </c>
      <c r="E6" s="76" t="s">
        <v>83</v>
      </c>
      <c r="F6" s="19" t="s">
        <v>20</v>
      </c>
      <c r="G6" s="19" t="s">
        <v>20</v>
      </c>
      <c r="H6" s="22" t="s">
        <v>31</v>
      </c>
      <c r="I6" s="19" t="s">
        <v>20</v>
      </c>
      <c r="J6" s="19" t="s">
        <v>20</v>
      </c>
      <c r="K6" s="19" t="s">
        <v>20</v>
      </c>
    </row>
    <row r="7" spans="1:12" s="21" customFormat="1" ht="36.950000000000003" customHeight="1" x14ac:dyDescent="0.2">
      <c r="A7" s="57" t="str">
        <f>מרכבה!B6</f>
        <v>1001671533</v>
      </c>
      <c r="B7" s="57" t="str">
        <f>מרכבה!J6</f>
        <v>41092872</v>
      </c>
      <c r="C7" s="57" t="str">
        <f>מרכבה!I6</f>
        <v>580517241</v>
      </c>
      <c r="D7" s="75" t="s">
        <v>71</v>
      </c>
      <c r="E7" s="76" t="s">
        <v>85</v>
      </c>
      <c r="F7" s="19" t="s">
        <v>20</v>
      </c>
      <c r="G7" s="19" t="s">
        <v>20</v>
      </c>
      <c r="H7" s="22" t="s">
        <v>31</v>
      </c>
      <c r="I7" s="19" t="s">
        <v>20</v>
      </c>
      <c r="J7" s="19" t="s">
        <v>20</v>
      </c>
      <c r="K7" s="19" t="s">
        <v>20</v>
      </c>
    </row>
    <row r="8" spans="1:12" s="21" customFormat="1" ht="48" customHeight="1" x14ac:dyDescent="0.2">
      <c r="A8" s="57" t="str">
        <f>מרכבה!B7</f>
        <v>1001671534</v>
      </c>
      <c r="B8" s="57" t="str">
        <f>מרכבה!J7</f>
        <v>41092872</v>
      </c>
      <c r="C8" s="57" t="str">
        <f>מרכבה!I7</f>
        <v>580517241</v>
      </c>
      <c r="D8" s="75" t="s">
        <v>71</v>
      </c>
      <c r="E8" s="76" t="s">
        <v>87</v>
      </c>
      <c r="F8" s="19" t="s">
        <v>20</v>
      </c>
      <c r="G8" s="19" t="s">
        <v>20</v>
      </c>
      <c r="H8" s="22" t="s">
        <v>31</v>
      </c>
      <c r="I8" s="19" t="s">
        <v>20</v>
      </c>
      <c r="J8" s="19" t="s">
        <v>20</v>
      </c>
      <c r="K8" s="19" t="s">
        <v>20</v>
      </c>
      <c r="L8" s="27"/>
    </row>
    <row r="9" spans="1:12" s="21" customFormat="1" ht="44.25" customHeight="1" x14ac:dyDescent="0.2">
      <c r="A9" s="57" t="str">
        <f>מרכבה!B8</f>
        <v>1001674283</v>
      </c>
      <c r="B9" s="57" t="str">
        <f>מרכבה!J8</f>
        <v>40000491</v>
      </c>
      <c r="C9" s="57" t="str">
        <f>מרכבה!I8</f>
        <v>580132454</v>
      </c>
      <c r="D9" s="75" t="s">
        <v>65</v>
      </c>
      <c r="E9" s="76" t="s">
        <v>89</v>
      </c>
      <c r="F9" s="19" t="s">
        <v>20</v>
      </c>
      <c r="G9" s="19" t="s">
        <v>20</v>
      </c>
      <c r="H9" s="58" t="s">
        <v>29</v>
      </c>
      <c r="I9" s="19" t="s">
        <v>20</v>
      </c>
      <c r="J9" s="19" t="s">
        <v>20</v>
      </c>
      <c r="K9" s="19" t="s">
        <v>20</v>
      </c>
    </row>
    <row r="10" spans="1:12" s="30" customFormat="1" ht="45" customHeight="1" x14ac:dyDescent="0.2">
      <c r="A10" s="57" t="str">
        <f>מרכבה!B9</f>
        <v>1001674936</v>
      </c>
      <c r="B10" s="57" t="str">
        <f>מרכבה!J9</f>
        <v>40000648</v>
      </c>
      <c r="C10" s="57" t="str">
        <f>מרכבה!I9</f>
        <v>580282853</v>
      </c>
      <c r="D10" s="74" t="s">
        <v>68</v>
      </c>
      <c r="E10" s="67" t="s">
        <v>91</v>
      </c>
      <c r="F10" s="29" t="s">
        <v>20</v>
      </c>
      <c r="G10" s="29" t="s">
        <v>20</v>
      </c>
      <c r="H10" s="58" t="s">
        <v>29</v>
      </c>
      <c r="I10" s="29" t="s">
        <v>20</v>
      </c>
      <c r="J10" s="29" t="s">
        <v>20</v>
      </c>
      <c r="K10" s="29" t="s">
        <v>20</v>
      </c>
      <c r="L10" s="34"/>
    </row>
    <row r="11" spans="1:12" s="30" customFormat="1" ht="42" customHeight="1" x14ac:dyDescent="0.2">
      <c r="A11" s="57" t="str">
        <f>מרכבה!B10</f>
        <v>1001674971</v>
      </c>
      <c r="B11" s="57" t="str">
        <f>מרכבה!J10</f>
        <v>40000648</v>
      </c>
      <c r="C11" s="57" t="str">
        <f>מרכבה!I10</f>
        <v>580282853</v>
      </c>
      <c r="D11" s="74" t="s">
        <v>68</v>
      </c>
      <c r="E11" s="67" t="s">
        <v>93</v>
      </c>
      <c r="F11" s="29" t="s">
        <v>20</v>
      </c>
      <c r="G11" s="29" t="s">
        <v>20</v>
      </c>
      <c r="H11" s="22" t="s">
        <v>31</v>
      </c>
      <c r="I11" s="29" t="s">
        <v>20</v>
      </c>
      <c r="J11" s="29" t="s">
        <v>20</v>
      </c>
      <c r="K11" s="29" t="s">
        <v>20</v>
      </c>
    </row>
    <row r="12" spans="1:12" s="30" customFormat="1" ht="42.75" customHeight="1" x14ac:dyDescent="0.2">
      <c r="A12" s="57" t="str">
        <f>מרכבה!B11</f>
        <v>1001674972</v>
      </c>
      <c r="B12" s="57" t="str">
        <f>מרכבה!J11</f>
        <v>40000648</v>
      </c>
      <c r="C12" s="57" t="str">
        <f>מרכבה!I11</f>
        <v>580282853</v>
      </c>
      <c r="D12" s="74" t="s">
        <v>68</v>
      </c>
      <c r="E12" s="67" t="s">
        <v>95</v>
      </c>
      <c r="F12" s="29" t="s">
        <v>20</v>
      </c>
      <c r="G12" s="29" t="s">
        <v>20</v>
      </c>
      <c r="H12" s="58" t="s">
        <v>29</v>
      </c>
      <c r="I12" s="29" t="s">
        <v>20</v>
      </c>
      <c r="J12" s="29" t="s">
        <v>20</v>
      </c>
      <c r="K12" s="29" t="s">
        <v>20</v>
      </c>
    </row>
    <row r="13" spans="1:12" s="30" customFormat="1" ht="36.950000000000003" customHeight="1" x14ac:dyDescent="0.2">
      <c r="A13" s="57" t="str">
        <f>מרכבה!B12</f>
        <v>1001674977</v>
      </c>
      <c r="B13" s="57" t="str">
        <f>מרכבה!J12</f>
        <v>40000648</v>
      </c>
      <c r="C13" s="57" t="str">
        <f>מרכבה!I12</f>
        <v>580282853</v>
      </c>
      <c r="D13" s="74" t="s">
        <v>68</v>
      </c>
      <c r="E13" s="67" t="s">
        <v>97</v>
      </c>
      <c r="F13" s="29" t="s">
        <v>20</v>
      </c>
      <c r="G13" s="29" t="s">
        <v>20</v>
      </c>
      <c r="H13" s="58" t="s">
        <v>29</v>
      </c>
      <c r="I13" s="29" t="s">
        <v>20</v>
      </c>
      <c r="J13" s="29" t="s">
        <v>20</v>
      </c>
      <c r="K13" s="29" t="s">
        <v>20</v>
      </c>
    </row>
    <row r="14" spans="1:12" s="30" customFormat="1" ht="48" customHeight="1" x14ac:dyDescent="0.2">
      <c r="A14" s="57" t="str">
        <f>מרכבה!B13</f>
        <v>1001674978</v>
      </c>
      <c r="B14" s="57" t="str">
        <f>מרכבה!J13</f>
        <v>40000648</v>
      </c>
      <c r="C14" s="57" t="str">
        <f>מרכבה!I13</f>
        <v>580282853</v>
      </c>
      <c r="D14" s="74" t="s">
        <v>68</v>
      </c>
      <c r="E14" s="67" t="s">
        <v>99</v>
      </c>
      <c r="F14" s="29" t="s">
        <v>20</v>
      </c>
      <c r="G14" s="29" t="s">
        <v>20</v>
      </c>
      <c r="H14" s="22" t="s">
        <v>31</v>
      </c>
      <c r="I14" s="29" t="s">
        <v>20</v>
      </c>
      <c r="J14" s="29" t="s">
        <v>20</v>
      </c>
      <c r="K14" s="29" t="s">
        <v>20</v>
      </c>
      <c r="L14" s="34"/>
    </row>
    <row r="15" spans="1:12" s="30" customFormat="1" ht="36.950000000000003" customHeight="1" x14ac:dyDescent="0.2">
      <c r="A15" s="57" t="str">
        <f>מרכבה!B14</f>
        <v>1001674981</v>
      </c>
      <c r="B15" s="57" t="str">
        <f>מרכבה!J14</f>
        <v>40000648</v>
      </c>
      <c r="C15" s="57" t="str">
        <f>מרכבה!I14</f>
        <v>580282853</v>
      </c>
      <c r="D15" s="74" t="s">
        <v>68</v>
      </c>
      <c r="E15" s="67" t="s">
        <v>101</v>
      </c>
      <c r="F15" s="29" t="s">
        <v>20</v>
      </c>
      <c r="G15" s="29" t="s">
        <v>20</v>
      </c>
      <c r="H15" s="22" t="s">
        <v>31</v>
      </c>
      <c r="I15" s="29" t="s">
        <v>20</v>
      </c>
      <c r="J15" s="29" t="s">
        <v>20</v>
      </c>
      <c r="K15" s="29" t="s">
        <v>20</v>
      </c>
    </row>
    <row r="16" spans="1:12" s="30" customFormat="1" ht="47.25" customHeight="1" x14ac:dyDescent="0.2">
      <c r="A16" s="62" t="str">
        <f>מרכבה!B15</f>
        <v>1001674984</v>
      </c>
      <c r="B16" s="62" t="str">
        <f>מרכבה!J15</f>
        <v>40000648</v>
      </c>
      <c r="C16" s="62" t="str">
        <f>מרכבה!I15</f>
        <v>580282853</v>
      </c>
      <c r="D16" s="74" t="s">
        <v>68</v>
      </c>
      <c r="E16" s="67" t="s">
        <v>103</v>
      </c>
      <c r="F16" s="29" t="s">
        <v>20</v>
      </c>
      <c r="G16" s="29" t="s">
        <v>20</v>
      </c>
      <c r="H16" s="58" t="s">
        <v>29</v>
      </c>
      <c r="I16" s="29" t="s">
        <v>20</v>
      </c>
      <c r="J16" s="29" t="s">
        <v>20</v>
      </c>
      <c r="K16" s="29" t="s">
        <v>20</v>
      </c>
      <c r="L16" s="34"/>
    </row>
    <row r="17" spans="1:11" s="30" customFormat="1" ht="47.25" customHeight="1" x14ac:dyDescent="0.2">
      <c r="A17" s="62" t="str">
        <f>מרכבה!B16</f>
        <v>1001674989</v>
      </c>
      <c r="B17" s="62" t="str">
        <f>מרכבה!J16</f>
        <v>40000648</v>
      </c>
      <c r="C17" s="62" t="str">
        <f>מרכבה!I16</f>
        <v>580282853</v>
      </c>
      <c r="D17" s="74" t="s">
        <v>68</v>
      </c>
      <c r="E17" s="67" t="s">
        <v>105</v>
      </c>
      <c r="F17" s="29" t="s">
        <v>20</v>
      </c>
      <c r="G17" s="29" t="s">
        <v>20</v>
      </c>
      <c r="H17" s="58" t="s">
        <v>29</v>
      </c>
      <c r="I17" s="29" t="s">
        <v>20</v>
      </c>
      <c r="J17" s="29" t="s">
        <v>20</v>
      </c>
      <c r="K17" s="29" t="s">
        <v>20</v>
      </c>
    </row>
    <row r="18" spans="1:11" s="30" customFormat="1" ht="41.25" customHeight="1" x14ac:dyDescent="0.2">
      <c r="A18" s="62" t="str">
        <f>מרכבה!B17</f>
        <v>1001675051</v>
      </c>
      <c r="B18" s="62" t="str">
        <f>מרכבה!J17</f>
        <v>40000648</v>
      </c>
      <c r="C18" s="62" t="str">
        <f>מרכבה!I17</f>
        <v>580282853</v>
      </c>
      <c r="D18" s="74" t="s">
        <v>68</v>
      </c>
      <c r="E18" s="67" t="s">
        <v>107</v>
      </c>
      <c r="F18" s="29" t="s">
        <v>20</v>
      </c>
      <c r="G18" s="29" t="s">
        <v>20</v>
      </c>
      <c r="H18" s="58" t="s">
        <v>29</v>
      </c>
      <c r="I18" s="29" t="s">
        <v>20</v>
      </c>
      <c r="J18" s="29" t="s">
        <v>20</v>
      </c>
      <c r="K18" s="29" t="s">
        <v>20</v>
      </c>
    </row>
    <row r="19" spans="1:11" s="30" customFormat="1" ht="41.25" customHeight="1" x14ac:dyDescent="0.2">
      <c r="A19" s="62">
        <f>מרכבה!B18</f>
        <v>1001675054</v>
      </c>
      <c r="B19" s="62" t="str">
        <f>מרכבה!J18</f>
        <v>40000648</v>
      </c>
      <c r="C19" s="62" t="str">
        <f>מרכבה!I18</f>
        <v>580282853</v>
      </c>
      <c r="D19" s="74" t="s">
        <v>68</v>
      </c>
      <c r="E19" s="67" t="s">
        <v>108</v>
      </c>
      <c r="F19" s="29" t="s">
        <v>20</v>
      </c>
      <c r="G19" s="29" t="s">
        <v>20</v>
      </c>
      <c r="H19" s="22" t="s">
        <v>31</v>
      </c>
      <c r="I19" s="29" t="s">
        <v>20</v>
      </c>
      <c r="J19" s="29" t="s">
        <v>20</v>
      </c>
      <c r="K19" s="29" t="s">
        <v>20</v>
      </c>
    </row>
    <row r="20" spans="1:11" s="30" customFormat="1" ht="41.25" customHeight="1" x14ac:dyDescent="0.2">
      <c r="A20" s="62" t="str">
        <f>מרכבה!B19</f>
        <v>1001675057</v>
      </c>
      <c r="B20" s="62" t="str">
        <f>מרכבה!J19</f>
        <v>40000648</v>
      </c>
      <c r="C20" s="62" t="str">
        <f>מרכבה!I19</f>
        <v>580282853</v>
      </c>
      <c r="D20" s="74" t="s">
        <v>68</v>
      </c>
      <c r="E20" s="67" t="s">
        <v>110</v>
      </c>
      <c r="F20" s="29" t="s">
        <v>20</v>
      </c>
      <c r="G20" s="29" t="s">
        <v>20</v>
      </c>
      <c r="H20" s="58" t="s">
        <v>29</v>
      </c>
      <c r="I20" s="29" t="s">
        <v>20</v>
      </c>
      <c r="J20" s="29" t="s">
        <v>20</v>
      </c>
      <c r="K20" s="29" t="s">
        <v>20</v>
      </c>
    </row>
    <row r="21" spans="1:11" s="30" customFormat="1" ht="39.75" customHeight="1" x14ac:dyDescent="0.2">
      <c r="A21" s="62" t="str">
        <f>מרכבה!B20</f>
        <v>1001675175</v>
      </c>
      <c r="B21" s="62" t="str">
        <f>מרכבה!J20</f>
        <v>40827670</v>
      </c>
      <c r="C21" s="62" t="str">
        <f>מרכבה!I20</f>
        <v>580344182</v>
      </c>
      <c r="D21" s="74" t="s">
        <v>59</v>
      </c>
      <c r="E21" s="67" t="s">
        <v>112</v>
      </c>
      <c r="F21" s="29" t="s">
        <v>20</v>
      </c>
      <c r="G21" s="29" t="s">
        <v>20</v>
      </c>
      <c r="H21" s="58" t="s">
        <v>29</v>
      </c>
      <c r="I21" s="29" t="s">
        <v>20</v>
      </c>
      <c r="J21" s="29" t="s">
        <v>20</v>
      </c>
      <c r="K21" s="29" t="s">
        <v>20</v>
      </c>
    </row>
  </sheetData>
  <mergeCells count="1">
    <mergeCell ref="F1:K1"/>
  </mergeCells>
  <pageMargins left="0.23622047244094491" right="0.23622047244094491" top="0.19685039370078741" bottom="0.19685039370078741" header="0.23622047244094491" footer="0.19685039370078741"/>
  <pageSetup paperSize="9" scale="80" orientation="landscape" horizontalDpi="200" verticalDpi="200" r:id="rId1"/>
  <headerFooter>
    <oddHeader>&amp;Cתקנת פעילות רוחנית-תרבותית לקהילה יהודית שאינה אורתודוכסית - 42-02-54
בקשות תמיכה לשנת 2019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K20"/>
  <sheetViews>
    <sheetView rightToLeft="1" topLeftCell="D1" workbookViewId="0">
      <selection activeCell="K30" sqref="K30"/>
    </sheetView>
  </sheetViews>
  <sheetFormatPr defaultRowHeight="14.25" x14ac:dyDescent="0.2"/>
  <cols>
    <col min="2" max="2" width="9.625" bestFit="1" customWidth="1"/>
    <col min="3" max="3" width="30.625" bestFit="1" customWidth="1"/>
    <col min="5" max="5" width="12.375" bestFit="1" customWidth="1"/>
    <col min="11" max="11" width="29.25" bestFit="1" customWidth="1"/>
  </cols>
  <sheetData>
    <row r="1" spans="1:11" x14ac:dyDescent="0.2">
      <c r="A1" s="53" t="s">
        <v>40</v>
      </c>
      <c r="B1" s="53" t="s">
        <v>41</v>
      </c>
      <c r="C1" s="53" t="s">
        <v>42</v>
      </c>
      <c r="D1" s="53" t="s">
        <v>43</v>
      </c>
      <c r="E1" s="53" t="s">
        <v>44</v>
      </c>
      <c r="F1" s="53" t="s">
        <v>45</v>
      </c>
      <c r="G1" s="53" t="s">
        <v>46</v>
      </c>
      <c r="H1" s="53" t="s">
        <v>47</v>
      </c>
      <c r="I1" s="53" t="s">
        <v>48</v>
      </c>
      <c r="J1" s="53" t="s">
        <v>49</v>
      </c>
      <c r="K1" s="53" t="s">
        <v>50</v>
      </c>
    </row>
    <row r="2" spans="1:11" x14ac:dyDescent="0.2">
      <c r="A2" s="52" t="s">
        <v>51</v>
      </c>
      <c r="B2" s="52" t="s">
        <v>77</v>
      </c>
      <c r="C2" s="52" t="s">
        <v>60</v>
      </c>
      <c r="D2" s="52" t="s">
        <v>52</v>
      </c>
      <c r="E2" s="52" t="s">
        <v>53</v>
      </c>
      <c r="F2" s="52" t="s">
        <v>54</v>
      </c>
      <c r="G2" s="52" t="s">
        <v>55</v>
      </c>
      <c r="H2" s="52" t="s">
        <v>56</v>
      </c>
      <c r="I2" s="52" t="s">
        <v>37</v>
      </c>
      <c r="J2" s="52" t="s">
        <v>61</v>
      </c>
      <c r="K2" s="52" t="s">
        <v>62</v>
      </c>
    </row>
    <row r="3" spans="1:11" x14ac:dyDescent="0.2">
      <c r="A3" s="52" t="s">
        <v>51</v>
      </c>
      <c r="B3" s="52" t="s">
        <v>78</v>
      </c>
      <c r="C3" s="52" t="s">
        <v>79</v>
      </c>
      <c r="D3" s="52" t="s">
        <v>52</v>
      </c>
      <c r="E3" s="52" t="s">
        <v>53</v>
      </c>
      <c r="F3" s="52" t="s">
        <v>54</v>
      </c>
      <c r="G3" s="52" t="s">
        <v>55</v>
      </c>
      <c r="H3" s="52" t="s">
        <v>56</v>
      </c>
      <c r="I3" s="52" t="s">
        <v>66</v>
      </c>
      <c r="J3" s="52" t="s">
        <v>67</v>
      </c>
      <c r="K3" s="52" t="s">
        <v>68</v>
      </c>
    </row>
    <row r="4" spans="1:11" x14ac:dyDescent="0.2">
      <c r="A4" s="52" t="s">
        <v>51</v>
      </c>
      <c r="B4" s="52" t="s">
        <v>80</v>
      </c>
      <c r="C4" s="52" t="s">
        <v>81</v>
      </c>
      <c r="D4" s="52" t="s">
        <v>52</v>
      </c>
      <c r="E4" s="52" t="s">
        <v>53</v>
      </c>
      <c r="F4" s="52" t="s">
        <v>54</v>
      </c>
      <c r="G4" s="52" t="s">
        <v>55</v>
      </c>
      <c r="H4" s="52" t="s">
        <v>56</v>
      </c>
      <c r="I4" s="52" t="s">
        <v>69</v>
      </c>
      <c r="J4" s="52" t="s">
        <v>70</v>
      </c>
      <c r="K4" s="52" t="s">
        <v>71</v>
      </c>
    </row>
    <row r="5" spans="1:11" x14ac:dyDescent="0.2">
      <c r="A5" s="52" t="s">
        <v>51</v>
      </c>
      <c r="B5" s="52" t="s">
        <v>82</v>
      </c>
      <c r="C5" s="52" t="s">
        <v>83</v>
      </c>
      <c r="D5" s="52" t="s">
        <v>52</v>
      </c>
      <c r="E5" s="52" t="s">
        <v>53</v>
      </c>
      <c r="F5" s="52" t="s">
        <v>54</v>
      </c>
      <c r="G5" s="52" t="s">
        <v>55</v>
      </c>
      <c r="H5" s="52" t="s">
        <v>56</v>
      </c>
      <c r="I5" s="52" t="s">
        <v>69</v>
      </c>
      <c r="J5" s="52" t="s">
        <v>70</v>
      </c>
      <c r="K5" s="52" t="s">
        <v>71</v>
      </c>
    </row>
    <row r="6" spans="1:11" x14ac:dyDescent="0.2">
      <c r="A6" s="52" t="s">
        <v>51</v>
      </c>
      <c r="B6" s="52" t="s">
        <v>84</v>
      </c>
      <c r="C6" s="52" t="s">
        <v>85</v>
      </c>
      <c r="D6" s="52" t="s">
        <v>52</v>
      </c>
      <c r="E6" s="52" t="s">
        <v>53</v>
      </c>
      <c r="F6" s="52" t="s">
        <v>54</v>
      </c>
      <c r="G6" s="52" t="s">
        <v>55</v>
      </c>
      <c r="H6" s="52" t="s">
        <v>56</v>
      </c>
      <c r="I6" s="52" t="s">
        <v>69</v>
      </c>
      <c r="J6" s="52" t="s">
        <v>70</v>
      </c>
      <c r="K6" s="52" t="s">
        <v>71</v>
      </c>
    </row>
    <row r="7" spans="1:11" x14ac:dyDescent="0.2">
      <c r="A7" s="52" t="s">
        <v>51</v>
      </c>
      <c r="B7" s="52" t="s">
        <v>86</v>
      </c>
      <c r="C7" s="52" t="s">
        <v>87</v>
      </c>
      <c r="D7" s="52" t="s">
        <v>52</v>
      </c>
      <c r="E7" s="52" t="s">
        <v>53</v>
      </c>
      <c r="F7" s="52" t="s">
        <v>54</v>
      </c>
      <c r="G7" s="52" t="s">
        <v>55</v>
      </c>
      <c r="H7" s="52" t="s">
        <v>56</v>
      </c>
      <c r="I7" s="52" t="s">
        <v>69</v>
      </c>
      <c r="J7" s="52" t="s">
        <v>70</v>
      </c>
      <c r="K7" s="52" t="s">
        <v>71</v>
      </c>
    </row>
    <row r="8" spans="1:11" x14ac:dyDescent="0.2">
      <c r="A8" s="52" t="s">
        <v>51</v>
      </c>
      <c r="B8" s="52" t="s">
        <v>88</v>
      </c>
      <c r="C8" s="52" t="s">
        <v>89</v>
      </c>
      <c r="D8" s="52" t="s">
        <v>52</v>
      </c>
      <c r="E8" s="52" t="s">
        <v>53</v>
      </c>
      <c r="F8" s="52" t="s">
        <v>54</v>
      </c>
      <c r="G8" s="52" t="s">
        <v>55</v>
      </c>
      <c r="H8" s="52" t="s">
        <v>56</v>
      </c>
      <c r="I8" s="52" t="s">
        <v>63</v>
      </c>
      <c r="J8" s="52" t="s">
        <v>64</v>
      </c>
      <c r="K8" s="52" t="s">
        <v>65</v>
      </c>
    </row>
    <row r="9" spans="1:11" x14ac:dyDescent="0.2">
      <c r="A9" s="52" t="s">
        <v>51</v>
      </c>
      <c r="B9" s="52" t="s">
        <v>90</v>
      </c>
      <c r="C9" s="52" t="s">
        <v>91</v>
      </c>
      <c r="D9" s="52" t="s">
        <v>52</v>
      </c>
      <c r="E9" s="52" t="s">
        <v>53</v>
      </c>
      <c r="F9" s="52" t="s">
        <v>54</v>
      </c>
      <c r="G9" s="52" t="s">
        <v>55</v>
      </c>
      <c r="H9" s="52" t="s">
        <v>56</v>
      </c>
      <c r="I9" s="52" t="s">
        <v>66</v>
      </c>
      <c r="J9" s="52" t="s">
        <v>67</v>
      </c>
      <c r="K9" s="52" t="s">
        <v>68</v>
      </c>
    </row>
    <row r="10" spans="1:11" x14ac:dyDescent="0.2">
      <c r="A10" s="52" t="s">
        <v>51</v>
      </c>
      <c r="B10" s="52" t="s">
        <v>92</v>
      </c>
      <c r="C10" s="52" t="s">
        <v>93</v>
      </c>
      <c r="D10" s="52" t="s">
        <v>52</v>
      </c>
      <c r="E10" s="52" t="s">
        <v>53</v>
      </c>
      <c r="F10" s="52" t="s">
        <v>54</v>
      </c>
      <c r="G10" s="52" t="s">
        <v>55</v>
      </c>
      <c r="H10" s="52" t="s">
        <v>56</v>
      </c>
      <c r="I10" s="52" t="s">
        <v>66</v>
      </c>
      <c r="J10" s="52" t="s">
        <v>67</v>
      </c>
      <c r="K10" s="52" t="s">
        <v>68</v>
      </c>
    </row>
    <row r="11" spans="1:11" x14ac:dyDescent="0.2">
      <c r="A11" s="52" t="s">
        <v>51</v>
      </c>
      <c r="B11" s="52" t="s">
        <v>94</v>
      </c>
      <c r="C11" s="52" t="s">
        <v>95</v>
      </c>
      <c r="D11" s="52" t="s">
        <v>52</v>
      </c>
      <c r="E11" s="52" t="s">
        <v>53</v>
      </c>
      <c r="F11" s="52" t="s">
        <v>54</v>
      </c>
      <c r="G11" s="52" t="s">
        <v>55</v>
      </c>
      <c r="H11" s="52" t="s">
        <v>56</v>
      </c>
      <c r="I11" s="52" t="s">
        <v>66</v>
      </c>
      <c r="J11" s="52" t="s">
        <v>67</v>
      </c>
      <c r="K11" s="52" t="s">
        <v>68</v>
      </c>
    </row>
    <row r="12" spans="1:11" x14ac:dyDescent="0.2">
      <c r="A12" s="52" t="s">
        <v>51</v>
      </c>
      <c r="B12" s="52" t="s">
        <v>96</v>
      </c>
      <c r="C12" s="52" t="s">
        <v>97</v>
      </c>
      <c r="D12" s="52" t="s">
        <v>52</v>
      </c>
      <c r="E12" s="52" t="s">
        <v>53</v>
      </c>
      <c r="F12" s="52" t="s">
        <v>54</v>
      </c>
      <c r="G12" s="52" t="s">
        <v>55</v>
      </c>
      <c r="H12" s="52" t="s">
        <v>56</v>
      </c>
      <c r="I12" s="52" t="s">
        <v>66</v>
      </c>
      <c r="J12" s="52" t="s">
        <v>67</v>
      </c>
      <c r="K12" s="52" t="s">
        <v>68</v>
      </c>
    </row>
    <row r="13" spans="1:11" x14ac:dyDescent="0.2">
      <c r="A13" s="52" t="s">
        <v>51</v>
      </c>
      <c r="B13" s="52" t="s">
        <v>98</v>
      </c>
      <c r="C13" s="52" t="s">
        <v>99</v>
      </c>
      <c r="D13" s="52" t="s">
        <v>52</v>
      </c>
      <c r="E13" s="52" t="s">
        <v>53</v>
      </c>
      <c r="F13" s="52" t="s">
        <v>54</v>
      </c>
      <c r="G13" s="52" t="s">
        <v>55</v>
      </c>
      <c r="H13" s="52" t="s">
        <v>56</v>
      </c>
      <c r="I13" s="52" t="s">
        <v>66</v>
      </c>
      <c r="J13" s="52" t="s">
        <v>67</v>
      </c>
      <c r="K13" s="52" t="s">
        <v>68</v>
      </c>
    </row>
    <row r="14" spans="1:11" x14ac:dyDescent="0.2">
      <c r="A14" s="52" t="s">
        <v>51</v>
      </c>
      <c r="B14" s="52" t="s">
        <v>100</v>
      </c>
      <c r="C14" s="52" t="s">
        <v>101</v>
      </c>
      <c r="D14" s="52" t="s">
        <v>52</v>
      </c>
      <c r="E14" s="52" t="s">
        <v>53</v>
      </c>
      <c r="F14" s="52" t="s">
        <v>54</v>
      </c>
      <c r="G14" s="52" t="s">
        <v>55</v>
      </c>
      <c r="H14" s="52" t="s">
        <v>56</v>
      </c>
      <c r="I14" s="52" t="s">
        <v>66</v>
      </c>
      <c r="J14" s="52" t="s">
        <v>67</v>
      </c>
      <c r="K14" s="52" t="s">
        <v>68</v>
      </c>
    </row>
    <row r="15" spans="1:11" x14ac:dyDescent="0.2">
      <c r="A15" s="52" t="s">
        <v>51</v>
      </c>
      <c r="B15" s="52" t="s">
        <v>102</v>
      </c>
      <c r="C15" s="52" t="s">
        <v>103</v>
      </c>
      <c r="D15" s="52" t="s">
        <v>52</v>
      </c>
      <c r="E15" s="52" t="s">
        <v>53</v>
      </c>
      <c r="F15" s="52" t="s">
        <v>54</v>
      </c>
      <c r="G15" s="52" t="s">
        <v>55</v>
      </c>
      <c r="H15" s="52" t="s">
        <v>56</v>
      </c>
      <c r="I15" s="52" t="s">
        <v>66</v>
      </c>
      <c r="J15" s="52" t="s">
        <v>67</v>
      </c>
      <c r="K15" s="52" t="s">
        <v>68</v>
      </c>
    </row>
    <row r="16" spans="1:11" x14ac:dyDescent="0.2">
      <c r="A16" s="52" t="s">
        <v>51</v>
      </c>
      <c r="B16" s="52" t="s">
        <v>104</v>
      </c>
      <c r="C16" s="52" t="s">
        <v>105</v>
      </c>
      <c r="D16" s="52" t="s">
        <v>52</v>
      </c>
      <c r="E16" s="52" t="s">
        <v>53</v>
      </c>
      <c r="F16" s="52" t="s">
        <v>54</v>
      </c>
      <c r="G16" s="52" t="s">
        <v>55</v>
      </c>
      <c r="H16" s="52" t="s">
        <v>56</v>
      </c>
      <c r="I16" s="52" t="s">
        <v>66</v>
      </c>
      <c r="J16" s="52" t="s">
        <v>67</v>
      </c>
      <c r="K16" s="52" t="s">
        <v>68</v>
      </c>
    </row>
    <row r="17" spans="1:11" x14ac:dyDescent="0.2">
      <c r="A17" s="52" t="s">
        <v>51</v>
      </c>
      <c r="B17" s="52" t="s">
        <v>106</v>
      </c>
      <c r="C17" s="52" t="s">
        <v>107</v>
      </c>
      <c r="D17" s="52" t="s">
        <v>52</v>
      </c>
      <c r="E17" s="52" t="s">
        <v>53</v>
      </c>
      <c r="F17" s="52" t="s">
        <v>54</v>
      </c>
      <c r="G17" s="52" t="s">
        <v>55</v>
      </c>
      <c r="H17" s="52" t="s">
        <v>56</v>
      </c>
      <c r="I17" s="52" t="s">
        <v>66</v>
      </c>
      <c r="J17" s="52" t="s">
        <v>67</v>
      </c>
      <c r="K17" s="52" t="s">
        <v>68</v>
      </c>
    </row>
    <row r="18" spans="1:11" x14ac:dyDescent="0.2">
      <c r="A18" s="52" t="s">
        <v>51</v>
      </c>
      <c r="B18" s="52">
        <v>1001675054</v>
      </c>
      <c r="C18" s="52" t="s">
        <v>108</v>
      </c>
      <c r="D18" s="52" t="s">
        <v>52</v>
      </c>
      <c r="E18" s="52" t="s">
        <v>53</v>
      </c>
      <c r="F18" s="52" t="s">
        <v>54</v>
      </c>
      <c r="G18" s="52" t="s">
        <v>55</v>
      </c>
      <c r="H18" s="52" t="s">
        <v>56</v>
      </c>
      <c r="I18" s="52" t="s">
        <v>66</v>
      </c>
      <c r="J18" s="52" t="s">
        <v>67</v>
      </c>
      <c r="K18" s="52" t="s">
        <v>68</v>
      </c>
    </row>
    <row r="19" spans="1:11" x14ac:dyDescent="0.2">
      <c r="A19" s="52" t="s">
        <v>51</v>
      </c>
      <c r="B19" s="52" t="s">
        <v>109</v>
      </c>
      <c r="C19" s="52" t="s">
        <v>110</v>
      </c>
      <c r="D19" s="52" t="s">
        <v>52</v>
      </c>
      <c r="E19" s="52" t="s">
        <v>53</v>
      </c>
      <c r="F19" s="52" t="s">
        <v>54</v>
      </c>
      <c r="G19" s="52" t="s">
        <v>55</v>
      </c>
      <c r="H19" s="52" t="s">
        <v>56</v>
      </c>
      <c r="I19" s="52" t="s">
        <v>66</v>
      </c>
      <c r="J19" s="52" t="s">
        <v>67</v>
      </c>
      <c r="K19" s="52" t="s">
        <v>68</v>
      </c>
    </row>
    <row r="20" spans="1:11" x14ac:dyDescent="0.2">
      <c r="A20" s="52" t="s">
        <v>51</v>
      </c>
      <c r="B20" s="52" t="s">
        <v>111</v>
      </c>
      <c r="C20" s="52" t="s">
        <v>112</v>
      </c>
      <c r="D20" s="52" t="s">
        <v>52</v>
      </c>
      <c r="E20" s="52" t="s">
        <v>53</v>
      </c>
      <c r="F20" s="52" t="s">
        <v>54</v>
      </c>
      <c r="G20" s="52" t="s">
        <v>55</v>
      </c>
      <c r="H20" s="52" t="s">
        <v>56</v>
      </c>
      <c r="I20" s="52" t="s">
        <v>57</v>
      </c>
      <c r="J20" s="52" t="s">
        <v>58</v>
      </c>
      <c r="K20" s="5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5</vt:i4>
      </vt:variant>
    </vt:vector>
  </HeadingPairs>
  <TitlesOfParts>
    <vt:vector size="9" baseType="lpstr">
      <vt:lpstr>עלותה של הפעילות הנתמכת</vt:lpstr>
      <vt:lpstr>עמידה בתנאי סף</vt:lpstr>
      <vt:lpstr>תנאי סף למימון רב הקהילה</vt:lpstr>
      <vt:lpstr>מרכבה</vt:lpstr>
      <vt:lpstr>'עלותה של הפעילות הנתמכת'!WPrint_Area_W</vt:lpstr>
      <vt:lpstr>'עמידה בתנאי סף'!WPrint_Area_W</vt:lpstr>
      <vt:lpstr>'תנאי סף למימון רב הקהילה'!WPrint_Area_W</vt:lpstr>
      <vt:lpstr>'עלותה של הפעילות הנתמכת'!WPrint_TitlesW</vt:lpstr>
      <vt:lpstr>'תנאי סף למימון רב הקהילה'!WPrint_TitlesW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 Gini</dc:creator>
  <cp:lastModifiedBy>Shilo Gomri</cp:lastModifiedBy>
  <cp:lastPrinted>2021-10-19T07:53:14Z</cp:lastPrinted>
  <dcterms:created xsi:type="dcterms:W3CDTF">2014-01-28T08:41:06Z</dcterms:created>
  <dcterms:modified xsi:type="dcterms:W3CDTF">2024-03-25T08:45:23Z</dcterms:modified>
</cp:coreProperties>
</file>