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חוברת_עבודה_זו" defaultThemeVersion="124226"/>
  <mc:AlternateContent xmlns:mc="http://schemas.openxmlformats.org/markup-compatibility/2006">
    <mc:Choice Requires="x15">
      <x15ac:absPath xmlns:x15ac="http://schemas.microsoft.com/office/spreadsheetml/2010/11/ac" url="Y:\ועדות תמיכה\ועדת תמיכות 2025\ועדה ממליצה\תקנה 19420223 - ספריות למוגבלי ראיה\"/>
    </mc:Choice>
  </mc:AlternateContent>
  <xr:revisionPtr revIDLastSave="0" documentId="8_{C71360DC-8CB0-4E64-8599-7F9BD9B275D0}" xr6:coauthVersionLast="47" xr6:coauthVersionMax="47" xr10:uidLastSave="{00000000-0000-0000-0000-000000000000}"/>
  <bookViews>
    <workbookView xWindow="-110" yWindow="-110" windowWidth="19420" windowHeight="10420" firstSheet="13" activeTab="18" xr2:uid="{00000000-000D-0000-FFFF-FFFF00000000}"/>
  </bookViews>
  <sheets>
    <sheet name="ProtectSettings" sheetId="175" state="veryHidden" r:id="rId1"/>
    <sheet name="גיליון עזר" sheetId="23" state="hidden" r:id="rId2"/>
    <sheet name="פרמטרים" sheetId="1" r:id="rId3"/>
    <sheet name="הזנת נתונים" sheetId="2" r:id="rId4"/>
    <sheet name="תנאי סף" sheetId="154" r:id="rId5"/>
    <sheet name="נתונים לניקוד" sheetId="155" r:id="rId6"/>
    <sheet name="מספר ספרים חדשים" sheetId="4" r:id="rId7"/>
    <sheet name="מספר מנויים פעילים" sheetId="162" r:id="rId8"/>
    <sheet name="מספר השאלות" sheetId="163" r:id="rId9"/>
    <sheet name="מספר ספרים מונגשים במלאי" sheetId="164" r:id="rId10"/>
    <sheet name="ספרים בשפות זרות" sheetId="165" r:id="rId11"/>
    <sheet name="השאלה זמינה" sheetId="166" r:id="rId12"/>
    <sheet name="אמצעי הנגשה" sheetId="168" r:id="rId13"/>
    <sheet name="תחשיב בסיסי" sheetId="7" r:id="rId14"/>
    <sheet name="הגבלה לסכום מבוקש" sheetId="172" r:id="rId15"/>
    <sheet name="הגבלה לסכום פעילות מתוכננת" sheetId="173" state="hidden" r:id="rId16"/>
    <sheet name="סיכום" sheetId="161" r:id="rId17"/>
    <sheet name="סיכום לועדה- הזנת נתונים" sheetId="176" r:id="rId18"/>
    <sheet name="סיכום לועדה - תוצאות" sheetId="177" r:id="rId19"/>
  </sheets>
  <definedNames>
    <definedName name="_xlnm._FilterDatabase" localSheetId="17" hidden="1">'סיכום לועדה- הזנת נתונים'!$B$30:$O$30</definedName>
    <definedName name="_xlnm._FilterDatabase" localSheetId="18" hidden="1">'סיכום לועדה - תוצאות'!$B$30:$V$90</definedName>
    <definedName name="a" localSheetId="14">#REF!</definedName>
    <definedName name="a" localSheetId="15">#REF!</definedName>
    <definedName name="a">#REF!</definedName>
    <definedName name="_xlnm.Print_Area" localSheetId="12">'אמצעי הנגשה'!$B$1:$J$79</definedName>
    <definedName name="_xlnm.Print_Area" localSheetId="14">'הגבלה לסכום מבוקש'!$B$1:$V$79</definedName>
    <definedName name="_xlnm.Print_Area" localSheetId="15">'הגבלה לסכום פעילות מתוכננת'!$B$1:$W$79</definedName>
    <definedName name="_xlnm.Print_Area" localSheetId="3">'הזנת נתונים'!$A$1:$BK$92</definedName>
    <definedName name="_xlnm.Print_Area" localSheetId="11">'השאלה זמינה'!$B$1:$I$79</definedName>
    <definedName name="_xlnm.Print_Area" localSheetId="8">'מספר השאלות'!$B$1:$G$79</definedName>
    <definedName name="_xlnm.Print_Area" localSheetId="7">'מספר מנויים פעילים'!$B$1:$G$79</definedName>
    <definedName name="_xlnm.Print_Area" localSheetId="6">'מספר ספרים חדשים'!$B$1:$G$79</definedName>
    <definedName name="_xlnm.Print_Area" localSheetId="9">'מספר ספרים מונגשים במלאי'!$B$1:$G$79</definedName>
    <definedName name="_xlnm.Print_Area" localSheetId="5">'נתונים לניקוד'!$A$1:$R$90</definedName>
    <definedName name="_xlnm.Print_Area" localSheetId="16">סיכום!$B$1:$E$76</definedName>
    <definedName name="_xlnm.Print_Area" localSheetId="17">'סיכום לועדה- הזנת נתונים'!$B$1:$W$91</definedName>
    <definedName name="_xlnm.Print_Area" localSheetId="18">'סיכום לועדה - תוצאות'!$B$1:$W$91</definedName>
    <definedName name="_xlnm.Print_Area" localSheetId="10">'ספרים בשפות זרות'!$B$1:$I$79</definedName>
    <definedName name="_xlnm.Print_Area" localSheetId="2">פרמטרים!$A$1:$H$51</definedName>
    <definedName name="_xlnm.Print_Area" localSheetId="13">'תחשיב בסיסי'!$B$1:$O$76</definedName>
    <definedName name="_xlnm.Print_Area" localSheetId="4">'תנאי סף'!$A$1:$AB$90</definedName>
    <definedName name="_xlnm.Print_Titles" localSheetId="12">'אמצעי הנגשה'!$18:$19</definedName>
    <definedName name="_xlnm.Print_Titles" localSheetId="14">'הגבלה לסכום מבוקש'!$15:$16</definedName>
    <definedName name="_xlnm.Print_Titles" localSheetId="15">'הגבלה לסכום פעילות מתוכננת'!$15:$16</definedName>
    <definedName name="_xlnm.Print_Titles" localSheetId="3">'הזנת נתונים'!$29:$31</definedName>
    <definedName name="_xlnm.Print_Titles" localSheetId="11">'השאלה זמינה'!$18:$19</definedName>
    <definedName name="_xlnm.Print_Titles" localSheetId="8">'מספר השאלות'!$18:$19</definedName>
    <definedName name="_xlnm.Print_Titles" localSheetId="7">'מספר מנויים פעילים'!$18:$19</definedName>
    <definedName name="_xlnm.Print_Titles" localSheetId="6">'מספר ספרים חדשים'!$18:$19</definedName>
    <definedName name="_xlnm.Print_Titles" localSheetId="9">'מספר ספרים מונגשים במלאי'!$18:$19</definedName>
    <definedName name="_xlnm.Print_Titles" localSheetId="5">'נתונים לניקוד'!$29:$30</definedName>
    <definedName name="_xlnm.Print_Titles" localSheetId="16">סיכום!$B:$C,סיכום!$15:$16</definedName>
    <definedName name="_xlnm.Print_Titles" localSheetId="17">'סיכום לועדה- הזנת נתונים'!$29:$30</definedName>
    <definedName name="_xlnm.Print_Titles" localSheetId="18">'סיכום לועדה - תוצאות'!$B:$C,'סיכום לועדה - תוצאות'!$30:$30</definedName>
    <definedName name="_xlnm.Print_Titles" localSheetId="10">'ספרים בשפות זרות'!$18:$19</definedName>
    <definedName name="_xlnm.Print_Titles" localSheetId="13">'תחשיב בסיסי'!$B:$C,'תחשיב בסיסי'!$15:$16</definedName>
    <definedName name="_xlnm.Print_Titles" localSheetId="4">'תנאי סף'!$29:$30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34" i="2" l="1"/>
  <c r="BK34" i="2" s="1"/>
  <c r="AD35" i="2"/>
  <c r="BK35" i="2" s="1"/>
  <c r="AD36" i="2"/>
  <c r="BK36" i="2" s="1"/>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33" i="2"/>
  <c r="BI33" i="2"/>
  <c r="AL34" i="2"/>
  <c r="AM34" i="2"/>
  <c r="AN34" i="2"/>
  <c r="AO34" i="2"/>
  <c r="AP34" i="2"/>
  <c r="AQ34" i="2"/>
  <c r="AR34" i="2"/>
  <c r="AS34" i="2"/>
  <c r="AT34" i="2"/>
  <c r="AU34" i="2"/>
  <c r="AV34" i="2"/>
  <c r="AW34" i="2"/>
  <c r="AX34" i="2"/>
  <c r="AY34" i="2"/>
  <c r="AZ34" i="2"/>
  <c r="BA34" i="2"/>
  <c r="BB34" i="2"/>
  <c r="BC34" i="2"/>
  <c r="BD34" i="2"/>
  <c r="BE34" i="2"/>
  <c r="BF34" i="2"/>
  <c r="BG34" i="2"/>
  <c r="BH34" i="2"/>
  <c r="BI34" i="2"/>
  <c r="BJ34" i="2"/>
  <c r="AL35" i="2"/>
  <c r="AM35" i="2"/>
  <c r="AN35" i="2"/>
  <c r="AO35" i="2"/>
  <c r="AP35" i="2"/>
  <c r="AQ35" i="2"/>
  <c r="AR35" i="2"/>
  <c r="AS35" i="2"/>
  <c r="AT35" i="2"/>
  <c r="AU35" i="2"/>
  <c r="AV35" i="2"/>
  <c r="AW35" i="2"/>
  <c r="AX35" i="2"/>
  <c r="AY35" i="2"/>
  <c r="AZ35" i="2"/>
  <c r="BA35" i="2"/>
  <c r="BB35" i="2"/>
  <c r="BC35" i="2"/>
  <c r="BD35" i="2"/>
  <c r="BE35" i="2"/>
  <c r="BF35" i="2"/>
  <c r="BG35" i="2"/>
  <c r="BH35" i="2"/>
  <c r="BI35" i="2"/>
  <c r="BJ35" i="2"/>
  <c r="AL36" i="2"/>
  <c r="AM36" i="2"/>
  <c r="AN36" i="2"/>
  <c r="AO36" i="2"/>
  <c r="AP36" i="2"/>
  <c r="AQ36" i="2"/>
  <c r="AR36" i="2"/>
  <c r="AS36" i="2"/>
  <c r="AT36" i="2"/>
  <c r="AU36" i="2"/>
  <c r="AV36" i="2"/>
  <c r="AW36" i="2"/>
  <c r="AX36" i="2"/>
  <c r="AY36" i="2"/>
  <c r="AZ36" i="2"/>
  <c r="BA36" i="2"/>
  <c r="BB36" i="2"/>
  <c r="BC36" i="2"/>
  <c r="BD36" i="2"/>
  <c r="BE36" i="2"/>
  <c r="BF36" i="2"/>
  <c r="BG36" i="2"/>
  <c r="BH36" i="2"/>
  <c r="BI36" i="2"/>
  <c r="BJ36" i="2"/>
  <c r="AL37" i="2"/>
  <c r="AM37" i="2"/>
  <c r="AN37" i="2"/>
  <c r="AO37" i="2"/>
  <c r="AP37" i="2"/>
  <c r="AQ37" i="2"/>
  <c r="AR37" i="2"/>
  <c r="AS37" i="2"/>
  <c r="AT37" i="2"/>
  <c r="AU37" i="2"/>
  <c r="AV37" i="2"/>
  <c r="AW37" i="2"/>
  <c r="AX37" i="2"/>
  <c r="AY37" i="2"/>
  <c r="AZ37" i="2"/>
  <c r="BA37" i="2"/>
  <c r="BB37" i="2"/>
  <c r="BC37" i="2"/>
  <c r="BD37" i="2"/>
  <c r="BE37" i="2"/>
  <c r="BF37" i="2"/>
  <c r="BG37" i="2"/>
  <c r="BH37" i="2"/>
  <c r="BI37" i="2"/>
  <c r="BJ37" i="2"/>
  <c r="BK37" i="2"/>
  <c r="AL38" i="2"/>
  <c r="AM38" i="2"/>
  <c r="AN38" i="2"/>
  <c r="AO38" i="2"/>
  <c r="AP38" i="2"/>
  <c r="AQ38" i="2"/>
  <c r="AR38" i="2"/>
  <c r="AS38" i="2"/>
  <c r="AT38" i="2"/>
  <c r="AU38" i="2"/>
  <c r="AV38" i="2"/>
  <c r="AW38" i="2"/>
  <c r="AX38" i="2"/>
  <c r="AY38" i="2"/>
  <c r="AZ38" i="2"/>
  <c r="BA38" i="2"/>
  <c r="BB38" i="2"/>
  <c r="BC38" i="2"/>
  <c r="BD38" i="2"/>
  <c r="BE38" i="2"/>
  <c r="BF38" i="2"/>
  <c r="BG38" i="2"/>
  <c r="BH38" i="2"/>
  <c r="BI38" i="2"/>
  <c r="BJ38" i="2"/>
  <c r="BK38" i="2"/>
  <c r="AL39" i="2"/>
  <c r="AM39" i="2"/>
  <c r="AN39" i="2"/>
  <c r="AO39" i="2"/>
  <c r="AP39" i="2"/>
  <c r="AQ39" i="2"/>
  <c r="AR39" i="2"/>
  <c r="AS39" i="2"/>
  <c r="AT39" i="2"/>
  <c r="AU39" i="2"/>
  <c r="AV39" i="2"/>
  <c r="AW39" i="2"/>
  <c r="AX39" i="2"/>
  <c r="AY39" i="2"/>
  <c r="AZ39" i="2"/>
  <c r="BA39" i="2"/>
  <c r="BB39" i="2"/>
  <c r="BC39" i="2"/>
  <c r="BD39" i="2"/>
  <c r="BE39" i="2"/>
  <c r="BF39" i="2"/>
  <c r="BG39" i="2"/>
  <c r="BH39" i="2"/>
  <c r="BI39" i="2"/>
  <c r="BJ39" i="2"/>
  <c r="BK39" i="2"/>
  <c r="V30" i="154"/>
  <c r="BC30" i="154" l="1"/>
  <c r="R31" i="2"/>
  <c r="BI31" i="2" l="1"/>
  <c r="BI32" i="2"/>
  <c r="BI40" i="2"/>
  <c r="BI41" i="2"/>
  <c r="BI42" i="2"/>
  <c r="BI43" i="2"/>
  <c r="BI44" i="2"/>
  <c r="BI45" i="2"/>
  <c r="BI46" i="2"/>
  <c r="BI47" i="2"/>
  <c r="BI48" i="2"/>
  <c r="BI49" i="2"/>
  <c r="BI50" i="2"/>
  <c r="BI51" i="2"/>
  <c r="BI52" i="2"/>
  <c r="BI53" i="2"/>
  <c r="BI54" i="2"/>
  <c r="BI55" i="2"/>
  <c r="BI56" i="2"/>
  <c r="BI57" i="2"/>
  <c r="BI58" i="2"/>
  <c r="BI59" i="2"/>
  <c r="BI60" i="2"/>
  <c r="BI61" i="2"/>
  <c r="BI62" i="2"/>
  <c r="BI63" i="2"/>
  <c r="BI64" i="2"/>
  <c r="BI65" i="2"/>
  <c r="BI66" i="2"/>
  <c r="BI67" i="2"/>
  <c r="BI68" i="2"/>
  <c r="BI69" i="2"/>
  <c r="BI70" i="2"/>
  <c r="BI71" i="2"/>
  <c r="BI72" i="2"/>
  <c r="BI73" i="2"/>
  <c r="BI74" i="2"/>
  <c r="BI75" i="2"/>
  <c r="BI76" i="2"/>
  <c r="BI77" i="2"/>
  <c r="BI78" i="2"/>
  <c r="BI79" i="2"/>
  <c r="BI80" i="2"/>
  <c r="BI81" i="2"/>
  <c r="BI82" i="2"/>
  <c r="BI83" i="2"/>
  <c r="BI84" i="2"/>
  <c r="BI85" i="2"/>
  <c r="BI86" i="2"/>
  <c r="BI87" i="2"/>
  <c r="BI88" i="2"/>
  <c r="BI89" i="2"/>
  <c r="BI90" i="2"/>
  <c r="BI91" i="2"/>
  <c r="BI92" i="2"/>
  <c r="U30" i="154"/>
  <c r="BB30" i="154" s="1"/>
  <c r="C2" i="177" l="1"/>
  <c r="C1" i="177"/>
  <c r="C2" i="176"/>
  <c r="C1" i="176"/>
  <c r="W30" i="176" s="1"/>
  <c r="V91" i="177"/>
  <c r="J91" i="176"/>
  <c r="I91" i="176"/>
  <c r="S30" i="176"/>
  <c r="Q30" i="176" l="1"/>
  <c r="T91" i="176"/>
  <c r="V91" i="176" l="1"/>
  <c r="W91" i="176" l="1"/>
  <c r="T30" i="154" l="1"/>
  <c r="BA30" i="154" s="1"/>
  <c r="S30" i="154"/>
  <c r="AZ30" i="154" s="1"/>
  <c r="R30" i="154"/>
  <c r="AY30" i="154" s="1"/>
  <c r="Q30" i="154"/>
  <c r="AX30" i="154" s="1"/>
  <c r="BH92" i="2"/>
  <c r="BH91" i="2"/>
  <c r="BH90" i="2"/>
  <c r="BH89" i="2"/>
  <c r="BH88" i="2"/>
  <c r="BH87" i="2"/>
  <c r="BH86" i="2"/>
  <c r="BH85" i="2"/>
  <c r="BH84" i="2"/>
  <c r="BH83" i="2"/>
  <c r="BH82" i="2"/>
  <c r="BH81" i="2"/>
  <c r="BH80" i="2"/>
  <c r="BH79" i="2"/>
  <c r="BH78" i="2"/>
  <c r="BH77" i="2"/>
  <c r="BH76" i="2"/>
  <c r="BH75" i="2"/>
  <c r="BH74" i="2"/>
  <c r="BH73" i="2"/>
  <c r="BH72" i="2"/>
  <c r="BH71" i="2"/>
  <c r="BH70" i="2"/>
  <c r="BH69" i="2"/>
  <c r="BH68" i="2"/>
  <c r="BH67" i="2"/>
  <c r="BH66" i="2"/>
  <c r="BH65" i="2"/>
  <c r="BH64" i="2"/>
  <c r="BH63" i="2"/>
  <c r="BH62" i="2"/>
  <c r="BH61" i="2"/>
  <c r="BH60" i="2"/>
  <c r="BH59" i="2"/>
  <c r="BH58" i="2"/>
  <c r="BH57" i="2"/>
  <c r="BH56" i="2"/>
  <c r="BH55" i="2"/>
  <c r="BH54" i="2"/>
  <c r="BH53" i="2"/>
  <c r="BH52" i="2"/>
  <c r="BH51" i="2"/>
  <c r="BH50" i="2"/>
  <c r="BH49" i="2"/>
  <c r="BH48" i="2"/>
  <c r="BH47" i="2"/>
  <c r="BH46" i="2"/>
  <c r="BH45" i="2"/>
  <c r="BH44" i="2"/>
  <c r="BH43" i="2"/>
  <c r="BH42" i="2"/>
  <c r="BH41" i="2"/>
  <c r="BH40" i="2"/>
  <c r="BH32" i="2"/>
  <c r="BH31" i="2"/>
  <c r="BG92" i="2"/>
  <c r="BG91" i="2"/>
  <c r="BG90" i="2"/>
  <c r="BG89" i="2"/>
  <c r="BG88" i="2"/>
  <c r="BG87" i="2"/>
  <c r="BG86" i="2"/>
  <c r="BG85" i="2"/>
  <c r="BG84" i="2"/>
  <c r="BG83" i="2"/>
  <c r="BG82" i="2"/>
  <c r="BG81" i="2"/>
  <c r="BG80" i="2"/>
  <c r="BG79" i="2"/>
  <c r="BG78" i="2"/>
  <c r="BG77" i="2"/>
  <c r="BG76" i="2"/>
  <c r="BG75" i="2"/>
  <c r="BG74" i="2"/>
  <c r="BG73" i="2"/>
  <c r="BG72" i="2"/>
  <c r="BG71" i="2"/>
  <c r="BG70" i="2"/>
  <c r="BG69" i="2"/>
  <c r="BG68" i="2"/>
  <c r="BG67" i="2"/>
  <c r="BG66" i="2"/>
  <c r="BG65" i="2"/>
  <c r="BG64" i="2"/>
  <c r="BG63" i="2"/>
  <c r="BG62" i="2"/>
  <c r="BG61" i="2"/>
  <c r="BG60" i="2"/>
  <c r="BG59" i="2"/>
  <c r="BG58" i="2"/>
  <c r="BG57" i="2"/>
  <c r="BG56" i="2"/>
  <c r="BG55" i="2"/>
  <c r="BG54" i="2"/>
  <c r="BG53" i="2"/>
  <c r="BG52" i="2"/>
  <c r="BG51" i="2"/>
  <c r="BG50" i="2"/>
  <c r="BG49" i="2"/>
  <c r="BG48" i="2"/>
  <c r="BG47" i="2"/>
  <c r="BG46" i="2"/>
  <c r="BG45" i="2"/>
  <c r="BG44" i="2"/>
  <c r="BG43" i="2"/>
  <c r="BG42" i="2"/>
  <c r="BG41" i="2"/>
  <c r="BG40" i="2"/>
  <c r="BG32" i="2"/>
  <c r="BG31" i="2"/>
  <c r="BF92" i="2"/>
  <c r="BF91" i="2"/>
  <c r="BF90" i="2"/>
  <c r="BF89" i="2"/>
  <c r="BF88" i="2"/>
  <c r="BF87" i="2"/>
  <c r="BF86" i="2"/>
  <c r="BF85" i="2"/>
  <c r="BF84" i="2"/>
  <c r="BF83" i="2"/>
  <c r="BF82" i="2"/>
  <c r="BF81" i="2"/>
  <c r="BF80" i="2"/>
  <c r="BF79" i="2"/>
  <c r="BF78" i="2"/>
  <c r="BF77" i="2"/>
  <c r="BF76" i="2"/>
  <c r="BF75" i="2"/>
  <c r="BF74" i="2"/>
  <c r="BF73" i="2"/>
  <c r="BF72" i="2"/>
  <c r="BF71" i="2"/>
  <c r="BF70" i="2"/>
  <c r="BF69" i="2"/>
  <c r="BF68" i="2"/>
  <c r="BF67" i="2"/>
  <c r="BF66" i="2"/>
  <c r="BF65" i="2"/>
  <c r="BF64" i="2"/>
  <c r="BF63" i="2"/>
  <c r="BF62" i="2"/>
  <c r="BF61" i="2"/>
  <c r="BF60" i="2"/>
  <c r="BF59" i="2"/>
  <c r="BF58" i="2"/>
  <c r="BF57" i="2"/>
  <c r="BF56" i="2"/>
  <c r="BF55" i="2"/>
  <c r="BF54" i="2"/>
  <c r="BF53" i="2"/>
  <c r="BF52" i="2"/>
  <c r="BF51" i="2"/>
  <c r="BF50" i="2"/>
  <c r="BF49" i="2"/>
  <c r="BF48" i="2"/>
  <c r="BF47" i="2"/>
  <c r="BF46" i="2"/>
  <c r="BF45" i="2"/>
  <c r="BF44" i="2"/>
  <c r="BF43" i="2"/>
  <c r="BF42" i="2"/>
  <c r="BF41" i="2"/>
  <c r="BF40" i="2"/>
  <c r="BF32" i="2"/>
  <c r="BF31" i="2"/>
  <c r="BE92" i="2"/>
  <c r="BE91" i="2"/>
  <c r="BE90" i="2"/>
  <c r="BE89" i="2"/>
  <c r="BE88" i="2"/>
  <c r="BE87" i="2"/>
  <c r="BE86" i="2"/>
  <c r="BE85" i="2"/>
  <c r="BE84" i="2"/>
  <c r="BE83" i="2"/>
  <c r="BE82" i="2"/>
  <c r="BE81" i="2"/>
  <c r="BE80" i="2"/>
  <c r="BE79" i="2"/>
  <c r="BE78" i="2"/>
  <c r="BE77" i="2"/>
  <c r="BE76" i="2"/>
  <c r="BE75" i="2"/>
  <c r="BE74" i="2"/>
  <c r="BE73" i="2"/>
  <c r="BE72" i="2"/>
  <c r="BE71" i="2"/>
  <c r="BE70" i="2"/>
  <c r="BE69" i="2"/>
  <c r="BE68" i="2"/>
  <c r="BE67" i="2"/>
  <c r="BE66" i="2"/>
  <c r="BE65" i="2"/>
  <c r="BE64" i="2"/>
  <c r="BE63" i="2"/>
  <c r="BE62" i="2"/>
  <c r="BE61" i="2"/>
  <c r="BE60" i="2"/>
  <c r="BE59" i="2"/>
  <c r="BE58" i="2"/>
  <c r="BE57" i="2"/>
  <c r="BE56" i="2"/>
  <c r="BE55" i="2"/>
  <c r="BE54" i="2"/>
  <c r="BE53" i="2"/>
  <c r="BE52" i="2"/>
  <c r="BE51" i="2"/>
  <c r="BE50" i="2"/>
  <c r="BE49" i="2"/>
  <c r="BE48" i="2"/>
  <c r="BE47" i="2"/>
  <c r="BE46" i="2"/>
  <c r="BE45" i="2"/>
  <c r="BE44" i="2"/>
  <c r="BE43" i="2"/>
  <c r="BE42" i="2"/>
  <c r="BE41" i="2"/>
  <c r="BE40" i="2"/>
  <c r="BE32" i="2"/>
  <c r="BE31" i="2"/>
  <c r="G2" i="173" l="1"/>
  <c r="F2" i="173"/>
  <c r="C3" i="173"/>
  <c r="B3" i="173"/>
  <c r="C2" i="173"/>
  <c r="B2" i="173"/>
  <c r="E21" i="172"/>
  <c r="E22" i="172"/>
  <c r="E23" i="172"/>
  <c r="E24" i="172"/>
  <c r="E25" i="172"/>
  <c r="E26" i="172"/>
  <c r="E27" i="172"/>
  <c r="E28" i="172"/>
  <c r="E29" i="172"/>
  <c r="E30" i="172"/>
  <c r="E31" i="172"/>
  <c r="E32" i="172"/>
  <c r="E33" i="172"/>
  <c r="E34" i="172"/>
  <c r="E35" i="172"/>
  <c r="E36" i="172"/>
  <c r="E37" i="172"/>
  <c r="E38" i="172"/>
  <c r="E39" i="172"/>
  <c r="E40" i="172"/>
  <c r="E41" i="172"/>
  <c r="E42" i="172"/>
  <c r="E43" i="172"/>
  <c r="E44" i="172"/>
  <c r="E45" i="172"/>
  <c r="E46" i="172"/>
  <c r="E47" i="172"/>
  <c r="E48" i="172"/>
  <c r="E49" i="172"/>
  <c r="E50" i="172"/>
  <c r="E51" i="172"/>
  <c r="E52" i="172"/>
  <c r="E53" i="172"/>
  <c r="E54" i="172"/>
  <c r="E55" i="172"/>
  <c r="E56" i="172"/>
  <c r="E57" i="172"/>
  <c r="E58" i="172"/>
  <c r="E59" i="172"/>
  <c r="E60" i="172"/>
  <c r="E61" i="172"/>
  <c r="E62" i="172"/>
  <c r="E63" i="172"/>
  <c r="E64" i="172"/>
  <c r="E65" i="172"/>
  <c r="E66" i="172"/>
  <c r="E67" i="172"/>
  <c r="E68" i="172"/>
  <c r="E69" i="172"/>
  <c r="E70" i="172"/>
  <c r="E71" i="172"/>
  <c r="E72" i="172"/>
  <c r="E73" i="172"/>
  <c r="E74" i="172"/>
  <c r="E75" i="172"/>
  <c r="E76" i="172"/>
  <c r="C3" i="172" l="1"/>
  <c r="B3" i="172"/>
  <c r="C2" i="172"/>
  <c r="B2" i="172"/>
  <c r="R30" i="155" l="1"/>
  <c r="AH30" i="155" s="1"/>
  <c r="Q30" i="155"/>
  <c r="AG30" i="155" s="1"/>
  <c r="D19" i="165" s="1"/>
  <c r="X30" i="154" l="1"/>
  <c r="BE30" i="154" s="1"/>
  <c r="W30" i="154"/>
  <c r="BD30" i="154" s="1"/>
  <c r="BJ40" i="2"/>
  <c r="BK40" i="2"/>
  <c r="BJ41" i="2"/>
  <c r="BK41" i="2"/>
  <c r="BJ42" i="2"/>
  <c r="BK42" i="2"/>
  <c r="BJ43" i="2"/>
  <c r="BK43" i="2"/>
  <c r="BJ44" i="2"/>
  <c r="BK44" i="2"/>
  <c r="BJ45" i="2"/>
  <c r="BK45" i="2"/>
  <c r="BJ46" i="2"/>
  <c r="BK46" i="2"/>
  <c r="BJ47" i="2"/>
  <c r="BK47" i="2"/>
  <c r="BJ48" i="2"/>
  <c r="BK48" i="2"/>
  <c r="BJ49" i="2"/>
  <c r="BK49" i="2"/>
  <c r="BJ50" i="2"/>
  <c r="BK50" i="2"/>
  <c r="BJ51" i="2"/>
  <c r="BK51" i="2"/>
  <c r="BJ52" i="2"/>
  <c r="BK52" i="2"/>
  <c r="BJ53" i="2"/>
  <c r="BK53" i="2"/>
  <c r="BJ54" i="2"/>
  <c r="BK54" i="2"/>
  <c r="BJ55" i="2"/>
  <c r="BK55" i="2"/>
  <c r="BJ56" i="2"/>
  <c r="BK56" i="2"/>
  <c r="BJ57" i="2"/>
  <c r="BK57" i="2"/>
  <c r="BJ58" i="2"/>
  <c r="BK58" i="2"/>
  <c r="BJ59" i="2"/>
  <c r="BK59" i="2"/>
  <c r="BJ60" i="2"/>
  <c r="BK60" i="2"/>
  <c r="BJ61" i="2"/>
  <c r="BK61" i="2"/>
  <c r="BJ62" i="2"/>
  <c r="BK62" i="2"/>
  <c r="BJ63" i="2"/>
  <c r="BK63" i="2"/>
  <c r="BJ64" i="2"/>
  <c r="BK64" i="2"/>
  <c r="BJ65" i="2"/>
  <c r="BK65" i="2"/>
  <c r="BJ66" i="2"/>
  <c r="BK66" i="2"/>
  <c r="BJ67" i="2"/>
  <c r="BK67" i="2"/>
  <c r="BJ68" i="2"/>
  <c r="BK68" i="2"/>
  <c r="BJ69" i="2"/>
  <c r="BK69" i="2"/>
  <c r="BJ70" i="2"/>
  <c r="BK70" i="2"/>
  <c r="BJ71" i="2"/>
  <c r="BK71" i="2"/>
  <c r="BJ72" i="2"/>
  <c r="BK72" i="2"/>
  <c r="BJ73" i="2"/>
  <c r="BK73" i="2"/>
  <c r="BJ74" i="2"/>
  <c r="BK74" i="2"/>
  <c r="BJ75" i="2"/>
  <c r="BK75" i="2"/>
  <c r="BJ76" i="2"/>
  <c r="BK76" i="2"/>
  <c r="BJ77" i="2"/>
  <c r="BK77" i="2"/>
  <c r="BJ78" i="2"/>
  <c r="BK78" i="2"/>
  <c r="BJ79" i="2"/>
  <c r="BK79" i="2"/>
  <c r="BJ80" i="2"/>
  <c r="BK80" i="2"/>
  <c r="BJ81" i="2"/>
  <c r="BK81" i="2"/>
  <c r="BJ82" i="2"/>
  <c r="BK82" i="2"/>
  <c r="BJ83" i="2"/>
  <c r="BK83" i="2"/>
  <c r="BJ84" i="2"/>
  <c r="BK84" i="2"/>
  <c r="BJ85" i="2"/>
  <c r="BK85" i="2"/>
  <c r="BJ86" i="2"/>
  <c r="BK86" i="2"/>
  <c r="BJ87" i="2"/>
  <c r="BK87" i="2"/>
  <c r="BJ88" i="2"/>
  <c r="BK88" i="2"/>
  <c r="BJ89" i="2"/>
  <c r="BK89" i="2"/>
  <c r="BJ90" i="2"/>
  <c r="BK90" i="2"/>
  <c r="BJ91" i="2"/>
  <c r="BK91" i="2"/>
  <c r="BJ92" i="2"/>
  <c r="BK92" i="2"/>
  <c r="BJ31" i="2"/>
  <c r="BK31" i="2"/>
  <c r="BJ32" i="2"/>
  <c r="BK32" i="2"/>
  <c r="B14" i="161" l="1"/>
  <c r="B14" i="7"/>
  <c r="D16" i="7" l="1" a="1"/>
  <c r="D16" i="7" s="1"/>
  <c r="D15" i="7" a="1"/>
  <c r="D15" i="7" s="1"/>
  <c r="C18" i="168"/>
  <c r="C15" i="7" s="1"/>
  <c r="B18" i="168"/>
  <c r="B15" i="7" s="1"/>
  <c r="B2" i="168"/>
  <c r="D18" i="168" s="1"/>
  <c r="C18" i="166"/>
  <c r="B18" i="166"/>
  <c r="B2" i="166"/>
  <c r="D18" i="166" s="1"/>
  <c r="C18" i="165"/>
  <c r="B18" i="165"/>
  <c r="B2" i="165"/>
  <c r="D18" i="165" s="1"/>
  <c r="C18" i="164"/>
  <c r="B18" i="164"/>
  <c r="B2" i="164"/>
  <c r="D18" i="164" s="1"/>
  <c r="C18" i="163"/>
  <c r="B18" i="163"/>
  <c r="B2" i="163"/>
  <c r="D18" i="163" s="1"/>
  <c r="C18" i="162"/>
  <c r="B18" i="162"/>
  <c r="B2" i="162"/>
  <c r="D18" i="162" s="1"/>
  <c r="G16" i="7" l="1"/>
  <c r="B15" i="161"/>
  <c r="C15" i="161"/>
  <c r="G15" i="7"/>
  <c r="J16" i="7"/>
  <c r="F16" i="7"/>
  <c r="I16" i="7"/>
  <c r="E16" i="7"/>
  <c r="H16" i="7"/>
  <c r="J15" i="7"/>
  <c r="F15" i="7"/>
  <c r="I15" i="7"/>
  <c r="E15" i="7"/>
  <c r="H15" i="7"/>
  <c r="O30" i="155"/>
  <c r="P30" i="155"/>
  <c r="N30" i="155"/>
  <c r="M30" i="155"/>
  <c r="L30" i="155"/>
  <c r="K30" i="155"/>
  <c r="J30" i="155"/>
  <c r="Z30" i="155" s="1"/>
  <c r="I30" i="155"/>
  <c r="Y30" i="155" s="1"/>
  <c r="H30" i="155"/>
  <c r="D19" i="164" s="1"/>
  <c r="G30" i="155"/>
  <c r="W30" i="155" s="1"/>
  <c r="F30" i="155"/>
  <c r="V30" i="155" s="1"/>
  <c r="E30" i="155"/>
  <c r="U30" i="155" l="1"/>
  <c r="D19" i="4"/>
  <c r="AA30" i="155"/>
  <c r="D19" i="166" s="1"/>
  <c r="X30" i="155"/>
  <c r="AE30" i="155"/>
  <c r="E19" i="168" s="1"/>
  <c r="AD30" i="155"/>
  <c r="D19" i="168" s="1"/>
  <c r="AF30" i="155"/>
  <c r="F19" i="168" s="1"/>
  <c r="AB30" i="155"/>
  <c r="E19" i="166" s="1"/>
  <c r="AC30" i="155"/>
  <c r="F19" i="166" s="1"/>
  <c r="E19" i="165"/>
  <c r="F19" i="165"/>
  <c r="D19" i="163"/>
  <c r="D19" i="162"/>
  <c r="AL29" i="154" a="1"/>
  <c r="AM29" i="154" s="1"/>
  <c r="E30" i="154" a="1"/>
  <c r="G30" i="154" s="1"/>
  <c r="AT29" i="154" l="1"/>
  <c r="AL29" i="154"/>
  <c r="AO29" i="154"/>
  <c r="AR29" i="154"/>
  <c r="AN29" i="154"/>
  <c r="AP29" i="154"/>
  <c r="AW29" i="154"/>
  <c r="AS29" i="154"/>
  <c r="AV29" i="154"/>
  <c r="AU29" i="154"/>
  <c r="AQ29" i="154"/>
  <c r="N30" i="154"/>
  <c r="AU30" i="154" s="1"/>
  <c r="J30" i="154"/>
  <c r="AQ30" i="154" s="1"/>
  <c r="F30" i="154"/>
  <c r="M30" i="154"/>
  <c r="AT30" i="154" s="1"/>
  <c r="I30" i="154"/>
  <c r="AP30" i="154" s="1"/>
  <c r="E30" i="154"/>
  <c r="P30" i="154"/>
  <c r="AW30" i="154" s="1"/>
  <c r="L30" i="154"/>
  <c r="AS30" i="154" s="1"/>
  <c r="H30" i="154"/>
  <c r="AO30" i="154" s="1"/>
  <c r="O30" i="154"/>
  <c r="AV30" i="154" s="1"/>
  <c r="K30" i="154"/>
  <c r="AR30" i="154" s="1"/>
  <c r="AD28" i="154"/>
  <c r="W28" i="155" s="1"/>
  <c r="L4" i="165" s="1"/>
  <c r="AD27" i="154"/>
  <c r="V28" i="155" s="1"/>
  <c r="K4" i="165" s="1"/>
  <c r="AC28" i="154"/>
  <c r="U29" i="155" s="1"/>
  <c r="AC27" i="154"/>
  <c r="U28" i="155" s="1"/>
  <c r="AO92" i="2"/>
  <c r="AO91" i="2"/>
  <c r="AO90" i="2"/>
  <c r="AO89" i="2"/>
  <c r="AO88" i="2"/>
  <c r="AO87" i="2"/>
  <c r="AO86" i="2"/>
  <c r="AO85" i="2"/>
  <c r="AO84" i="2"/>
  <c r="AO83" i="2"/>
  <c r="AO82" i="2"/>
  <c r="AO81" i="2"/>
  <c r="AO80" i="2"/>
  <c r="AO79" i="2"/>
  <c r="AO78" i="2"/>
  <c r="AO77" i="2"/>
  <c r="AO76" i="2"/>
  <c r="AO75" i="2"/>
  <c r="AO74" i="2"/>
  <c r="AO73" i="2"/>
  <c r="AO72" i="2"/>
  <c r="AO71" i="2"/>
  <c r="AO70" i="2"/>
  <c r="AO69" i="2"/>
  <c r="AO68" i="2"/>
  <c r="AO67" i="2"/>
  <c r="AO66" i="2"/>
  <c r="AO65" i="2"/>
  <c r="AO64" i="2"/>
  <c r="AO63" i="2"/>
  <c r="AO62" i="2"/>
  <c r="AO61" i="2"/>
  <c r="AO60" i="2"/>
  <c r="AO59" i="2"/>
  <c r="AO58" i="2"/>
  <c r="AO57" i="2"/>
  <c r="AO56" i="2"/>
  <c r="AO55" i="2"/>
  <c r="AO54" i="2"/>
  <c r="AO53" i="2"/>
  <c r="AO52" i="2"/>
  <c r="AO51" i="2"/>
  <c r="AO50" i="2"/>
  <c r="AO49" i="2"/>
  <c r="AO48" i="2"/>
  <c r="AO47" i="2"/>
  <c r="AO46" i="2"/>
  <c r="AO45" i="2"/>
  <c r="AO44" i="2"/>
  <c r="AO43" i="2"/>
  <c r="AO42" i="2"/>
  <c r="AO41" i="2"/>
  <c r="AO40" i="2"/>
  <c r="AP40" i="2"/>
  <c r="AP41" i="2"/>
  <c r="AP42" i="2"/>
  <c r="AP43" i="2"/>
  <c r="AP44" i="2"/>
  <c r="AP45" i="2"/>
  <c r="AP46" i="2"/>
  <c r="AP47" i="2"/>
  <c r="AP48" i="2"/>
  <c r="AP49" i="2"/>
  <c r="AP50" i="2"/>
  <c r="AP51" i="2"/>
  <c r="AP52" i="2"/>
  <c r="AP53" i="2"/>
  <c r="AP54" i="2"/>
  <c r="AP55" i="2"/>
  <c r="AP56" i="2"/>
  <c r="AP57" i="2"/>
  <c r="AP58" i="2"/>
  <c r="AP59" i="2"/>
  <c r="AP60" i="2"/>
  <c r="AP61" i="2"/>
  <c r="AP62" i="2"/>
  <c r="AP63" i="2"/>
  <c r="AP64" i="2"/>
  <c r="AP65" i="2"/>
  <c r="AP66" i="2"/>
  <c r="AP67" i="2"/>
  <c r="AP68" i="2"/>
  <c r="AP69" i="2"/>
  <c r="AP70" i="2"/>
  <c r="AP71" i="2"/>
  <c r="AP72" i="2"/>
  <c r="AP73" i="2"/>
  <c r="AP74" i="2"/>
  <c r="AP75" i="2"/>
  <c r="AP76" i="2"/>
  <c r="AP77" i="2"/>
  <c r="AP78" i="2"/>
  <c r="AP79" i="2"/>
  <c r="AP80" i="2"/>
  <c r="AP81" i="2"/>
  <c r="AP82" i="2"/>
  <c r="AP83" i="2"/>
  <c r="AP84" i="2"/>
  <c r="AP85" i="2"/>
  <c r="AP86" i="2"/>
  <c r="AP87" i="2"/>
  <c r="AP88" i="2"/>
  <c r="AP89" i="2"/>
  <c r="AP90" i="2"/>
  <c r="AP91" i="2"/>
  <c r="AP92" i="2"/>
  <c r="BD92" i="2"/>
  <c r="BD91" i="2"/>
  <c r="BD90" i="2"/>
  <c r="BD89" i="2"/>
  <c r="BD88" i="2"/>
  <c r="BD87" i="2"/>
  <c r="BD86" i="2"/>
  <c r="BD85" i="2"/>
  <c r="BD84" i="2"/>
  <c r="BD83" i="2"/>
  <c r="BD82" i="2"/>
  <c r="BD81" i="2"/>
  <c r="BD80" i="2"/>
  <c r="BD79" i="2"/>
  <c r="BD78" i="2"/>
  <c r="BD77" i="2"/>
  <c r="BD76" i="2"/>
  <c r="BD75" i="2"/>
  <c r="BD74" i="2"/>
  <c r="BD73" i="2"/>
  <c r="BD72" i="2"/>
  <c r="BD71" i="2"/>
  <c r="BD70" i="2"/>
  <c r="BD69" i="2"/>
  <c r="BD68" i="2"/>
  <c r="BD67" i="2"/>
  <c r="BD66" i="2"/>
  <c r="BD65" i="2"/>
  <c r="BD64" i="2"/>
  <c r="BD63" i="2"/>
  <c r="BD62" i="2"/>
  <c r="BD61" i="2"/>
  <c r="BD60" i="2"/>
  <c r="BD59" i="2"/>
  <c r="BD58" i="2"/>
  <c r="BD57" i="2"/>
  <c r="BD56" i="2"/>
  <c r="BD55" i="2"/>
  <c r="BD54" i="2"/>
  <c r="BD53" i="2"/>
  <c r="BD52" i="2"/>
  <c r="BD51" i="2"/>
  <c r="BD50" i="2"/>
  <c r="BD49" i="2"/>
  <c r="BD48" i="2"/>
  <c r="BD47" i="2"/>
  <c r="BD46" i="2"/>
  <c r="BD45" i="2"/>
  <c r="BD44" i="2"/>
  <c r="BD43" i="2"/>
  <c r="BD42" i="2"/>
  <c r="BD41" i="2"/>
  <c r="BD40" i="2"/>
  <c r="AW92" i="2"/>
  <c r="AW91" i="2"/>
  <c r="AW90" i="2"/>
  <c r="AW89" i="2"/>
  <c r="AW88" i="2"/>
  <c r="AW87" i="2"/>
  <c r="AW86" i="2"/>
  <c r="AW85" i="2"/>
  <c r="AW84" i="2"/>
  <c r="AW83" i="2"/>
  <c r="AW82" i="2"/>
  <c r="AW81" i="2"/>
  <c r="AW80" i="2"/>
  <c r="AW79" i="2"/>
  <c r="AW78" i="2"/>
  <c r="AW77" i="2"/>
  <c r="AW76" i="2"/>
  <c r="AW75" i="2"/>
  <c r="AW74" i="2"/>
  <c r="AW73" i="2"/>
  <c r="AW72" i="2"/>
  <c r="AW71" i="2"/>
  <c r="AW70" i="2"/>
  <c r="AW69" i="2"/>
  <c r="AW68" i="2"/>
  <c r="AW67" i="2"/>
  <c r="AW66" i="2"/>
  <c r="AW65" i="2"/>
  <c r="AW64" i="2"/>
  <c r="AW63" i="2"/>
  <c r="AW62" i="2"/>
  <c r="AW61" i="2"/>
  <c r="AW60" i="2"/>
  <c r="AW59" i="2"/>
  <c r="AW58" i="2"/>
  <c r="AW57" i="2"/>
  <c r="AW56" i="2"/>
  <c r="AW55" i="2"/>
  <c r="AW54" i="2"/>
  <c r="AW53" i="2"/>
  <c r="AW52" i="2"/>
  <c r="AW51" i="2"/>
  <c r="AW50" i="2"/>
  <c r="AW49" i="2"/>
  <c r="AW48" i="2"/>
  <c r="AW47" i="2"/>
  <c r="AW46" i="2"/>
  <c r="AW45" i="2"/>
  <c r="AW44" i="2"/>
  <c r="AW43" i="2"/>
  <c r="AW42" i="2"/>
  <c r="AW41" i="2"/>
  <c r="AW40" i="2"/>
  <c r="AU92" i="2"/>
  <c r="AU91" i="2"/>
  <c r="AU90" i="2"/>
  <c r="AU89" i="2"/>
  <c r="AU88" i="2"/>
  <c r="AU87" i="2"/>
  <c r="AU86" i="2"/>
  <c r="AU85" i="2"/>
  <c r="AU84" i="2"/>
  <c r="AU83" i="2"/>
  <c r="AU82" i="2"/>
  <c r="AU81" i="2"/>
  <c r="AU80" i="2"/>
  <c r="AU79" i="2"/>
  <c r="AU78" i="2"/>
  <c r="AU77" i="2"/>
  <c r="AU76" i="2"/>
  <c r="AU75" i="2"/>
  <c r="AU74" i="2"/>
  <c r="AU73" i="2"/>
  <c r="AU72" i="2"/>
  <c r="AU71" i="2"/>
  <c r="AU70" i="2"/>
  <c r="AU69" i="2"/>
  <c r="AU68" i="2"/>
  <c r="AU67" i="2"/>
  <c r="AU66" i="2"/>
  <c r="AU65" i="2"/>
  <c r="AU64" i="2"/>
  <c r="AU63" i="2"/>
  <c r="AU62" i="2"/>
  <c r="AU61" i="2"/>
  <c r="AU60" i="2"/>
  <c r="AU59" i="2"/>
  <c r="AU58" i="2"/>
  <c r="AU57" i="2"/>
  <c r="AU56" i="2"/>
  <c r="AU55" i="2"/>
  <c r="AU54" i="2"/>
  <c r="AU53" i="2"/>
  <c r="AU52" i="2"/>
  <c r="AU51" i="2"/>
  <c r="AU50" i="2"/>
  <c r="AU49" i="2"/>
  <c r="AU48" i="2"/>
  <c r="AU47" i="2"/>
  <c r="AU46" i="2"/>
  <c r="AU45" i="2"/>
  <c r="AU44" i="2"/>
  <c r="AU43" i="2"/>
  <c r="AU42" i="2"/>
  <c r="AU41" i="2"/>
  <c r="AU40" i="2"/>
  <c r="AT92" i="2"/>
  <c r="AT91" i="2"/>
  <c r="AT90" i="2"/>
  <c r="AT89" i="2"/>
  <c r="AT88" i="2"/>
  <c r="AT87" i="2"/>
  <c r="AT86" i="2"/>
  <c r="AT85" i="2"/>
  <c r="AT84" i="2"/>
  <c r="AT83" i="2"/>
  <c r="AT82" i="2"/>
  <c r="AT81" i="2"/>
  <c r="AT80" i="2"/>
  <c r="AT79" i="2"/>
  <c r="AT78" i="2"/>
  <c r="AT77" i="2"/>
  <c r="AT76" i="2"/>
  <c r="AT75" i="2"/>
  <c r="AT74" i="2"/>
  <c r="AT73" i="2"/>
  <c r="AT72" i="2"/>
  <c r="AT71" i="2"/>
  <c r="AT70" i="2"/>
  <c r="AT69" i="2"/>
  <c r="AT68" i="2"/>
  <c r="AT67" i="2"/>
  <c r="AT66" i="2"/>
  <c r="AT65" i="2"/>
  <c r="AT64" i="2"/>
  <c r="AT63" i="2"/>
  <c r="AT62" i="2"/>
  <c r="AT61" i="2"/>
  <c r="AT60" i="2"/>
  <c r="AT59" i="2"/>
  <c r="AT58" i="2"/>
  <c r="AT57" i="2"/>
  <c r="AT56" i="2"/>
  <c r="AT55" i="2"/>
  <c r="AT54" i="2"/>
  <c r="AT53" i="2"/>
  <c r="AT52" i="2"/>
  <c r="AT51" i="2"/>
  <c r="AT50" i="2"/>
  <c r="AT49" i="2"/>
  <c r="AT48" i="2"/>
  <c r="AT47" i="2"/>
  <c r="AT46" i="2"/>
  <c r="AT45" i="2"/>
  <c r="AT44" i="2"/>
  <c r="AT43" i="2"/>
  <c r="AT42" i="2"/>
  <c r="AT41" i="2"/>
  <c r="AT40" i="2"/>
  <c r="AS92" i="2"/>
  <c r="AS91" i="2"/>
  <c r="AS90" i="2"/>
  <c r="AS89" i="2"/>
  <c r="AS88" i="2"/>
  <c r="AS87" i="2"/>
  <c r="AS86" i="2"/>
  <c r="AS85" i="2"/>
  <c r="AS84" i="2"/>
  <c r="AS83" i="2"/>
  <c r="AS82" i="2"/>
  <c r="AS81" i="2"/>
  <c r="AS80" i="2"/>
  <c r="AS79" i="2"/>
  <c r="AS78" i="2"/>
  <c r="AS77" i="2"/>
  <c r="AS76" i="2"/>
  <c r="AS75" i="2"/>
  <c r="AS74" i="2"/>
  <c r="AS73" i="2"/>
  <c r="AS72" i="2"/>
  <c r="AS71" i="2"/>
  <c r="AS70" i="2"/>
  <c r="AS69" i="2"/>
  <c r="AS68" i="2"/>
  <c r="AS67" i="2"/>
  <c r="AS66" i="2"/>
  <c r="AS65" i="2"/>
  <c r="AS64" i="2"/>
  <c r="AS63" i="2"/>
  <c r="AS62" i="2"/>
  <c r="AS61" i="2"/>
  <c r="AS60" i="2"/>
  <c r="AS59" i="2"/>
  <c r="AS58" i="2"/>
  <c r="AS57" i="2"/>
  <c r="AS56" i="2"/>
  <c r="AS55" i="2"/>
  <c r="AS54" i="2"/>
  <c r="AS53" i="2"/>
  <c r="AS52" i="2"/>
  <c r="AS51" i="2"/>
  <c r="AS50" i="2"/>
  <c r="AS49" i="2"/>
  <c r="AS48" i="2"/>
  <c r="AS47" i="2"/>
  <c r="AS46" i="2"/>
  <c r="AS45" i="2"/>
  <c r="AS44" i="2"/>
  <c r="AS43" i="2"/>
  <c r="AS42" i="2"/>
  <c r="AS41" i="2"/>
  <c r="AS40" i="2"/>
  <c r="AR92" i="2"/>
  <c r="AR91" i="2"/>
  <c r="AR90" i="2"/>
  <c r="AR89" i="2"/>
  <c r="AR88" i="2"/>
  <c r="AR87" i="2"/>
  <c r="AR86" i="2"/>
  <c r="AR85" i="2"/>
  <c r="AR84" i="2"/>
  <c r="AR83" i="2"/>
  <c r="AR82" i="2"/>
  <c r="AR81" i="2"/>
  <c r="AR80" i="2"/>
  <c r="AR79" i="2"/>
  <c r="AR78" i="2"/>
  <c r="AR77" i="2"/>
  <c r="AR76" i="2"/>
  <c r="AR75" i="2"/>
  <c r="AR74" i="2"/>
  <c r="AR73" i="2"/>
  <c r="AR72" i="2"/>
  <c r="AR71" i="2"/>
  <c r="AR70" i="2"/>
  <c r="AR69" i="2"/>
  <c r="AR68" i="2"/>
  <c r="AR67" i="2"/>
  <c r="AR66" i="2"/>
  <c r="AR65" i="2"/>
  <c r="AR64" i="2"/>
  <c r="AR63" i="2"/>
  <c r="AR62" i="2"/>
  <c r="AR61" i="2"/>
  <c r="AR60" i="2"/>
  <c r="AR59" i="2"/>
  <c r="AR58" i="2"/>
  <c r="AR57" i="2"/>
  <c r="AR56" i="2"/>
  <c r="AR55" i="2"/>
  <c r="AR54" i="2"/>
  <c r="AR53" i="2"/>
  <c r="AR52" i="2"/>
  <c r="AR51" i="2"/>
  <c r="AR50" i="2"/>
  <c r="AR49" i="2"/>
  <c r="AR48" i="2"/>
  <c r="AR47" i="2"/>
  <c r="AR46" i="2"/>
  <c r="AR45" i="2"/>
  <c r="AR44" i="2"/>
  <c r="AR43" i="2"/>
  <c r="AR42" i="2"/>
  <c r="AR41" i="2"/>
  <c r="AR40" i="2"/>
  <c r="AQ92" i="2"/>
  <c r="AQ91" i="2"/>
  <c r="AQ90" i="2"/>
  <c r="AQ89" i="2"/>
  <c r="AQ88" i="2"/>
  <c r="AQ87" i="2"/>
  <c r="AQ86" i="2"/>
  <c r="AQ85" i="2"/>
  <c r="AQ84" i="2"/>
  <c r="AQ83" i="2"/>
  <c r="AQ82" i="2"/>
  <c r="AQ81" i="2"/>
  <c r="AQ80" i="2"/>
  <c r="AQ79" i="2"/>
  <c r="AQ78" i="2"/>
  <c r="AQ77" i="2"/>
  <c r="AQ76" i="2"/>
  <c r="AQ75" i="2"/>
  <c r="AQ74" i="2"/>
  <c r="AQ73" i="2"/>
  <c r="AQ72" i="2"/>
  <c r="AQ71" i="2"/>
  <c r="AQ70" i="2"/>
  <c r="AQ69" i="2"/>
  <c r="AQ68" i="2"/>
  <c r="AQ67" i="2"/>
  <c r="AQ66" i="2"/>
  <c r="AQ65" i="2"/>
  <c r="AQ64" i="2"/>
  <c r="AQ63" i="2"/>
  <c r="AQ62" i="2"/>
  <c r="AQ61" i="2"/>
  <c r="AQ60" i="2"/>
  <c r="AQ59" i="2"/>
  <c r="AQ58" i="2"/>
  <c r="AQ57" i="2"/>
  <c r="AQ56" i="2"/>
  <c r="AQ55" i="2"/>
  <c r="AQ54" i="2"/>
  <c r="AQ53" i="2"/>
  <c r="AQ52" i="2"/>
  <c r="AQ51" i="2"/>
  <c r="AQ50" i="2"/>
  <c r="AQ49" i="2"/>
  <c r="AQ48" i="2"/>
  <c r="AQ47" i="2"/>
  <c r="AQ46" i="2"/>
  <c r="AQ45" i="2"/>
  <c r="AQ44" i="2"/>
  <c r="AQ43" i="2"/>
  <c r="AQ42" i="2"/>
  <c r="AQ41" i="2"/>
  <c r="AQ40" i="2"/>
  <c r="AM30" i="2"/>
  <c r="AN30" i="2" s="1"/>
  <c r="AO30" i="2" s="1"/>
  <c r="AP30" i="2" s="1"/>
  <c r="AQ30" i="2" s="1"/>
  <c r="AR30" i="2" s="1"/>
  <c r="AS30" i="2" s="1"/>
  <c r="AT30" i="2" s="1"/>
  <c r="AU30" i="2" s="1"/>
  <c r="AV30" i="2" s="1"/>
  <c r="AW30" i="2" s="1"/>
  <c r="AX30" i="2" s="1"/>
  <c r="AY30" i="2" s="1"/>
  <c r="AZ30" i="2" s="1"/>
  <c r="BA30" i="2" s="1"/>
  <c r="BB30" i="2" s="1"/>
  <c r="BC30" i="2" s="1"/>
  <c r="BD30" i="2" s="1"/>
  <c r="AM29" i="2"/>
  <c r="AN29" i="2" s="1"/>
  <c r="BC92" i="2"/>
  <c r="BC91" i="2"/>
  <c r="BC90" i="2"/>
  <c r="BC89" i="2"/>
  <c r="BC88" i="2"/>
  <c r="BC87" i="2"/>
  <c r="BC86" i="2"/>
  <c r="BC85" i="2"/>
  <c r="BC84" i="2"/>
  <c r="BC83" i="2"/>
  <c r="BC82" i="2"/>
  <c r="BC81" i="2"/>
  <c r="BC80" i="2"/>
  <c r="BC79" i="2"/>
  <c r="BC78" i="2"/>
  <c r="BC77" i="2"/>
  <c r="BC76" i="2"/>
  <c r="BC75" i="2"/>
  <c r="BC74" i="2"/>
  <c r="BC73" i="2"/>
  <c r="BC72" i="2"/>
  <c r="BC71" i="2"/>
  <c r="BC70" i="2"/>
  <c r="BC69" i="2"/>
  <c r="BC68" i="2"/>
  <c r="BC67" i="2"/>
  <c r="BC66" i="2"/>
  <c r="BC65" i="2"/>
  <c r="BC64" i="2"/>
  <c r="BC63" i="2"/>
  <c r="BC62" i="2"/>
  <c r="BC61" i="2"/>
  <c r="BC60" i="2"/>
  <c r="BC59" i="2"/>
  <c r="BC58" i="2"/>
  <c r="BC57" i="2"/>
  <c r="BC56" i="2"/>
  <c r="BC55" i="2"/>
  <c r="BC54" i="2"/>
  <c r="BC53" i="2"/>
  <c r="BC52" i="2"/>
  <c r="BC51" i="2"/>
  <c r="BC50" i="2"/>
  <c r="BC49" i="2"/>
  <c r="BC48" i="2"/>
  <c r="BC47" i="2"/>
  <c r="BC46" i="2"/>
  <c r="BC45" i="2"/>
  <c r="BC44" i="2"/>
  <c r="BC43" i="2"/>
  <c r="BB92" i="2"/>
  <c r="BB91" i="2"/>
  <c r="BB90" i="2"/>
  <c r="BB89" i="2"/>
  <c r="BB88" i="2"/>
  <c r="BB87" i="2"/>
  <c r="BB86" i="2"/>
  <c r="BB85" i="2"/>
  <c r="BB84" i="2"/>
  <c r="BB83" i="2"/>
  <c r="BB82" i="2"/>
  <c r="BB81" i="2"/>
  <c r="BB80" i="2"/>
  <c r="BB79" i="2"/>
  <c r="BB78" i="2"/>
  <c r="BB77" i="2"/>
  <c r="BB76" i="2"/>
  <c r="BB75" i="2"/>
  <c r="BB74" i="2"/>
  <c r="BB73" i="2"/>
  <c r="BB72" i="2"/>
  <c r="BB71" i="2"/>
  <c r="BB70" i="2"/>
  <c r="BB69" i="2"/>
  <c r="BB68" i="2"/>
  <c r="BB67" i="2"/>
  <c r="BB66" i="2"/>
  <c r="BB65" i="2"/>
  <c r="BB64" i="2"/>
  <c r="BB63" i="2"/>
  <c r="BB62" i="2"/>
  <c r="BB61" i="2"/>
  <c r="BB60" i="2"/>
  <c r="BB59" i="2"/>
  <c r="BB58" i="2"/>
  <c r="BB57" i="2"/>
  <c r="BB56" i="2"/>
  <c r="BB55" i="2"/>
  <c r="BB54" i="2"/>
  <c r="BB53" i="2"/>
  <c r="BB52" i="2"/>
  <c r="BB51" i="2"/>
  <c r="BB50" i="2"/>
  <c r="BB49" i="2"/>
  <c r="BB48" i="2"/>
  <c r="BB47" i="2"/>
  <c r="BB46" i="2"/>
  <c r="BB45" i="2"/>
  <c r="BB44" i="2"/>
  <c r="BB43" i="2"/>
  <c r="BA92" i="2"/>
  <c r="BA91" i="2"/>
  <c r="BA90" i="2"/>
  <c r="BA89" i="2"/>
  <c r="BA88" i="2"/>
  <c r="BA87" i="2"/>
  <c r="BA86" i="2"/>
  <c r="BA85" i="2"/>
  <c r="BA84" i="2"/>
  <c r="BA83" i="2"/>
  <c r="BA82" i="2"/>
  <c r="BA81" i="2"/>
  <c r="BA80" i="2"/>
  <c r="BA79" i="2"/>
  <c r="BA78" i="2"/>
  <c r="BA77" i="2"/>
  <c r="BA76" i="2"/>
  <c r="BA75" i="2"/>
  <c r="BA74" i="2"/>
  <c r="BA73" i="2"/>
  <c r="BA72" i="2"/>
  <c r="BA71" i="2"/>
  <c r="BA70" i="2"/>
  <c r="BA69" i="2"/>
  <c r="BA68" i="2"/>
  <c r="BA67" i="2"/>
  <c r="BA66" i="2"/>
  <c r="BA65" i="2"/>
  <c r="BA64" i="2"/>
  <c r="BA63" i="2"/>
  <c r="BA62" i="2"/>
  <c r="BA61" i="2"/>
  <c r="BA60" i="2"/>
  <c r="BA59" i="2"/>
  <c r="BA58" i="2"/>
  <c r="BA57" i="2"/>
  <c r="BA56" i="2"/>
  <c r="BA55" i="2"/>
  <c r="BA54" i="2"/>
  <c r="BA53" i="2"/>
  <c r="BA52" i="2"/>
  <c r="BA51" i="2"/>
  <c r="BA50" i="2"/>
  <c r="BA49" i="2"/>
  <c r="BA48" i="2"/>
  <c r="BA47" i="2"/>
  <c r="BA46" i="2"/>
  <c r="BA45" i="2"/>
  <c r="BA44" i="2"/>
  <c r="BA43" i="2"/>
  <c r="AZ92" i="2"/>
  <c r="AZ91" i="2"/>
  <c r="AZ90" i="2"/>
  <c r="AZ89" i="2"/>
  <c r="AZ88" i="2"/>
  <c r="AZ87" i="2"/>
  <c r="AZ86" i="2"/>
  <c r="AZ85" i="2"/>
  <c r="AZ84" i="2"/>
  <c r="AZ83" i="2"/>
  <c r="AZ82" i="2"/>
  <c r="AZ81" i="2"/>
  <c r="AZ80" i="2"/>
  <c r="AZ79" i="2"/>
  <c r="AZ78" i="2"/>
  <c r="AZ77" i="2"/>
  <c r="AZ76" i="2"/>
  <c r="AZ75" i="2"/>
  <c r="AZ74" i="2"/>
  <c r="AZ73" i="2"/>
  <c r="AZ72" i="2"/>
  <c r="AZ71" i="2"/>
  <c r="AZ70" i="2"/>
  <c r="AZ69" i="2"/>
  <c r="AZ68" i="2"/>
  <c r="AZ67" i="2"/>
  <c r="AZ66" i="2"/>
  <c r="AZ65" i="2"/>
  <c r="AZ64" i="2"/>
  <c r="AZ63" i="2"/>
  <c r="AZ62" i="2"/>
  <c r="AZ61" i="2"/>
  <c r="AZ60" i="2"/>
  <c r="AZ59" i="2"/>
  <c r="AZ58" i="2"/>
  <c r="AZ57" i="2"/>
  <c r="AZ56" i="2"/>
  <c r="AZ55" i="2"/>
  <c r="AZ54" i="2"/>
  <c r="AZ53" i="2"/>
  <c r="AZ52" i="2"/>
  <c r="AZ51" i="2"/>
  <c r="AZ50" i="2"/>
  <c r="AZ49" i="2"/>
  <c r="AZ48" i="2"/>
  <c r="AZ47" i="2"/>
  <c r="AZ46" i="2"/>
  <c r="AZ45" i="2"/>
  <c r="AZ44" i="2"/>
  <c r="AZ43" i="2"/>
  <c r="AY92" i="2"/>
  <c r="AY91" i="2"/>
  <c r="AY90" i="2"/>
  <c r="AY89" i="2"/>
  <c r="AY88" i="2"/>
  <c r="AY87" i="2"/>
  <c r="AY86" i="2"/>
  <c r="AY85" i="2"/>
  <c r="AY84" i="2"/>
  <c r="AY83" i="2"/>
  <c r="AY82" i="2"/>
  <c r="AY81" i="2"/>
  <c r="AY80" i="2"/>
  <c r="AY79" i="2"/>
  <c r="AY78" i="2"/>
  <c r="AY77" i="2"/>
  <c r="AY76" i="2"/>
  <c r="AY75" i="2"/>
  <c r="AY74" i="2"/>
  <c r="AY73" i="2"/>
  <c r="AY72" i="2"/>
  <c r="AY71" i="2"/>
  <c r="AY70" i="2"/>
  <c r="AY69" i="2"/>
  <c r="AY68" i="2"/>
  <c r="AY67" i="2"/>
  <c r="AY66" i="2"/>
  <c r="AY65" i="2"/>
  <c r="AY64" i="2"/>
  <c r="AY63" i="2"/>
  <c r="AY62" i="2"/>
  <c r="AY61" i="2"/>
  <c r="AY60" i="2"/>
  <c r="AY59" i="2"/>
  <c r="AY58" i="2"/>
  <c r="AY57" i="2"/>
  <c r="AY56" i="2"/>
  <c r="AY55" i="2"/>
  <c r="AY54" i="2"/>
  <c r="AY53" i="2"/>
  <c r="AY52" i="2"/>
  <c r="AY51" i="2"/>
  <c r="AY50" i="2"/>
  <c r="AY49" i="2"/>
  <c r="AY48" i="2"/>
  <c r="AY47" i="2"/>
  <c r="AY46" i="2"/>
  <c r="AY45" i="2"/>
  <c r="AY44" i="2"/>
  <c r="AY43" i="2"/>
  <c r="AX92" i="2"/>
  <c r="AX91" i="2"/>
  <c r="AX90" i="2"/>
  <c r="AX89" i="2"/>
  <c r="AX88" i="2"/>
  <c r="AX87" i="2"/>
  <c r="AX86" i="2"/>
  <c r="AX85" i="2"/>
  <c r="AX84" i="2"/>
  <c r="AX83" i="2"/>
  <c r="AX82" i="2"/>
  <c r="AX81" i="2"/>
  <c r="AX80" i="2"/>
  <c r="AX79" i="2"/>
  <c r="AX78" i="2"/>
  <c r="AX77" i="2"/>
  <c r="AX76" i="2"/>
  <c r="AX75" i="2"/>
  <c r="AX74" i="2"/>
  <c r="AX73" i="2"/>
  <c r="AX72" i="2"/>
  <c r="AX71" i="2"/>
  <c r="AX70" i="2"/>
  <c r="AX69" i="2"/>
  <c r="AX68" i="2"/>
  <c r="AX67" i="2"/>
  <c r="AX66" i="2"/>
  <c r="AX65" i="2"/>
  <c r="AX64" i="2"/>
  <c r="AX63" i="2"/>
  <c r="AX62" i="2"/>
  <c r="AX61" i="2"/>
  <c r="AX60" i="2"/>
  <c r="AX59" i="2"/>
  <c r="AX58" i="2"/>
  <c r="AX57" i="2"/>
  <c r="AX56" i="2"/>
  <c r="AX55" i="2"/>
  <c r="AX54" i="2"/>
  <c r="AX53" i="2"/>
  <c r="AX52" i="2"/>
  <c r="AX51" i="2"/>
  <c r="AX50" i="2"/>
  <c r="AX49" i="2"/>
  <c r="AX48" i="2"/>
  <c r="AX47" i="2"/>
  <c r="AX46" i="2"/>
  <c r="AX45" i="2"/>
  <c r="AX44" i="2"/>
  <c r="AX43" i="2"/>
  <c r="AV92" i="2"/>
  <c r="AV91" i="2"/>
  <c r="AV90" i="2"/>
  <c r="AV89" i="2"/>
  <c r="AV88" i="2"/>
  <c r="AV87" i="2"/>
  <c r="AV86" i="2"/>
  <c r="AV85" i="2"/>
  <c r="AV84" i="2"/>
  <c r="AV83" i="2"/>
  <c r="AV82" i="2"/>
  <c r="AV81" i="2"/>
  <c r="AV80" i="2"/>
  <c r="AV79" i="2"/>
  <c r="AV78" i="2"/>
  <c r="AV77" i="2"/>
  <c r="AV76" i="2"/>
  <c r="AV75" i="2"/>
  <c r="AV74" i="2"/>
  <c r="AV73" i="2"/>
  <c r="AV72" i="2"/>
  <c r="AV71" i="2"/>
  <c r="AV70" i="2"/>
  <c r="AV69" i="2"/>
  <c r="AV68" i="2"/>
  <c r="AV67" i="2"/>
  <c r="AV66" i="2"/>
  <c r="AV65" i="2"/>
  <c r="AV64" i="2"/>
  <c r="AV63" i="2"/>
  <c r="AV62" i="2"/>
  <c r="AV61" i="2"/>
  <c r="AV60" i="2"/>
  <c r="AV59" i="2"/>
  <c r="AV58" i="2"/>
  <c r="AV57" i="2"/>
  <c r="AV56" i="2"/>
  <c r="AV55" i="2"/>
  <c r="AV54" i="2"/>
  <c r="AV53" i="2"/>
  <c r="AV52" i="2"/>
  <c r="AV51" i="2"/>
  <c r="AV50" i="2"/>
  <c r="AV49" i="2"/>
  <c r="AV48" i="2"/>
  <c r="AV47" i="2"/>
  <c r="AV46" i="2"/>
  <c r="AV45" i="2"/>
  <c r="AV44" i="2"/>
  <c r="AV43" i="2"/>
  <c r="AN92" i="2"/>
  <c r="AN91" i="2"/>
  <c r="AN90" i="2"/>
  <c r="AN89" i="2"/>
  <c r="AN88" i="2"/>
  <c r="AN87" i="2"/>
  <c r="AN86" i="2"/>
  <c r="AN85" i="2"/>
  <c r="AN84" i="2"/>
  <c r="AN83" i="2"/>
  <c r="AN82" i="2"/>
  <c r="AN81" i="2"/>
  <c r="AN80" i="2"/>
  <c r="AN79" i="2"/>
  <c r="AN78" i="2"/>
  <c r="AN77" i="2"/>
  <c r="AN76" i="2"/>
  <c r="AN75" i="2"/>
  <c r="AN74" i="2"/>
  <c r="AN73" i="2"/>
  <c r="AN72" i="2"/>
  <c r="AN71" i="2"/>
  <c r="AN70" i="2"/>
  <c r="AN69" i="2"/>
  <c r="AN68" i="2"/>
  <c r="AN67" i="2"/>
  <c r="AN66" i="2"/>
  <c r="AN65" i="2"/>
  <c r="AN64" i="2"/>
  <c r="AN63" i="2"/>
  <c r="AN62" i="2"/>
  <c r="AN61" i="2"/>
  <c r="AN60" i="2"/>
  <c r="AN59" i="2"/>
  <c r="AN58" i="2"/>
  <c r="AN57" i="2"/>
  <c r="AN56" i="2"/>
  <c r="AN55" i="2"/>
  <c r="AN54" i="2"/>
  <c r="AN53" i="2"/>
  <c r="AN52" i="2"/>
  <c r="AN51" i="2"/>
  <c r="AN50" i="2"/>
  <c r="AN49" i="2"/>
  <c r="AN48" i="2"/>
  <c r="AN47" i="2"/>
  <c r="AN46" i="2"/>
  <c r="AN45" i="2"/>
  <c r="AN44" i="2"/>
  <c r="AN43" i="2"/>
  <c r="AM92" i="2"/>
  <c r="AM91" i="2"/>
  <c r="AM90" i="2"/>
  <c r="AM89" i="2"/>
  <c r="AM88" i="2"/>
  <c r="AM87" i="2"/>
  <c r="AM86" i="2"/>
  <c r="AM85" i="2"/>
  <c r="AM84" i="2"/>
  <c r="AM83" i="2"/>
  <c r="AM82" i="2"/>
  <c r="AM81" i="2"/>
  <c r="AM80" i="2"/>
  <c r="AM79" i="2"/>
  <c r="AM78" i="2"/>
  <c r="AM77" i="2"/>
  <c r="AM76" i="2"/>
  <c r="AM75" i="2"/>
  <c r="AM74" i="2"/>
  <c r="AM73" i="2"/>
  <c r="AM72" i="2"/>
  <c r="AM71" i="2"/>
  <c r="AM70" i="2"/>
  <c r="AM69" i="2"/>
  <c r="AM68" i="2"/>
  <c r="AM67" i="2"/>
  <c r="AM66" i="2"/>
  <c r="AM65" i="2"/>
  <c r="AM64" i="2"/>
  <c r="AM63" i="2"/>
  <c r="AM62" i="2"/>
  <c r="AM61" i="2"/>
  <c r="AM60" i="2"/>
  <c r="AM59" i="2"/>
  <c r="AM58" i="2"/>
  <c r="AM57" i="2"/>
  <c r="AM56" i="2"/>
  <c r="AM55" i="2"/>
  <c r="AM54" i="2"/>
  <c r="AM53" i="2"/>
  <c r="AM52" i="2"/>
  <c r="AM51" i="2"/>
  <c r="AM50" i="2"/>
  <c r="AM49" i="2"/>
  <c r="AM48" i="2"/>
  <c r="AM47" i="2"/>
  <c r="AM46" i="2"/>
  <c r="AM45" i="2"/>
  <c r="AM44" i="2"/>
  <c r="AM43" i="2"/>
  <c r="AL43" i="2"/>
  <c r="AL44" i="2"/>
  <c r="AL45" i="2"/>
  <c r="AL46" i="2"/>
  <c r="AL47" i="2"/>
  <c r="AL48" i="2"/>
  <c r="AL49" i="2"/>
  <c r="AL50" i="2"/>
  <c r="AL51" i="2"/>
  <c r="AL52" i="2"/>
  <c r="AL53" i="2"/>
  <c r="AL54" i="2"/>
  <c r="AL55" i="2"/>
  <c r="AL56" i="2"/>
  <c r="AL57" i="2"/>
  <c r="AL58" i="2"/>
  <c r="AL59" i="2"/>
  <c r="AL60" i="2"/>
  <c r="AL61" i="2"/>
  <c r="AL62" i="2"/>
  <c r="AL63" i="2"/>
  <c r="AL64" i="2"/>
  <c r="AL65" i="2"/>
  <c r="AL66" i="2"/>
  <c r="AL67" i="2"/>
  <c r="AL68" i="2"/>
  <c r="AL69" i="2"/>
  <c r="AL70" i="2"/>
  <c r="AL71" i="2"/>
  <c r="AL72" i="2"/>
  <c r="AL73" i="2"/>
  <c r="AL74" i="2"/>
  <c r="AL75" i="2"/>
  <c r="AL76" i="2"/>
  <c r="AL77" i="2"/>
  <c r="AL78" i="2"/>
  <c r="AL79" i="2"/>
  <c r="AL80" i="2"/>
  <c r="AL81" i="2"/>
  <c r="AL82" i="2"/>
  <c r="AL83" i="2"/>
  <c r="AL84" i="2"/>
  <c r="AL85" i="2"/>
  <c r="AL86" i="2"/>
  <c r="AL87" i="2"/>
  <c r="AL88" i="2"/>
  <c r="AL89" i="2"/>
  <c r="AL90" i="2"/>
  <c r="AL91" i="2"/>
  <c r="AL92" i="2"/>
  <c r="AM31" i="2"/>
  <c r="AN31" i="2"/>
  <c r="AO31" i="2"/>
  <c r="AP31" i="2"/>
  <c r="AQ31" i="2"/>
  <c r="AR31" i="2"/>
  <c r="AS31" i="2"/>
  <c r="AT31" i="2"/>
  <c r="AU31" i="2"/>
  <c r="AV31" i="2"/>
  <c r="AW31" i="2"/>
  <c r="AX31" i="2"/>
  <c r="AY31" i="2"/>
  <c r="AZ31" i="2"/>
  <c r="BA31" i="2"/>
  <c r="BB31" i="2"/>
  <c r="BC31" i="2"/>
  <c r="BD31" i="2"/>
  <c r="AM32" i="2"/>
  <c r="AN32" i="2"/>
  <c r="AO32" i="2"/>
  <c r="AP32" i="2"/>
  <c r="AQ32" i="2"/>
  <c r="AR32" i="2"/>
  <c r="AS32" i="2"/>
  <c r="AT32" i="2"/>
  <c r="AU32" i="2"/>
  <c r="AV32" i="2"/>
  <c r="AW32" i="2"/>
  <c r="AX32" i="2"/>
  <c r="AY32" i="2"/>
  <c r="AZ32" i="2"/>
  <c r="BA32" i="2"/>
  <c r="BB32" i="2"/>
  <c r="BC32" i="2"/>
  <c r="BD32" i="2"/>
  <c r="AL32" i="2"/>
  <c r="D32" i="154"/>
  <c r="D33" i="154"/>
  <c r="V32" i="154" l="1"/>
  <c r="BC32" i="154"/>
  <c r="V33" i="154"/>
  <c r="BC33" i="154"/>
  <c r="C33" i="176"/>
  <c r="B33" i="176" s="1"/>
  <c r="C32" i="176"/>
  <c r="C32" i="177" s="1"/>
  <c r="BJ30" i="2"/>
  <c r="BK30" i="2" s="1"/>
  <c r="BE30" i="2"/>
  <c r="BF30" i="2" s="1"/>
  <c r="BG30" i="2" s="1"/>
  <c r="BH30" i="2" s="1"/>
  <c r="BI30" i="2" s="1"/>
  <c r="AF32" i="154"/>
  <c r="AG32" i="154"/>
  <c r="AF33" i="154"/>
  <c r="AG33" i="154"/>
  <c r="L17" i="168"/>
  <c r="K17" i="166"/>
  <c r="M17" i="168"/>
  <c r="L17" i="166"/>
  <c r="P33" i="154"/>
  <c r="AW33" i="154" s="1"/>
  <c r="I33" i="154"/>
  <c r="AP33" i="154" s="1"/>
  <c r="H33" i="154"/>
  <c r="AO33" i="154" s="1"/>
  <c r="K33" i="154"/>
  <c r="L33" i="154"/>
  <c r="AS33" i="154" s="1"/>
  <c r="AO29" i="2"/>
  <c r="B2" i="161"/>
  <c r="Q33" i="176" l="1"/>
  <c r="C33" i="177"/>
  <c r="O33" i="177" s="1"/>
  <c r="B32" i="176"/>
  <c r="Q32" i="176"/>
  <c r="K32" i="177" s="1"/>
  <c r="W32" i="177"/>
  <c r="I32" i="177"/>
  <c r="D32" i="177"/>
  <c r="H32" i="177"/>
  <c r="B32" i="177"/>
  <c r="R32" i="177"/>
  <c r="E32" i="177"/>
  <c r="S32" i="177"/>
  <c r="O32" i="177"/>
  <c r="G32" i="177"/>
  <c r="T32" i="177"/>
  <c r="V32" i="177"/>
  <c r="F32" i="177"/>
  <c r="J32" i="177"/>
  <c r="U32" i="177"/>
  <c r="N32" i="177"/>
  <c r="P32" i="177"/>
  <c r="Q32" i="177"/>
  <c r="AP29" i="2"/>
  <c r="H32" i="154"/>
  <c r="AO32" i="154" s="1"/>
  <c r="AO33" i="2"/>
  <c r="B2" i="4"/>
  <c r="D18" i="4" s="1"/>
  <c r="H33" i="177" l="1"/>
  <c r="U33" i="177"/>
  <c r="T33" i="177"/>
  <c r="I33" i="177"/>
  <c r="G33" i="177"/>
  <c r="K33" i="177"/>
  <c r="E33" i="177"/>
  <c r="B33" i="177"/>
  <c r="J33" i="177"/>
  <c r="R33" i="177"/>
  <c r="Q33" i="177"/>
  <c r="F33" i="177"/>
  <c r="P33" i="177"/>
  <c r="V33" i="177"/>
  <c r="N33" i="177"/>
  <c r="W33" i="177"/>
  <c r="S33" i="177"/>
  <c r="D33" i="177"/>
  <c r="AQ29" i="2"/>
  <c r="I32" i="154"/>
  <c r="AP32" i="154" s="1"/>
  <c r="AP33" i="2"/>
  <c r="C3" i="161"/>
  <c r="B3" i="161"/>
  <c r="C2" i="161"/>
  <c r="AR29" i="2" l="1"/>
  <c r="AQ33" i="2"/>
  <c r="AS29" i="2" l="1"/>
  <c r="AR33" i="2"/>
  <c r="B18" i="4"/>
  <c r="C18" i="4"/>
  <c r="AI34" i="2"/>
  <c r="AJ34" i="2"/>
  <c r="AI35" i="2"/>
  <c r="U33" i="154" s="1"/>
  <c r="BB33" i="154" s="1"/>
  <c r="AJ35" i="2"/>
  <c r="AI36" i="2"/>
  <c r="AJ36" i="2"/>
  <c r="AI37" i="2"/>
  <c r="AJ37" i="2"/>
  <c r="AI38" i="2"/>
  <c r="AJ38" i="2"/>
  <c r="AI39" i="2"/>
  <c r="AJ39" i="2"/>
  <c r="AI40" i="2"/>
  <c r="AJ40" i="2"/>
  <c r="AI41" i="2"/>
  <c r="AJ41" i="2"/>
  <c r="AI42" i="2"/>
  <c r="AJ42" i="2"/>
  <c r="AI43" i="2"/>
  <c r="AJ43" i="2"/>
  <c r="AI44" i="2"/>
  <c r="AJ44" i="2"/>
  <c r="AI45" i="2"/>
  <c r="AJ45" i="2"/>
  <c r="AI46" i="2"/>
  <c r="AJ46" i="2"/>
  <c r="AI47" i="2"/>
  <c r="AJ47" i="2"/>
  <c r="AI48" i="2"/>
  <c r="AJ48" i="2"/>
  <c r="AI49" i="2"/>
  <c r="AJ49" i="2"/>
  <c r="AI50" i="2"/>
  <c r="AJ50" i="2"/>
  <c r="AI51" i="2"/>
  <c r="AJ51" i="2"/>
  <c r="AI52" i="2"/>
  <c r="AJ52" i="2"/>
  <c r="AI53" i="2"/>
  <c r="AJ53" i="2"/>
  <c r="AI54" i="2"/>
  <c r="AJ54" i="2"/>
  <c r="AI55" i="2"/>
  <c r="AJ55" i="2"/>
  <c r="AI56" i="2"/>
  <c r="AJ56" i="2"/>
  <c r="AI57" i="2"/>
  <c r="AJ57" i="2"/>
  <c r="AI58" i="2"/>
  <c r="AJ58" i="2"/>
  <c r="AI59" i="2"/>
  <c r="AJ59" i="2"/>
  <c r="AI60" i="2"/>
  <c r="AJ60" i="2"/>
  <c r="AI61" i="2"/>
  <c r="AJ61" i="2"/>
  <c r="AI62" i="2"/>
  <c r="AJ62" i="2"/>
  <c r="AI63" i="2"/>
  <c r="AJ63" i="2"/>
  <c r="AI64" i="2"/>
  <c r="AJ64" i="2"/>
  <c r="AI65" i="2"/>
  <c r="AJ65" i="2"/>
  <c r="AI66" i="2"/>
  <c r="AJ66" i="2"/>
  <c r="AI67" i="2"/>
  <c r="AJ67" i="2"/>
  <c r="AI68" i="2"/>
  <c r="AJ68" i="2"/>
  <c r="AI69" i="2"/>
  <c r="AJ69" i="2"/>
  <c r="AI70" i="2"/>
  <c r="AJ70" i="2"/>
  <c r="AI71" i="2"/>
  <c r="AJ71" i="2"/>
  <c r="AI72" i="2"/>
  <c r="AJ72" i="2"/>
  <c r="AI73" i="2"/>
  <c r="AJ73" i="2"/>
  <c r="AI74" i="2"/>
  <c r="AJ74" i="2"/>
  <c r="AI75" i="2"/>
  <c r="AJ75" i="2"/>
  <c r="AI76" i="2"/>
  <c r="AJ76" i="2"/>
  <c r="AI77" i="2"/>
  <c r="AJ77" i="2"/>
  <c r="AI78" i="2"/>
  <c r="AJ78" i="2"/>
  <c r="AI79" i="2"/>
  <c r="AJ79" i="2"/>
  <c r="AI80" i="2"/>
  <c r="AJ80" i="2"/>
  <c r="AI81" i="2"/>
  <c r="AJ81" i="2"/>
  <c r="AI82" i="2"/>
  <c r="AJ82" i="2"/>
  <c r="AI83" i="2"/>
  <c r="AJ83" i="2"/>
  <c r="AI84" i="2"/>
  <c r="AJ84" i="2"/>
  <c r="AI85" i="2"/>
  <c r="AJ85" i="2"/>
  <c r="AI86" i="2"/>
  <c r="AJ86" i="2"/>
  <c r="AI87" i="2"/>
  <c r="AJ87" i="2"/>
  <c r="AI88" i="2"/>
  <c r="AJ88" i="2"/>
  <c r="AI89" i="2"/>
  <c r="AJ89" i="2"/>
  <c r="AI90" i="2"/>
  <c r="AJ90" i="2"/>
  <c r="AI91" i="2"/>
  <c r="AJ91" i="2"/>
  <c r="AI92" i="2"/>
  <c r="AJ92" i="2"/>
  <c r="AJ33" i="2"/>
  <c r="AI33" i="2"/>
  <c r="U32" i="154" l="1"/>
  <c r="BB32" i="154" s="1"/>
  <c r="BJ33" i="2"/>
  <c r="BK33" i="2"/>
  <c r="X32" i="154"/>
  <c r="BE32" i="154" s="1"/>
  <c r="AZ41" i="2"/>
  <c r="AN41" i="2"/>
  <c r="AL41" i="2"/>
  <c r="AV41" i="2"/>
  <c r="BC41" i="2"/>
  <c r="AY41" i="2"/>
  <c r="AM41" i="2"/>
  <c r="BB41" i="2"/>
  <c r="AX41" i="2"/>
  <c r="BA41" i="2"/>
  <c r="BA40" i="2"/>
  <c r="AV40" i="2"/>
  <c r="AZ40" i="2"/>
  <c r="AN40" i="2"/>
  <c r="BB40" i="2"/>
  <c r="AX40" i="2"/>
  <c r="AL40" i="2"/>
  <c r="BC40" i="2"/>
  <c r="AY40" i="2"/>
  <c r="AM40" i="2"/>
  <c r="BC42" i="2"/>
  <c r="AY42" i="2"/>
  <c r="AM42" i="2"/>
  <c r="BB42" i="2"/>
  <c r="AX42" i="2"/>
  <c r="AL42" i="2"/>
  <c r="BA42" i="2"/>
  <c r="AV42" i="2"/>
  <c r="AZ42" i="2"/>
  <c r="AN42" i="2"/>
  <c r="O33" i="154"/>
  <c r="AV33" i="154" s="1"/>
  <c r="M33" i="154"/>
  <c r="AT33" i="154" s="1"/>
  <c r="G33" i="154"/>
  <c r="AN33" i="154" s="1"/>
  <c r="F33" i="154"/>
  <c r="AM33" i="154" s="1"/>
  <c r="N33" i="154"/>
  <c r="AU33" i="154" s="1"/>
  <c r="J33" i="154"/>
  <c r="AQ33" i="154" s="1"/>
  <c r="E33" i="154"/>
  <c r="AL33" i="154" s="1"/>
  <c r="AL33" i="2"/>
  <c r="AN33" i="2"/>
  <c r="AM33" i="2"/>
  <c r="AT29" i="2"/>
  <c r="AS33" i="2"/>
  <c r="E32" i="154"/>
  <c r="AL32" i="154" s="1"/>
  <c r="G32" i="154"/>
  <c r="AN32" i="154" s="1"/>
  <c r="F32" i="154"/>
  <c r="AM32" i="154" s="1"/>
  <c r="W32" i="154" l="1"/>
  <c r="BD32" i="154" s="1"/>
  <c r="W33" i="154"/>
  <c r="BD33" i="154" s="1"/>
  <c r="X33" i="154"/>
  <c r="BE33" i="154" s="1"/>
  <c r="AR33" i="154"/>
  <c r="AU29" i="2"/>
  <c r="AT33" i="2"/>
  <c r="K32" i="154"/>
  <c r="AR32" i="154" s="1"/>
  <c r="C32" i="154"/>
  <c r="C33" i="154"/>
  <c r="C34" i="154"/>
  <c r="C35" i="154"/>
  <c r="C36" i="154"/>
  <c r="C37" i="154"/>
  <c r="C38" i="154"/>
  <c r="C39" i="154"/>
  <c r="C40" i="154"/>
  <c r="C41" i="154"/>
  <c r="C42" i="154"/>
  <c r="C43" i="154"/>
  <c r="C44" i="154"/>
  <c r="C45" i="154"/>
  <c r="C46" i="154"/>
  <c r="C47" i="154"/>
  <c r="C48" i="154"/>
  <c r="C49" i="154"/>
  <c r="C50" i="154"/>
  <c r="C51" i="154"/>
  <c r="C52" i="154"/>
  <c r="C53" i="154"/>
  <c r="C54" i="154"/>
  <c r="C55" i="154"/>
  <c r="C56" i="154"/>
  <c r="C57" i="154"/>
  <c r="C58" i="154"/>
  <c r="C59" i="154"/>
  <c r="C60" i="154"/>
  <c r="C61" i="154"/>
  <c r="C62" i="154"/>
  <c r="C63" i="154"/>
  <c r="C64" i="154"/>
  <c r="C65" i="154"/>
  <c r="C66" i="154"/>
  <c r="C67" i="154"/>
  <c r="C68" i="154"/>
  <c r="C69" i="154"/>
  <c r="C70" i="154"/>
  <c r="C71" i="154"/>
  <c r="C72" i="154"/>
  <c r="C73" i="154"/>
  <c r="C74" i="154"/>
  <c r="C75" i="154"/>
  <c r="C76" i="154"/>
  <c r="C77" i="154"/>
  <c r="C78" i="154"/>
  <c r="C79" i="154"/>
  <c r="C80" i="154"/>
  <c r="C81" i="154"/>
  <c r="C82" i="154"/>
  <c r="C83" i="154"/>
  <c r="C84" i="154"/>
  <c r="C85" i="154"/>
  <c r="C86" i="154"/>
  <c r="C87" i="154"/>
  <c r="C88" i="154"/>
  <c r="C89" i="154"/>
  <c r="C90" i="154"/>
  <c r="C31" i="154"/>
  <c r="AI33" i="154"/>
  <c r="D34" i="154"/>
  <c r="V34" i="154" s="1"/>
  <c r="BC34" i="154" s="1"/>
  <c r="D35" i="154"/>
  <c r="V35" i="154" s="1"/>
  <c r="D36" i="154"/>
  <c r="V36" i="154" s="1"/>
  <c r="D37" i="154"/>
  <c r="V37" i="154" s="1"/>
  <c r="D38" i="154"/>
  <c r="V38" i="154" s="1"/>
  <c r="D39" i="154"/>
  <c r="V39" i="154" s="1"/>
  <c r="D40" i="154"/>
  <c r="V40" i="154" s="1"/>
  <c r="D41" i="154"/>
  <c r="V41" i="154" s="1"/>
  <c r="D42" i="154"/>
  <c r="V42" i="154" s="1"/>
  <c r="D43" i="154"/>
  <c r="V43" i="154" s="1"/>
  <c r="D44" i="154"/>
  <c r="V44" i="154" s="1"/>
  <c r="D45" i="154"/>
  <c r="V45" i="154" s="1"/>
  <c r="D46" i="154"/>
  <c r="V46" i="154" s="1"/>
  <c r="D47" i="154"/>
  <c r="V47" i="154" s="1"/>
  <c r="D48" i="154"/>
  <c r="V48" i="154" s="1"/>
  <c r="D49" i="154"/>
  <c r="V49" i="154" s="1"/>
  <c r="D50" i="154"/>
  <c r="V50" i="154" s="1"/>
  <c r="D51" i="154"/>
  <c r="V51" i="154" s="1"/>
  <c r="D52" i="154"/>
  <c r="V52" i="154" s="1"/>
  <c r="D53" i="154"/>
  <c r="V53" i="154" s="1"/>
  <c r="D54" i="154"/>
  <c r="V54" i="154" s="1"/>
  <c r="D55" i="154"/>
  <c r="V55" i="154" s="1"/>
  <c r="D56" i="154"/>
  <c r="V56" i="154" s="1"/>
  <c r="D57" i="154"/>
  <c r="V57" i="154" s="1"/>
  <c r="D58" i="154"/>
  <c r="V58" i="154" s="1"/>
  <c r="D59" i="154"/>
  <c r="V59" i="154" s="1"/>
  <c r="D60" i="154"/>
  <c r="V60" i="154" s="1"/>
  <c r="D61" i="154"/>
  <c r="V61" i="154" s="1"/>
  <c r="D62" i="154"/>
  <c r="V62" i="154" s="1"/>
  <c r="D63" i="154"/>
  <c r="V63" i="154" s="1"/>
  <c r="D64" i="154"/>
  <c r="V64" i="154" s="1"/>
  <c r="D65" i="154"/>
  <c r="V65" i="154" s="1"/>
  <c r="D66" i="154"/>
  <c r="V66" i="154" s="1"/>
  <c r="D67" i="154"/>
  <c r="V67" i="154" s="1"/>
  <c r="D68" i="154"/>
  <c r="V68" i="154" s="1"/>
  <c r="D69" i="154"/>
  <c r="V69" i="154" s="1"/>
  <c r="D70" i="154"/>
  <c r="V70" i="154" s="1"/>
  <c r="D71" i="154"/>
  <c r="V71" i="154" s="1"/>
  <c r="D72" i="154"/>
  <c r="V72" i="154" s="1"/>
  <c r="D73" i="154"/>
  <c r="V73" i="154" s="1"/>
  <c r="D74" i="154"/>
  <c r="V74" i="154" s="1"/>
  <c r="D75" i="154"/>
  <c r="V75" i="154" s="1"/>
  <c r="D76" i="154"/>
  <c r="V76" i="154" s="1"/>
  <c r="D77" i="154"/>
  <c r="V77" i="154" s="1"/>
  <c r="D78" i="154"/>
  <c r="V78" i="154" s="1"/>
  <c r="D79" i="154"/>
  <c r="V79" i="154" s="1"/>
  <c r="D80" i="154"/>
  <c r="V80" i="154" s="1"/>
  <c r="D81" i="154"/>
  <c r="V81" i="154" s="1"/>
  <c r="D82" i="154"/>
  <c r="V82" i="154" s="1"/>
  <c r="D83" i="154"/>
  <c r="V83" i="154" s="1"/>
  <c r="D84" i="154"/>
  <c r="V84" i="154" s="1"/>
  <c r="D85" i="154"/>
  <c r="V85" i="154" s="1"/>
  <c r="D86" i="154"/>
  <c r="V86" i="154" s="1"/>
  <c r="D87" i="154"/>
  <c r="V87" i="154" s="1"/>
  <c r="D88" i="154"/>
  <c r="V88" i="154" s="1"/>
  <c r="D89" i="154"/>
  <c r="V89" i="154" s="1"/>
  <c r="D90" i="154"/>
  <c r="V90" i="154" s="1"/>
  <c r="D31" i="154"/>
  <c r="AN30" i="154"/>
  <c r="AM30" i="154"/>
  <c r="AL30" i="154"/>
  <c r="V31" i="154" l="1"/>
  <c r="BC31" i="154" s="1"/>
  <c r="U34" i="154"/>
  <c r="BB34" i="154" s="1"/>
  <c r="U59" i="154"/>
  <c r="BB59" i="154"/>
  <c r="U43" i="154"/>
  <c r="BB43" i="154"/>
  <c r="U76" i="154"/>
  <c r="BB76" i="154"/>
  <c r="U73" i="154"/>
  <c r="BB73" i="154"/>
  <c r="U41" i="154"/>
  <c r="BB41" i="154"/>
  <c r="U72" i="154"/>
  <c r="BB72" i="154"/>
  <c r="U56" i="154"/>
  <c r="BB56" i="154"/>
  <c r="U40" i="154"/>
  <c r="BB40" i="154"/>
  <c r="U71" i="154"/>
  <c r="BB71" i="154"/>
  <c r="U55" i="154"/>
  <c r="BB55" i="154"/>
  <c r="U39" i="154"/>
  <c r="BB39" i="154"/>
  <c r="U58" i="154"/>
  <c r="BB58" i="154"/>
  <c r="U86" i="154"/>
  <c r="BB86" i="154"/>
  <c r="U70" i="154"/>
  <c r="BB70" i="154"/>
  <c r="U54" i="154"/>
  <c r="BB54" i="154"/>
  <c r="U38" i="154"/>
  <c r="BB38" i="154"/>
  <c r="U74" i="154"/>
  <c r="BB74" i="154"/>
  <c r="U69" i="154"/>
  <c r="BB69" i="154"/>
  <c r="U53" i="154"/>
  <c r="BB53" i="154"/>
  <c r="U37" i="154"/>
  <c r="BB37" i="154"/>
  <c r="U75" i="154"/>
  <c r="BB75" i="154"/>
  <c r="U84" i="154"/>
  <c r="BB84" i="154"/>
  <c r="U68" i="154"/>
  <c r="BB68" i="154"/>
  <c r="U52" i="154"/>
  <c r="BB52" i="154"/>
  <c r="U36" i="154"/>
  <c r="BB36" i="154"/>
  <c r="U60" i="154"/>
  <c r="BB60" i="154"/>
  <c r="U90" i="154"/>
  <c r="BB90" i="154"/>
  <c r="U67" i="154"/>
  <c r="BB67" i="154"/>
  <c r="U51" i="154"/>
  <c r="BB51" i="154"/>
  <c r="U35" i="154"/>
  <c r="BB35" i="154"/>
  <c r="U87" i="154"/>
  <c r="BB87" i="154"/>
  <c r="U50" i="154"/>
  <c r="BB50" i="154"/>
  <c r="U88" i="154"/>
  <c r="BB88" i="154"/>
  <c r="U66" i="154"/>
  <c r="BB66" i="154"/>
  <c r="U81" i="154"/>
  <c r="BB81" i="154"/>
  <c r="U65" i="154"/>
  <c r="BB65" i="154"/>
  <c r="U49" i="154"/>
  <c r="BB49" i="154"/>
  <c r="U42" i="154"/>
  <c r="BB42" i="154"/>
  <c r="U64" i="154"/>
  <c r="BB64" i="154"/>
  <c r="U48" i="154"/>
  <c r="BB48" i="154"/>
  <c r="U89" i="154"/>
  <c r="BB89" i="154"/>
  <c r="U83" i="154"/>
  <c r="BB83" i="154"/>
  <c r="U82" i="154"/>
  <c r="BB82" i="154"/>
  <c r="U80" i="154"/>
  <c r="BB80" i="154"/>
  <c r="U79" i="154"/>
  <c r="BB79" i="154"/>
  <c r="U63" i="154"/>
  <c r="BB63" i="154"/>
  <c r="U47" i="154"/>
  <c r="BB47" i="154"/>
  <c r="U85" i="154"/>
  <c r="BB85" i="154"/>
  <c r="U78" i="154"/>
  <c r="BB78" i="154"/>
  <c r="U62" i="154"/>
  <c r="BB62" i="154"/>
  <c r="U44" i="154"/>
  <c r="BB44" i="154"/>
  <c r="U57" i="154"/>
  <c r="BB57" i="154"/>
  <c r="U46" i="154"/>
  <c r="BB46" i="154"/>
  <c r="U77" i="154"/>
  <c r="BB77" i="154"/>
  <c r="U61" i="154"/>
  <c r="BB61" i="154"/>
  <c r="U45" i="154"/>
  <c r="BB45" i="154"/>
  <c r="C59" i="176"/>
  <c r="Q59" i="176" s="1"/>
  <c r="C43" i="176"/>
  <c r="Q43" i="176" s="1"/>
  <c r="C42" i="176"/>
  <c r="Q42" i="176" s="1"/>
  <c r="C73" i="176"/>
  <c r="Q73" i="176" s="1"/>
  <c r="C57" i="176"/>
  <c r="Q57" i="176" s="1"/>
  <c r="C41" i="176"/>
  <c r="Q41" i="176" s="1"/>
  <c r="C56" i="176"/>
  <c r="Q56" i="176" s="1"/>
  <c r="C40" i="176"/>
  <c r="Q40" i="176" s="1"/>
  <c r="C71" i="176"/>
  <c r="Q71" i="176" s="1"/>
  <c r="C55" i="176"/>
  <c r="Q55" i="176" s="1"/>
  <c r="C39" i="176"/>
  <c r="Q39" i="176" s="1"/>
  <c r="C75" i="176"/>
  <c r="Q75" i="176" s="1"/>
  <c r="C70" i="176"/>
  <c r="Q70" i="176" s="1"/>
  <c r="C54" i="176"/>
  <c r="Q54" i="176" s="1"/>
  <c r="C38" i="176"/>
  <c r="Q38" i="176" s="1"/>
  <c r="C85" i="176"/>
  <c r="Q85" i="176" s="1"/>
  <c r="C69" i="176"/>
  <c r="Q69" i="176" s="1"/>
  <c r="C53" i="176"/>
  <c r="Q53" i="176" s="1"/>
  <c r="C37" i="176"/>
  <c r="Q37" i="176" s="1"/>
  <c r="C89" i="176"/>
  <c r="Q89" i="176" s="1"/>
  <c r="C68" i="176"/>
  <c r="Q68" i="176" s="1"/>
  <c r="C36" i="176"/>
  <c r="Q36" i="176" s="1"/>
  <c r="C72" i="176"/>
  <c r="Q72" i="176" s="1"/>
  <c r="C67" i="176"/>
  <c r="Q67" i="176" s="1"/>
  <c r="C51" i="176"/>
  <c r="Q51" i="176" s="1"/>
  <c r="C35" i="176"/>
  <c r="Q35" i="176" s="1"/>
  <c r="C88" i="176"/>
  <c r="Q88" i="176" s="1"/>
  <c r="C52" i="176"/>
  <c r="Q52" i="176" s="1"/>
  <c r="C82" i="176"/>
  <c r="Q82" i="176" s="1"/>
  <c r="C66" i="176"/>
  <c r="Q66" i="176" s="1"/>
  <c r="C50" i="176"/>
  <c r="Q50" i="176" s="1"/>
  <c r="C34" i="176"/>
  <c r="Q34" i="176" s="1"/>
  <c r="C90" i="176"/>
  <c r="Q90" i="176" s="1"/>
  <c r="C84" i="176"/>
  <c r="Q84" i="176" s="1"/>
  <c r="C83" i="176"/>
  <c r="Q83" i="176" s="1"/>
  <c r="C81" i="176"/>
  <c r="Q81" i="176" s="1"/>
  <c r="C65" i="176"/>
  <c r="Q65" i="176" s="1"/>
  <c r="C49" i="176"/>
  <c r="Q49" i="176" s="1"/>
  <c r="C80" i="176"/>
  <c r="Q80" i="176" s="1"/>
  <c r="C48" i="176"/>
  <c r="Q48" i="176" s="1"/>
  <c r="C79" i="176"/>
  <c r="Q79" i="176" s="1"/>
  <c r="C63" i="176"/>
  <c r="Q63" i="176" s="1"/>
  <c r="C47" i="176"/>
  <c r="Q47" i="176" s="1"/>
  <c r="C74" i="176"/>
  <c r="Q74" i="176" s="1"/>
  <c r="C87" i="176"/>
  <c r="Q87" i="176" s="1"/>
  <c r="C62" i="176"/>
  <c r="Q62" i="176" s="1"/>
  <c r="C31" i="176"/>
  <c r="C31" i="177" s="1"/>
  <c r="C86" i="176"/>
  <c r="Q86" i="176" s="1"/>
  <c r="C78" i="176"/>
  <c r="Q78" i="176" s="1"/>
  <c r="C46" i="176"/>
  <c r="Q46" i="176" s="1"/>
  <c r="C77" i="176"/>
  <c r="Q77" i="176" s="1"/>
  <c r="C61" i="176"/>
  <c r="Q61" i="176" s="1"/>
  <c r="C45" i="176"/>
  <c r="Q45" i="176" s="1"/>
  <c r="C58" i="176"/>
  <c r="Q58" i="176" s="1"/>
  <c r="C64" i="176"/>
  <c r="Q64" i="176" s="1"/>
  <c r="C76" i="176"/>
  <c r="Q76" i="176" s="1"/>
  <c r="C60" i="176"/>
  <c r="Q60" i="176" s="1"/>
  <c r="C44" i="176"/>
  <c r="Q44" i="176" s="1"/>
  <c r="C44" i="177"/>
  <c r="B59" i="176"/>
  <c r="B42" i="176"/>
  <c r="B57" i="176"/>
  <c r="B41" i="176"/>
  <c r="B72" i="176"/>
  <c r="B56" i="176"/>
  <c r="B55" i="176"/>
  <c r="B39" i="176"/>
  <c r="C38" i="177"/>
  <c r="C78" i="177"/>
  <c r="B53" i="176"/>
  <c r="B84" i="176"/>
  <c r="B36" i="176"/>
  <c r="B79" i="176"/>
  <c r="B83" i="176"/>
  <c r="B35" i="176"/>
  <c r="C66" i="177"/>
  <c r="C50" i="177"/>
  <c r="C65" i="177"/>
  <c r="B46" i="176"/>
  <c r="B80" i="176"/>
  <c r="C80" i="177"/>
  <c r="BA75" i="154"/>
  <c r="AZ75" i="154"/>
  <c r="AY75" i="154"/>
  <c r="AX75" i="154"/>
  <c r="BA59" i="154"/>
  <c r="AZ59" i="154"/>
  <c r="AY59" i="154"/>
  <c r="AX59" i="154"/>
  <c r="BA47" i="154"/>
  <c r="AZ47" i="154"/>
  <c r="AY47" i="154"/>
  <c r="AX47" i="154"/>
  <c r="AZ82" i="154"/>
  <c r="AY82" i="154"/>
  <c r="AX82" i="154"/>
  <c r="BA82" i="154"/>
  <c r="AZ66" i="154"/>
  <c r="AY66" i="154"/>
  <c r="AX66" i="154"/>
  <c r="BA66" i="154"/>
  <c r="AZ50" i="154"/>
  <c r="AY50" i="154"/>
  <c r="AX50" i="154"/>
  <c r="BA50" i="154"/>
  <c r="AY85" i="154"/>
  <c r="AX85" i="154"/>
  <c r="BA85" i="154"/>
  <c r="AZ85" i="154"/>
  <c r="AY77" i="154"/>
  <c r="AX77" i="154"/>
  <c r="BA77" i="154"/>
  <c r="AZ77" i="154"/>
  <c r="AY69" i="154"/>
  <c r="AX69" i="154"/>
  <c r="BA69" i="154"/>
  <c r="AZ69" i="154"/>
  <c r="AY61" i="154"/>
  <c r="AX61" i="154"/>
  <c r="BA61" i="154"/>
  <c r="AZ61" i="154"/>
  <c r="AY49" i="154"/>
  <c r="AX49" i="154"/>
  <c r="BA49" i="154"/>
  <c r="AZ49" i="154"/>
  <c r="AY41" i="154"/>
  <c r="AX41" i="154"/>
  <c r="BA41" i="154"/>
  <c r="AZ41" i="154"/>
  <c r="AY37" i="154"/>
  <c r="AX37" i="154"/>
  <c r="BA37" i="154"/>
  <c r="AZ37" i="154"/>
  <c r="BA87" i="154"/>
  <c r="AZ87" i="154"/>
  <c r="AY87" i="154"/>
  <c r="AX87" i="154"/>
  <c r="BA71" i="154"/>
  <c r="AZ71" i="154"/>
  <c r="AY71" i="154"/>
  <c r="AX71" i="154"/>
  <c r="BA55" i="154"/>
  <c r="AZ55" i="154"/>
  <c r="AY55" i="154"/>
  <c r="AX55" i="154"/>
  <c r="BA39" i="154"/>
  <c r="AZ39" i="154"/>
  <c r="AY39" i="154"/>
  <c r="AX39" i="154"/>
  <c r="AZ86" i="154"/>
  <c r="AY86" i="154"/>
  <c r="AX86" i="154"/>
  <c r="BA86" i="154"/>
  <c r="AZ74" i="154"/>
  <c r="AY74" i="154"/>
  <c r="AX74" i="154"/>
  <c r="BA74" i="154"/>
  <c r="AZ62" i="154"/>
  <c r="AY62" i="154"/>
  <c r="AX62" i="154"/>
  <c r="BA62" i="154"/>
  <c r="AZ54" i="154"/>
  <c r="AY54" i="154"/>
  <c r="AX54" i="154"/>
  <c r="BA54" i="154"/>
  <c r="AZ42" i="154"/>
  <c r="AY42" i="154"/>
  <c r="AX42" i="154"/>
  <c r="BA42" i="154"/>
  <c r="AY89" i="154"/>
  <c r="AX89" i="154"/>
  <c r="BA89" i="154"/>
  <c r="AZ89" i="154"/>
  <c r="AY81" i="154"/>
  <c r="AX81" i="154"/>
  <c r="BA81" i="154"/>
  <c r="AZ81" i="154"/>
  <c r="AY73" i="154"/>
  <c r="AX73" i="154"/>
  <c r="BA73" i="154"/>
  <c r="AZ73" i="154"/>
  <c r="AY65" i="154"/>
  <c r="AX65" i="154"/>
  <c r="BA65" i="154"/>
  <c r="AZ65" i="154"/>
  <c r="AY57" i="154"/>
  <c r="AX57" i="154"/>
  <c r="BA57" i="154"/>
  <c r="AZ57" i="154"/>
  <c r="AY53" i="154"/>
  <c r="AX53" i="154"/>
  <c r="BA53" i="154"/>
  <c r="AZ53" i="154"/>
  <c r="AY45" i="154"/>
  <c r="AX45" i="154"/>
  <c r="BA45" i="154"/>
  <c r="AZ45" i="154"/>
  <c r="AX88" i="154"/>
  <c r="BA88" i="154"/>
  <c r="AZ88" i="154"/>
  <c r="AY88" i="154"/>
  <c r="AX84" i="154"/>
  <c r="BA84" i="154"/>
  <c r="AZ84" i="154"/>
  <c r="AY84" i="154"/>
  <c r="AX80" i="154"/>
  <c r="BA80" i="154"/>
  <c r="AZ80" i="154"/>
  <c r="AY80" i="154"/>
  <c r="AX76" i="154"/>
  <c r="BA76" i="154"/>
  <c r="AZ76" i="154"/>
  <c r="AY76" i="154"/>
  <c r="AX72" i="154"/>
  <c r="BA72" i="154"/>
  <c r="AZ72" i="154"/>
  <c r="AY72" i="154"/>
  <c r="AX68" i="154"/>
  <c r="BA68" i="154"/>
  <c r="AZ68" i="154"/>
  <c r="AY68" i="154"/>
  <c r="AX64" i="154"/>
  <c r="BA64" i="154"/>
  <c r="AZ64" i="154"/>
  <c r="AY64" i="154"/>
  <c r="AX60" i="154"/>
  <c r="BA60" i="154"/>
  <c r="AZ60" i="154"/>
  <c r="AY60" i="154"/>
  <c r="AX56" i="154"/>
  <c r="BA56" i="154"/>
  <c r="AZ56" i="154"/>
  <c r="AY56" i="154"/>
  <c r="AX52" i="154"/>
  <c r="BA52" i="154"/>
  <c r="AZ52" i="154"/>
  <c r="AY52" i="154"/>
  <c r="AX48" i="154"/>
  <c r="BA48" i="154"/>
  <c r="AZ48" i="154"/>
  <c r="AY48" i="154"/>
  <c r="AX44" i="154"/>
  <c r="BA44" i="154"/>
  <c r="AZ44" i="154"/>
  <c r="AY44" i="154"/>
  <c r="AX40" i="154"/>
  <c r="BA40" i="154"/>
  <c r="AZ40" i="154"/>
  <c r="AY40" i="154"/>
  <c r="AX36" i="154"/>
  <c r="BA36" i="154"/>
  <c r="AZ36" i="154"/>
  <c r="AY36" i="154"/>
  <c r="BA79" i="154"/>
  <c r="AZ79" i="154"/>
  <c r="AY79" i="154"/>
  <c r="AX79" i="154"/>
  <c r="BA63" i="154"/>
  <c r="AZ63" i="154"/>
  <c r="AY63" i="154"/>
  <c r="AX63" i="154"/>
  <c r="BA43" i="154"/>
  <c r="AZ43" i="154"/>
  <c r="AY43" i="154"/>
  <c r="AX43" i="154"/>
  <c r="BA83" i="154"/>
  <c r="AZ83" i="154"/>
  <c r="AY83" i="154"/>
  <c r="AX83" i="154"/>
  <c r="BA67" i="154"/>
  <c r="AZ67" i="154"/>
  <c r="AY67" i="154"/>
  <c r="AX67" i="154"/>
  <c r="BA51" i="154"/>
  <c r="AZ51" i="154"/>
  <c r="AY51" i="154"/>
  <c r="AX51" i="154"/>
  <c r="BA35" i="154"/>
  <c r="AZ35" i="154"/>
  <c r="AY35" i="154"/>
  <c r="AX35" i="154"/>
  <c r="AZ90" i="154"/>
  <c r="AY90" i="154"/>
  <c r="AX90" i="154"/>
  <c r="BA90" i="154"/>
  <c r="AZ78" i="154"/>
  <c r="AY78" i="154"/>
  <c r="AX78" i="154"/>
  <c r="BA78" i="154"/>
  <c r="AZ70" i="154"/>
  <c r="AY70" i="154"/>
  <c r="AX70" i="154"/>
  <c r="BA70" i="154"/>
  <c r="AZ58" i="154"/>
  <c r="AY58" i="154"/>
  <c r="AX58" i="154"/>
  <c r="BA58" i="154"/>
  <c r="AZ46" i="154"/>
  <c r="AY46" i="154"/>
  <c r="AX46" i="154"/>
  <c r="BA46" i="154"/>
  <c r="AZ38" i="154"/>
  <c r="AY38" i="154"/>
  <c r="AX38" i="154"/>
  <c r="BA38" i="154"/>
  <c r="T80" i="154"/>
  <c r="R80" i="154"/>
  <c r="S80" i="154"/>
  <c r="Q80" i="154"/>
  <c r="T68" i="154"/>
  <c r="S68" i="154"/>
  <c r="R68" i="154"/>
  <c r="Q68" i="154"/>
  <c r="T87" i="154"/>
  <c r="S87" i="154"/>
  <c r="R87" i="154"/>
  <c r="Q87" i="154"/>
  <c r="T83" i="154"/>
  <c r="R83" i="154"/>
  <c r="Q83" i="154"/>
  <c r="S83" i="154"/>
  <c r="T79" i="154"/>
  <c r="S79" i="154"/>
  <c r="R79" i="154"/>
  <c r="Q79" i="154"/>
  <c r="T75" i="154"/>
  <c r="S75" i="154"/>
  <c r="R75" i="154"/>
  <c r="Q75" i="154"/>
  <c r="T71" i="154"/>
  <c r="S71" i="154"/>
  <c r="R71" i="154"/>
  <c r="Q71" i="154"/>
  <c r="T67" i="154"/>
  <c r="R67" i="154"/>
  <c r="S67" i="154"/>
  <c r="Q67" i="154"/>
  <c r="R63" i="154"/>
  <c r="T63" i="154"/>
  <c r="S63" i="154"/>
  <c r="Q63" i="154"/>
  <c r="T59" i="154"/>
  <c r="S59" i="154"/>
  <c r="R59" i="154"/>
  <c r="Q59" i="154"/>
  <c r="T55" i="154"/>
  <c r="S55" i="154"/>
  <c r="R55" i="154"/>
  <c r="Q55" i="154"/>
  <c r="R51" i="154"/>
  <c r="Q51" i="154"/>
  <c r="T51" i="154"/>
  <c r="S51" i="154"/>
  <c r="R47" i="154"/>
  <c r="Q47" i="154"/>
  <c r="T47" i="154"/>
  <c r="S47" i="154"/>
  <c r="T43" i="154"/>
  <c r="R43" i="154"/>
  <c r="Q43" i="154"/>
  <c r="S43" i="154"/>
  <c r="S39" i="154"/>
  <c r="R39" i="154"/>
  <c r="Q39" i="154"/>
  <c r="T39" i="154"/>
  <c r="R35" i="154"/>
  <c r="Q35" i="154"/>
  <c r="T35" i="154"/>
  <c r="S35" i="154"/>
  <c r="T90" i="154"/>
  <c r="S90" i="154"/>
  <c r="R90" i="154"/>
  <c r="Q90" i="154"/>
  <c r="T86" i="154"/>
  <c r="S86" i="154"/>
  <c r="R86" i="154"/>
  <c r="Q86" i="154"/>
  <c r="T82" i="154"/>
  <c r="S82" i="154"/>
  <c r="R82" i="154"/>
  <c r="Q82" i="154"/>
  <c r="T78" i="154"/>
  <c r="R78" i="154"/>
  <c r="Q78" i="154"/>
  <c r="S78" i="154"/>
  <c r="T74" i="154"/>
  <c r="R74" i="154"/>
  <c r="Q74" i="154"/>
  <c r="S74" i="154"/>
  <c r="T70" i="154"/>
  <c r="R70" i="154"/>
  <c r="Q70" i="154"/>
  <c r="S70" i="154"/>
  <c r="T66" i="154"/>
  <c r="S66" i="154"/>
  <c r="R66" i="154"/>
  <c r="Q66" i="154"/>
  <c r="T62" i="154"/>
  <c r="S62" i="154"/>
  <c r="R62" i="154"/>
  <c r="Q62" i="154"/>
  <c r="T58" i="154"/>
  <c r="R58" i="154"/>
  <c r="S58" i="154"/>
  <c r="Q58" i="154"/>
  <c r="R54" i="154"/>
  <c r="T54" i="154"/>
  <c r="Q54" i="154"/>
  <c r="S54" i="154"/>
  <c r="S50" i="154"/>
  <c r="R50" i="154"/>
  <c r="T50" i="154"/>
  <c r="Q50" i="154"/>
  <c r="T46" i="154"/>
  <c r="R46" i="154"/>
  <c r="S46" i="154"/>
  <c r="Q46" i="154"/>
  <c r="S42" i="154"/>
  <c r="R42" i="154"/>
  <c r="T42" i="154"/>
  <c r="Q42" i="154"/>
  <c r="S38" i="154"/>
  <c r="R38" i="154"/>
  <c r="T38" i="154"/>
  <c r="Q38" i="154"/>
  <c r="T84" i="154"/>
  <c r="R84" i="154"/>
  <c r="S84" i="154"/>
  <c r="Q84" i="154"/>
  <c r="T89" i="154"/>
  <c r="R89" i="154"/>
  <c r="Q89" i="154"/>
  <c r="S89" i="154"/>
  <c r="T85" i="154"/>
  <c r="R85" i="154"/>
  <c r="Q85" i="154"/>
  <c r="S85" i="154"/>
  <c r="T81" i="154"/>
  <c r="R81" i="154"/>
  <c r="Q81" i="154"/>
  <c r="S81" i="154"/>
  <c r="T77" i="154"/>
  <c r="S77" i="154"/>
  <c r="R77" i="154"/>
  <c r="Q77" i="154"/>
  <c r="T73" i="154"/>
  <c r="R73" i="154"/>
  <c r="S73" i="154"/>
  <c r="Q73" i="154"/>
  <c r="T69" i="154"/>
  <c r="R69" i="154"/>
  <c r="S69" i="154"/>
  <c r="Q69" i="154"/>
  <c r="T65" i="154"/>
  <c r="R65" i="154"/>
  <c r="Q65" i="154"/>
  <c r="S65" i="154"/>
  <c r="T61" i="154"/>
  <c r="R61" i="154"/>
  <c r="Q61" i="154"/>
  <c r="S61" i="154"/>
  <c r="T57" i="154"/>
  <c r="R57" i="154"/>
  <c r="Q57" i="154"/>
  <c r="S57" i="154"/>
  <c r="R53" i="154"/>
  <c r="T53" i="154"/>
  <c r="S53" i="154"/>
  <c r="Q53" i="154"/>
  <c r="T49" i="154"/>
  <c r="R49" i="154"/>
  <c r="S49" i="154"/>
  <c r="Q49" i="154"/>
  <c r="S45" i="154"/>
  <c r="R45" i="154"/>
  <c r="Q45" i="154"/>
  <c r="T45" i="154"/>
  <c r="T41" i="154"/>
  <c r="R41" i="154"/>
  <c r="S41" i="154"/>
  <c r="Q41" i="154"/>
  <c r="T37" i="154"/>
  <c r="R37" i="154"/>
  <c r="Q37" i="154"/>
  <c r="S37" i="154"/>
  <c r="T88" i="154"/>
  <c r="R88" i="154"/>
  <c r="S88" i="154"/>
  <c r="Q88" i="154"/>
  <c r="T76" i="154"/>
  <c r="R76" i="154"/>
  <c r="S76" i="154"/>
  <c r="Q76" i="154"/>
  <c r="T72" i="154"/>
  <c r="S72" i="154"/>
  <c r="R72" i="154"/>
  <c r="Q72" i="154"/>
  <c r="S64" i="154"/>
  <c r="R64" i="154"/>
  <c r="Q64" i="154"/>
  <c r="T64" i="154"/>
  <c r="AI60" i="154"/>
  <c r="T60" i="154"/>
  <c r="S60" i="154"/>
  <c r="R60" i="154"/>
  <c r="Q60" i="154"/>
  <c r="T56" i="154"/>
  <c r="S56" i="154"/>
  <c r="R56" i="154"/>
  <c r="Q56" i="154"/>
  <c r="T52" i="154"/>
  <c r="S52" i="154"/>
  <c r="R52" i="154"/>
  <c r="Q52" i="154"/>
  <c r="S48" i="154"/>
  <c r="R48" i="154"/>
  <c r="T48" i="154"/>
  <c r="Q48" i="154"/>
  <c r="S44" i="154"/>
  <c r="R44" i="154"/>
  <c r="Q44" i="154"/>
  <c r="T44" i="154"/>
  <c r="R40" i="154"/>
  <c r="T40" i="154"/>
  <c r="Q40" i="154"/>
  <c r="S40" i="154"/>
  <c r="R36" i="154"/>
  <c r="T36" i="154"/>
  <c r="Q36" i="154"/>
  <c r="S36" i="154"/>
  <c r="AF85" i="154"/>
  <c r="AG85" i="154"/>
  <c r="AG31" i="154"/>
  <c r="AF31" i="154"/>
  <c r="AF83" i="154"/>
  <c r="AG83" i="154"/>
  <c r="AF75" i="154"/>
  <c r="AG75" i="154"/>
  <c r="AF71" i="154"/>
  <c r="AG71" i="154"/>
  <c r="AF63" i="154"/>
  <c r="AG63" i="154"/>
  <c r="AF55" i="154"/>
  <c r="AG55" i="154"/>
  <c r="AF47" i="154"/>
  <c r="AG47" i="154"/>
  <c r="AF90" i="154"/>
  <c r="AG90" i="154"/>
  <c r="AF86" i="154"/>
  <c r="AG86" i="154"/>
  <c r="AF82" i="154"/>
  <c r="AG82" i="154"/>
  <c r="AF78" i="154"/>
  <c r="AG78" i="154"/>
  <c r="AF74" i="154"/>
  <c r="AG74" i="154"/>
  <c r="AF70" i="154"/>
  <c r="AG70" i="154"/>
  <c r="AF66" i="154"/>
  <c r="AG66" i="154"/>
  <c r="AF62" i="154"/>
  <c r="AG62" i="154"/>
  <c r="AF58" i="154"/>
  <c r="AG58" i="154"/>
  <c r="AF54" i="154"/>
  <c r="AG54" i="154"/>
  <c r="AF50" i="154"/>
  <c r="AG50" i="154"/>
  <c r="AF46" i="154"/>
  <c r="AG46" i="154"/>
  <c r="AF42" i="154"/>
  <c r="AG42" i="154"/>
  <c r="AF38" i="154"/>
  <c r="AG38" i="154"/>
  <c r="AF34" i="154"/>
  <c r="AG34" i="154"/>
  <c r="AF73" i="154"/>
  <c r="AG73" i="154"/>
  <c r="AF65" i="154"/>
  <c r="AG65" i="154"/>
  <c r="AF57" i="154"/>
  <c r="AG57" i="154"/>
  <c r="AF49" i="154"/>
  <c r="AG49" i="154"/>
  <c r="AF41" i="154"/>
  <c r="AG41" i="154"/>
  <c r="AF37" i="154"/>
  <c r="AG37" i="154"/>
  <c r="AF89" i="154"/>
  <c r="AG89" i="154"/>
  <c r="AF77" i="154"/>
  <c r="AG77" i="154"/>
  <c r="AF69" i="154"/>
  <c r="AG69" i="154"/>
  <c r="AF61" i="154"/>
  <c r="AG61" i="154"/>
  <c r="AF53" i="154"/>
  <c r="AG53" i="154"/>
  <c r="AF45" i="154"/>
  <c r="AG45" i="154"/>
  <c r="AF88" i="154"/>
  <c r="AG88" i="154"/>
  <c r="AF84" i="154"/>
  <c r="AG84" i="154"/>
  <c r="AF80" i="154"/>
  <c r="AG80" i="154"/>
  <c r="AF76" i="154"/>
  <c r="AG76" i="154"/>
  <c r="AF72" i="154"/>
  <c r="AG72" i="154"/>
  <c r="AF68" i="154"/>
  <c r="AG68" i="154"/>
  <c r="AF64" i="154"/>
  <c r="AG64" i="154"/>
  <c r="AF60" i="154"/>
  <c r="AG60" i="154"/>
  <c r="AF56" i="154"/>
  <c r="AG56" i="154"/>
  <c r="AF52" i="154"/>
  <c r="AG52" i="154"/>
  <c r="AF48" i="154"/>
  <c r="AG48" i="154"/>
  <c r="AF44" i="154"/>
  <c r="AG44" i="154"/>
  <c r="AF40" i="154"/>
  <c r="AG40" i="154"/>
  <c r="AF36" i="154"/>
  <c r="AG36" i="154"/>
  <c r="AF81" i="154"/>
  <c r="AG81" i="154"/>
  <c r="AF87" i="154"/>
  <c r="AG87" i="154"/>
  <c r="AF79" i="154"/>
  <c r="AG79" i="154"/>
  <c r="AF67" i="154"/>
  <c r="AG67" i="154"/>
  <c r="AF59" i="154"/>
  <c r="AG59" i="154"/>
  <c r="AF51" i="154"/>
  <c r="AG51" i="154"/>
  <c r="AF43" i="154"/>
  <c r="AG43" i="154"/>
  <c r="AF39" i="154"/>
  <c r="AG39" i="154"/>
  <c r="AF35" i="154"/>
  <c r="AG35" i="154"/>
  <c r="X31" i="154"/>
  <c r="BE31" i="154" s="1"/>
  <c r="W31" i="154"/>
  <c r="BD31" i="154" s="1"/>
  <c r="AR79" i="154"/>
  <c r="BD79" i="154"/>
  <c r="BE79" i="154"/>
  <c r="W79" i="154"/>
  <c r="X79" i="154"/>
  <c r="AR67" i="154"/>
  <c r="BD67" i="154"/>
  <c r="BE67" i="154"/>
  <c r="W67" i="154"/>
  <c r="X67" i="154"/>
  <c r="AR55" i="154"/>
  <c r="BD55" i="154"/>
  <c r="BE55" i="154"/>
  <c r="W55" i="154"/>
  <c r="X55" i="154"/>
  <c r="W35" i="154"/>
  <c r="BD35" i="154" s="1"/>
  <c r="X35" i="154"/>
  <c r="BE35" i="154" s="1"/>
  <c r="AR89" i="154"/>
  <c r="BD89" i="154"/>
  <c r="BE89" i="154"/>
  <c r="W89" i="154"/>
  <c r="X89" i="154"/>
  <c r="AR85" i="154"/>
  <c r="BD85" i="154"/>
  <c r="BE85" i="154"/>
  <c r="W85" i="154"/>
  <c r="X85" i="154"/>
  <c r="AR81" i="154"/>
  <c r="BD81" i="154"/>
  <c r="BE81" i="154"/>
  <c r="W81" i="154"/>
  <c r="X81" i="154"/>
  <c r="AR77" i="154"/>
  <c r="BD77" i="154"/>
  <c r="BE77" i="154"/>
  <c r="W77" i="154"/>
  <c r="X77" i="154"/>
  <c r="AR73" i="154"/>
  <c r="BD73" i="154"/>
  <c r="BE73" i="154"/>
  <c r="W73" i="154"/>
  <c r="X73" i="154"/>
  <c r="AR69" i="154"/>
  <c r="BD69" i="154"/>
  <c r="BE69" i="154"/>
  <c r="W69" i="154"/>
  <c r="X69" i="154"/>
  <c r="AR65" i="154"/>
  <c r="BD65" i="154"/>
  <c r="BE65" i="154"/>
  <c r="W65" i="154"/>
  <c r="X65" i="154"/>
  <c r="AR61" i="154"/>
  <c r="BD61" i="154"/>
  <c r="BE61" i="154"/>
  <c r="W61" i="154"/>
  <c r="X61" i="154"/>
  <c r="AR57" i="154"/>
  <c r="BD57" i="154"/>
  <c r="BE57" i="154"/>
  <c r="W57" i="154"/>
  <c r="X57" i="154"/>
  <c r="AR53" i="154"/>
  <c r="BD53" i="154"/>
  <c r="BE53" i="154"/>
  <c r="W53" i="154"/>
  <c r="X53" i="154"/>
  <c r="AR49" i="154"/>
  <c r="BD49" i="154"/>
  <c r="BE49" i="154"/>
  <c r="W49" i="154"/>
  <c r="X49" i="154"/>
  <c r="AR45" i="154"/>
  <c r="BD45" i="154"/>
  <c r="BE45" i="154"/>
  <c r="W45" i="154"/>
  <c r="X45" i="154"/>
  <c r="AR41" i="154"/>
  <c r="BD41" i="154"/>
  <c r="BE41" i="154"/>
  <c r="W41" i="154"/>
  <c r="X41" i="154"/>
  <c r="AR37" i="154"/>
  <c r="BD37" i="154"/>
  <c r="BE37" i="154"/>
  <c r="W37" i="154"/>
  <c r="X37" i="154"/>
  <c r="AR84" i="154"/>
  <c r="W84" i="154"/>
  <c r="X84" i="154"/>
  <c r="BD84" i="154"/>
  <c r="BE84" i="154"/>
  <c r="AR80" i="154"/>
  <c r="W80" i="154"/>
  <c r="X80" i="154"/>
  <c r="BD80" i="154"/>
  <c r="BE80" i="154"/>
  <c r="AR76" i="154"/>
  <c r="W76" i="154"/>
  <c r="X76" i="154"/>
  <c r="BD76" i="154"/>
  <c r="BE76" i="154"/>
  <c r="AR72" i="154"/>
  <c r="W72" i="154"/>
  <c r="X72" i="154"/>
  <c r="BD72" i="154"/>
  <c r="BE72" i="154"/>
  <c r="AR68" i="154"/>
  <c r="W68" i="154"/>
  <c r="X68" i="154"/>
  <c r="BD68" i="154"/>
  <c r="BE68" i="154"/>
  <c r="AR64" i="154"/>
  <c r="W64" i="154"/>
  <c r="X64" i="154"/>
  <c r="BD64" i="154"/>
  <c r="BE64" i="154"/>
  <c r="AR60" i="154"/>
  <c r="W60" i="154"/>
  <c r="X60" i="154"/>
  <c r="BD60" i="154"/>
  <c r="BE60" i="154"/>
  <c r="AR56" i="154"/>
  <c r="W56" i="154"/>
  <c r="X56" i="154"/>
  <c r="BD56" i="154"/>
  <c r="BE56" i="154"/>
  <c r="AR52" i="154"/>
  <c r="W52" i="154"/>
  <c r="X52" i="154"/>
  <c r="BD52" i="154"/>
  <c r="BE52" i="154"/>
  <c r="AR48" i="154"/>
  <c r="W48" i="154"/>
  <c r="X48" i="154"/>
  <c r="BD48" i="154"/>
  <c r="BE48" i="154"/>
  <c r="AR44" i="154"/>
  <c r="W44" i="154"/>
  <c r="X44" i="154"/>
  <c r="BD44" i="154"/>
  <c r="BE44" i="154"/>
  <c r="AR40" i="154"/>
  <c r="W40" i="154"/>
  <c r="X40" i="154"/>
  <c r="BD40" i="154"/>
  <c r="BE40" i="154"/>
  <c r="AR36" i="154"/>
  <c r="W36" i="154"/>
  <c r="X36" i="154"/>
  <c r="BD36" i="154"/>
  <c r="BE36" i="154"/>
  <c r="AR88" i="154"/>
  <c r="W88" i="154"/>
  <c r="X88" i="154"/>
  <c r="BD88" i="154"/>
  <c r="BE88" i="154"/>
  <c r="AR83" i="154"/>
  <c r="BD83" i="154"/>
  <c r="BE83" i="154"/>
  <c r="W83" i="154"/>
  <c r="X83" i="154"/>
  <c r="AR71" i="154"/>
  <c r="BD71" i="154"/>
  <c r="BE71" i="154"/>
  <c r="W71" i="154"/>
  <c r="X71" i="154"/>
  <c r="AR59" i="154"/>
  <c r="BD59" i="154"/>
  <c r="BE59" i="154"/>
  <c r="W59" i="154"/>
  <c r="X59" i="154"/>
  <c r="AR47" i="154"/>
  <c r="BD47" i="154"/>
  <c r="BE47" i="154"/>
  <c r="W47" i="154"/>
  <c r="X47" i="154"/>
  <c r="AR43" i="154"/>
  <c r="BD43" i="154"/>
  <c r="BE43" i="154"/>
  <c r="W43" i="154"/>
  <c r="X43" i="154"/>
  <c r="AR87" i="154"/>
  <c r="BD87" i="154"/>
  <c r="BE87" i="154"/>
  <c r="W87" i="154"/>
  <c r="X87" i="154"/>
  <c r="AR75" i="154"/>
  <c r="BD75" i="154"/>
  <c r="BE75" i="154"/>
  <c r="W75" i="154"/>
  <c r="X75" i="154"/>
  <c r="AR63" i="154"/>
  <c r="BD63" i="154"/>
  <c r="BE63" i="154"/>
  <c r="W63" i="154"/>
  <c r="X63" i="154"/>
  <c r="AR51" i="154"/>
  <c r="BD51" i="154"/>
  <c r="BE51" i="154"/>
  <c r="W51" i="154"/>
  <c r="X51" i="154"/>
  <c r="AR39" i="154"/>
  <c r="BD39" i="154"/>
  <c r="BE39" i="154"/>
  <c r="W39" i="154"/>
  <c r="X39" i="154"/>
  <c r="AR90" i="154"/>
  <c r="W90" i="154"/>
  <c r="X90" i="154"/>
  <c r="BD90" i="154"/>
  <c r="BE90" i="154"/>
  <c r="AR86" i="154"/>
  <c r="W86" i="154"/>
  <c r="X86" i="154"/>
  <c r="BD86" i="154"/>
  <c r="BE86" i="154"/>
  <c r="AR82" i="154"/>
  <c r="W82" i="154"/>
  <c r="X82" i="154"/>
  <c r="BD82" i="154"/>
  <c r="BE82" i="154"/>
  <c r="AR78" i="154"/>
  <c r="W78" i="154"/>
  <c r="X78" i="154"/>
  <c r="BD78" i="154"/>
  <c r="BE78" i="154"/>
  <c r="AR74" i="154"/>
  <c r="W74" i="154"/>
  <c r="X74" i="154"/>
  <c r="BD74" i="154"/>
  <c r="BE74" i="154"/>
  <c r="AR70" i="154"/>
  <c r="W70" i="154"/>
  <c r="X70" i="154"/>
  <c r="BD70" i="154"/>
  <c r="BE70" i="154"/>
  <c r="AR66" i="154"/>
  <c r="W66" i="154"/>
  <c r="X66" i="154"/>
  <c r="BD66" i="154"/>
  <c r="BE66" i="154"/>
  <c r="AR62" i="154"/>
  <c r="W62" i="154"/>
  <c r="X62" i="154"/>
  <c r="BD62" i="154"/>
  <c r="BE62" i="154"/>
  <c r="AR58" i="154"/>
  <c r="W58" i="154"/>
  <c r="X58" i="154"/>
  <c r="BD58" i="154"/>
  <c r="BE58" i="154"/>
  <c r="AR54" i="154"/>
  <c r="W54" i="154"/>
  <c r="X54" i="154"/>
  <c r="BD54" i="154"/>
  <c r="BE54" i="154"/>
  <c r="AR50" i="154"/>
  <c r="W50" i="154"/>
  <c r="X50" i="154"/>
  <c r="BD50" i="154"/>
  <c r="BE50" i="154"/>
  <c r="AR46" i="154"/>
  <c r="W46" i="154"/>
  <c r="X46" i="154"/>
  <c r="BD46" i="154"/>
  <c r="BE46" i="154"/>
  <c r="AR42" i="154"/>
  <c r="W42" i="154"/>
  <c r="X42" i="154"/>
  <c r="BD42" i="154"/>
  <c r="BE42" i="154"/>
  <c r="AR38" i="154"/>
  <c r="W38" i="154"/>
  <c r="X38" i="154"/>
  <c r="BD38" i="154"/>
  <c r="BE38" i="154"/>
  <c r="W34" i="154"/>
  <c r="BD34" i="154" s="1"/>
  <c r="X34" i="154"/>
  <c r="BE34" i="154" s="1"/>
  <c r="AS80" i="154"/>
  <c r="AL80" i="154"/>
  <c r="AP80" i="154"/>
  <c r="P80" i="154"/>
  <c r="AW80" i="154"/>
  <c r="AO80" i="154"/>
  <c r="AO89" i="154"/>
  <c r="AL89" i="154"/>
  <c r="AW89" i="154"/>
  <c r="AP89" i="154"/>
  <c r="AS89" i="154"/>
  <c r="P89" i="154"/>
  <c r="AO85" i="154"/>
  <c r="AL85" i="154"/>
  <c r="AW85" i="154"/>
  <c r="AP85" i="154"/>
  <c r="AS85" i="154"/>
  <c r="P85" i="154"/>
  <c r="AO81" i="154"/>
  <c r="AW81" i="154"/>
  <c r="AP81" i="154"/>
  <c r="AL81" i="154"/>
  <c r="AS81" i="154"/>
  <c r="P81" i="154"/>
  <c r="AO77" i="154"/>
  <c r="AW77" i="154"/>
  <c r="AP77" i="154"/>
  <c r="AS77" i="154"/>
  <c r="P77" i="154"/>
  <c r="AL77" i="154"/>
  <c r="AO73" i="154"/>
  <c r="AL73" i="154"/>
  <c r="AW73" i="154"/>
  <c r="AP73" i="154"/>
  <c r="AS73" i="154"/>
  <c r="P73" i="154"/>
  <c r="AO69" i="154"/>
  <c r="AW69" i="154"/>
  <c r="AP69" i="154"/>
  <c r="AL69" i="154"/>
  <c r="AS69" i="154"/>
  <c r="P69" i="154"/>
  <c r="AO65" i="154"/>
  <c r="AW65" i="154"/>
  <c r="AP65" i="154"/>
  <c r="AS65" i="154"/>
  <c r="P65" i="154"/>
  <c r="AL65" i="154"/>
  <c r="AO61" i="154"/>
  <c r="AL61" i="154"/>
  <c r="AW61" i="154"/>
  <c r="AP61" i="154"/>
  <c r="AS61" i="154"/>
  <c r="P61" i="154"/>
  <c r="AO57" i="154"/>
  <c r="AL57" i="154"/>
  <c r="AW57" i="154"/>
  <c r="AP57" i="154"/>
  <c r="AS57" i="154"/>
  <c r="P57" i="154"/>
  <c r="AO53" i="154"/>
  <c r="AW53" i="154"/>
  <c r="AP53" i="154"/>
  <c r="AS53" i="154"/>
  <c r="P53" i="154"/>
  <c r="AL53" i="154"/>
  <c r="AO49" i="154"/>
  <c r="AW49" i="154"/>
  <c r="AP49" i="154"/>
  <c r="AL49" i="154"/>
  <c r="AS49" i="154"/>
  <c r="P49" i="154"/>
  <c r="AO45" i="154"/>
  <c r="AL45" i="154"/>
  <c r="AW45" i="154"/>
  <c r="AP45" i="154"/>
  <c r="AS45" i="154"/>
  <c r="P45" i="154"/>
  <c r="AO41" i="154"/>
  <c r="AW41" i="154"/>
  <c r="AP41" i="154"/>
  <c r="AS41" i="154"/>
  <c r="P41" i="154"/>
  <c r="AL41" i="154"/>
  <c r="C88" i="155"/>
  <c r="B77" i="168"/>
  <c r="B77" i="165"/>
  <c r="B77" i="166"/>
  <c r="B77" i="164"/>
  <c r="B77" i="162"/>
  <c r="B77" i="163"/>
  <c r="B77" i="4"/>
  <c r="C84" i="155"/>
  <c r="B73" i="168"/>
  <c r="B73" i="166"/>
  <c r="B73" i="165"/>
  <c r="B73" i="164"/>
  <c r="B73" i="163"/>
  <c r="B73" i="162"/>
  <c r="B73" i="4"/>
  <c r="C80" i="155"/>
  <c r="B69" i="168"/>
  <c r="B69" i="166"/>
  <c r="B69" i="165"/>
  <c r="B69" i="162"/>
  <c r="B69" i="164"/>
  <c r="B69" i="163"/>
  <c r="B69" i="4"/>
  <c r="C76" i="155"/>
  <c r="B65" i="168"/>
  <c r="B65" i="166"/>
  <c r="B65" i="165"/>
  <c r="B65" i="164"/>
  <c r="B65" i="163"/>
  <c r="B65" i="162"/>
  <c r="B65" i="4"/>
  <c r="C72" i="155"/>
  <c r="B61" i="168"/>
  <c r="B61" i="166"/>
  <c r="B61" i="165"/>
  <c r="B61" i="162"/>
  <c r="B61" i="164"/>
  <c r="B61" i="163"/>
  <c r="B61" i="4"/>
  <c r="C68" i="155"/>
  <c r="B57" i="168"/>
  <c r="B57" i="166"/>
  <c r="B57" i="165"/>
  <c r="B57" i="164"/>
  <c r="B57" i="163"/>
  <c r="B57" i="162"/>
  <c r="B57" i="4"/>
  <c r="C64" i="155"/>
  <c r="B53" i="168"/>
  <c r="B53" i="166"/>
  <c r="B53" i="165"/>
  <c r="B53" i="162"/>
  <c r="B53" i="164"/>
  <c r="B53" i="163"/>
  <c r="B53" i="4"/>
  <c r="C60" i="155"/>
  <c r="B49" i="168"/>
  <c r="B49" i="166"/>
  <c r="B49" i="165"/>
  <c r="B49" i="164"/>
  <c r="B49" i="163"/>
  <c r="B49" i="162"/>
  <c r="B49" i="4"/>
  <c r="C56" i="155"/>
  <c r="B45" i="168"/>
  <c r="B45" i="166"/>
  <c r="B45" i="165"/>
  <c r="B45" i="162"/>
  <c r="B45" i="164"/>
  <c r="B45" i="163"/>
  <c r="B45" i="4"/>
  <c r="C52" i="155"/>
  <c r="B41" i="168"/>
  <c r="B41" i="166"/>
  <c r="B41" i="165"/>
  <c r="B41" i="164"/>
  <c r="B41" i="163"/>
  <c r="B41" i="162"/>
  <c r="B41" i="4"/>
  <c r="C48" i="155"/>
  <c r="B37" i="168"/>
  <c r="B37" i="166"/>
  <c r="B37" i="165"/>
  <c r="B37" i="162"/>
  <c r="B37" i="164"/>
  <c r="B37" i="163"/>
  <c r="B37" i="4"/>
  <c r="C44" i="155"/>
  <c r="B33" i="168"/>
  <c r="B33" i="166"/>
  <c r="B33" i="165"/>
  <c r="B33" i="164"/>
  <c r="B33" i="163"/>
  <c r="B33" i="162"/>
  <c r="B33" i="4"/>
  <c r="C40" i="155"/>
  <c r="B29" i="168"/>
  <c r="B29" i="166"/>
  <c r="B29" i="165"/>
  <c r="B29" i="162"/>
  <c r="B29" i="164"/>
  <c r="B29" i="163"/>
  <c r="B29" i="4"/>
  <c r="C32" i="155"/>
  <c r="B21" i="168"/>
  <c r="B21" i="166"/>
  <c r="B21" i="165"/>
  <c r="B21" i="162"/>
  <c r="B21" i="164"/>
  <c r="B21" i="163"/>
  <c r="B21" i="4"/>
  <c r="AS84" i="154"/>
  <c r="AL84" i="154"/>
  <c r="AP84" i="154"/>
  <c r="P84" i="154"/>
  <c r="AW84" i="154"/>
  <c r="AO84" i="154"/>
  <c r="AS68" i="154"/>
  <c r="AL68" i="154"/>
  <c r="AP68" i="154"/>
  <c r="P68" i="154"/>
  <c r="AW68" i="154"/>
  <c r="AO68" i="154"/>
  <c r="AS64" i="154"/>
  <c r="AL64" i="154"/>
  <c r="AP64" i="154"/>
  <c r="P64" i="154"/>
  <c r="AW64" i="154"/>
  <c r="AO64" i="154"/>
  <c r="AS60" i="154"/>
  <c r="AL60" i="154"/>
  <c r="AP60" i="154"/>
  <c r="P60" i="154"/>
  <c r="AW60" i="154"/>
  <c r="AO60" i="154"/>
  <c r="AS56" i="154"/>
  <c r="AL56" i="154"/>
  <c r="AP56" i="154"/>
  <c r="P56" i="154"/>
  <c r="AW56" i="154"/>
  <c r="AO56" i="154"/>
  <c r="AS52" i="154"/>
  <c r="AL52" i="154"/>
  <c r="AP52" i="154"/>
  <c r="P52" i="154"/>
  <c r="AW52" i="154"/>
  <c r="AO52" i="154"/>
  <c r="AS48" i="154"/>
  <c r="AL48" i="154"/>
  <c r="AP48" i="154"/>
  <c r="P48" i="154"/>
  <c r="AW48" i="154"/>
  <c r="AO48" i="154"/>
  <c r="AS44" i="154"/>
  <c r="AL44" i="154"/>
  <c r="AP44" i="154"/>
  <c r="P44" i="154"/>
  <c r="AW44" i="154"/>
  <c r="AO44" i="154"/>
  <c r="P40" i="154"/>
  <c r="AW40" i="154" s="1"/>
  <c r="C31" i="155"/>
  <c r="B20" i="168"/>
  <c r="B20" i="166"/>
  <c r="B20" i="165"/>
  <c r="B20" i="164"/>
  <c r="B20" i="163"/>
  <c r="B20" i="162"/>
  <c r="B20" i="4"/>
  <c r="C87" i="155"/>
  <c r="B76" i="168"/>
  <c r="B76" i="166"/>
  <c r="B76" i="164"/>
  <c r="B76" i="163"/>
  <c r="B76" i="162"/>
  <c r="B76" i="165"/>
  <c r="B76" i="4"/>
  <c r="C83" i="155"/>
  <c r="B72" i="168"/>
  <c r="B72" i="166"/>
  <c r="B72" i="165"/>
  <c r="B72" i="164"/>
  <c r="B72" i="162"/>
  <c r="B72" i="163"/>
  <c r="B72" i="4"/>
  <c r="C79" i="155"/>
  <c r="B68" i="168"/>
  <c r="B68" i="166"/>
  <c r="B68" i="164"/>
  <c r="B68" i="163"/>
  <c r="B68" i="162"/>
  <c r="B68" i="165"/>
  <c r="B68" i="4"/>
  <c r="C75" i="155"/>
  <c r="B64" i="168"/>
  <c r="B64" i="166"/>
  <c r="B64" i="165"/>
  <c r="B64" i="162"/>
  <c r="B64" i="164"/>
  <c r="B64" i="163"/>
  <c r="B64" i="4"/>
  <c r="C71" i="155"/>
  <c r="B60" i="168"/>
  <c r="B60" i="166"/>
  <c r="B60" i="164"/>
  <c r="B60" i="163"/>
  <c r="B60" i="162"/>
  <c r="B60" i="165"/>
  <c r="B60" i="4"/>
  <c r="C67" i="155"/>
  <c r="B56" i="168"/>
  <c r="B56" i="166"/>
  <c r="B56" i="165"/>
  <c r="B56" i="162"/>
  <c r="B56" i="164"/>
  <c r="B56" i="163"/>
  <c r="B56" i="4"/>
  <c r="C63" i="155"/>
  <c r="B52" i="168"/>
  <c r="B52" i="166"/>
  <c r="B52" i="164"/>
  <c r="B52" i="163"/>
  <c r="B52" i="162"/>
  <c r="B52" i="165"/>
  <c r="B52" i="4"/>
  <c r="C59" i="155"/>
  <c r="B48" i="168"/>
  <c r="B48" i="166"/>
  <c r="B48" i="165"/>
  <c r="B48" i="162"/>
  <c r="B48" i="164"/>
  <c r="B48" i="163"/>
  <c r="B48" i="4"/>
  <c r="C55" i="155"/>
  <c r="B44" i="168"/>
  <c r="B44" i="166"/>
  <c r="B44" i="164"/>
  <c r="B44" i="163"/>
  <c r="B44" i="162"/>
  <c r="B44" i="165"/>
  <c r="B44" i="4"/>
  <c r="C51" i="155"/>
  <c r="B40" i="168"/>
  <c r="B40" i="166"/>
  <c r="B40" i="165"/>
  <c r="B40" i="162"/>
  <c r="B40" i="164"/>
  <c r="B40" i="163"/>
  <c r="B40" i="4"/>
  <c r="C47" i="155"/>
  <c r="B36" i="168"/>
  <c r="B36" i="166"/>
  <c r="B36" i="165"/>
  <c r="B36" i="164"/>
  <c r="B36" i="163"/>
  <c r="B36" i="162"/>
  <c r="B36" i="4"/>
  <c r="C43" i="155"/>
  <c r="B32" i="168"/>
  <c r="B32" i="166"/>
  <c r="B32" i="162"/>
  <c r="B32" i="165"/>
  <c r="B32" i="164"/>
  <c r="B32" i="163"/>
  <c r="B32" i="4"/>
  <c r="C39" i="155"/>
  <c r="B28" i="168"/>
  <c r="B28" i="166"/>
  <c r="B28" i="164"/>
  <c r="B28" i="163"/>
  <c r="B28" i="162"/>
  <c r="B28" i="165"/>
  <c r="B28" i="4"/>
  <c r="AS76" i="154"/>
  <c r="AL76" i="154"/>
  <c r="AP76" i="154"/>
  <c r="P76" i="154"/>
  <c r="AW76" i="154"/>
  <c r="AO76" i="154"/>
  <c r="AW87" i="154"/>
  <c r="AP87" i="154"/>
  <c r="AS87" i="154"/>
  <c r="AO87" i="154"/>
  <c r="P87" i="154"/>
  <c r="AL87" i="154"/>
  <c r="AW83" i="154"/>
  <c r="AP83" i="154"/>
  <c r="P83" i="154"/>
  <c r="AS83" i="154"/>
  <c r="AO83" i="154"/>
  <c r="AL83" i="154"/>
  <c r="AW79" i="154"/>
  <c r="AP79" i="154"/>
  <c r="AS79" i="154"/>
  <c r="P79" i="154"/>
  <c r="AO79" i="154"/>
  <c r="AL79" i="154"/>
  <c r="AW75" i="154"/>
  <c r="AP75" i="154"/>
  <c r="AS75" i="154"/>
  <c r="AO75" i="154"/>
  <c r="P75" i="154"/>
  <c r="AL75" i="154"/>
  <c r="AW71" i="154"/>
  <c r="AP71" i="154"/>
  <c r="AS71" i="154"/>
  <c r="AO71" i="154"/>
  <c r="AL71" i="154"/>
  <c r="P71" i="154"/>
  <c r="AW67" i="154"/>
  <c r="AP67" i="154"/>
  <c r="AS67" i="154"/>
  <c r="P67" i="154"/>
  <c r="AO67" i="154"/>
  <c r="AL67" i="154"/>
  <c r="AW63" i="154"/>
  <c r="AP63" i="154"/>
  <c r="AS63" i="154"/>
  <c r="P63" i="154"/>
  <c r="AO63" i="154"/>
  <c r="AL63" i="154"/>
  <c r="AW59" i="154"/>
  <c r="AP59" i="154"/>
  <c r="P59" i="154"/>
  <c r="AS59" i="154"/>
  <c r="AO59" i="154"/>
  <c r="AL59" i="154"/>
  <c r="AW55" i="154"/>
  <c r="AP55" i="154"/>
  <c r="AS55" i="154"/>
  <c r="AO55" i="154"/>
  <c r="P55" i="154"/>
  <c r="AL55" i="154"/>
  <c r="AW51" i="154"/>
  <c r="AP51" i="154"/>
  <c r="AS51" i="154"/>
  <c r="P51" i="154"/>
  <c r="AO51" i="154"/>
  <c r="AL51" i="154"/>
  <c r="AW47" i="154"/>
  <c r="AP47" i="154"/>
  <c r="AS47" i="154"/>
  <c r="P47" i="154"/>
  <c r="AO47" i="154"/>
  <c r="AL47" i="154"/>
  <c r="AW43" i="154"/>
  <c r="AP43" i="154"/>
  <c r="AS43" i="154"/>
  <c r="P43" i="154"/>
  <c r="AO43" i="154"/>
  <c r="AL43" i="154"/>
  <c r="P39" i="154"/>
  <c r="AW39" i="154" s="1"/>
  <c r="C90" i="155"/>
  <c r="B79" i="168"/>
  <c r="B79" i="165"/>
  <c r="B79" i="164"/>
  <c r="B79" i="166"/>
  <c r="B79" i="163"/>
  <c r="B79" i="162"/>
  <c r="B79" i="4"/>
  <c r="C86" i="155"/>
  <c r="B75" i="168"/>
  <c r="B75" i="166"/>
  <c r="B75" i="165"/>
  <c r="B75" i="164"/>
  <c r="B75" i="163"/>
  <c r="B75" i="162"/>
  <c r="B75" i="4"/>
  <c r="C82" i="155"/>
  <c r="B71" i="168"/>
  <c r="B71" i="166"/>
  <c r="B71" i="165"/>
  <c r="B71" i="164"/>
  <c r="B71" i="162"/>
  <c r="B71" i="163"/>
  <c r="B71" i="4"/>
  <c r="C78" i="155"/>
  <c r="B67" i="168"/>
  <c r="B67" i="166"/>
  <c r="B67" i="165"/>
  <c r="B67" i="164"/>
  <c r="B67" i="163"/>
  <c r="B67" i="162"/>
  <c r="B67" i="4"/>
  <c r="C74" i="155"/>
  <c r="B63" i="168"/>
  <c r="B63" i="166"/>
  <c r="B63" i="165"/>
  <c r="B63" i="162"/>
  <c r="B63" i="164"/>
  <c r="B63" i="163"/>
  <c r="B63" i="4"/>
  <c r="C70" i="155"/>
  <c r="B59" i="168"/>
  <c r="B59" i="166"/>
  <c r="B59" i="165"/>
  <c r="B59" i="164"/>
  <c r="B59" i="163"/>
  <c r="B59" i="162"/>
  <c r="B59" i="4"/>
  <c r="C66" i="155"/>
  <c r="B55" i="168"/>
  <c r="B55" i="166"/>
  <c r="B55" i="165"/>
  <c r="B55" i="164"/>
  <c r="B55" i="163"/>
  <c r="B55" i="162"/>
  <c r="B55" i="4"/>
  <c r="C62" i="155"/>
  <c r="B51" i="168"/>
  <c r="B51" i="166"/>
  <c r="B51" i="165"/>
  <c r="B51" i="164"/>
  <c r="B51" i="163"/>
  <c r="B51" i="162"/>
  <c r="B51" i="4"/>
  <c r="C58" i="155"/>
  <c r="B47" i="168"/>
  <c r="B47" i="166"/>
  <c r="B47" i="165"/>
  <c r="B47" i="163"/>
  <c r="B47" i="164"/>
  <c r="B47" i="162"/>
  <c r="B47" i="4"/>
  <c r="C54" i="155"/>
  <c r="B43" i="168"/>
  <c r="B43" i="166"/>
  <c r="B43" i="165"/>
  <c r="B43" i="164"/>
  <c r="B43" i="163"/>
  <c r="B43" i="162"/>
  <c r="B43" i="4"/>
  <c r="C50" i="155"/>
  <c r="B39" i="168"/>
  <c r="B39" i="166"/>
  <c r="B39" i="165"/>
  <c r="B39" i="164"/>
  <c r="B39" i="162"/>
  <c r="B39" i="163"/>
  <c r="B39" i="4"/>
  <c r="C46" i="155"/>
  <c r="B35" i="168"/>
  <c r="B35" i="166"/>
  <c r="B35" i="165"/>
  <c r="B35" i="164"/>
  <c r="B35" i="163"/>
  <c r="B35" i="162"/>
  <c r="B35" i="4"/>
  <c r="C42" i="155"/>
  <c r="B31" i="168"/>
  <c r="B31" i="166"/>
  <c r="B31" i="165"/>
  <c r="B31" i="162"/>
  <c r="B31" i="164"/>
  <c r="B31" i="163"/>
  <c r="B31" i="4"/>
  <c r="C38" i="155"/>
  <c r="B27" i="168"/>
  <c r="B27" i="166"/>
  <c r="B27" i="165"/>
  <c r="B27" i="164"/>
  <c r="B27" i="163"/>
  <c r="B27" i="162"/>
  <c r="B27" i="4"/>
  <c r="AS88" i="154"/>
  <c r="AL88" i="154"/>
  <c r="AP88" i="154"/>
  <c r="P88" i="154"/>
  <c r="AW88" i="154"/>
  <c r="AO88" i="154"/>
  <c r="AS72" i="154"/>
  <c r="AL72" i="154"/>
  <c r="AP72" i="154"/>
  <c r="P72" i="154"/>
  <c r="AW72" i="154"/>
  <c r="AO72" i="154"/>
  <c r="P90" i="154"/>
  <c r="AO90" i="154"/>
  <c r="AW90" i="154"/>
  <c r="AS90" i="154"/>
  <c r="AL90" i="154"/>
  <c r="AP90" i="154"/>
  <c r="P86" i="154"/>
  <c r="AW86" i="154"/>
  <c r="AS86" i="154"/>
  <c r="AL86" i="154"/>
  <c r="AO86" i="154"/>
  <c r="AP86" i="154"/>
  <c r="P82" i="154"/>
  <c r="AW82" i="154"/>
  <c r="AO82" i="154"/>
  <c r="AS82" i="154"/>
  <c r="AL82" i="154"/>
  <c r="AP82" i="154"/>
  <c r="P78" i="154"/>
  <c r="AW78" i="154"/>
  <c r="AS78" i="154"/>
  <c r="AL78" i="154"/>
  <c r="AP78" i="154"/>
  <c r="AO78" i="154"/>
  <c r="P74" i="154"/>
  <c r="AO74" i="154"/>
  <c r="AW74" i="154"/>
  <c r="AS74" i="154"/>
  <c r="AL74" i="154"/>
  <c r="AP74" i="154"/>
  <c r="P70" i="154"/>
  <c r="AW70" i="154"/>
  <c r="AS70" i="154"/>
  <c r="AL70" i="154"/>
  <c r="AO70" i="154"/>
  <c r="AP70" i="154"/>
  <c r="P66" i="154"/>
  <c r="AW66" i="154"/>
  <c r="AS66" i="154"/>
  <c r="AL66" i="154"/>
  <c r="AP66" i="154"/>
  <c r="AO66" i="154"/>
  <c r="P62" i="154"/>
  <c r="AW62" i="154"/>
  <c r="AS62" i="154"/>
  <c r="AL62" i="154"/>
  <c r="AO62" i="154"/>
  <c r="AP62" i="154"/>
  <c r="P58" i="154"/>
  <c r="AO58" i="154"/>
  <c r="AW58" i="154"/>
  <c r="AS58" i="154"/>
  <c r="AL58" i="154"/>
  <c r="AP58" i="154"/>
  <c r="P54" i="154"/>
  <c r="AW54" i="154"/>
  <c r="AS54" i="154"/>
  <c r="AL54" i="154"/>
  <c r="AP54" i="154"/>
  <c r="AO54" i="154"/>
  <c r="P50" i="154"/>
  <c r="AW50" i="154"/>
  <c r="AO50" i="154"/>
  <c r="AS50" i="154"/>
  <c r="AL50" i="154"/>
  <c r="AP50" i="154"/>
  <c r="P46" i="154"/>
  <c r="AW46" i="154"/>
  <c r="AS46" i="154"/>
  <c r="AL46" i="154"/>
  <c r="AO46" i="154"/>
  <c r="AP46" i="154"/>
  <c r="P42" i="154"/>
  <c r="AO42" i="154"/>
  <c r="AW42" i="154"/>
  <c r="AS42" i="154"/>
  <c r="AL42" i="154"/>
  <c r="AP42" i="154"/>
  <c r="P38" i="154"/>
  <c r="AW38" i="154" s="1"/>
  <c r="C89" i="155"/>
  <c r="B78" i="168"/>
  <c r="B78" i="166"/>
  <c r="B78" i="165"/>
  <c r="B78" i="164"/>
  <c r="B78" i="163"/>
  <c r="B78" i="162"/>
  <c r="B78" i="4"/>
  <c r="C85" i="155"/>
  <c r="B74" i="168"/>
  <c r="B74" i="166"/>
  <c r="B74" i="165"/>
  <c r="B74" i="163"/>
  <c r="B74" i="164"/>
  <c r="B74" i="162"/>
  <c r="B74" i="4"/>
  <c r="C81" i="155"/>
  <c r="B70" i="168"/>
  <c r="B70" i="166"/>
  <c r="B70" i="165"/>
  <c r="B70" i="164"/>
  <c r="B70" i="163"/>
  <c r="B70" i="162"/>
  <c r="B70" i="4"/>
  <c r="C77" i="155"/>
  <c r="B66" i="168"/>
  <c r="B66" i="166"/>
  <c r="B66" i="164"/>
  <c r="B66" i="162"/>
  <c r="B66" i="165"/>
  <c r="B66" i="163"/>
  <c r="B66" i="4"/>
  <c r="C73" i="155"/>
  <c r="B62" i="168"/>
  <c r="B62" i="166"/>
  <c r="B62" i="165"/>
  <c r="B62" i="164"/>
  <c r="B62" i="163"/>
  <c r="B62" i="162"/>
  <c r="B62" i="4"/>
  <c r="C69" i="155"/>
  <c r="B58" i="168"/>
  <c r="B58" i="166"/>
  <c r="B58" i="162"/>
  <c r="B58" i="164"/>
  <c r="B58" i="165"/>
  <c r="B58" i="163"/>
  <c r="B58" i="4"/>
  <c r="C65" i="155"/>
  <c r="B54" i="168"/>
  <c r="B54" i="166"/>
  <c r="B54" i="165"/>
  <c r="B54" i="164"/>
  <c r="B54" i="163"/>
  <c r="B54" i="162"/>
  <c r="B54" i="4"/>
  <c r="C61" i="155"/>
  <c r="B50" i="168"/>
  <c r="B50" i="166"/>
  <c r="B50" i="162"/>
  <c r="B50" i="164"/>
  <c r="B50" i="165"/>
  <c r="B50" i="163"/>
  <c r="B50" i="4"/>
  <c r="C57" i="155"/>
  <c r="B46" i="168"/>
  <c r="B46" i="166"/>
  <c r="B46" i="165"/>
  <c r="B46" i="164"/>
  <c r="B46" i="163"/>
  <c r="B46" i="162"/>
  <c r="B46" i="4"/>
  <c r="C53" i="155"/>
  <c r="B42" i="168"/>
  <c r="B42" i="166"/>
  <c r="B42" i="164"/>
  <c r="B42" i="165"/>
  <c r="B42" i="163"/>
  <c r="B42" i="162"/>
  <c r="B42" i="4"/>
  <c r="C49" i="155"/>
  <c r="B38" i="168"/>
  <c r="B38" i="166"/>
  <c r="B38" i="165"/>
  <c r="B38" i="164"/>
  <c r="B38" i="163"/>
  <c r="B38" i="162"/>
  <c r="B38" i="4"/>
  <c r="C45" i="155"/>
  <c r="B34" i="168"/>
  <c r="B34" i="166"/>
  <c r="B34" i="164"/>
  <c r="B34" i="163"/>
  <c r="B34" i="165"/>
  <c r="B34" i="162"/>
  <c r="B34" i="4"/>
  <c r="C41" i="155"/>
  <c r="B30" i="168"/>
  <c r="B30" i="166"/>
  <c r="B30" i="165"/>
  <c r="B30" i="164"/>
  <c r="B30" i="163"/>
  <c r="B30" i="162"/>
  <c r="B30" i="4"/>
  <c r="P36" i="154"/>
  <c r="AW36" i="154" s="1"/>
  <c r="C35" i="155"/>
  <c r="B24" i="163"/>
  <c r="B24" i="166"/>
  <c r="B24" i="168"/>
  <c r="B24" i="165"/>
  <c r="B24" i="164"/>
  <c r="B24" i="162"/>
  <c r="B24" i="4"/>
  <c r="P35" i="154"/>
  <c r="AW35" i="154" s="1"/>
  <c r="C34" i="155"/>
  <c r="B23" i="164"/>
  <c r="B23" i="163"/>
  <c r="B23" i="166"/>
  <c r="B23" i="162"/>
  <c r="B23" i="168"/>
  <c r="B23" i="165"/>
  <c r="B23" i="4"/>
  <c r="P34" i="154"/>
  <c r="AW34" i="154" s="1"/>
  <c r="C37" i="155"/>
  <c r="B26" i="168"/>
  <c r="B26" i="165"/>
  <c r="B26" i="164"/>
  <c r="B26" i="163"/>
  <c r="B26" i="162"/>
  <c r="B26" i="166"/>
  <c r="B26" i="4"/>
  <c r="C33" i="155"/>
  <c r="B22" i="168"/>
  <c r="B22" i="165"/>
  <c r="B22" i="164"/>
  <c r="B22" i="163"/>
  <c r="B22" i="162"/>
  <c r="B22" i="166"/>
  <c r="B22" i="4"/>
  <c r="P37" i="154"/>
  <c r="AW37" i="154" s="1"/>
  <c r="C36" i="155"/>
  <c r="B25" i="166"/>
  <c r="B25" i="162"/>
  <c r="B25" i="168"/>
  <c r="B25" i="165"/>
  <c r="B25" i="164"/>
  <c r="B25" i="163"/>
  <c r="B25" i="4"/>
  <c r="AU82" i="154"/>
  <c r="AQ82" i="154"/>
  <c r="AT82" i="154"/>
  <c r="AM82" i="154"/>
  <c r="AV82" i="154"/>
  <c r="AN82" i="154"/>
  <c r="AV74" i="154"/>
  <c r="AN74" i="154"/>
  <c r="AM74" i="154"/>
  <c r="AT74" i="154"/>
  <c r="AQ74" i="154"/>
  <c r="AU74" i="154"/>
  <c r="AT62" i="154"/>
  <c r="AU62" i="154"/>
  <c r="AM62" i="154"/>
  <c r="AV62" i="154"/>
  <c r="AN62" i="154"/>
  <c r="AQ62" i="154"/>
  <c r="AU50" i="154"/>
  <c r="AV50" i="154"/>
  <c r="AQ50" i="154"/>
  <c r="AM50" i="154"/>
  <c r="AN50" i="154"/>
  <c r="AT50" i="154"/>
  <c r="AV89" i="154"/>
  <c r="AU89" i="154"/>
  <c r="AT89" i="154"/>
  <c r="AQ89" i="154"/>
  <c r="AN89" i="154"/>
  <c r="AM89" i="154"/>
  <c r="AV85" i="154"/>
  <c r="AU85" i="154"/>
  <c r="AT85" i="154"/>
  <c r="AQ85" i="154"/>
  <c r="AN85" i="154"/>
  <c r="AM85" i="154"/>
  <c r="AV81" i="154"/>
  <c r="AU81" i="154"/>
  <c r="AT81" i="154"/>
  <c r="AQ81" i="154"/>
  <c r="AN81" i="154"/>
  <c r="AM81" i="154"/>
  <c r="AV77" i="154"/>
  <c r="AU77" i="154"/>
  <c r="AT77" i="154"/>
  <c r="AQ77" i="154"/>
  <c r="AN77" i="154"/>
  <c r="AM77" i="154"/>
  <c r="AV73" i="154"/>
  <c r="AU73" i="154"/>
  <c r="AT73" i="154"/>
  <c r="AQ73" i="154"/>
  <c r="AN73" i="154"/>
  <c r="AM73" i="154"/>
  <c r="AV69" i="154"/>
  <c r="AU69" i="154"/>
  <c r="AT69" i="154"/>
  <c r="AQ69" i="154"/>
  <c r="AN69" i="154"/>
  <c r="AM69" i="154"/>
  <c r="AV65" i="154"/>
  <c r="AU65" i="154"/>
  <c r="AT65" i="154"/>
  <c r="AQ65" i="154"/>
  <c r="AN65" i="154"/>
  <c r="AM65" i="154"/>
  <c r="AV61" i="154"/>
  <c r="AU61" i="154"/>
  <c r="AT61" i="154"/>
  <c r="AQ61" i="154"/>
  <c r="AN61" i="154"/>
  <c r="AM61" i="154"/>
  <c r="AV57" i="154"/>
  <c r="AU57" i="154"/>
  <c r="AT57" i="154"/>
  <c r="AQ57" i="154"/>
  <c r="AN57" i="154"/>
  <c r="AM57" i="154"/>
  <c r="AV53" i="154"/>
  <c r="AU53" i="154"/>
  <c r="AT53" i="154"/>
  <c r="AQ53" i="154"/>
  <c r="AN53" i="154"/>
  <c r="AM53" i="154"/>
  <c r="AV49" i="154"/>
  <c r="AU49" i="154"/>
  <c r="AT49" i="154"/>
  <c r="AQ49" i="154"/>
  <c r="AN49" i="154"/>
  <c r="AM49" i="154"/>
  <c r="AV45" i="154"/>
  <c r="AU45" i="154"/>
  <c r="AT45" i="154"/>
  <c r="AQ45" i="154"/>
  <c r="AN45" i="154"/>
  <c r="AM45" i="154"/>
  <c r="AV41" i="154"/>
  <c r="AU41" i="154"/>
  <c r="AT41" i="154"/>
  <c r="AQ41" i="154"/>
  <c r="AN41" i="154"/>
  <c r="AM41" i="154"/>
  <c r="AV90" i="154"/>
  <c r="AU90" i="154"/>
  <c r="AN90" i="154"/>
  <c r="AQ90" i="154"/>
  <c r="AM90" i="154"/>
  <c r="AT90" i="154"/>
  <c r="AV86" i="154"/>
  <c r="AT86" i="154"/>
  <c r="AN86" i="154"/>
  <c r="AU86" i="154"/>
  <c r="AQ86" i="154"/>
  <c r="AM86" i="154"/>
  <c r="AT78" i="154"/>
  <c r="AV78" i="154"/>
  <c r="AM78" i="154"/>
  <c r="AU78" i="154"/>
  <c r="AN78" i="154"/>
  <c r="AQ78" i="154"/>
  <c r="AV70" i="154"/>
  <c r="AU70" i="154"/>
  <c r="AN70" i="154"/>
  <c r="AQ70" i="154"/>
  <c r="AM70" i="154"/>
  <c r="AT70" i="154"/>
  <c r="AU66" i="154"/>
  <c r="AT66" i="154"/>
  <c r="AQ66" i="154"/>
  <c r="AV66" i="154"/>
  <c r="AM66" i="154"/>
  <c r="AN66" i="154"/>
  <c r="AT58" i="154"/>
  <c r="AN58" i="154"/>
  <c r="AM58" i="154"/>
  <c r="AU58" i="154"/>
  <c r="AQ58" i="154"/>
  <c r="AV58" i="154"/>
  <c r="AV54" i="154"/>
  <c r="AN54" i="154"/>
  <c r="AQ54" i="154"/>
  <c r="AM54" i="154"/>
  <c r="AT54" i="154"/>
  <c r="AU54" i="154"/>
  <c r="AT46" i="154"/>
  <c r="AU46" i="154"/>
  <c r="AV46" i="154"/>
  <c r="AM46" i="154"/>
  <c r="AN46" i="154"/>
  <c r="AQ46" i="154"/>
  <c r="AT42" i="154"/>
  <c r="AU42" i="154"/>
  <c r="AN42" i="154"/>
  <c r="AM42" i="154"/>
  <c r="AV42" i="154"/>
  <c r="AQ42" i="154"/>
  <c r="AV88" i="154"/>
  <c r="AU88" i="154"/>
  <c r="AT88" i="154"/>
  <c r="AN88" i="154"/>
  <c r="AQ88" i="154"/>
  <c r="AM88" i="154"/>
  <c r="AV84" i="154"/>
  <c r="AU84" i="154"/>
  <c r="AT84" i="154"/>
  <c r="AN84" i="154"/>
  <c r="AQ84" i="154"/>
  <c r="AM84" i="154"/>
  <c r="AV80" i="154"/>
  <c r="AU80" i="154"/>
  <c r="AT80" i="154"/>
  <c r="AN80" i="154"/>
  <c r="AQ80" i="154"/>
  <c r="AM80" i="154"/>
  <c r="AV76" i="154"/>
  <c r="AU76" i="154"/>
  <c r="AT76" i="154"/>
  <c r="AQ76" i="154"/>
  <c r="AN76" i="154"/>
  <c r="AM76" i="154"/>
  <c r="AV72" i="154"/>
  <c r="AU72" i="154"/>
  <c r="AT72" i="154"/>
  <c r="AN72" i="154"/>
  <c r="AQ72" i="154"/>
  <c r="AM72" i="154"/>
  <c r="AV68" i="154"/>
  <c r="AU68" i="154"/>
  <c r="AT68" i="154"/>
  <c r="AN68" i="154"/>
  <c r="AQ68" i="154"/>
  <c r="AM68" i="154"/>
  <c r="AV64" i="154"/>
  <c r="AU64" i="154"/>
  <c r="AT64" i="154"/>
  <c r="AN64" i="154"/>
  <c r="AQ64" i="154"/>
  <c r="AM64" i="154"/>
  <c r="AV60" i="154"/>
  <c r="AU60" i="154"/>
  <c r="AT60" i="154"/>
  <c r="AQ60" i="154"/>
  <c r="AN60" i="154"/>
  <c r="AM60" i="154"/>
  <c r="AV56" i="154"/>
  <c r="AU56" i="154"/>
  <c r="AT56" i="154"/>
  <c r="AN56" i="154"/>
  <c r="AM56" i="154"/>
  <c r="AQ56" i="154"/>
  <c r="AV52" i="154"/>
  <c r="AU52" i="154"/>
  <c r="AT52" i="154"/>
  <c r="AN52" i="154"/>
  <c r="AQ52" i="154"/>
  <c r="AM52" i="154"/>
  <c r="AV48" i="154"/>
  <c r="AU48" i="154"/>
  <c r="AT48" i="154"/>
  <c r="AN48" i="154"/>
  <c r="AQ48" i="154"/>
  <c r="AM48" i="154"/>
  <c r="AV44" i="154"/>
  <c r="AU44" i="154"/>
  <c r="AT44" i="154"/>
  <c r="AQ44" i="154"/>
  <c r="AM44" i="154"/>
  <c r="AN44" i="154"/>
  <c r="AV87" i="154"/>
  <c r="AU87" i="154"/>
  <c r="AT87" i="154"/>
  <c r="AQ87" i="154"/>
  <c r="AM87" i="154"/>
  <c r="AN87" i="154"/>
  <c r="AV83" i="154"/>
  <c r="AU83" i="154"/>
  <c r="AT83" i="154"/>
  <c r="AM83" i="154"/>
  <c r="AN83" i="154"/>
  <c r="AQ83" i="154"/>
  <c r="AV79" i="154"/>
  <c r="AU79" i="154"/>
  <c r="AT79" i="154"/>
  <c r="AM79" i="154"/>
  <c r="AN79" i="154"/>
  <c r="AQ79" i="154"/>
  <c r="AV75" i="154"/>
  <c r="AU75" i="154"/>
  <c r="AT75" i="154"/>
  <c r="AN75" i="154"/>
  <c r="AM75" i="154"/>
  <c r="AQ75" i="154"/>
  <c r="AV71" i="154"/>
  <c r="AU71" i="154"/>
  <c r="AT71" i="154"/>
  <c r="AQ71" i="154"/>
  <c r="AM71" i="154"/>
  <c r="AN71" i="154"/>
  <c r="AV67" i="154"/>
  <c r="AU67" i="154"/>
  <c r="AT67" i="154"/>
  <c r="AM67" i="154"/>
  <c r="AN67" i="154"/>
  <c r="AQ67" i="154"/>
  <c r="AV63" i="154"/>
  <c r="AU63" i="154"/>
  <c r="AT63" i="154"/>
  <c r="AM63" i="154"/>
  <c r="AN63" i="154"/>
  <c r="AQ63" i="154"/>
  <c r="AV59" i="154"/>
  <c r="AU59" i="154"/>
  <c r="AT59" i="154"/>
  <c r="AN59" i="154"/>
  <c r="AM59" i="154"/>
  <c r="AQ59" i="154"/>
  <c r="AV55" i="154"/>
  <c r="AU55" i="154"/>
  <c r="AT55" i="154"/>
  <c r="AQ55" i="154"/>
  <c r="AM55" i="154"/>
  <c r="AN55" i="154"/>
  <c r="AV51" i="154"/>
  <c r="AU51" i="154"/>
  <c r="AT51" i="154"/>
  <c r="AM51" i="154"/>
  <c r="AN51" i="154"/>
  <c r="AQ51" i="154"/>
  <c r="AV47" i="154"/>
  <c r="AU47" i="154"/>
  <c r="AT47" i="154"/>
  <c r="AM47" i="154"/>
  <c r="AN47" i="154"/>
  <c r="AQ47" i="154"/>
  <c r="AV43" i="154"/>
  <c r="AU43" i="154"/>
  <c r="AT43" i="154"/>
  <c r="AN43" i="154"/>
  <c r="AM43" i="154"/>
  <c r="AQ43" i="154"/>
  <c r="E83" i="154"/>
  <c r="H83" i="154"/>
  <c r="G83" i="154"/>
  <c r="F83" i="154"/>
  <c r="L83" i="154"/>
  <c r="K83" i="154"/>
  <c r="I83" i="154"/>
  <c r="J83" i="154"/>
  <c r="N83" i="154"/>
  <c r="M83" i="154"/>
  <c r="O83" i="154"/>
  <c r="H90" i="154"/>
  <c r="G90" i="154"/>
  <c r="F90" i="154"/>
  <c r="E90" i="154"/>
  <c r="I90" i="154"/>
  <c r="L90" i="154"/>
  <c r="K90" i="154"/>
  <c r="J90" i="154"/>
  <c r="M90" i="154"/>
  <c r="N90" i="154"/>
  <c r="O90" i="154"/>
  <c r="H82" i="154"/>
  <c r="G82" i="154"/>
  <c r="F82" i="154"/>
  <c r="E82" i="154"/>
  <c r="I82" i="154"/>
  <c r="L82" i="154"/>
  <c r="K82" i="154"/>
  <c r="J82" i="154"/>
  <c r="M82" i="154"/>
  <c r="N82" i="154"/>
  <c r="O82" i="154"/>
  <c r="H70" i="154"/>
  <c r="G70" i="154"/>
  <c r="F70" i="154"/>
  <c r="J70" i="154"/>
  <c r="E70" i="154"/>
  <c r="I70" i="154"/>
  <c r="L70" i="154"/>
  <c r="K70" i="154"/>
  <c r="M70" i="154"/>
  <c r="N70" i="154"/>
  <c r="O70" i="154"/>
  <c r="G85" i="154"/>
  <c r="F85" i="154"/>
  <c r="E85" i="154"/>
  <c r="I85" i="154"/>
  <c r="H85" i="154"/>
  <c r="K85" i="154"/>
  <c r="J85" i="154"/>
  <c r="L85" i="154"/>
  <c r="M85" i="154"/>
  <c r="N85" i="154"/>
  <c r="O85" i="154"/>
  <c r="G77" i="154"/>
  <c r="F77" i="154"/>
  <c r="E77" i="154"/>
  <c r="I77" i="154"/>
  <c r="H77" i="154"/>
  <c r="K77" i="154"/>
  <c r="J77" i="154"/>
  <c r="L77" i="154"/>
  <c r="M77" i="154"/>
  <c r="N77" i="154"/>
  <c r="O77" i="154"/>
  <c r="G69" i="154"/>
  <c r="F69" i="154"/>
  <c r="J69" i="154"/>
  <c r="E69" i="154"/>
  <c r="I69" i="154"/>
  <c r="H69" i="154"/>
  <c r="K69" i="154"/>
  <c r="L69" i="154"/>
  <c r="M69" i="154"/>
  <c r="N69" i="154"/>
  <c r="O69" i="154"/>
  <c r="G65" i="154"/>
  <c r="F65" i="154"/>
  <c r="J65" i="154"/>
  <c r="E65" i="154"/>
  <c r="I65" i="154"/>
  <c r="H65" i="154"/>
  <c r="K65" i="154"/>
  <c r="L65" i="154"/>
  <c r="M65" i="154"/>
  <c r="N65" i="154"/>
  <c r="O65" i="154"/>
  <c r="G57" i="154"/>
  <c r="F57" i="154"/>
  <c r="J57" i="154"/>
  <c r="E57" i="154"/>
  <c r="I57" i="154"/>
  <c r="H57" i="154"/>
  <c r="K57" i="154"/>
  <c r="L57" i="154"/>
  <c r="M57" i="154"/>
  <c r="N57" i="154"/>
  <c r="O57" i="154"/>
  <c r="G49" i="154"/>
  <c r="F49" i="154"/>
  <c r="J49" i="154"/>
  <c r="E49" i="154"/>
  <c r="I49" i="154"/>
  <c r="H49" i="154"/>
  <c r="K49" i="154"/>
  <c r="L49" i="154"/>
  <c r="M49" i="154"/>
  <c r="N49" i="154"/>
  <c r="O49" i="154"/>
  <c r="G45" i="154"/>
  <c r="F45" i="154"/>
  <c r="J45" i="154"/>
  <c r="E45" i="154"/>
  <c r="I45" i="154"/>
  <c r="H45" i="154"/>
  <c r="K45" i="154"/>
  <c r="L45" i="154"/>
  <c r="M45" i="154"/>
  <c r="N45" i="154"/>
  <c r="O45" i="154"/>
  <c r="G37" i="154"/>
  <c r="AN37" i="154" s="1"/>
  <c r="F37" i="154"/>
  <c r="AM37" i="154" s="1"/>
  <c r="J37" i="154"/>
  <c r="AQ37" i="154" s="1"/>
  <c r="E37" i="154"/>
  <c r="AL37" i="154" s="1"/>
  <c r="I37" i="154"/>
  <c r="AP37" i="154" s="1"/>
  <c r="H37" i="154"/>
  <c r="AO37" i="154" s="1"/>
  <c r="K37" i="154"/>
  <c r="L37" i="154"/>
  <c r="AS37" i="154" s="1"/>
  <c r="M37" i="154"/>
  <c r="AT37" i="154" s="1"/>
  <c r="N37" i="154"/>
  <c r="AU37" i="154" s="1"/>
  <c r="O37" i="154"/>
  <c r="AV37" i="154" s="1"/>
  <c r="F88" i="154"/>
  <c r="E88" i="154"/>
  <c r="I88" i="154"/>
  <c r="H88" i="154"/>
  <c r="G88" i="154"/>
  <c r="J88" i="154"/>
  <c r="L88" i="154"/>
  <c r="K88" i="154"/>
  <c r="O88" i="154"/>
  <c r="M88" i="154"/>
  <c r="N88" i="154"/>
  <c r="F84" i="154"/>
  <c r="E84" i="154"/>
  <c r="I84" i="154"/>
  <c r="H84" i="154"/>
  <c r="G84" i="154"/>
  <c r="J84" i="154"/>
  <c r="L84" i="154"/>
  <c r="K84" i="154"/>
  <c r="O84" i="154"/>
  <c r="M84" i="154"/>
  <c r="N84" i="154"/>
  <c r="F80" i="154"/>
  <c r="E80" i="154"/>
  <c r="I80" i="154"/>
  <c r="H80" i="154"/>
  <c r="G80" i="154"/>
  <c r="J80" i="154"/>
  <c r="L80" i="154"/>
  <c r="K80" i="154"/>
  <c r="O80" i="154"/>
  <c r="M80" i="154"/>
  <c r="N80" i="154"/>
  <c r="F76" i="154"/>
  <c r="E76" i="154"/>
  <c r="I76" i="154"/>
  <c r="H76" i="154"/>
  <c r="G76" i="154"/>
  <c r="J76" i="154"/>
  <c r="L76" i="154"/>
  <c r="K76" i="154"/>
  <c r="O76" i="154"/>
  <c r="M76" i="154"/>
  <c r="N76" i="154"/>
  <c r="F72" i="154"/>
  <c r="E72" i="154"/>
  <c r="I72" i="154"/>
  <c r="H72" i="154"/>
  <c r="G72" i="154"/>
  <c r="L72" i="154"/>
  <c r="J72" i="154"/>
  <c r="K72" i="154"/>
  <c r="O72" i="154"/>
  <c r="M72" i="154"/>
  <c r="N72" i="154"/>
  <c r="F68" i="154"/>
  <c r="E68" i="154"/>
  <c r="I68" i="154"/>
  <c r="H68" i="154"/>
  <c r="G68" i="154"/>
  <c r="J68" i="154"/>
  <c r="L68" i="154"/>
  <c r="K68" i="154"/>
  <c r="O68" i="154"/>
  <c r="M68" i="154"/>
  <c r="N68" i="154"/>
  <c r="F64" i="154"/>
  <c r="E64" i="154"/>
  <c r="I64" i="154"/>
  <c r="H64" i="154"/>
  <c r="G64" i="154"/>
  <c r="J64" i="154"/>
  <c r="L64" i="154"/>
  <c r="K64" i="154"/>
  <c r="O64" i="154"/>
  <c r="M64" i="154"/>
  <c r="N64" i="154"/>
  <c r="F60" i="154"/>
  <c r="E60" i="154"/>
  <c r="I60" i="154"/>
  <c r="H60" i="154"/>
  <c r="G60" i="154"/>
  <c r="J60" i="154"/>
  <c r="L60" i="154"/>
  <c r="K60" i="154"/>
  <c r="O60" i="154"/>
  <c r="M60" i="154"/>
  <c r="N60" i="154"/>
  <c r="F56" i="154"/>
  <c r="E56" i="154"/>
  <c r="I56" i="154"/>
  <c r="H56" i="154"/>
  <c r="G56" i="154"/>
  <c r="L56" i="154"/>
  <c r="J56" i="154"/>
  <c r="K56" i="154"/>
  <c r="O56" i="154"/>
  <c r="M56" i="154"/>
  <c r="N56" i="154"/>
  <c r="F52" i="154"/>
  <c r="E52" i="154"/>
  <c r="I52" i="154"/>
  <c r="H52" i="154"/>
  <c r="G52" i="154"/>
  <c r="J52" i="154"/>
  <c r="L52" i="154"/>
  <c r="K52" i="154"/>
  <c r="O52" i="154"/>
  <c r="M52" i="154"/>
  <c r="N52" i="154"/>
  <c r="F48" i="154"/>
  <c r="E48" i="154"/>
  <c r="I48" i="154"/>
  <c r="H48" i="154"/>
  <c r="G48" i="154"/>
  <c r="J48" i="154"/>
  <c r="L48" i="154"/>
  <c r="K48" i="154"/>
  <c r="O48" i="154"/>
  <c r="M48" i="154"/>
  <c r="N48" i="154"/>
  <c r="F44" i="154"/>
  <c r="E44" i="154"/>
  <c r="I44" i="154"/>
  <c r="H44" i="154"/>
  <c r="G44" i="154"/>
  <c r="J44" i="154"/>
  <c r="L44" i="154"/>
  <c r="K44" i="154"/>
  <c r="O44" i="154"/>
  <c r="M44" i="154"/>
  <c r="N44" i="154"/>
  <c r="F40" i="154"/>
  <c r="AM40" i="154" s="1"/>
  <c r="E40" i="154"/>
  <c r="AL40" i="154" s="1"/>
  <c r="I40" i="154"/>
  <c r="AP40" i="154" s="1"/>
  <c r="H40" i="154"/>
  <c r="AO40" i="154" s="1"/>
  <c r="G40" i="154"/>
  <c r="AN40" i="154" s="1"/>
  <c r="L40" i="154"/>
  <c r="AS40" i="154" s="1"/>
  <c r="J40" i="154"/>
  <c r="AQ40" i="154" s="1"/>
  <c r="K40" i="154"/>
  <c r="O40" i="154"/>
  <c r="AV40" i="154" s="1"/>
  <c r="M40" i="154"/>
  <c r="AT40" i="154" s="1"/>
  <c r="N40" i="154"/>
  <c r="AU40" i="154" s="1"/>
  <c r="F36" i="154"/>
  <c r="AM36" i="154" s="1"/>
  <c r="E36" i="154"/>
  <c r="AL36" i="154" s="1"/>
  <c r="I36" i="154"/>
  <c r="AP36" i="154" s="1"/>
  <c r="H36" i="154"/>
  <c r="AO36" i="154" s="1"/>
  <c r="G36" i="154"/>
  <c r="AN36" i="154" s="1"/>
  <c r="M36" i="154"/>
  <c r="AT36" i="154" s="1"/>
  <c r="J36" i="154"/>
  <c r="AQ36" i="154" s="1"/>
  <c r="L36" i="154"/>
  <c r="AS36" i="154" s="1"/>
  <c r="K36" i="154"/>
  <c r="O36" i="154"/>
  <c r="AV36" i="154" s="1"/>
  <c r="N36" i="154"/>
  <c r="AU36" i="154" s="1"/>
  <c r="E79" i="154"/>
  <c r="H79" i="154"/>
  <c r="G79" i="154"/>
  <c r="F79" i="154"/>
  <c r="L79" i="154"/>
  <c r="I79" i="154"/>
  <c r="K79" i="154"/>
  <c r="J79" i="154"/>
  <c r="N79" i="154"/>
  <c r="M79" i="154"/>
  <c r="O79" i="154"/>
  <c r="E67" i="154"/>
  <c r="H67" i="154"/>
  <c r="G67" i="154"/>
  <c r="F67" i="154"/>
  <c r="J67" i="154"/>
  <c r="L67" i="154"/>
  <c r="K67" i="154"/>
  <c r="I67" i="154"/>
  <c r="N67" i="154"/>
  <c r="M67" i="154"/>
  <c r="O67" i="154"/>
  <c r="E63" i="154"/>
  <c r="H63" i="154"/>
  <c r="G63" i="154"/>
  <c r="F63" i="154"/>
  <c r="J63" i="154"/>
  <c r="L63" i="154"/>
  <c r="I63" i="154"/>
  <c r="K63" i="154"/>
  <c r="N63" i="154"/>
  <c r="M63" i="154"/>
  <c r="O63" i="154"/>
  <c r="E59" i="154"/>
  <c r="H59" i="154"/>
  <c r="G59" i="154"/>
  <c r="F59" i="154"/>
  <c r="J59" i="154"/>
  <c r="I59" i="154"/>
  <c r="L59" i="154"/>
  <c r="K59" i="154"/>
  <c r="N59" i="154"/>
  <c r="O59" i="154"/>
  <c r="M59" i="154"/>
  <c r="E55" i="154"/>
  <c r="H55" i="154"/>
  <c r="G55" i="154"/>
  <c r="F55" i="154"/>
  <c r="J55" i="154"/>
  <c r="I55" i="154"/>
  <c r="L55" i="154"/>
  <c r="K55" i="154"/>
  <c r="N55" i="154"/>
  <c r="M55" i="154"/>
  <c r="O55" i="154"/>
  <c r="E51" i="154"/>
  <c r="H51" i="154"/>
  <c r="G51" i="154"/>
  <c r="F51" i="154"/>
  <c r="J51" i="154"/>
  <c r="L51" i="154"/>
  <c r="K51" i="154"/>
  <c r="I51" i="154"/>
  <c r="N51" i="154"/>
  <c r="M51" i="154"/>
  <c r="O51" i="154"/>
  <c r="E47" i="154"/>
  <c r="H47" i="154"/>
  <c r="G47" i="154"/>
  <c r="F47" i="154"/>
  <c r="J47" i="154"/>
  <c r="L47" i="154"/>
  <c r="I47" i="154"/>
  <c r="K47" i="154"/>
  <c r="N47" i="154"/>
  <c r="M47" i="154"/>
  <c r="O47" i="154"/>
  <c r="E43" i="154"/>
  <c r="H43" i="154"/>
  <c r="G43" i="154"/>
  <c r="F43" i="154"/>
  <c r="J43" i="154"/>
  <c r="I43" i="154"/>
  <c r="L43" i="154"/>
  <c r="K43" i="154"/>
  <c r="N43" i="154"/>
  <c r="O43" i="154"/>
  <c r="M43" i="154"/>
  <c r="E39" i="154"/>
  <c r="AL39" i="154" s="1"/>
  <c r="I39" i="154"/>
  <c r="AP39" i="154" s="1"/>
  <c r="H39" i="154"/>
  <c r="AO39" i="154" s="1"/>
  <c r="G39" i="154"/>
  <c r="AN39" i="154" s="1"/>
  <c r="F39" i="154"/>
  <c r="AM39" i="154" s="1"/>
  <c r="J39" i="154"/>
  <c r="AQ39" i="154" s="1"/>
  <c r="L39" i="154"/>
  <c r="AS39" i="154" s="1"/>
  <c r="K39" i="154"/>
  <c r="N39" i="154"/>
  <c r="AU39" i="154" s="1"/>
  <c r="M39" i="154"/>
  <c r="AT39" i="154" s="1"/>
  <c r="O39" i="154"/>
  <c r="AV39" i="154" s="1"/>
  <c r="E35" i="154"/>
  <c r="AL35" i="154" s="1"/>
  <c r="I35" i="154"/>
  <c r="AP35" i="154" s="1"/>
  <c r="H35" i="154"/>
  <c r="AO35" i="154" s="1"/>
  <c r="G35" i="154"/>
  <c r="AN35" i="154" s="1"/>
  <c r="F35" i="154"/>
  <c r="AM35" i="154" s="1"/>
  <c r="J35" i="154"/>
  <c r="AQ35" i="154" s="1"/>
  <c r="L35" i="154"/>
  <c r="AS35" i="154" s="1"/>
  <c r="K35" i="154"/>
  <c r="N35" i="154"/>
  <c r="AU35" i="154" s="1"/>
  <c r="M35" i="154"/>
  <c r="AT35" i="154" s="1"/>
  <c r="O35" i="154"/>
  <c r="AV35" i="154" s="1"/>
  <c r="I31" i="154"/>
  <c r="AP31" i="154" s="1"/>
  <c r="E31" i="154"/>
  <c r="AL31" i="154" s="1"/>
  <c r="H31" i="154"/>
  <c r="AO31" i="154" s="1"/>
  <c r="K31" i="154"/>
  <c r="G31" i="154"/>
  <c r="AN31" i="154" s="1"/>
  <c r="F31" i="154"/>
  <c r="AM31" i="154" s="1"/>
  <c r="E71" i="154"/>
  <c r="H71" i="154"/>
  <c r="G71" i="154"/>
  <c r="F71" i="154"/>
  <c r="J71" i="154"/>
  <c r="I71" i="154"/>
  <c r="L71" i="154"/>
  <c r="K71" i="154"/>
  <c r="N71" i="154"/>
  <c r="M71" i="154"/>
  <c r="O71" i="154"/>
  <c r="H86" i="154"/>
  <c r="G86" i="154"/>
  <c r="F86" i="154"/>
  <c r="E86" i="154"/>
  <c r="I86" i="154"/>
  <c r="L86" i="154"/>
  <c r="K86" i="154"/>
  <c r="J86" i="154"/>
  <c r="M86" i="154"/>
  <c r="N86" i="154"/>
  <c r="O86" i="154"/>
  <c r="H74" i="154"/>
  <c r="G74" i="154"/>
  <c r="F74" i="154"/>
  <c r="J74" i="154"/>
  <c r="E74" i="154"/>
  <c r="I74" i="154"/>
  <c r="L74" i="154"/>
  <c r="K74" i="154"/>
  <c r="M74" i="154"/>
  <c r="N74" i="154"/>
  <c r="O74" i="154"/>
  <c r="H66" i="154"/>
  <c r="G66" i="154"/>
  <c r="F66" i="154"/>
  <c r="J66" i="154"/>
  <c r="E66" i="154"/>
  <c r="I66" i="154"/>
  <c r="L66" i="154"/>
  <c r="K66" i="154"/>
  <c r="M66" i="154"/>
  <c r="N66" i="154"/>
  <c r="O66" i="154"/>
  <c r="H62" i="154"/>
  <c r="G62" i="154"/>
  <c r="F62" i="154"/>
  <c r="J62" i="154"/>
  <c r="E62" i="154"/>
  <c r="I62" i="154"/>
  <c r="L62" i="154"/>
  <c r="K62" i="154"/>
  <c r="M62" i="154"/>
  <c r="N62" i="154"/>
  <c r="O62" i="154"/>
  <c r="H58" i="154"/>
  <c r="G58" i="154"/>
  <c r="F58" i="154"/>
  <c r="J58" i="154"/>
  <c r="E58" i="154"/>
  <c r="I58" i="154"/>
  <c r="L58" i="154"/>
  <c r="K58" i="154"/>
  <c r="M58" i="154"/>
  <c r="N58" i="154"/>
  <c r="O58" i="154"/>
  <c r="H54" i="154"/>
  <c r="G54" i="154"/>
  <c r="F54" i="154"/>
  <c r="J54" i="154"/>
  <c r="E54" i="154"/>
  <c r="I54" i="154"/>
  <c r="L54" i="154"/>
  <c r="K54" i="154"/>
  <c r="M54" i="154"/>
  <c r="N54" i="154"/>
  <c r="O54" i="154"/>
  <c r="H50" i="154"/>
  <c r="G50" i="154"/>
  <c r="F50" i="154"/>
  <c r="J50" i="154"/>
  <c r="E50" i="154"/>
  <c r="I50" i="154"/>
  <c r="L50" i="154"/>
  <c r="K50" i="154"/>
  <c r="M50" i="154"/>
  <c r="N50" i="154"/>
  <c r="O50" i="154"/>
  <c r="H46" i="154"/>
  <c r="G46" i="154"/>
  <c r="F46" i="154"/>
  <c r="J46" i="154"/>
  <c r="E46" i="154"/>
  <c r="I46" i="154"/>
  <c r="L46" i="154"/>
  <c r="K46" i="154"/>
  <c r="M46" i="154"/>
  <c r="N46" i="154"/>
  <c r="O46" i="154"/>
  <c r="H42" i="154"/>
  <c r="G42" i="154"/>
  <c r="F42" i="154"/>
  <c r="J42" i="154"/>
  <c r="E42" i="154"/>
  <c r="I42" i="154"/>
  <c r="L42" i="154"/>
  <c r="K42" i="154"/>
  <c r="M42" i="154"/>
  <c r="N42" i="154"/>
  <c r="O42" i="154"/>
  <c r="H38" i="154"/>
  <c r="AO38" i="154" s="1"/>
  <c r="G38" i="154"/>
  <c r="AN38" i="154" s="1"/>
  <c r="F38" i="154"/>
  <c r="AM38" i="154" s="1"/>
  <c r="J38" i="154"/>
  <c r="AQ38" i="154" s="1"/>
  <c r="E38" i="154"/>
  <c r="AL38" i="154" s="1"/>
  <c r="I38" i="154"/>
  <c r="AP38" i="154" s="1"/>
  <c r="L38" i="154"/>
  <c r="AS38" i="154" s="1"/>
  <c r="K38" i="154"/>
  <c r="M38" i="154"/>
  <c r="AT38" i="154" s="1"/>
  <c r="N38" i="154"/>
  <c r="AU38" i="154" s="1"/>
  <c r="O38" i="154"/>
  <c r="AV38" i="154" s="1"/>
  <c r="H34" i="154"/>
  <c r="AO34" i="154" s="1"/>
  <c r="G34" i="154"/>
  <c r="AN34" i="154" s="1"/>
  <c r="F34" i="154"/>
  <c r="AM34" i="154" s="1"/>
  <c r="J34" i="154"/>
  <c r="AQ34" i="154" s="1"/>
  <c r="E34" i="154"/>
  <c r="AL34" i="154" s="1"/>
  <c r="I34" i="154"/>
  <c r="AP34" i="154" s="1"/>
  <c r="L34" i="154"/>
  <c r="AS34" i="154" s="1"/>
  <c r="K34" i="154"/>
  <c r="M34" i="154"/>
  <c r="AT34" i="154" s="1"/>
  <c r="N34" i="154"/>
  <c r="AU34" i="154" s="1"/>
  <c r="O34" i="154"/>
  <c r="AV34" i="154" s="1"/>
  <c r="E87" i="154"/>
  <c r="H87" i="154"/>
  <c r="G87" i="154"/>
  <c r="F87" i="154"/>
  <c r="I87" i="154"/>
  <c r="L87" i="154"/>
  <c r="K87" i="154"/>
  <c r="J87" i="154"/>
  <c r="N87" i="154"/>
  <c r="M87" i="154"/>
  <c r="O87" i="154"/>
  <c r="E75" i="154"/>
  <c r="H75" i="154"/>
  <c r="G75" i="154"/>
  <c r="F75" i="154"/>
  <c r="J75" i="154"/>
  <c r="I75" i="154"/>
  <c r="L75" i="154"/>
  <c r="K75" i="154"/>
  <c r="N75" i="154"/>
  <c r="O75" i="154"/>
  <c r="M75" i="154"/>
  <c r="H78" i="154"/>
  <c r="G78" i="154"/>
  <c r="F78" i="154"/>
  <c r="E78" i="154"/>
  <c r="I78" i="154"/>
  <c r="L78" i="154"/>
  <c r="K78" i="154"/>
  <c r="J78" i="154"/>
  <c r="M78" i="154"/>
  <c r="N78" i="154"/>
  <c r="O78" i="154"/>
  <c r="G89" i="154"/>
  <c r="F89" i="154"/>
  <c r="E89" i="154"/>
  <c r="I89" i="154"/>
  <c r="H89" i="154"/>
  <c r="K89" i="154"/>
  <c r="J89" i="154"/>
  <c r="L89" i="154"/>
  <c r="M89" i="154"/>
  <c r="N89" i="154"/>
  <c r="O89" i="154"/>
  <c r="G81" i="154"/>
  <c r="F81" i="154"/>
  <c r="E81" i="154"/>
  <c r="I81" i="154"/>
  <c r="H81" i="154"/>
  <c r="K81" i="154"/>
  <c r="J81" i="154"/>
  <c r="L81" i="154"/>
  <c r="M81" i="154"/>
  <c r="N81" i="154"/>
  <c r="O81" i="154"/>
  <c r="G73" i="154"/>
  <c r="F73" i="154"/>
  <c r="J73" i="154"/>
  <c r="E73" i="154"/>
  <c r="I73" i="154"/>
  <c r="H73" i="154"/>
  <c r="K73" i="154"/>
  <c r="L73" i="154"/>
  <c r="M73" i="154"/>
  <c r="N73" i="154"/>
  <c r="O73" i="154"/>
  <c r="G61" i="154"/>
  <c r="F61" i="154"/>
  <c r="J61" i="154"/>
  <c r="E61" i="154"/>
  <c r="I61" i="154"/>
  <c r="H61" i="154"/>
  <c r="K61" i="154"/>
  <c r="L61" i="154"/>
  <c r="M61" i="154"/>
  <c r="N61" i="154"/>
  <c r="O61" i="154"/>
  <c r="G53" i="154"/>
  <c r="F53" i="154"/>
  <c r="J53" i="154"/>
  <c r="E53" i="154"/>
  <c r="I53" i="154"/>
  <c r="H53" i="154"/>
  <c r="K53" i="154"/>
  <c r="L53" i="154"/>
  <c r="M53" i="154"/>
  <c r="N53" i="154"/>
  <c r="O53" i="154"/>
  <c r="G41" i="154"/>
  <c r="F41" i="154"/>
  <c r="J41" i="154"/>
  <c r="E41" i="154"/>
  <c r="I41" i="154"/>
  <c r="H41" i="154"/>
  <c r="K41" i="154"/>
  <c r="L41" i="154"/>
  <c r="M41" i="154"/>
  <c r="N41" i="154"/>
  <c r="O41" i="154"/>
  <c r="AV29" i="2"/>
  <c r="AU33" i="2"/>
  <c r="AI42" i="154"/>
  <c r="AI41" i="154"/>
  <c r="AI39" i="154"/>
  <c r="AI43" i="154"/>
  <c r="AI35" i="154"/>
  <c r="AI34" i="154"/>
  <c r="AI56" i="154"/>
  <c r="AI48" i="154"/>
  <c r="AI44" i="154"/>
  <c r="AI40" i="154"/>
  <c r="AI36" i="154"/>
  <c r="AC89" i="154"/>
  <c r="AC83" i="154"/>
  <c r="AC90" i="154"/>
  <c r="AC86" i="154"/>
  <c r="AC82" i="154"/>
  <c r="AC78" i="154"/>
  <c r="AI70" i="154"/>
  <c r="AC81" i="154"/>
  <c r="AC33" i="154"/>
  <c r="AC88" i="154"/>
  <c r="AI32" i="154"/>
  <c r="AC85" i="154"/>
  <c r="AI65" i="154"/>
  <c r="AI88" i="154"/>
  <c r="AI52" i="154"/>
  <c r="AC87" i="154"/>
  <c r="AC79" i="154"/>
  <c r="AI58" i="154"/>
  <c r="AD89" i="154"/>
  <c r="AD87" i="154"/>
  <c r="AD85" i="154"/>
  <c r="AD83" i="154"/>
  <c r="AD81" i="154"/>
  <c r="AD79" i="154"/>
  <c r="AD77" i="154"/>
  <c r="AD75" i="154"/>
  <c r="AD73" i="154"/>
  <c r="AD71" i="154"/>
  <c r="AD69" i="154"/>
  <c r="AD67" i="154"/>
  <c r="AD65" i="154"/>
  <c r="AD63" i="154"/>
  <c r="AD61" i="154"/>
  <c r="AD59" i="154"/>
  <c r="AD57" i="154"/>
  <c r="AD55" i="154"/>
  <c r="AD53" i="154"/>
  <c r="AD51" i="154"/>
  <c r="AD49" i="154"/>
  <c r="AD47" i="154"/>
  <c r="AD45" i="154"/>
  <c r="AD43" i="154"/>
  <c r="AD41" i="154"/>
  <c r="AD39" i="154"/>
  <c r="AD37" i="154"/>
  <c r="AD35" i="154"/>
  <c r="AD33" i="154"/>
  <c r="AI72" i="154"/>
  <c r="AC77" i="154"/>
  <c r="AC75" i="154"/>
  <c r="AC73" i="154"/>
  <c r="AC71" i="154"/>
  <c r="AC69" i="154"/>
  <c r="AC67" i="154"/>
  <c r="AC65" i="154"/>
  <c r="AC63" i="154"/>
  <c r="AC61" i="154"/>
  <c r="AC59" i="154"/>
  <c r="AC57" i="154"/>
  <c r="AC55" i="154"/>
  <c r="AC53" i="154"/>
  <c r="AC51" i="154"/>
  <c r="AC49" i="154"/>
  <c r="AC47" i="154"/>
  <c r="AC45" i="154"/>
  <c r="AC43" i="154"/>
  <c r="AC41" i="154"/>
  <c r="AC39" i="154"/>
  <c r="AC37" i="154"/>
  <c r="AC35" i="154"/>
  <c r="AD90" i="154"/>
  <c r="AD88" i="154"/>
  <c r="AD86" i="154"/>
  <c r="AD84" i="154"/>
  <c r="AD82" i="154"/>
  <c r="AD80" i="154"/>
  <c r="AD78" i="154"/>
  <c r="AD76" i="154"/>
  <c r="AD74" i="154"/>
  <c r="AD72" i="154"/>
  <c r="AD70" i="154"/>
  <c r="AD68" i="154"/>
  <c r="AD66" i="154"/>
  <c r="AD64" i="154"/>
  <c r="AD62" i="154"/>
  <c r="AD60" i="154"/>
  <c r="AD58" i="154"/>
  <c r="AD56" i="154"/>
  <c r="AD54" i="154"/>
  <c r="AD52" i="154"/>
  <c r="AD50" i="154"/>
  <c r="AD48" i="154"/>
  <c r="AD46" i="154"/>
  <c r="AD44" i="154"/>
  <c r="AD42" i="154"/>
  <c r="AD40" i="154"/>
  <c r="AD38" i="154"/>
  <c r="AD36" i="154"/>
  <c r="AD34" i="154"/>
  <c r="AD32" i="154"/>
  <c r="AC84" i="154"/>
  <c r="AC80" i="154"/>
  <c r="AC76" i="154"/>
  <c r="AC74" i="154"/>
  <c r="AC72" i="154"/>
  <c r="AC70" i="154"/>
  <c r="AC68" i="154"/>
  <c r="AC66" i="154"/>
  <c r="AC64" i="154"/>
  <c r="AC62" i="154"/>
  <c r="AC60" i="154"/>
  <c r="AC58" i="154"/>
  <c r="AC56" i="154"/>
  <c r="AC54" i="154"/>
  <c r="AC52" i="154"/>
  <c r="AC50" i="154"/>
  <c r="AC48" i="154"/>
  <c r="AC46" i="154"/>
  <c r="AC44" i="154"/>
  <c r="AC42" i="154"/>
  <c r="AC40" i="154"/>
  <c r="AC38" i="154"/>
  <c r="AC36" i="154"/>
  <c r="AC34" i="154"/>
  <c r="AC32" i="154"/>
  <c r="AI37" i="154"/>
  <c r="AI38" i="154"/>
  <c r="AI45" i="154"/>
  <c r="AI46" i="154"/>
  <c r="AI61" i="154"/>
  <c r="AI47" i="154"/>
  <c r="AI49" i="154"/>
  <c r="AI50" i="154"/>
  <c r="AI53" i="154"/>
  <c r="AI54" i="154"/>
  <c r="AI57" i="154"/>
  <c r="AI62" i="154"/>
  <c r="AI63" i="154"/>
  <c r="AI66" i="154"/>
  <c r="AI71" i="154"/>
  <c r="AI51" i="154"/>
  <c r="AI55" i="154"/>
  <c r="AI59" i="154"/>
  <c r="AI67" i="154"/>
  <c r="AI76" i="154"/>
  <c r="AI64" i="154"/>
  <c r="AI68" i="154"/>
  <c r="AC31" i="154"/>
  <c r="AD31" i="154"/>
  <c r="AI69" i="154"/>
  <c r="AI80" i="154"/>
  <c r="AI82" i="154"/>
  <c r="AI74" i="154"/>
  <c r="AI78" i="154"/>
  <c r="AI87" i="154"/>
  <c r="AI77" i="154"/>
  <c r="AI73" i="154"/>
  <c r="AI83" i="154"/>
  <c r="AI75" i="154"/>
  <c r="AI79" i="154"/>
  <c r="AI81" i="154"/>
  <c r="AI86" i="154"/>
  <c r="AI31" i="154"/>
  <c r="AI84" i="154"/>
  <c r="AI85" i="154"/>
  <c r="AI89" i="154"/>
  <c r="AI90" i="154"/>
  <c r="AG34" i="2"/>
  <c r="AG35" i="2"/>
  <c r="AG36" i="2"/>
  <c r="AG37" i="2"/>
  <c r="AG38" i="2"/>
  <c r="AG39" i="2"/>
  <c r="AG40" i="2"/>
  <c r="AG41" i="2"/>
  <c r="AG42" i="2"/>
  <c r="AG43" i="2"/>
  <c r="AG44" i="2"/>
  <c r="AG45" i="2"/>
  <c r="AG46" i="2"/>
  <c r="AG47" i="2"/>
  <c r="AG48" i="2"/>
  <c r="AG49" i="2"/>
  <c r="AG50" i="2"/>
  <c r="AG51" i="2"/>
  <c r="AG52" i="2"/>
  <c r="AG53" i="2"/>
  <c r="AG54" i="2"/>
  <c r="AG55" i="2"/>
  <c r="AG56" i="2"/>
  <c r="AG57" i="2"/>
  <c r="AG58" i="2"/>
  <c r="AG59" i="2"/>
  <c r="AG60" i="2"/>
  <c r="AG61" i="2"/>
  <c r="AG62" i="2"/>
  <c r="AG63" i="2"/>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33" i="2"/>
  <c r="AL31" i="2"/>
  <c r="Z37" i="154" l="1"/>
  <c r="Z52" i="154"/>
  <c r="Z69" i="154"/>
  <c r="D69" i="155" s="1"/>
  <c r="Z38" i="154"/>
  <c r="Z72" i="154"/>
  <c r="Z71" i="154"/>
  <c r="D71" i="155" s="1"/>
  <c r="Z57" i="154"/>
  <c r="Z43" i="154"/>
  <c r="Z51" i="154"/>
  <c r="Z59" i="154"/>
  <c r="Z67" i="154"/>
  <c r="Z75" i="154"/>
  <c r="D75" i="155" s="1"/>
  <c r="Z83" i="154"/>
  <c r="Z76" i="154"/>
  <c r="Z60" i="154"/>
  <c r="D60" i="155" s="1"/>
  <c r="Z41" i="154"/>
  <c r="Z73" i="154"/>
  <c r="Z39" i="154"/>
  <c r="Z46" i="154"/>
  <c r="Z54" i="154"/>
  <c r="D54" i="155" s="1"/>
  <c r="Z62" i="154"/>
  <c r="Z70" i="154"/>
  <c r="Z78" i="154"/>
  <c r="D78" i="155" s="1"/>
  <c r="Z86" i="154"/>
  <c r="D86" i="155" s="1"/>
  <c r="Z88" i="154"/>
  <c r="Z48" i="154"/>
  <c r="Z56" i="154"/>
  <c r="D56" i="155" s="1"/>
  <c r="Z64" i="154"/>
  <c r="Z84" i="154"/>
  <c r="Z45" i="154"/>
  <c r="Z49" i="154"/>
  <c r="Z53" i="154"/>
  <c r="D53" i="155" s="1"/>
  <c r="Z61" i="154"/>
  <c r="Z77" i="154"/>
  <c r="Z81" i="154"/>
  <c r="D81" i="155" s="1"/>
  <c r="Z85" i="154"/>
  <c r="D85" i="155" s="1"/>
  <c r="Z80" i="154"/>
  <c r="B73" i="176"/>
  <c r="Z36" i="154"/>
  <c r="Z66" i="154"/>
  <c r="Z44" i="154"/>
  <c r="Z68" i="154"/>
  <c r="Z65" i="154"/>
  <c r="Z89" i="154"/>
  <c r="D89" i="155" s="1"/>
  <c r="Z40" i="154"/>
  <c r="Z42" i="154"/>
  <c r="Z50" i="154"/>
  <c r="Z58" i="154"/>
  <c r="D58" i="155" s="1"/>
  <c r="Z74" i="154"/>
  <c r="Z82" i="154"/>
  <c r="D82" i="155" s="1"/>
  <c r="Z90" i="154"/>
  <c r="Z47" i="154"/>
  <c r="Z55" i="154"/>
  <c r="Z63" i="154"/>
  <c r="D63" i="155" s="1"/>
  <c r="Z79" i="154"/>
  <c r="D79" i="155" s="1"/>
  <c r="Z87" i="154"/>
  <c r="D87" i="155" s="1"/>
  <c r="B65" i="176"/>
  <c r="C90" i="177"/>
  <c r="P90" i="177" s="1"/>
  <c r="B78" i="176"/>
  <c r="C51" i="177"/>
  <c r="H51" i="177" s="1"/>
  <c r="B90" i="176"/>
  <c r="C68" i="177"/>
  <c r="E68" i="177" s="1"/>
  <c r="C69" i="177"/>
  <c r="C71" i="177"/>
  <c r="O71" i="177" s="1"/>
  <c r="B60" i="176"/>
  <c r="B50" i="176"/>
  <c r="B51" i="176"/>
  <c r="C79" i="177"/>
  <c r="S79" i="177" s="1"/>
  <c r="B68" i="176"/>
  <c r="B69" i="176"/>
  <c r="C39" i="177"/>
  <c r="B71" i="176"/>
  <c r="C57" i="177"/>
  <c r="C59" i="177"/>
  <c r="C48" i="177"/>
  <c r="C75" i="177"/>
  <c r="E75" i="177" s="1"/>
  <c r="C52" i="177"/>
  <c r="C37" i="177"/>
  <c r="T37" i="177" s="1"/>
  <c r="B38" i="176"/>
  <c r="C56" i="177"/>
  <c r="R56" i="177" s="1"/>
  <c r="C42" i="177"/>
  <c r="C77" i="177"/>
  <c r="G77" i="177" s="1"/>
  <c r="C64" i="177"/>
  <c r="C49" i="177"/>
  <c r="H49" i="177" s="1"/>
  <c r="C63" i="177"/>
  <c r="C35" i="177"/>
  <c r="B35" i="177" s="1"/>
  <c r="C83" i="177"/>
  <c r="B37" i="176"/>
  <c r="B54" i="176"/>
  <c r="C72" i="177"/>
  <c r="R72" i="177" s="1"/>
  <c r="B43" i="176"/>
  <c r="B77" i="176"/>
  <c r="C46" i="177"/>
  <c r="B75" i="176"/>
  <c r="C67" i="177"/>
  <c r="C36" i="177"/>
  <c r="U36" i="177" s="1"/>
  <c r="C61" i="177"/>
  <c r="C53" i="177"/>
  <c r="F53" i="177" s="1"/>
  <c r="C54" i="177"/>
  <c r="C55" i="177"/>
  <c r="I55" i="177" s="1"/>
  <c r="C40" i="177"/>
  <c r="C89" i="177"/>
  <c r="Q89" i="177" s="1"/>
  <c r="C43" i="177"/>
  <c r="C81" i="177"/>
  <c r="K81" i="177" s="1"/>
  <c r="B67" i="176"/>
  <c r="B61" i="176"/>
  <c r="B40" i="176"/>
  <c r="B89" i="176"/>
  <c r="B48" i="176"/>
  <c r="B49" i="176"/>
  <c r="B81" i="176"/>
  <c r="B63" i="176"/>
  <c r="B66" i="176"/>
  <c r="B52" i="176"/>
  <c r="C84" i="177"/>
  <c r="C41" i="177"/>
  <c r="J41" i="177" s="1"/>
  <c r="C73" i="177"/>
  <c r="B44" i="176"/>
  <c r="D88" i="155"/>
  <c r="D90" i="155"/>
  <c r="D52" i="155"/>
  <c r="D70" i="155"/>
  <c r="D64" i="155"/>
  <c r="D80" i="155"/>
  <c r="D55" i="155"/>
  <c r="D73" i="155"/>
  <c r="C87" i="177"/>
  <c r="B87" i="177" s="1"/>
  <c r="B87" i="176"/>
  <c r="D62" i="155"/>
  <c r="D74" i="155"/>
  <c r="C82" i="177"/>
  <c r="P82" i="177" s="1"/>
  <c r="B82" i="176"/>
  <c r="D59" i="155"/>
  <c r="D66" i="155"/>
  <c r="C70" i="177"/>
  <c r="S70" i="177" s="1"/>
  <c r="B88" i="176"/>
  <c r="D84" i="155"/>
  <c r="D83" i="155"/>
  <c r="B70" i="176"/>
  <c r="B47" i="176"/>
  <c r="B34" i="176"/>
  <c r="C86" i="177"/>
  <c r="C85" i="177"/>
  <c r="B85" i="176"/>
  <c r="B31" i="176"/>
  <c r="Q31" i="176"/>
  <c r="Q91" i="176" s="1"/>
  <c r="C34" i="177"/>
  <c r="O34" i="177" s="1"/>
  <c r="B74" i="176"/>
  <c r="C88" i="177"/>
  <c r="C60" i="177"/>
  <c r="B64" i="176"/>
  <c r="C58" i="177"/>
  <c r="C76" i="177"/>
  <c r="B58" i="176"/>
  <c r="B76" i="176"/>
  <c r="C74" i="177"/>
  <c r="G74" i="177" s="1"/>
  <c r="B62" i="176"/>
  <c r="C62" i="177"/>
  <c r="B86" i="176"/>
  <c r="C47" i="177"/>
  <c r="C45" i="177"/>
  <c r="B45" i="176"/>
  <c r="H53" i="177"/>
  <c r="L53" i="177"/>
  <c r="T53" i="177"/>
  <c r="B53" i="177"/>
  <c r="N42" i="177"/>
  <c r="H42" i="177"/>
  <c r="F42" i="177"/>
  <c r="Q42" i="177"/>
  <c r="D42" i="177"/>
  <c r="V42" i="177"/>
  <c r="H48" i="177"/>
  <c r="I48" i="177"/>
  <c r="D48" i="177"/>
  <c r="E48" i="177"/>
  <c r="M48" i="177"/>
  <c r="K48" i="177"/>
  <c r="G48" i="177"/>
  <c r="L48" i="177"/>
  <c r="J48" i="177"/>
  <c r="F48" i="177"/>
  <c r="V48" i="177"/>
  <c r="U48" i="177"/>
  <c r="S48" i="177"/>
  <c r="T48" i="177"/>
  <c r="N48" i="177"/>
  <c r="P48" i="177"/>
  <c r="Q48" i="177"/>
  <c r="B48" i="177"/>
  <c r="R48" i="177"/>
  <c r="O48" i="177"/>
  <c r="S50" i="177"/>
  <c r="J50" i="177"/>
  <c r="O50" i="177"/>
  <c r="D50" i="177"/>
  <c r="H50" i="177"/>
  <c r="V50" i="177"/>
  <c r="N50" i="177"/>
  <c r="R50" i="177"/>
  <c r="K50" i="177"/>
  <c r="T50" i="177"/>
  <c r="P50" i="177"/>
  <c r="M50" i="177"/>
  <c r="I50" i="177"/>
  <c r="E50" i="177"/>
  <c r="U50" i="177"/>
  <c r="L50" i="177"/>
  <c r="G50" i="177"/>
  <c r="F50" i="177"/>
  <c r="B50" i="177"/>
  <c r="Q50" i="177"/>
  <c r="J67" i="177"/>
  <c r="N67" i="177"/>
  <c r="U67" i="177"/>
  <c r="L67" i="177"/>
  <c r="T67" i="177"/>
  <c r="P67" i="177"/>
  <c r="D67" i="177"/>
  <c r="G67" i="177"/>
  <c r="O67" i="177"/>
  <c r="I67" i="177"/>
  <c r="K67" i="177"/>
  <c r="S67" i="177"/>
  <c r="H67" i="177"/>
  <c r="B67" i="177"/>
  <c r="M67" i="177"/>
  <c r="Q67" i="177"/>
  <c r="R67" i="177"/>
  <c r="F67" i="177"/>
  <c r="V67" i="177"/>
  <c r="E67" i="177"/>
  <c r="R52" i="177"/>
  <c r="U52" i="177"/>
  <c r="S52" i="177"/>
  <c r="I52" i="177"/>
  <c r="D52" i="177"/>
  <c r="N52" i="177"/>
  <c r="R58" i="177"/>
  <c r="T58" i="177"/>
  <c r="M58" i="177"/>
  <c r="B58" i="177"/>
  <c r="P65" i="177"/>
  <c r="I65" i="177"/>
  <c r="T65" i="177"/>
  <c r="M65" i="177"/>
  <c r="B65" i="177"/>
  <c r="R65" i="177"/>
  <c r="D65" i="177"/>
  <c r="G65" i="177"/>
  <c r="K65" i="177"/>
  <c r="O65" i="177"/>
  <c r="H65" i="177"/>
  <c r="L65" i="177"/>
  <c r="F65" i="177"/>
  <c r="V65" i="177"/>
  <c r="N65" i="177"/>
  <c r="J65" i="177"/>
  <c r="E65" i="177"/>
  <c r="U65" i="177"/>
  <c r="S65" i="177"/>
  <c r="Q65" i="177"/>
  <c r="K69" i="177"/>
  <c r="M69" i="177"/>
  <c r="I69" i="177"/>
  <c r="U69" i="177"/>
  <c r="J69" i="177"/>
  <c r="O69" i="177"/>
  <c r="G69" i="177"/>
  <c r="B69" i="177"/>
  <c r="P69" i="177"/>
  <c r="T69" i="177"/>
  <c r="L69" i="177"/>
  <c r="S69" i="177"/>
  <c r="Q69" i="177"/>
  <c r="R69" i="177"/>
  <c r="N69" i="177"/>
  <c r="F69" i="177"/>
  <c r="D69" i="177"/>
  <c r="V69" i="177"/>
  <c r="E69" i="177"/>
  <c r="H69" i="177"/>
  <c r="P40" i="177"/>
  <c r="R40" i="177"/>
  <c r="Q40" i="177"/>
  <c r="L40" i="177"/>
  <c r="E41" i="177"/>
  <c r="R41" i="177"/>
  <c r="R64" i="177"/>
  <c r="Q64" i="177"/>
  <c r="D64" i="177"/>
  <c r="F64" i="177"/>
  <c r="U64" i="177"/>
  <c r="E64" i="177"/>
  <c r="V64" i="177"/>
  <c r="H64" i="177"/>
  <c r="B64" i="177"/>
  <c r="N64" i="177"/>
  <c r="M64" i="177"/>
  <c r="T64" i="177"/>
  <c r="S64" i="177"/>
  <c r="O64" i="177"/>
  <c r="L64" i="177"/>
  <c r="P64" i="177"/>
  <c r="J64" i="177"/>
  <c r="K64" i="177"/>
  <c r="I64" i="177"/>
  <c r="G64" i="177"/>
  <c r="L83" i="177"/>
  <c r="O83" i="177"/>
  <c r="H83" i="177"/>
  <c r="K83" i="177"/>
  <c r="P83" i="177"/>
  <c r="D83" i="177"/>
  <c r="S83" i="177"/>
  <c r="G83" i="177"/>
  <c r="V83" i="177"/>
  <c r="R83" i="177"/>
  <c r="J83" i="177"/>
  <c r="N83" i="177"/>
  <c r="F83" i="177"/>
  <c r="I83" i="177"/>
  <c r="B83" i="177"/>
  <c r="U83" i="177"/>
  <c r="Q83" i="177"/>
  <c r="T83" i="177"/>
  <c r="M83" i="177"/>
  <c r="E83" i="177"/>
  <c r="P68" i="177"/>
  <c r="M68" i="177"/>
  <c r="N68" i="177"/>
  <c r="K68" i="177"/>
  <c r="U68" i="177"/>
  <c r="W39" i="177"/>
  <c r="K39" i="177"/>
  <c r="E39" i="177"/>
  <c r="F39" i="177"/>
  <c r="T39" i="177"/>
  <c r="J39" i="177"/>
  <c r="P39" i="177"/>
  <c r="L39" i="177"/>
  <c r="U39" i="177"/>
  <c r="H39" i="177"/>
  <c r="O39" i="177"/>
  <c r="V39" i="177"/>
  <c r="D39" i="177"/>
  <c r="S39" i="177"/>
  <c r="N39" i="177"/>
  <c r="Q39" i="177"/>
  <c r="I39" i="177"/>
  <c r="R39" i="177"/>
  <c r="B39" i="177"/>
  <c r="M39" i="177"/>
  <c r="G39" i="177"/>
  <c r="U91" i="176"/>
  <c r="M74" i="177"/>
  <c r="V44" i="177"/>
  <c r="E44" i="177"/>
  <c r="T44" i="177"/>
  <c r="N44" i="177"/>
  <c r="L44" i="177"/>
  <c r="J44" i="177"/>
  <c r="I44" i="177"/>
  <c r="M44" i="177"/>
  <c r="D44" i="177"/>
  <c r="R44" i="177"/>
  <c r="H44" i="177"/>
  <c r="B44" i="177"/>
  <c r="O44" i="177"/>
  <c r="G44" i="177"/>
  <c r="S44" i="177"/>
  <c r="K44" i="177"/>
  <c r="U44" i="177"/>
  <c r="P44" i="177"/>
  <c r="F44" i="177"/>
  <c r="Q44" i="177"/>
  <c r="W31" i="177"/>
  <c r="V31" i="177"/>
  <c r="E31" i="177"/>
  <c r="D31" i="177"/>
  <c r="G31" i="177"/>
  <c r="J31" i="177"/>
  <c r="T31" i="177"/>
  <c r="H31" i="177"/>
  <c r="S31" i="177"/>
  <c r="F31" i="177"/>
  <c r="I31" i="177"/>
  <c r="U31" i="177"/>
  <c r="R31" i="177"/>
  <c r="B31" i="177"/>
  <c r="O31" i="177"/>
  <c r="N31" i="177"/>
  <c r="P31" i="177"/>
  <c r="Q31" i="177"/>
  <c r="F81" i="177"/>
  <c r="B81" i="177"/>
  <c r="H66" i="177"/>
  <c r="U66" i="177"/>
  <c r="E66" i="177"/>
  <c r="M66" i="177"/>
  <c r="B66" i="177"/>
  <c r="T66" i="177"/>
  <c r="S66" i="177"/>
  <c r="L66" i="177"/>
  <c r="O66" i="177"/>
  <c r="D66" i="177"/>
  <c r="K66" i="177"/>
  <c r="Q66" i="177"/>
  <c r="G66" i="177"/>
  <c r="I66" i="177"/>
  <c r="V66" i="177"/>
  <c r="R66" i="177"/>
  <c r="N66" i="177"/>
  <c r="J66" i="177"/>
  <c r="F66" i="177"/>
  <c r="P66" i="177"/>
  <c r="R84" i="177"/>
  <c r="N84" i="177"/>
  <c r="U84" i="177"/>
  <c r="M84" i="177"/>
  <c r="H84" i="177"/>
  <c r="T84" i="177"/>
  <c r="B84" i="177"/>
  <c r="K84" i="177"/>
  <c r="V84" i="177"/>
  <c r="L84" i="177"/>
  <c r="F84" i="177"/>
  <c r="Q84" i="177"/>
  <c r="D84" i="177"/>
  <c r="J84" i="177"/>
  <c r="S84" i="177"/>
  <c r="E84" i="177"/>
  <c r="I84" i="177"/>
  <c r="G84" i="177"/>
  <c r="O84" i="177"/>
  <c r="P84" i="177"/>
  <c r="D57" i="177"/>
  <c r="S57" i="177"/>
  <c r="O57" i="177"/>
  <c r="K57" i="177"/>
  <c r="U57" i="177"/>
  <c r="G57" i="177"/>
  <c r="M57" i="177"/>
  <c r="E57" i="177"/>
  <c r="R57" i="177"/>
  <c r="J57" i="177"/>
  <c r="B57" i="177"/>
  <c r="Q57" i="177"/>
  <c r="T57" i="177"/>
  <c r="I57" i="177"/>
  <c r="P57" i="177"/>
  <c r="V57" i="177"/>
  <c r="L57" i="177"/>
  <c r="N57" i="177"/>
  <c r="H57" i="177"/>
  <c r="F57" i="177"/>
  <c r="O46" i="177"/>
  <c r="D46" i="177"/>
  <c r="U46" i="177"/>
  <c r="M46" i="177"/>
  <c r="K46" i="177"/>
  <c r="M80" i="177"/>
  <c r="U80" i="177"/>
  <c r="I80" i="177"/>
  <c r="T80" i="177"/>
  <c r="E80" i="177"/>
  <c r="P80" i="177"/>
  <c r="H80" i="177"/>
  <c r="L80" i="177"/>
  <c r="D80" i="177"/>
  <c r="V80" i="177"/>
  <c r="O80" i="177"/>
  <c r="R80" i="177"/>
  <c r="K80" i="177"/>
  <c r="B80" i="177"/>
  <c r="N80" i="177"/>
  <c r="G80" i="177"/>
  <c r="J80" i="177"/>
  <c r="S80" i="177"/>
  <c r="Q80" i="177"/>
  <c r="F80" i="177"/>
  <c r="T90" i="177"/>
  <c r="J90" i="177"/>
  <c r="B90" i="177"/>
  <c r="G90" i="177"/>
  <c r="M90" i="177"/>
  <c r="V90" i="177"/>
  <c r="N90" i="177"/>
  <c r="S90" i="177"/>
  <c r="U90" i="177"/>
  <c r="R90" i="177"/>
  <c r="U60" i="177"/>
  <c r="N60" i="177"/>
  <c r="I60" i="177"/>
  <c r="G60" i="177"/>
  <c r="L60" i="177"/>
  <c r="R60" i="177"/>
  <c r="F60" i="177"/>
  <c r="H60" i="177"/>
  <c r="M60" i="177"/>
  <c r="B60" i="177"/>
  <c r="E60" i="177"/>
  <c r="S60" i="177"/>
  <c r="D60" i="177"/>
  <c r="J60" i="177"/>
  <c r="T60" i="177"/>
  <c r="Q60" i="177"/>
  <c r="O60" i="177"/>
  <c r="K60" i="177"/>
  <c r="V60" i="177"/>
  <c r="P60" i="177"/>
  <c r="O78" i="177"/>
  <c r="R78" i="177"/>
  <c r="S78" i="177"/>
  <c r="Q78" i="177"/>
  <c r="M78" i="177"/>
  <c r="H78" i="177"/>
  <c r="T78" i="177"/>
  <c r="L78" i="177"/>
  <c r="E78" i="177"/>
  <c r="D78" i="177"/>
  <c r="V78" i="177"/>
  <c r="P78" i="177"/>
  <c r="K78" i="177"/>
  <c r="G78" i="177"/>
  <c r="U78" i="177"/>
  <c r="N78" i="177"/>
  <c r="J78" i="177"/>
  <c r="B78" i="177"/>
  <c r="F78" i="177"/>
  <c r="I78" i="177"/>
  <c r="B55" i="177"/>
  <c r="V55" i="177"/>
  <c r="S56" i="177"/>
  <c r="B56" i="177"/>
  <c r="N56" i="177"/>
  <c r="E56" i="177"/>
  <c r="P56" i="177"/>
  <c r="Q73" i="177"/>
  <c r="N73" i="177"/>
  <c r="E73" i="177"/>
  <c r="H73" i="177"/>
  <c r="S73" i="177"/>
  <c r="O73" i="177"/>
  <c r="J73" i="177"/>
  <c r="G73" i="177"/>
  <c r="J45" i="177"/>
  <c r="F45" i="177"/>
  <c r="B45" i="177"/>
  <c r="U45" i="177"/>
  <c r="K45" i="177"/>
  <c r="T45" i="177"/>
  <c r="E45" i="177"/>
  <c r="Q45" i="177"/>
  <c r="I45" i="177"/>
  <c r="L45" i="177"/>
  <c r="D45" i="177"/>
  <c r="S45" i="177"/>
  <c r="G45" i="177"/>
  <c r="H45" i="177"/>
  <c r="V45" i="177"/>
  <c r="R45" i="177"/>
  <c r="N45" i="177"/>
  <c r="M45" i="177"/>
  <c r="O45" i="177"/>
  <c r="P45" i="177"/>
  <c r="H70" i="177"/>
  <c r="I70" i="177"/>
  <c r="V70" i="177"/>
  <c r="F70" i="177"/>
  <c r="L70" i="177"/>
  <c r="T82" i="177"/>
  <c r="E82" i="177"/>
  <c r="S82" i="177"/>
  <c r="J82" i="177"/>
  <c r="D76" i="177"/>
  <c r="V76" i="177"/>
  <c r="S76" i="177"/>
  <c r="R76" i="177"/>
  <c r="O76" i="177"/>
  <c r="N76" i="177"/>
  <c r="K76" i="177"/>
  <c r="J76" i="177"/>
  <c r="G76" i="177"/>
  <c r="B76" i="177"/>
  <c r="F76" i="177"/>
  <c r="U76" i="177"/>
  <c r="Q76" i="177"/>
  <c r="H76" i="177"/>
  <c r="M76" i="177"/>
  <c r="I76" i="177"/>
  <c r="E76" i="177"/>
  <c r="T76" i="177"/>
  <c r="P76" i="177"/>
  <c r="L76" i="177"/>
  <c r="N75" i="177"/>
  <c r="V75" i="177"/>
  <c r="R75" i="177"/>
  <c r="U75" i="177"/>
  <c r="H75" i="177"/>
  <c r="O79" i="177"/>
  <c r="V79" i="177"/>
  <c r="L79" i="177"/>
  <c r="P79" i="177"/>
  <c r="K79" i="177"/>
  <c r="P61" i="177"/>
  <c r="D61" i="177"/>
  <c r="J61" i="177"/>
  <c r="Q61" i="177"/>
  <c r="F61" i="177"/>
  <c r="E61" i="177"/>
  <c r="M61" i="177"/>
  <c r="E71" i="177"/>
  <c r="T71" i="177"/>
  <c r="S71" i="177"/>
  <c r="N71" i="177"/>
  <c r="U71" i="177"/>
  <c r="U72" i="177"/>
  <c r="N72" i="177"/>
  <c r="Q72" i="177"/>
  <c r="M72" i="177"/>
  <c r="V72" i="177"/>
  <c r="I72" i="177"/>
  <c r="L72" i="177"/>
  <c r="B72" i="177"/>
  <c r="G72" i="177"/>
  <c r="J72" i="177"/>
  <c r="N34" i="177"/>
  <c r="E86" i="177"/>
  <c r="L86" i="177"/>
  <c r="N86" i="177"/>
  <c r="T86" i="177"/>
  <c r="P86" i="177"/>
  <c r="V86" i="177"/>
  <c r="H86" i="177"/>
  <c r="S86" i="177"/>
  <c r="D86" i="177"/>
  <c r="Q86" i="177"/>
  <c r="I86" i="177"/>
  <c r="K86" i="177"/>
  <c r="M86" i="177"/>
  <c r="R86" i="177"/>
  <c r="J86" i="177"/>
  <c r="B86" i="177"/>
  <c r="O86" i="177"/>
  <c r="F86" i="177"/>
  <c r="U86" i="177"/>
  <c r="G86" i="177"/>
  <c r="W35" i="177"/>
  <c r="Q35" i="177"/>
  <c r="R35" i="177"/>
  <c r="U35" i="177"/>
  <c r="M35" i="177"/>
  <c r="I35" i="177"/>
  <c r="T35" i="177"/>
  <c r="L35" i="177"/>
  <c r="S35" i="177"/>
  <c r="D35" i="177"/>
  <c r="G35" i="177"/>
  <c r="W38" i="177"/>
  <c r="V38" i="177"/>
  <c r="K38" i="177"/>
  <c r="F38" i="177"/>
  <c r="P38" i="177"/>
  <c r="B38" i="177"/>
  <c r="U38" i="177"/>
  <c r="J38" i="177"/>
  <c r="M38" i="177"/>
  <c r="L38" i="177"/>
  <c r="Q38" i="177"/>
  <c r="D38" i="177"/>
  <c r="T38" i="177"/>
  <c r="I38" i="177"/>
  <c r="O38" i="177"/>
  <c r="E38" i="177"/>
  <c r="S38" i="177"/>
  <c r="G38" i="177"/>
  <c r="N38" i="177"/>
  <c r="H38" i="177"/>
  <c r="R38" i="177"/>
  <c r="J89" i="177"/>
  <c r="T89" i="177"/>
  <c r="P89" i="177"/>
  <c r="L89" i="177"/>
  <c r="F89" i="177"/>
  <c r="D89" i="177"/>
  <c r="B89" i="177"/>
  <c r="R89" i="177"/>
  <c r="N89" i="177"/>
  <c r="G89" i="177"/>
  <c r="S43" i="177"/>
  <c r="V43" i="177"/>
  <c r="M43" i="177"/>
  <c r="U43" i="177"/>
  <c r="P43" i="177"/>
  <c r="Q43" i="177"/>
  <c r="F43" i="177"/>
  <c r="R43" i="177"/>
  <c r="K43" i="177"/>
  <c r="E43" i="177"/>
  <c r="B43" i="177"/>
  <c r="G43" i="177"/>
  <c r="D43" i="177"/>
  <c r="I43" i="177"/>
  <c r="N43" i="177"/>
  <c r="T43" i="177"/>
  <c r="J43" i="177"/>
  <c r="O43" i="177"/>
  <c r="H43" i="177"/>
  <c r="L43" i="177"/>
  <c r="P37" i="177"/>
  <c r="G37" i="177"/>
  <c r="N49" i="177"/>
  <c r="B49" i="177"/>
  <c r="D49" i="177"/>
  <c r="L63" i="177"/>
  <c r="R63" i="177"/>
  <c r="J63" i="177"/>
  <c r="F63" i="177"/>
  <c r="B63" i="177"/>
  <c r="M63" i="177"/>
  <c r="E63" i="177"/>
  <c r="F36" i="177"/>
  <c r="I36" i="177"/>
  <c r="N36" i="177"/>
  <c r="K88" i="177"/>
  <c r="L88" i="177"/>
  <c r="G88" i="177"/>
  <c r="D88" i="177"/>
  <c r="V88" i="177"/>
  <c r="R88" i="177"/>
  <c r="N88" i="177"/>
  <c r="J88" i="177"/>
  <c r="F88" i="177"/>
  <c r="T88" i="177"/>
  <c r="B88" i="177"/>
  <c r="Q88" i="177"/>
  <c r="O88" i="177"/>
  <c r="I88" i="177"/>
  <c r="M88" i="177"/>
  <c r="P88" i="177"/>
  <c r="S88" i="177"/>
  <c r="H88" i="177"/>
  <c r="E88" i="177"/>
  <c r="U88" i="177"/>
  <c r="M51" i="177"/>
  <c r="V51" i="177"/>
  <c r="J51" i="177"/>
  <c r="L51" i="177"/>
  <c r="U51" i="177"/>
  <c r="B54" i="177"/>
  <c r="T54" i="177"/>
  <c r="L54" i="177"/>
  <c r="D54" i="177"/>
  <c r="Q54" i="177"/>
  <c r="I54" i="177"/>
  <c r="P54" i="177"/>
  <c r="H54" i="177"/>
  <c r="S54" i="177"/>
  <c r="O54" i="177"/>
  <c r="U54" i="177"/>
  <c r="K54" i="177"/>
  <c r="M54" i="177"/>
  <c r="G54" i="177"/>
  <c r="E54" i="177"/>
  <c r="V54" i="177"/>
  <c r="R54" i="177"/>
  <c r="N54" i="177"/>
  <c r="J54" i="177"/>
  <c r="F54" i="177"/>
  <c r="L87" i="177"/>
  <c r="P87" i="177"/>
  <c r="D87" i="177"/>
  <c r="K87" i="177"/>
  <c r="T87" i="177"/>
  <c r="H87" i="177"/>
  <c r="F87" i="177"/>
  <c r="M87" i="177"/>
  <c r="J87" i="177"/>
  <c r="I87" i="177"/>
  <c r="N59" i="177"/>
  <c r="D59" i="177"/>
  <c r="J59" i="177"/>
  <c r="F59" i="177"/>
  <c r="B59" i="177"/>
  <c r="U59" i="177"/>
  <c r="Q59" i="177"/>
  <c r="M59" i="177"/>
  <c r="I59" i="177"/>
  <c r="E59" i="177"/>
  <c r="S59" i="177"/>
  <c r="T59" i="177"/>
  <c r="K59" i="177"/>
  <c r="P59" i="177"/>
  <c r="O59" i="177"/>
  <c r="H59" i="177"/>
  <c r="V59" i="177"/>
  <c r="G59" i="177"/>
  <c r="R59" i="177"/>
  <c r="L59" i="177"/>
  <c r="R62" i="177"/>
  <c r="N62" i="177"/>
  <c r="J62" i="177"/>
  <c r="F62" i="177"/>
  <c r="B62" i="177"/>
  <c r="U62" i="177"/>
  <c r="T62" i="177"/>
  <c r="L62" i="177"/>
  <c r="D62" i="177"/>
  <c r="Q62" i="177"/>
  <c r="H62" i="177"/>
  <c r="I62" i="177"/>
  <c r="S62" i="177"/>
  <c r="P62" i="177"/>
  <c r="O62" i="177"/>
  <c r="M62" i="177"/>
  <c r="K62" i="177"/>
  <c r="E62" i="177"/>
  <c r="G62" i="177"/>
  <c r="V62" i="177"/>
  <c r="D72" i="155"/>
  <c r="D68" i="155"/>
  <c r="D57" i="155"/>
  <c r="D61" i="155"/>
  <c r="D77" i="155"/>
  <c r="AR31" i="154"/>
  <c r="AR34" i="154"/>
  <c r="AR35" i="154"/>
  <c r="Z35" i="154" s="1"/>
  <c r="D76" i="155"/>
  <c r="D65" i="155"/>
  <c r="B18" i="7"/>
  <c r="B18" i="172" s="1"/>
  <c r="B26" i="7"/>
  <c r="B26" i="172" s="1"/>
  <c r="B30" i="7"/>
  <c r="B30" i="172" s="1"/>
  <c r="B34" i="7"/>
  <c r="B34" i="172" s="1"/>
  <c r="B38" i="7"/>
  <c r="B38" i="172" s="1"/>
  <c r="B42" i="7"/>
  <c r="B42" i="172" s="1"/>
  <c r="B46" i="7"/>
  <c r="B46" i="172" s="1"/>
  <c r="B50" i="7"/>
  <c r="B50" i="172" s="1"/>
  <c r="B54" i="7"/>
  <c r="B54" i="172" s="1"/>
  <c r="B58" i="7"/>
  <c r="B58" i="172" s="1"/>
  <c r="B62" i="7"/>
  <c r="B62" i="172" s="1"/>
  <c r="B66" i="7"/>
  <c r="B66" i="172" s="1"/>
  <c r="B70" i="7"/>
  <c r="B70" i="172" s="1"/>
  <c r="B74" i="7"/>
  <c r="B74" i="172" s="1"/>
  <c r="B27" i="7"/>
  <c r="B27" i="172" s="1"/>
  <c r="B31" i="7"/>
  <c r="B31" i="172" s="1"/>
  <c r="B35" i="7"/>
  <c r="B35" i="172" s="1"/>
  <c r="B39" i="7"/>
  <c r="B39" i="172" s="1"/>
  <c r="B43" i="7"/>
  <c r="B43" i="172" s="1"/>
  <c r="B47" i="7"/>
  <c r="B47" i="172" s="1"/>
  <c r="B51" i="7"/>
  <c r="B51" i="172" s="1"/>
  <c r="B55" i="7"/>
  <c r="B55" i="172" s="1"/>
  <c r="B59" i="7"/>
  <c r="B59" i="172" s="1"/>
  <c r="B63" i="7"/>
  <c r="B63" i="172" s="1"/>
  <c r="B67" i="7"/>
  <c r="B67" i="172" s="1"/>
  <c r="B71" i="7"/>
  <c r="B71" i="172" s="1"/>
  <c r="B75" i="7"/>
  <c r="B75" i="172" s="1"/>
  <c r="B24" i="7"/>
  <c r="B24" i="172" s="1"/>
  <c r="B28" i="7"/>
  <c r="B28" i="172" s="1"/>
  <c r="B32" i="7"/>
  <c r="B32" i="172" s="1"/>
  <c r="B36" i="7"/>
  <c r="B36" i="172" s="1"/>
  <c r="B40" i="7"/>
  <c r="B40" i="172" s="1"/>
  <c r="B44" i="7"/>
  <c r="B44" i="172" s="1"/>
  <c r="B48" i="7"/>
  <c r="B48" i="172" s="1"/>
  <c r="B52" i="7"/>
  <c r="B52" i="172" s="1"/>
  <c r="B56" i="7"/>
  <c r="B56" i="172" s="1"/>
  <c r="B60" i="7"/>
  <c r="B60" i="172" s="1"/>
  <c r="B64" i="7"/>
  <c r="B64" i="172" s="1"/>
  <c r="B68" i="7"/>
  <c r="B68" i="172" s="1"/>
  <c r="B72" i="7"/>
  <c r="B72" i="172" s="1"/>
  <c r="B76" i="7"/>
  <c r="B76" i="172" s="1"/>
  <c r="B25" i="7"/>
  <c r="B25" i="172" s="1"/>
  <c r="B29" i="7"/>
  <c r="B29" i="172" s="1"/>
  <c r="B33" i="7"/>
  <c r="B33" i="172" s="1"/>
  <c r="B37" i="7"/>
  <c r="B37" i="172" s="1"/>
  <c r="B41" i="7"/>
  <c r="B41" i="172" s="1"/>
  <c r="B45" i="7"/>
  <c r="B45" i="172" s="1"/>
  <c r="B49" i="7"/>
  <c r="B49" i="172" s="1"/>
  <c r="B53" i="7"/>
  <c r="B53" i="172" s="1"/>
  <c r="B57" i="7"/>
  <c r="B57" i="172" s="1"/>
  <c r="B61" i="7"/>
  <c r="B61" i="172" s="1"/>
  <c r="B65" i="7"/>
  <c r="B65" i="172" s="1"/>
  <c r="B69" i="7"/>
  <c r="B69" i="172" s="1"/>
  <c r="B73" i="7"/>
  <c r="B73" i="172" s="1"/>
  <c r="B17" i="7"/>
  <c r="B17" i="172" s="1"/>
  <c r="B22" i="7"/>
  <c r="B22" i="172" s="1"/>
  <c r="B20" i="7"/>
  <c r="B20" i="172" s="1"/>
  <c r="B19" i="7"/>
  <c r="B19" i="172" s="1"/>
  <c r="B23" i="7"/>
  <c r="B23" i="172" s="1"/>
  <c r="B21" i="7"/>
  <c r="B21" i="172" s="1"/>
  <c r="AV33" i="2"/>
  <c r="J31" i="154" s="1"/>
  <c r="AQ31" i="154" s="1"/>
  <c r="AW29" i="2"/>
  <c r="J32" i="154"/>
  <c r="AQ32" i="154" s="1"/>
  <c r="D67" i="155"/>
  <c r="K31" i="177" l="1"/>
  <c r="L37" i="177"/>
  <c r="U89" i="177"/>
  <c r="I89" i="177"/>
  <c r="H89" i="177"/>
  <c r="K89" i="177"/>
  <c r="O89" i="177"/>
  <c r="N35" i="177"/>
  <c r="P35" i="177"/>
  <c r="J35" i="177"/>
  <c r="F35" i="177"/>
  <c r="V35" i="177"/>
  <c r="B34" i="177"/>
  <c r="D72" i="177"/>
  <c r="P72" i="177"/>
  <c r="S72" i="177"/>
  <c r="K72" i="177"/>
  <c r="O72" i="177"/>
  <c r="R82" i="177"/>
  <c r="H82" i="177"/>
  <c r="Q70" i="177"/>
  <c r="P70" i="177"/>
  <c r="N70" i="177"/>
  <c r="G70" i="177"/>
  <c r="O70" i="177"/>
  <c r="Q90" i="177"/>
  <c r="I90" i="177"/>
  <c r="E90" i="177"/>
  <c r="D90" i="177"/>
  <c r="H90" i="177"/>
  <c r="G68" i="177"/>
  <c r="R68" i="177"/>
  <c r="S68" i="177"/>
  <c r="V68" i="177"/>
  <c r="T68" i="177"/>
  <c r="I77" i="177"/>
  <c r="M53" i="177"/>
  <c r="R53" i="177"/>
  <c r="P53" i="177"/>
  <c r="D53" i="177"/>
  <c r="S89" i="177"/>
  <c r="E89" i="177"/>
  <c r="V89" i="177"/>
  <c r="M89" i="177"/>
  <c r="H35" i="177"/>
  <c r="E35" i="177"/>
  <c r="O35" i="177"/>
  <c r="K35" i="177"/>
  <c r="F34" i="177"/>
  <c r="H72" i="177"/>
  <c r="T72" i="177"/>
  <c r="E72" i="177"/>
  <c r="F72" i="177"/>
  <c r="V82" i="177"/>
  <c r="D70" i="177"/>
  <c r="B70" i="177"/>
  <c r="R70" i="177"/>
  <c r="U70" i="177"/>
  <c r="K70" i="177"/>
  <c r="K90" i="177"/>
  <c r="F90" i="177"/>
  <c r="O90" i="177"/>
  <c r="L90" i="177"/>
  <c r="J68" i="177"/>
  <c r="I68" i="177"/>
  <c r="F68" i="177"/>
  <c r="H68" i="177"/>
  <c r="L68" i="177"/>
  <c r="Q53" i="177"/>
  <c r="S53" i="177"/>
  <c r="I53" i="177"/>
  <c r="N53" i="177"/>
  <c r="T70" i="177"/>
  <c r="J70" i="177"/>
  <c r="M70" i="177"/>
  <c r="E70" i="177"/>
  <c r="Q68" i="177"/>
  <c r="O68" i="177"/>
  <c r="D68" i="177"/>
  <c r="B68" i="177"/>
  <c r="K53" i="177"/>
  <c r="O53" i="177"/>
  <c r="G53" i="177"/>
  <c r="O51" i="177"/>
  <c r="F51" i="177"/>
  <c r="D51" i="177"/>
  <c r="T51" i="177"/>
  <c r="S51" i="177"/>
  <c r="T36" i="177"/>
  <c r="S36" i="177"/>
  <c r="Q36" i="177"/>
  <c r="U49" i="177"/>
  <c r="V49" i="177"/>
  <c r="E34" i="177"/>
  <c r="S34" i="177"/>
  <c r="W34" i="177"/>
  <c r="B71" i="177"/>
  <c r="F71" i="177"/>
  <c r="D71" i="177"/>
  <c r="I71" i="177"/>
  <c r="H71" i="177"/>
  <c r="H79" i="177"/>
  <c r="I79" i="177"/>
  <c r="U79" i="177"/>
  <c r="G79" i="177"/>
  <c r="D79" i="177"/>
  <c r="S75" i="177"/>
  <c r="D75" i="177"/>
  <c r="B75" i="177"/>
  <c r="O75" i="177"/>
  <c r="K75" i="177"/>
  <c r="H56" i="177"/>
  <c r="I56" i="177"/>
  <c r="F56" i="177"/>
  <c r="V56" i="177"/>
  <c r="D56" i="177"/>
  <c r="J55" i="177"/>
  <c r="T55" i="177"/>
  <c r="N81" i="177"/>
  <c r="S81" i="177"/>
  <c r="U41" i="177"/>
  <c r="I41" i="177"/>
  <c r="E51" i="177"/>
  <c r="K51" i="177"/>
  <c r="N51" i="177"/>
  <c r="G51" i="177"/>
  <c r="B51" i="177"/>
  <c r="K36" i="177"/>
  <c r="P36" i="177"/>
  <c r="W36" i="177"/>
  <c r="T49" i="177"/>
  <c r="P49" i="177"/>
  <c r="J49" i="177"/>
  <c r="G34" i="177"/>
  <c r="J34" i="177"/>
  <c r="M71" i="177"/>
  <c r="J71" i="177"/>
  <c r="K71" i="177"/>
  <c r="V71" i="177"/>
  <c r="G71" i="177"/>
  <c r="R79" i="177"/>
  <c r="N79" i="177"/>
  <c r="E79" i="177"/>
  <c r="J79" i="177"/>
  <c r="F79" i="177"/>
  <c r="J75" i="177"/>
  <c r="P75" i="177"/>
  <c r="G75" i="177"/>
  <c r="T75" i="177"/>
  <c r="F75" i="177"/>
  <c r="L56" i="177"/>
  <c r="K56" i="177"/>
  <c r="Q56" i="177"/>
  <c r="G56" i="177"/>
  <c r="J56" i="177"/>
  <c r="N55" i="177"/>
  <c r="E55" i="177"/>
  <c r="U81" i="177"/>
  <c r="D81" i="177"/>
  <c r="Q41" i="177"/>
  <c r="F41" i="177"/>
  <c r="P51" i="177"/>
  <c r="Q51" i="177"/>
  <c r="R51" i="177"/>
  <c r="I51" i="177"/>
  <c r="R36" i="177"/>
  <c r="O36" i="177"/>
  <c r="O49" i="177"/>
  <c r="L49" i="177"/>
  <c r="Q34" i="177"/>
  <c r="V34" i="177"/>
  <c r="Q71" i="177"/>
  <c r="P71" i="177"/>
  <c r="R71" i="177"/>
  <c r="L71" i="177"/>
  <c r="B79" i="177"/>
  <c r="Q79" i="177"/>
  <c r="T79" i="177"/>
  <c r="M79" i="177"/>
  <c r="Q75" i="177"/>
  <c r="I75" i="177"/>
  <c r="L75" i="177"/>
  <c r="M75" i="177"/>
  <c r="T56" i="177"/>
  <c r="M56" i="177"/>
  <c r="U56" i="177"/>
  <c r="O56" i="177"/>
  <c r="R55" i="177"/>
  <c r="V81" i="177"/>
  <c r="S41" i="177"/>
  <c r="R77" i="177"/>
  <c r="N77" i="177"/>
  <c r="D77" i="177"/>
  <c r="O77" i="177"/>
  <c r="K77" i="177"/>
  <c r="M77" i="177"/>
  <c r="B77" i="177"/>
  <c r="T77" i="177"/>
  <c r="L77" i="177"/>
  <c r="H77" i="177"/>
  <c r="N37" i="177"/>
  <c r="D37" i="177"/>
  <c r="M37" i="177"/>
  <c r="B37" i="177"/>
  <c r="Q37" i="177"/>
  <c r="F37" i="177"/>
  <c r="U37" i="177"/>
  <c r="R37" i="177"/>
  <c r="S37" i="177"/>
  <c r="V77" i="177"/>
  <c r="F77" i="177"/>
  <c r="Q47" i="177"/>
  <c r="R47" i="177"/>
  <c r="K58" i="177"/>
  <c r="S58" i="177"/>
  <c r="Q58" i="177"/>
  <c r="I58" i="177"/>
  <c r="J58" i="177"/>
  <c r="V58" i="177"/>
  <c r="G58" i="177"/>
  <c r="P58" i="177"/>
  <c r="Q82" i="177"/>
  <c r="M82" i="177"/>
  <c r="D82" i="177"/>
  <c r="K82" i="177"/>
  <c r="N82" i="177"/>
  <c r="U73" i="177"/>
  <c r="P73" i="177"/>
  <c r="B73" i="177"/>
  <c r="R73" i="177"/>
  <c r="T73" i="177"/>
  <c r="W40" i="177"/>
  <c r="N40" i="177"/>
  <c r="H40" i="177"/>
  <c r="G40" i="177"/>
  <c r="O40" i="177"/>
  <c r="J40" i="177"/>
  <c r="T40" i="177"/>
  <c r="D40" i="177"/>
  <c r="M40" i="177"/>
  <c r="V40" i="177"/>
  <c r="F40" i="177"/>
  <c r="L61" i="177"/>
  <c r="G61" i="177"/>
  <c r="N61" i="177"/>
  <c r="B61" i="177"/>
  <c r="K61" i="177"/>
  <c r="B46" i="177"/>
  <c r="S46" i="177"/>
  <c r="Q46" i="177"/>
  <c r="I46" i="177"/>
  <c r="F46" i="177"/>
  <c r="R46" i="177"/>
  <c r="J46" i="177"/>
  <c r="L46" i="177"/>
  <c r="E46" i="177"/>
  <c r="V46" i="177"/>
  <c r="D63" i="177"/>
  <c r="K63" i="177"/>
  <c r="H63" i="177"/>
  <c r="Q63" i="177"/>
  <c r="O63" i="177"/>
  <c r="P42" i="177"/>
  <c r="R42" i="177"/>
  <c r="B42" i="177"/>
  <c r="M42" i="177"/>
  <c r="O42" i="177"/>
  <c r="S42" i="177"/>
  <c r="L42" i="177"/>
  <c r="U42" i="177"/>
  <c r="I42" i="177"/>
  <c r="J42" i="177"/>
  <c r="G52" i="177"/>
  <c r="J52" i="177"/>
  <c r="B52" i="177"/>
  <c r="T52" i="177"/>
  <c r="L52" i="177"/>
  <c r="K52" i="177"/>
  <c r="O52" i="177"/>
  <c r="M52" i="177"/>
  <c r="V52" i="177"/>
  <c r="H52" i="177"/>
  <c r="V87" i="177"/>
  <c r="R87" i="177"/>
  <c r="U87" i="177"/>
  <c r="Q87" i="177"/>
  <c r="S87" i="177"/>
  <c r="T63" i="177"/>
  <c r="I63" i="177"/>
  <c r="P63" i="177"/>
  <c r="S63" i="177"/>
  <c r="O37" i="177"/>
  <c r="I37" i="177"/>
  <c r="H37" i="177"/>
  <c r="J37" i="177"/>
  <c r="V61" i="177"/>
  <c r="U61" i="177"/>
  <c r="S61" i="177"/>
  <c r="T61" i="177"/>
  <c r="G82" i="177"/>
  <c r="F82" i="177"/>
  <c r="B82" i="177"/>
  <c r="U82" i="177"/>
  <c r="I73" i="177"/>
  <c r="V73" i="177"/>
  <c r="K73" i="177"/>
  <c r="P46" i="177"/>
  <c r="H46" i="177"/>
  <c r="T46" i="177"/>
  <c r="S40" i="177"/>
  <c r="B40" i="177"/>
  <c r="K40" i="177"/>
  <c r="D58" i="177"/>
  <c r="O58" i="177"/>
  <c r="P52" i="177"/>
  <c r="Q52" i="177"/>
  <c r="U77" i="177"/>
  <c r="J77" i="177"/>
  <c r="S77" i="177"/>
  <c r="T42" i="177"/>
  <c r="G42" i="177"/>
  <c r="T47" i="177"/>
  <c r="T34" i="177"/>
  <c r="D34" i="177"/>
  <c r="U34" i="177"/>
  <c r="R34" i="177"/>
  <c r="T85" i="177"/>
  <c r="G85" i="177"/>
  <c r="B41" i="177"/>
  <c r="T41" i="177"/>
  <c r="M41" i="177"/>
  <c r="G41" i="177"/>
  <c r="N41" i="177"/>
  <c r="P41" i="177"/>
  <c r="D41" i="177"/>
  <c r="H41" i="177"/>
  <c r="V41" i="177"/>
  <c r="O41" i="177"/>
  <c r="J81" i="177"/>
  <c r="Q81" i="177"/>
  <c r="G81" i="177"/>
  <c r="E81" i="177"/>
  <c r="M81" i="177"/>
  <c r="P81" i="177"/>
  <c r="T81" i="177"/>
  <c r="R81" i="177"/>
  <c r="I81" i="177"/>
  <c r="L81" i="177"/>
  <c r="Q55" i="177"/>
  <c r="O55" i="177"/>
  <c r="L55" i="177"/>
  <c r="K55" i="177"/>
  <c r="F55" i="177"/>
  <c r="H55" i="177"/>
  <c r="M55" i="177"/>
  <c r="G55" i="177"/>
  <c r="D55" i="177"/>
  <c r="V36" i="177"/>
  <c r="B36" i="177"/>
  <c r="E36" i="177"/>
  <c r="D36" i="177"/>
  <c r="G36" i="177"/>
  <c r="M49" i="177"/>
  <c r="S49" i="177"/>
  <c r="Q49" i="177"/>
  <c r="I49" i="177"/>
  <c r="E49" i="177"/>
  <c r="E87" i="177"/>
  <c r="G87" i="177"/>
  <c r="O87" i="177"/>
  <c r="N87" i="177"/>
  <c r="M36" i="177"/>
  <c r="H36" i="177"/>
  <c r="J36" i="177"/>
  <c r="L36" i="177"/>
  <c r="G63" i="177"/>
  <c r="U63" i="177"/>
  <c r="N63" i="177"/>
  <c r="V63" i="177"/>
  <c r="K49" i="177"/>
  <c r="G49" i="177"/>
  <c r="F49" i="177"/>
  <c r="R49" i="177"/>
  <c r="V37" i="177"/>
  <c r="K37" i="177"/>
  <c r="E37" i="177"/>
  <c r="W37" i="177"/>
  <c r="P34" i="177"/>
  <c r="I34" i="177"/>
  <c r="H34" i="177"/>
  <c r="K34" i="177"/>
  <c r="R61" i="177"/>
  <c r="I61" i="177"/>
  <c r="O61" i="177"/>
  <c r="H61" i="177"/>
  <c r="O82" i="177"/>
  <c r="I82" i="177"/>
  <c r="L82" i="177"/>
  <c r="D73" i="177"/>
  <c r="L73" i="177"/>
  <c r="M73" i="177"/>
  <c r="F73" i="177"/>
  <c r="P55" i="177"/>
  <c r="S55" i="177"/>
  <c r="U55" i="177"/>
  <c r="G46" i="177"/>
  <c r="N46" i="177"/>
  <c r="B85" i="177"/>
  <c r="O81" i="177"/>
  <c r="H81" i="177"/>
  <c r="L41" i="177"/>
  <c r="K41" i="177"/>
  <c r="E40" i="177"/>
  <c r="U40" i="177"/>
  <c r="I40" i="177"/>
  <c r="E58" i="177"/>
  <c r="N58" i="177"/>
  <c r="F52" i="177"/>
  <c r="E52" i="177"/>
  <c r="E77" i="177"/>
  <c r="Q77" i="177"/>
  <c r="P77" i="177"/>
  <c r="E42" i="177"/>
  <c r="K42" i="177"/>
  <c r="J47" i="177"/>
  <c r="U58" i="177"/>
  <c r="L58" i="177"/>
  <c r="F58" i="177"/>
  <c r="H58" i="177"/>
  <c r="O47" i="177"/>
  <c r="V53" i="177"/>
  <c r="J53" i="177"/>
  <c r="E53" i="177"/>
  <c r="U53" i="177"/>
  <c r="N47" i="177"/>
  <c r="H47" i="177"/>
  <c r="M47" i="177"/>
  <c r="V47" i="177"/>
  <c r="O85" i="177"/>
  <c r="I85" i="177"/>
  <c r="F85" i="177"/>
  <c r="C3" i="176"/>
  <c r="R85" i="177"/>
  <c r="L85" i="177"/>
  <c r="H85" i="177"/>
  <c r="M85" i="177"/>
  <c r="V85" i="177"/>
  <c r="S85" i="177"/>
  <c r="J85" i="177"/>
  <c r="E85" i="177"/>
  <c r="U85" i="177"/>
  <c r="N85" i="177"/>
  <c r="P85" i="177"/>
  <c r="Q85" i="177"/>
  <c r="K85" i="177"/>
  <c r="D85" i="177"/>
  <c r="K74" i="177"/>
  <c r="O74" i="177"/>
  <c r="T74" i="177"/>
  <c r="S74" i="177"/>
  <c r="I74" i="177"/>
  <c r="D74" i="177"/>
  <c r="Q74" i="177"/>
  <c r="H74" i="177"/>
  <c r="F74" i="177"/>
  <c r="E74" i="177"/>
  <c r="N74" i="177"/>
  <c r="L74" i="177"/>
  <c r="B74" i="177"/>
  <c r="U74" i="177"/>
  <c r="J74" i="177"/>
  <c r="P74" i="177"/>
  <c r="R74" i="177"/>
  <c r="V74" i="177"/>
  <c r="B47" i="177"/>
  <c r="F47" i="177"/>
  <c r="S47" i="177"/>
  <c r="G47" i="177"/>
  <c r="I47" i="177"/>
  <c r="P47" i="177"/>
  <c r="U47" i="177"/>
  <c r="K47" i="177"/>
  <c r="D47" i="177"/>
  <c r="E47" i="177"/>
  <c r="L47" i="177"/>
  <c r="B62" i="161"/>
  <c r="B62" i="173"/>
  <c r="B64" i="161"/>
  <c r="B64" i="173"/>
  <c r="B55" i="161"/>
  <c r="B55" i="173"/>
  <c r="B42" i="161"/>
  <c r="B42" i="173"/>
  <c r="B69" i="161"/>
  <c r="B69" i="173"/>
  <c r="B60" i="161"/>
  <c r="B60" i="173"/>
  <c r="B51" i="161"/>
  <c r="B51" i="173"/>
  <c r="B38" i="161"/>
  <c r="B38" i="173"/>
  <c r="B75" i="161"/>
  <c r="B75" i="173"/>
  <c r="B65" i="161"/>
  <c r="B65" i="173"/>
  <c r="B56" i="161"/>
  <c r="B56" i="173"/>
  <c r="B47" i="161"/>
  <c r="B47" i="173"/>
  <c r="B34" i="161"/>
  <c r="B34" i="173"/>
  <c r="B61" i="161"/>
  <c r="B61" i="173"/>
  <c r="B52" i="161"/>
  <c r="B52" i="173"/>
  <c r="B43" i="161"/>
  <c r="B43" i="173"/>
  <c r="B30" i="161"/>
  <c r="B30" i="173"/>
  <c r="B57" i="161"/>
  <c r="B57" i="173"/>
  <c r="B48" i="161"/>
  <c r="B48" i="173"/>
  <c r="B39" i="161"/>
  <c r="B39" i="173"/>
  <c r="B26" i="161"/>
  <c r="B26" i="173"/>
  <c r="B53" i="161"/>
  <c r="B53" i="173"/>
  <c r="B44" i="161"/>
  <c r="B44" i="173"/>
  <c r="B35" i="161"/>
  <c r="B35" i="173"/>
  <c r="B18" i="161"/>
  <c r="B18" i="173"/>
  <c r="B21" i="161"/>
  <c r="B21" i="173"/>
  <c r="B49" i="161"/>
  <c r="B49" i="173"/>
  <c r="B40" i="161"/>
  <c r="B40" i="173"/>
  <c r="B31" i="161"/>
  <c r="B31" i="173"/>
  <c r="B73" i="161"/>
  <c r="B73" i="173"/>
  <c r="B23" i="161"/>
  <c r="B23" i="173"/>
  <c r="B45" i="161"/>
  <c r="B45" i="173"/>
  <c r="B36" i="161"/>
  <c r="B36" i="173"/>
  <c r="B27" i="161"/>
  <c r="B27" i="173"/>
  <c r="B19" i="161"/>
  <c r="B19" i="173"/>
  <c r="B41" i="161"/>
  <c r="B41" i="173"/>
  <c r="B32" i="161"/>
  <c r="B32" i="173"/>
  <c r="B74" i="161"/>
  <c r="B74" i="173"/>
  <c r="B29" i="161"/>
  <c r="B29" i="173"/>
  <c r="B20" i="161"/>
  <c r="B20" i="173"/>
  <c r="B37" i="161"/>
  <c r="B37" i="173"/>
  <c r="B28" i="161"/>
  <c r="B28" i="173"/>
  <c r="B70" i="161"/>
  <c r="B70" i="173"/>
  <c r="B22" i="161"/>
  <c r="B22" i="173"/>
  <c r="B33" i="161"/>
  <c r="B33" i="173"/>
  <c r="B24" i="161"/>
  <c r="B24" i="173"/>
  <c r="B66" i="161"/>
  <c r="B66" i="173"/>
  <c r="B25" i="161"/>
  <c r="B25" i="173"/>
  <c r="B71" i="161"/>
  <c r="B71" i="173"/>
  <c r="B58" i="161"/>
  <c r="B58" i="173"/>
  <c r="B67" i="161"/>
  <c r="B67" i="173"/>
  <c r="B54" i="161"/>
  <c r="B54" i="173"/>
  <c r="B76" i="161"/>
  <c r="B76" i="173"/>
  <c r="B72" i="161"/>
  <c r="B72" i="173"/>
  <c r="B63" i="161"/>
  <c r="B63" i="173"/>
  <c r="B50" i="161"/>
  <c r="B50" i="173"/>
  <c r="B17" i="161"/>
  <c r="B17" i="173"/>
  <c r="B68" i="161"/>
  <c r="B68" i="173"/>
  <c r="B59" i="161"/>
  <c r="B59" i="173"/>
  <c r="B46" i="161"/>
  <c r="B46" i="173"/>
  <c r="O72" i="155"/>
  <c r="N72" i="155"/>
  <c r="K72" i="155"/>
  <c r="I72" i="155"/>
  <c r="G72" i="155"/>
  <c r="R72" i="155"/>
  <c r="Q72" i="155"/>
  <c r="L72" i="155"/>
  <c r="P72" i="155"/>
  <c r="H72" i="155"/>
  <c r="M72" i="155"/>
  <c r="J72" i="155"/>
  <c r="E72" i="155"/>
  <c r="F72" i="155"/>
  <c r="O56" i="155"/>
  <c r="N56" i="155"/>
  <c r="K56" i="155"/>
  <c r="I56" i="155"/>
  <c r="G56" i="155"/>
  <c r="P56" i="155"/>
  <c r="L56" i="155"/>
  <c r="M56" i="155"/>
  <c r="H56" i="155"/>
  <c r="R56" i="155"/>
  <c r="Q56" i="155"/>
  <c r="J56" i="155"/>
  <c r="F56" i="155"/>
  <c r="E56" i="155"/>
  <c r="Q79" i="155"/>
  <c r="O79" i="155"/>
  <c r="M79" i="155"/>
  <c r="R79" i="155"/>
  <c r="J79" i="155"/>
  <c r="P79" i="155"/>
  <c r="L79" i="155"/>
  <c r="K79" i="155"/>
  <c r="N79" i="155"/>
  <c r="F79" i="155"/>
  <c r="E79" i="155"/>
  <c r="H79" i="155"/>
  <c r="G79" i="155"/>
  <c r="I79" i="155"/>
  <c r="R73" i="155"/>
  <c r="P73" i="155"/>
  <c r="N73" i="155"/>
  <c r="M73" i="155"/>
  <c r="K73" i="155"/>
  <c r="J73" i="155"/>
  <c r="Q73" i="155"/>
  <c r="L73" i="155"/>
  <c r="O73" i="155"/>
  <c r="G73" i="155"/>
  <c r="F73" i="155"/>
  <c r="I73" i="155"/>
  <c r="H73" i="155"/>
  <c r="E73" i="155"/>
  <c r="Q55" i="155"/>
  <c r="O55" i="155"/>
  <c r="M55" i="155"/>
  <c r="P55" i="155"/>
  <c r="N55" i="155"/>
  <c r="R55" i="155"/>
  <c r="J55" i="155"/>
  <c r="I55" i="155"/>
  <c r="E55" i="155"/>
  <c r="L55" i="155"/>
  <c r="K55" i="155"/>
  <c r="F55" i="155"/>
  <c r="H55" i="155"/>
  <c r="G55" i="155"/>
  <c r="N62" i="155"/>
  <c r="M62" i="155"/>
  <c r="L62" i="155"/>
  <c r="J62" i="155"/>
  <c r="H62" i="155"/>
  <c r="F62" i="155"/>
  <c r="O62" i="155"/>
  <c r="K62" i="155"/>
  <c r="R62" i="155"/>
  <c r="G62" i="155"/>
  <c r="Q62" i="155"/>
  <c r="P62" i="155"/>
  <c r="I62" i="155"/>
  <c r="E62" i="155"/>
  <c r="R61" i="155"/>
  <c r="P61" i="155"/>
  <c r="N61" i="155"/>
  <c r="O61" i="155"/>
  <c r="J61" i="155"/>
  <c r="L61" i="155"/>
  <c r="M61" i="155"/>
  <c r="Q61" i="155"/>
  <c r="I61" i="155"/>
  <c r="H61" i="155"/>
  <c r="K61" i="155"/>
  <c r="G61" i="155"/>
  <c r="E61" i="155"/>
  <c r="F61" i="155"/>
  <c r="R77" i="155"/>
  <c r="P77" i="155"/>
  <c r="N77" i="155"/>
  <c r="O77" i="155"/>
  <c r="J77" i="155"/>
  <c r="L77" i="155"/>
  <c r="M77" i="155"/>
  <c r="I77" i="155"/>
  <c r="H77" i="155"/>
  <c r="Q77" i="155"/>
  <c r="K77" i="155"/>
  <c r="F77" i="155"/>
  <c r="E77" i="155"/>
  <c r="G77" i="155"/>
  <c r="R86" i="155"/>
  <c r="Q86" i="155"/>
  <c r="L86" i="155"/>
  <c r="J86" i="155"/>
  <c r="H86" i="155"/>
  <c r="F86" i="155"/>
  <c r="M86" i="155"/>
  <c r="P86" i="155"/>
  <c r="O86" i="155"/>
  <c r="N86" i="155"/>
  <c r="K86" i="155"/>
  <c r="E86" i="155"/>
  <c r="G86" i="155"/>
  <c r="I86" i="155"/>
  <c r="R70" i="155"/>
  <c r="Q70" i="155"/>
  <c r="L70" i="155"/>
  <c r="J70" i="155"/>
  <c r="H70" i="155"/>
  <c r="F70" i="155"/>
  <c r="P70" i="155"/>
  <c r="O70" i="155"/>
  <c r="N70" i="155"/>
  <c r="M70" i="155"/>
  <c r="K70" i="155"/>
  <c r="G70" i="155"/>
  <c r="I70" i="155"/>
  <c r="E70" i="155"/>
  <c r="Q71" i="155"/>
  <c r="O71" i="155"/>
  <c r="M71" i="155"/>
  <c r="P71" i="155"/>
  <c r="K71" i="155"/>
  <c r="N71" i="155"/>
  <c r="J71" i="155"/>
  <c r="I71" i="155"/>
  <c r="E71" i="155"/>
  <c r="R71" i="155"/>
  <c r="L71" i="155"/>
  <c r="G71" i="155"/>
  <c r="F71" i="155"/>
  <c r="H71" i="155"/>
  <c r="Q67" i="155"/>
  <c r="O67" i="155"/>
  <c r="M67" i="155"/>
  <c r="N67" i="155"/>
  <c r="I67" i="155"/>
  <c r="L67" i="155"/>
  <c r="K67" i="155"/>
  <c r="R67" i="155"/>
  <c r="P67" i="155"/>
  <c r="H67" i="155"/>
  <c r="G67" i="155"/>
  <c r="E67" i="155"/>
  <c r="J67" i="155"/>
  <c r="F67" i="155"/>
  <c r="R57" i="155"/>
  <c r="P57" i="155"/>
  <c r="N57" i="155"/>
  <c r="M57" i="155"/>
  <c r="Q57" i="155"/>
  <c r="K57" i="155"/>
  <c r="J57" i="155"/>
  <c r="O57" i="155"/>
  <c r="L57" i="155"/>
  <c r="G57" i="155"/>
  <c r="F57" i="155"/>
  <c r="I57" i="155"/>
  <c r="H57" i="155"/>
  <c r="E57" i="155"/>
  <c r="L90" i="155"/>
  <c r="J90" i="155"/>
  <c r="H90" i="155"/>
  <c r="F90" i="155"/>
  <c r="G90" i="155"/>
  <c r="O90" i="155"/>
  <c r="N90" i="155"/>
  <c r="K90" i="155"/>
  <c r="R90" i="155"/>
  <c r="M90" i="155"/>
  <c r="Q90" i="155"/>
  <c r="P90" i="155"/>
  <c r="I90" i="155"/>
  <c r="E90" i="155"/>
  <c r="L58" i="155"/>
  <c r="J58" i="155"/>
  <c r="H58" i="155"/>
  <c r="F58" i="155"/>
  <c r="G58" i="155"/>
  <c r="R58" i="155"/>
  <c r="Q58" i="155"/>
  <c r="P58" i="155"/>
  <c r="K58" i="155"/>
  <c r="O58" i="155"/>
  <c r="N58" i="155"/>
  <c r="M58" i="155"/>
  <c r="I58" i="155"/>
  <c r="E58" i="155"/>
  <c r="R64" i="155"/>
  <c r="K64" i="155"/>
  <c r="I64" i="155"/>
  <c r="G64" i="155"/>
  <c r="Q64" i="155"/>
  <c r="P64" i="155"/>
  <c r="O64" i="155"/>
  <c r="N64" i="155"/>
  <c r="M64" i="155"/>
  <c r="L64" i="155"/>
  <c r="F64" i="155"/>
  <c r="H64" i="155"/>
  <c r="E64" i="155"/>
  <c r="J64" i="155"/>
  <c r="M68" i="155"/>
  <c r="K68" i="155"/>
  <c r="I68" i="155"/>
  <c r="G68" i="155"/>
  <c r="P68" i="155"/>
  <c r="H68" i="155"/>
  <c r="N68" i="155"/>
  <c r="J68" i="155"/>
  <c r="L68" i="155"/>
  <c r="R68" i="155"/>
  <c r="Q68" i="155"/>
  <c r="F68" i="155"/>
  <c r="O68" i="155"/>
  <c r="E68" i="155"/>
  <c r="P82" i="155"/>
  <c r="O82" i="155"/>
  <c r="L82" i="155"/>
  <c r="J82" i="155"/>
  <c r="H82" i="155"/>
  <c r="F82" i="155"/>
  <c r="N82" i="155"/>
  <c r="R82" i="155"/>
  <c r="M82" i="155"/>
  <c r="Q82" i="155"/>
  <c r="I82" i="155"/>
  <c r="K82" i="155"/>
  <c r="G82" i="155"/>
  <c r="E82" i="155"/>
  <c r="O88" i="155"/>
  <c r="N88" i="155"/>
  <c r="M88" i="155"/>
  <c r="K88" i="155"/>
  <c r="I88" i="155"/>
  <c r="G88" i="155"/>
  <c r="L88" i="155"/>
  <c r="R88" i="155"/>
  <c r="Q88" i="155"/>
  <c r="P88" i="155"/>
  <c r="H88" i="155"/>
  <c r="J88" i="155"/>
  <c r="F88" i="155"/>
  <c r="E88" i="155"/>
  <c r="Q59" i="155"/>
  <c r="O59" i="155"/>
  <c r="M59" i="155"/>
  <c r="R59" i="155"/>
  <c r="N59" i="155"/>
  <c r="J59" i="155"/>
  <c r="P59" i="155"/>
  <c r="L59" i="155"/>
  <c r="K59" i="155"/>
  <c r="E59" i="155"/>
  <c r="F59" i="155"/>
  <c r="G59" i="155"/>
  <c r="I59" i="155"/>
  <c r="H59" i="155"/>
  <c r="R89" i="155"/>
  <c r="P89" i="155"/>
  <c r="N89" i="155"/>
  <c r="I89" i="155"/>
  <c r="K89" i="155"/>
  <c r="J89" i="155"/>
  <c r="M89" i="155"/>
  <c r="L89" i="155"/>
  <c r="Q89" i="155"/>
  <c r="G89" i="155"/>
  <c r="F89" i="155"/>
  <c r="O89" i="155"/>
  <c r="H89" i="155"/>
  <c r="E89" i="155"/>
  <c r="R53" i="155"/>
  <c r="P53" i="155"/>
  <c r="N53" i="155"/>
  <c r="M53" i="155"/>
  <c r="K53" i="155"/>
  <c r="J53" i="155"/>
  <c r="Q53" i="155"/>
  <c r="L53" i="155"/>
  <c r="O53" i="155"/>
  <c r="G53" i="155"/>
  <c r="F53" i="155"/>
  <c r="H53" i="155"/>
  <c r="E53" i="155"/>
  <c r="I53" i="155"/>
  <c r="N78" i="155"/>
  <c r="M78" i="155"/>
  <c r="L78" i="155"/>
  <c r="J78" i="155"/>
  <c r="H78" i="155"/>
  <c r="F78" i="155"/>
  <c r="Q78" i="155"/>
  <c r="P78" i="155"/>
  <c r="K78" i="155"/>
  <c r="O78" i="155"/>
  <c r="G78" i="155"/>
  <c r="R78" i="155"/>
  <c r="I78" i="155"/>
  <c r="E78" i="155"/>
  <c r="R80" i="155"/>
  <c r="K80" i="155"/>
  <c r="I80" i="155"/>
  <c r="G80" i="155"/>
  <c r="Q80" i="155"/>
  <c r="P80" i="155"/>
  <c r="O80" i="155"/>
  <c r="L80" i="155"/>
  <c r="N80" i="155"/>
  <c r="M80" i="155"/>
  <c r="F80" i="155"/>
  <c r="J80" i="155"/>
  <c r="E80" i="155"/>
  <c r="H80" i="155"/>
  <c r="Q75" i="155"/>
  <c r="O75" i="155"/>
  <c r="M75" i="155"/>
  <c r="R75" i="155"/>
  <c r="N75" i="155"/>
  <c r="L75" i="155"/>
  <c r="K75" i="155"/>
  <c r="E75" i="155"/>
  <c r="P75" i="155"/>
  <c r="F75" i="155"/>
  <c r="H75" i="155"/>
  <c r="G75" i="155"/>
  <c r="J75" i="155"/>
  <c r="I75" i="155"/>
  <c r="M52" i="155"/>
  <c r="K52" i="155"/>
  <c r="I52" i="155"/>
  <c r="G52" i="155"/>
  <c r="H52" i="155"/>
  <c r="J52" i="155"/>
  <c r="R52" i="155"/>
  <c r="Q52" i="155"/>
  <c r="L52" i="155"/>
  <c r="P52" i="155"/>
  <c r="O52" i="155"/>
  <c r="F52" i="155"/>
  <c r="N52" i="155"/>
  <c r="E52" i="155"/>
  <c r="R85" i="155"/>
  <c r="P85" i="155"/>
  <c r="N85" i="155"/>
  <c r="Q85" i="155"/>
  <c r="O85" i="155"/>
  <c r="K85" i="155"/>
  <c r="M85" i="155"/>
  <c r="L85" i="155"/>
  <c r="G85" i="155"/>
  <c r="H85" i="155"/>
  <c r="F85" i="155"/>
  <c r="E85" i="155"/>
  <c r="J85" i="155"/>
  <c r="I85" i="155"/>
  <c r="Q83" i="155"/>
  <c r="O83" i="155"/>
  <c r="M83" i="155"/>
  <c r="N83" i="155"/>
  <c r="L83" i="155"/>
  <c r="K83" i="155"/>
  <c r="R83" i="155"/>
  <c r="H83" i="155"/>
  <c r="G83" i="155"/>
  <c r="E83" i="155"/>
  <c r="P83" i="155"/>
  <c r="J83" i="155"/>
  <c r="I83" i="155"/>
  <c r="F83" i="155"/>
  <c r="M84" i="155"/>
  <c r="K84" i="155"/>
  <c r="I84" i="155"/>
  <c r="G84" i="155"/>
  <c r="Q84" i="155"/>
  <c r="H84" i="155"/>
  <c r="P84" i="155"/>
  <c r="O84" i="155"/>
  <c r="J84" i="155"/>
  <c r="N84" i="155"/>
  <c r="L84" i="155"/>
  <c r="F84" i="155"/>
  <c r="R84" i="155"/>
  <c r="E84" i="155"/>
  <c r="Q60" i="155"/>
  <c r="P60" i="155"/>
  <c r="K60" i="155"/>
  <c r="I60" i="155"/>
  <c r="G60" i="155"/>
  <c r="N60" i="155"/>
  <c r="M60" i="155"/>
  <c r="R60" i="155"/>
  <c r="J60" i="155"/>
  <c r="O60" i="155"/>
  <c r="L60" i="155"/>
  <c r="E60" i="155"/>
  <c r="F60" i="155"/>
  <c r="H60" i="155"/>
  <c r="Q76" i="155"/>
  <c r="P76" i="155"/>
  <c r="K76" i="155"/>
  <c r="I76" i="155"/>
  <c r="G76" i="155"/>
  <c r="L76" i="155"/>
  <c r="O76" i="155"/>
  <c r="N76" i="155"/>
  <c r="M76" i="155"/>
  <c r="R76" i="155"/>
  <c r="J76" i="155"/>
  <c r="F76" i="155"/>
  <c r="H76" i="155"/>
  <c r="E76" i="155"/>
  <c r="R81" i="155"/>
  <c r="P81" i="155"/>
  <c r="N81" i="155"/>
  <c r="Q81" i="155"/>
  <c r="O81" i="155"/>
  <c r="M81" i="155"/>
  <c r="K81" i="155"/>
  <c r="J81" i="155"/>
  <c r="L81" i="155"/>
  <c r="G81" i="155"/>
  <c r="I81" i="155"/>
  <c r="E81" i="155"/>
  <c r="F81" i="155"/>
  <c r="H81" i="155"/>
  <c r="Q87" i="155"/>
  <c r="O87" i="155"/>
  <c r="P87" i="155"/>
  <c r="R87" i="155"/>
  <c r="M87" i="155"/>
  <c r="J87" i="155"/>
  <c r="I87" i="155"/>
  <c r="E87" i="155"/>
  <c r="N87" i="155"/>
  <c r="L87" i="155"/>
  <c r="K87" i="155"/>
  <c r="H87" i="155"/>
  <c r="F87" i="155"/>
  <c r="G87" i="155"/>
  <c r="L74" i="155"/>
  <c r="J74" i="155"/>
  <c r="H74" i="155"/>
  <c r="F74" i="155"/>
  <c r="G74" i="155"/>
  <c r="M74" i="155"/>
  <c r="R74" i="155"/>
  <c r="K74" i="155"/>
  <c r="Q74" i="155"/>
  <c r="P74" i="155"/>
  <c r="O74" i="155"/>
  <c r="N74" i="155"/>
  <c r="E74" i="155"/>
  <c r="I74" i="155"/>
  <c r="R69" i="155"/>
  <c r="P69" i="155"/>
  <c r="N69" i="155"/>
  <c r="F69" i="155"/>
  <c r="O69" i="155"/>
  <c r="M69" i="155"/>
  <c r="K69" i="155"/>
  <c r="L69" i="155"/>
  <c r="Q69" i="155"/>
  <c r="G69" i="155"/>
  <c r="I69" i="155"/>
  <c r="E69" i="155"/>
  <c r="J69" i="155"/>
  <c r="H69" i="155"/>
  <c r="P66" i="155"/>
  <c r="O66" i="155"/>
  <c r="L66" i="155"/>
  <c r="J66" i="155"/>
  <c r="H66" i="155"/>
  <c r="F66" i="155"/>
  <c r="R66" i="155"/>
  <c r="M66" i="155"/>
  <c r="Q66" i="155"/>
  <c r="I66" i="155"/>
  <c r="N66" i="155"/>
  <c r="K66" i="155"/>
  <c r="E66" i="155"/>
  <c r="G66" i="155"/>
  <c r="Q63" i="155"/>
  <c r="O63" i="155"/>
  <c r="M63" i="155"/>
  <c r="P63" i="155"/>
  <c r="J63" i="155"/>
  <c r="N63" i="155"/>
  <c r="L63" i="155"/>
  <c r="K63" i="155"/>
  <c r="F63" i="155"/>
  <c r="E63" i="155"/>
  <c r="R63" i="155"/>
  <c r="H63" i="155"/>
  <c r="G63" i="155"/>
  <c r="I63" i="155"/>
  <c r="R54" i="155"/>
  <c r="Q54" i="155"/>
  <c r="L54" i="155"/>
  <c r="J54" i="155"/>
  <c r="H54" i="155"/>
  <c r="F54" i="155"/>
  <c r="O54" i="155"/>
  <c r="N54" i="155"/>
  <c r="M54" i="155"/>
  <c r="K54" i="155"/>
  <c r="P54" i="155"/>
  <c r="E54" i="155"/>
  <c r="G54" i="155"/>
  <c r="I54" i="155"/>
  <c r="R65" i="155"/>
  <c r="P65" i="155"/>
  <c r="N65" i="155"/>
  <c r="Q65" i="155"/>
  <c r="M65" i="155"/>
  <c r="O65" i="155"/>
  <c r="K65" i="155"/>
  <c r="J65" i="155"/>
  <c r="L65" i="155"/>
  <c r="F65" i="155"/>
  <c r="H65" i="155"/>
  <c r="E65" i="155"/>
  <c r="G65" i="155"/>
  <c r="I65" i="155"/>
  <c r="AH72" i="155"/>
  <c r="AG72" i="155"/>
  <c r="D61" i="165" s="1"/>
  <c r="AH56" i="155"/>
  <c r="AG56" i="155"/>
  <c r="D45" i="165" s="1"/>
  <c r="AG79" i="155"/>
  <c r="D68" i="165" s="1"/>
  <c r="AH79" i="155"/>
  <c r="AH73" i="155"/>
  <c r="AG73" i="155"/>
  <c r="D62" i="165" s="1"/>
  <c r="AG55" i="155"/>
  <c r="D44" i="165" s="1"/>
  <c r="AH55" i="155"/>
  <c r="AH62" i="155"/>
  <c r="AG62" i="155"/>
  <c r="D51" i="165" s="1"/>
  <c r="AG61" i="155"/>
  <c r="D50" i="165" s="1"/>
  <c r="AH61" i="155"/>
  <c r="AG77" i="155"/>
  <c r="D66" i="165" s="1"/>
  <c r="AH77" i="155"/>
  <c r="AH86" i="155"/>
  <c r="AG86" i="155"/>
  <c r="D75" i="165" s="1"/>
  <c r="AH70" i="155"/>
  <c r="AG70" i="155"/>
  <c r="D59" i="165" s="1"/>
  <c r="AG67" i="155"/>
  <c r="D56" i="165" s="1"/>
  <c r="AH67" i="155"/>
  <c r="AH57" i="155"/>
  <c r="AG57" i="155"/>
  <c r="D46" i="165" s="1"/>
  <c r="AH90" i="155"/>
  <c r="AG90" i="155"/>
  <c r="D79" i="165" s="1"/>
  <c r="AH58" i="155"/>
  <c r="AG58" i="155"/>
  <c r="D47" i="165" s="1"/>
  <c r="AH64" i="155"/>
  <c r="AG64" i="155"/>
  <c r="D53" i="165" s="1"/>
  <c r="AH68" i="155"/>
  <c r="AG68" i="155"/>
  <c r="D57" i="165" s="1"/>
  <c r="AH82" i="155"/>
  <c r="AG82" i="155"/>
  <c r="D71" i="165" s="1"/>
  <c r="AG71" i="155"/>
  <c r="D60" i="165" s="1"/>
  <c r="AH71" i="155"/>
  <c r="AG59" i="155"/>
  <c r="D48" i="165" s="1"/>
  <c r="AH59" i="155"/>
  <c r="AG89" i="155"/>
  <c r="D78" i="165" s="1"/>
  <c r="AH89" i="155"/>
  <c r="AG53" i="155"/>
  <c r="D42" i="165" s="1"/>
  <c r="AH53" i="155"/>
  <c r="AH78" i="155"/>
  <c r="AG78" i="155"/>
  <c r="D67" i="165" s="1"/>
  <c r="AH80" i="155"/>
  <c r="AG80" i="155"/>
  <c r="D69" i="165" s="1"/>
  <c r="AG75" i="155"/>
  <c r="D64" i="165" s="1"/>
  <c r="AH75" i="155"/>
  <c r="AH52" i="155"/>
  <c r="AG52" i="155"/>
  <c r="D41" i="165" s="1"/>
  <c r="AH85" i="155"/>
  <c r="AG85" i="155"/>
  <c r="D74" i="165" s="1"/>
  <c r="AG83" i="155"/>
  <c r="D72" i="165" s="1"/>
  <c r="AH83" i="155"/>
  <c r="AG88" i="155"/>
  <c r="D77" i="165" s="1"/>
  <c r="AH88" i="155"/>
  <c r="AH84" i="155"/>
  <c r="AG84" i="155"/>
  <c r="D73" i="165" s="1"/>
  <c r="AG60" i="155"/>
  <c r="D49" i="165" s="1"/>
  <c r="AH60" i="155"/>
  <c r="AG76" i="155"/>
  <c r="D65" i="165" s="1"/>
  <c r="AH76" i="155"/>
  <c r="AH81" i="155"/>
  <c r="AG81" i="155"/>
  <c r="D70" i="165" s="1"/>
  <c r="AG87" i="155"/>
  <c r="D76" i="165" s="1"/>
  <c r="AH87" i="155"/>
  <c r="AH74" i="155"/>
  <c r="AG74" i="155"/>
  <c r="D63" i="165" s="1"/>
  <c r="AH69" i="155"/>
  <c r="AG69" i="155"/>
  <c r="D58" i="165" s="1"/>
  <c r="AH66" i="155"/>
  <c r="AG66" i="155"/>
  <c r="D55" i="165" s="1"/>
  <c r="AG63" i="155"/>
  <c r="D52" i="165" s="1"/>
  <c r="AH63" i="155"/>
  <c r="AH54" i="155"/>
  <c r="AG54" i="155"/>
  <c r="D43" i="165" s="1"/>
  <c r="AG65" i="155"/>
  <c r="D54" i="165" s="1"/>
  <c r="AH65" i="155"/>
  <c r="U70" i="155"/>
  <c r="Y70" i="155"/>
  <c r="E59" i="165" s="1"/>
  <c r="W70" i="155"/>
  <c r="D59" i="163" s="1"/>
  <c r="X70" i="155"/>
  <c r="D59" i="164" s="1"/>
  <c r="E59" i="164" s="1"/>
  <c r="V70" i="155"/>
  <c r="D59" i="162" s="1"/>
  <c r="X63" i="155"/>
  <c r="D52" i="164" s="1"/>
  <c r="E52" i="164" s="1"/>
  <c r="V63" i="155"/>
  <c r="D52" i="162" s="1"/>
  <c r="W63" i="155"/>
  <c r="D52" i="163" s="1"/>
  <c r="U63" i="155"/>
  <c r="Y63" i="155"/>
  <c r="E52" i="165" s="1"/>
  <c r="W72" i="155"/>
  <c r="D61" i="163" s="1"/>
  <c r="U72" i="155"/>
  <c r="D61" i="4" s="1"/>
  <c r="Y72" i="155"/>
  <c r="E61" i="165" s="1"/>
  <c r="V72" i="155"/>
  <c r="D61" i="162" s="1"/>
  <c r="X72" i="155"/>
  <c r="D61" i="164" s="1"/>
  <c r="E61" i="164" s="1"/>
  <c r="W90" i="155"/>
  <c r="D79" i="163" s="1"/>
  <c r="X90" i="155"/>
  <c r="D79" i="164" s="1"/>
  <c r="E79" i="164" s="1"/>
  <c r="V90" i="155"/>
  <c r="D79" i="162" s="1"/>
  <c r="Y90" i="155"/>
  <c r="E79" i="165" s="1"/>
  <c r="U90" i="155"/>
  <c r="D79" i="4" s="1"/>
  <c r="U78" i="155"/>
  <c r="D67" i="4" s="1"/>
  <c r="Y78" i="155"/>
  <c r="E67" i="165" s="1"/>
  <c r="W78" i="155"/>
  <c r="D67" i="163" s="1"/>
  <c r="X78" i="155"/>
  <c r="D67" i="164" s="1"/>
  <c r="E67" i="164" s="1"/>
  <c r="V78" i="155"/>
  <c r="D67" i="162" s="1"/>
  <c r="V57" i="155"/>
  <c r="D46" i="162" s="1"/>
  <c r="X57" i="155"/>
  <c r="D46" i="164" s="1"/>
  <c r="E46" i="164" s="1"/>
  <c r="U57" i="155"/>
  <c r="D46" i="4" s="1"/>
  <c r="Y57" i="155"/>
  <c r="E46" i="165" s="1"/>
  <c r="W57" i="155"/>
  <c r="D46" i="163" s="1"/>
  <c r="V87" i="155"/>
  <c r="D76" i="162" s="1"/>
  <c r="W87" i="155"/>
  <c r="D76" i="163" s="1"/>
  <c r="U87" i="155"/>
  <c r="X87" i="155"/>
  <c r="D76" i="164" s="1"/>
  <c r="E76" i="164" s="1"/>
  <c r="Y87" i="155"/>
  <c r="E76" i="165" s="1"/>
  <c r="U74" i="155"/>
  <c r="D63" i="4" s="1"/>
  <c r="Y74" i="155"/>
  <c r="E63" i="165" s="1"/>
  <c r="W74" i="155"/>
  <c r="D63" i="163" s="1"/>
  <c r="X74" i="155"/>
  <c r="D63" i="164" s="1"/>
  <c r="E63" i="164" s="1"/>
  <c r="V74" i="155"/>
  <c r="D63" i="162" s="1"/>
  <c r="U80" i="155"/>
  <c r="Y80" i="155"/>
  <c r="E69" i="165" s="1"/>
  <c r="V80" i="155"/>
  <c r="D69" i="162" s="1"/>
  <c r="X80" i="155"/>
  <c r="D69" i="164" s="1"/>
  <c r="E69" i="164" s="1"/>
  <c r="W80" i="155"/>
  <c r="D69" i="163" s="1"/>
  <c r="X55" i="155"/>
  <c r="D44" i="164" s="1"/>
  <c r="E44" i="164" s="1"/>
  <c r="V55" i="155"/>
  <c r="D44" i="162" s="1"/>
  <c r="W55" i="155"/>
  <c r="D44" i="163" s="1"/>
  <c r="U55" i="155"/>
  <c r="Y55" i="155"/>
  <c r="E44" i="165" s="1"/>
  <c r="W82" i="155"/>
  <c r="D71" i="163" s="1"/>
  <c r="X82" i="155"/>
  <c r="D71" i="164" s="1"/>
  <c r="E71" i="164" s="1"/>
  <c r="V82" i="155"/>
  <c r="D71" i="162" s="1"/>
  <c r="Y82" i="155"/>
  <c r="E71" i="165" s="1"/>
  <c r="U82" i="155"/>
  <c r="D71" i="4" s="1"/>
  <c r="V65" i="155"/>
  <c r="D54" i="162" s="1"/>
  <c r="X65" i="155"/>
  <c r="D54" i="164" s="1"/>
  <c r="E54" i="164" s="1"/>
  <c r="U65" i="155"/>
  <c r="D54" i="4" s="1"/>
  <c r="Y65" i="155"/>
  <c r="E54" i="165" s="1"/>
  <c r="W65" i="155"/>
  <c r="D54" i="163" s="1"/>
  <c r="C78" i="168"/>
  <c r="C78" i="166"/>
  <c r="C78" i="165"/>
  <c r="G78" i="165" s="1"/>
  <c r="C78" i="164"/>
  <c r="G78" i="164" s="1"/>
  <c r="G75" i="7" s="1"/>
  <c r="C78" i="163"/>
  <c r="G78" i="163" s="1"/>
  <c r="F75" i="7" s="1"/>
  <c r="C78" i="162"/>
  <c r="G78" i="162" s="1"/>
  <c r="E75" i="7" s="1"/>
  <c r="C78" i="4"/>
  <c r="G78" i="4" s="1"/>
  <c r="D75" i="7" s="1"/>
  <c r="C42" i="168"/>
  <c r="C42" i="166"/>
  <c r="C42" i="165"/>
  <c r="G42" i="165" s="1"/>
  <c r="C42" i="164"/>
  <c r="G42" i="164" s="1"/>
  <c r="G39" i="7" s="1"/>
  <c r="C42" i="4"/>
  <c r="G42" i="4" s="1"/>
  <c r="D39" i="7" s="1"/>
  <c r="C42" i="162"/>
  <c r="G42" i="162" s="1"/>
  <c r="E39" i="7" s="1"/>
  <c r="C42" i="163"/>
  <c r="G42" i="163" s="1"/>
  <c r="F39" i="7" s="1"/>
  <c r="C76" i="168"/>
  <c r="C76" i="166"/>
  <c r="C76" i="165"/>
  <c r="G76" i="165" s="1"/>
  <c r="C76" i="162"/>
  <c r="G76" i="162" s="1"/>
  <c r="E73" i="7" s="1"/>
  <c r="C76" i="163"/>
  <c r="G76" i="163" s="1"/>
  <c r="F73" i="7" s="1"/>
  <c r="C76" i="4"/>
  <c r="G76" i="4" s="1"/>
  <c r="D73" i="7" s="1"/>
  <c r="C76" i="164"/>
  <c r="G76" i="164" s="1"/>
  <c r="G73" i="7" s="1"/>
  <c r="C67" i="168"/>
  <c r="C67" i="166"/>
  <c r="C67" i="165"/>
  <c r="G67" i="165" s="1"/>
  <c r="C67" i="164"/>
  <c r="G67" i="164" s="1"/>
  <c r="G64" i="7" s="1"/>
  <c r="C67" i="163"/>
  <c r="G67" i="163" s="1"/>
  <c r="F64" i="7" s="1"/>
  <c r="C67" i="162"/>
  <c r="G67" i="162" s="1"/>
  <c r="E64" i="7" s="1"/>
  <c r="C67" i="4"/>
  <c r="G67" i="4" s="1"/>
  <c r="D64" i="7" s="1"/>
  <c r="C35" i="168"/>
  <c r="C35" i="166"/>
  <c r="C35" i="165"/>
  <c r="G35" i="165" s="1"/>
  <c r="C35" i="164"/>
  <c r="G35" i="164" s="1"/>
  <c r="G32" i="7" s="1"/>
  <c r="C35" i="163"/>
  <c r="G35" i="163" s="1"/>
  <c r="F32" i="7" s="1"/>
  <c r="C35" i="162"/>
  <c r="G35" i="162" s="1"/>
  <c r="E32" i="7" s="1"/>
  <c r="C35" i="4"/>
  <c r="G35" i="4" s="1"/>
  <c r="D32" i="7" s="1"/>
  <c r="C50" i="168"/>
  <c r="C50" i="166"/>
  <c r="C50" i="165"/>
  <c r="G50" i="165" s="1"/>
  <c r="C50" i="164"/>
  <c r="G50" i="164" s="1"/>
  <c r="G47" i="7" s="1"/>
  <c r="C50" i="4"/>
  <c r="G50" i="4" s="1"/>
  <c r="D47" i="7" s="1"/>
  <c r="C50" i="162"/>
  <c r="G50" i="162" s="1"/>
  <c r="E47" i="7" s="1"/>
  <c r="C50" i="163"/>
  <c r="G50" i="163" s="1"/>
  <c r="F47" i="7" s="1"/>
  <c r="C37" i="168"/>
  <c r="C37" i="166"/>
  <c r="C37" i="165"/>
  <c r="G37" i="165" s="1"/>
  <c r="C37" i="164"/>
  <c r="G37" i="164" s="1"/>
  <c r="G34" i="7" s="1"/>
  <c r="C37" i="163"/>
  <c r="G37" i="163" s="1"/>
  <c r="F34" i="7" s="1"/>
  <c r="C37" i="162"/>
  <c r="G37" i="162" s="1"/>
  <c r="E34" i="7" s="1"/>
  <c r="C37" i="4"/>
  <c r="G37" i="4" s="1"/>
  <c r="D34" i="7" s="1"/>
  <c r="C61" i="168"/>
  <c r="C61" i="166"/>
  <c r="C61" i="165"/>
  <c r="G61" i="165" s="1"/>
  <c r="C61" i="164"/>
  <c r="G61" i="164" s="1"/>
  <c r="G58" i="7" s="1"/>
  <c r="C61" i="163"/>
  <c r="G61" i="163" s="1"/>
  <c r="F58" i="7" s="1"/>
  <c r="C61" i="162"/>
  <c r="G61" i="162" s="1"/>
  <c r="E58" i="7" s="1"/>
  <c r="C61" i="4"/>
  <c r="G61" i="4" s="1"/>
  <c r="D58" i="7" s="1"/>
  <c r="C41" i="168"/>
  <c r="C41" i="166"/>
  <c r="C41" i="165"/>
  <c r="G41" i="165" s="1"/>
  <c r="C41" i="164"/>
  <c r="G41" i="164" s="1"/>
  <c r="G38" i="7" s="1"/>
  <c r="C41" i="163"/>
  <c r="G41" i="163" s="1"/>
  <c r="F38" i="7" s="1"/>
  <c r="C41" i="162"/>
  <c r="G41" i="162" s="1"/>
  <c r="E38" i="7" s="1"/>
  <c r="C41" i="4"/>
  <c r="G41" i="4" s="1"/>
  <c r="D38" i="7" s="1"/>
  <c r="C36" i="168"/>
  <c r="C36" i="166"/>
  <c r="C36" i="163"/>
  <c r="G36" i="163" s="1"/>
  <c r="F33" i="7" s="1"/>
  <c r="C36" i="162"/>
  <c r="G36" i="162" s="1"/>
  <c r="E33" i="7" s="1"/>
  <c r="C36" i="164"/>
  <c r="G36" i="164" s="1"/>
  <c r="G33" i="7" s="1"/>
  <c r="C36" i="165"/>
  <c r="G36" i="165" s="1"/>
  <c r="C36" i="4"/>
  <c r="G36" i="4" s="1"/>
  <c r="D33" i="7" s="1"/>
  <c r="C59" i="168"/>
  <c r="C59" i="166"/>
  <c r="C59" i="165"/>
  <c r="G59" i="165" s="1"/>
  <c r="C59" i="164"/>
  <c r="G59" i="164" s="1"/>
  <c r="G56" i="7" s="1"/>
  <c r="C59" i="163"/>
  <c r="G59" i="163" s="1"/>
  <c r="F56" i="7" s="1"/>
  <c r="C59" i="162"/>
  <c r="G59" i="162" s="1"/>
  <c r="E56" i="7" s="1"/>
  <c r="C59" i="4"/>
  <c r="G59" i="4" s="1"/>
  <c r="D56" i="7" s="1"/>
  <c r="C73" i="168"/>
  <c r="C73" i="166"/>
  <c r="C73" i="165"/>
  <c r="G73" i="165" s="1"/>
  <c r="C73" i="164"/>
  <c r="G73" i="164" s="1"/>
  <c r="G70" i="7" s="1"/>
  <c r="C73" i="163"/>
  <c r="G73" i="163" s="1"/>
  <c r="F70" i="7" s="1"/>
  <c r="C73" i="162"/>
  <c r="G73" i="162" s="1"/>
  <c r="E70" i="7" s="1"/>
  <c r="C73" i="4"/>
  <c r="G73" i="4" s="1"/>
  <c r="D70" i="7" s="1"/>
  <c r="C60" i="168"/>
  <c r="C60" i="166"/>
  <c r="C60" i="165"/>
  <c r="G60" i="165" s="1"/>
  <c r="C60" i="163"/>
  <c r="G60" i="163" s="1"/>
  <c r="F57" i="7" s="1"/>
  <c r="C60" i="4"/>
  <c r="G60" i="4" s="1"/>
  <c r="D57" i="7" s="1"/>
  <c r="C60" i="164"/>
  <c r="G60" i="164" s="1"/>
  <c r="G57" i="7" s="1"/>
  <c r="C60" i="162"/>
  <c r="G60" i="162" s="1"/>
  <c r="E57" i="7" s="1"/>
  <c r="W52" i="155"/>
  <c r="D41" i="163" s="1"/>
  <c r="U52" i="155"/>
  <c r="Y52" i="155"/>
  <c r="E41" i="165" s="1"/>
  <c r="V52" i="155"/>
  <c r="D41" i="162" s="1"/>
  <c r="X52" i="155"/>
  <c r="D41" i="164" s="1"/>
  <c r="E41" i="164" s="1"/>
  <c r="U88" i="155"/>
  <c r="D77" i="4" s="1"/>
  <c r="Y88" i="155"/>
  <c r="E77" i="165" s="1"/>
  <c r="V88" i="155"/>
  <c r="D77" i="162" s="1"/>
  <c r="X88" i="155"/>
  <c r="D77" i="164" s="1"/>
  <c r="E77" i="164" s="1"/>
  <c r="W88" i="155"/>
  <c r="D77" i="163" s="1"/>
  <c r="X81" i="155"/>
  <c r="D70" i="164" s="1"/>
  <c r="E70" i="164" s="1"/>
  <c r="U81" i="155"/>
  <c r="D70" i="4" s="1"/>
  <c r="Y81" i="155"/>
  <c r="E70" i="165" s="1"/>
  <c r="V81" i="155"/>
  <c r="D70" i="162" s="1"/>
  <c r="W81" i="155"/>
  <c r="D70" i="163" s="1"/>
  <c r="X89" i="155"/>
  <c r="D78" i="164" s="1"/>
  <c r="E78" i="164" s="1"/>
  <c r="U89" i="155"/>
  <c r="Y89" i="155"/>
  <c r="E78" i="165" s="1"/>
  <c r="V89" i="155"/>
  <c r="D78" i="162" s="1"/>
  <c r="W89" i="155"/>
  <c r="D78" i="163" s="1"/>
  <c r="C70" i="168"/>
  <c r="C70" i="166"/>
  <c r="C70" i="165"/>
  <c r="G70" i="165" s="1"/>
  <c r="C70" i="4"/>
  <c r="G70" i="4" s="1"/>
  <c r="D67" i="7" s="1"/>
  <c r="C70" i="164"/>
  <c r="G70" i="164" s="1"/>
  <c r="G67" i="7" s="1"/>
  <c r="C70" i="163"/>
  <c r="G70" i="163" s="1"/>
  <c r="F67" i="7" s="1"/>
  <c r="C70" i="162"/>
  <c r="G70" i="162" s="1"/>
  <c r="E67" i="7" s="1"/>
  <c r="C38" i="168"/>
  <c r="C38" i="166"/>
  <c r="C38" i="165"/>
  <c r="G38" i="165" s="1"/>
  <c r="C38" i="164"/>
  <c r="G38" i="164" s="1"/>
  <c r="G35" i="7" s="1"/>
  <c r="C38" i="163"/>
  <c r="G38" i="163" s="1"/>
  <c r="F35" i="7" s="1"/>
  <c r="C38" i="162"/>
  <c r="G38" i="162" s="1"/>
  <c r="E35" i="7" s="1"/>
  <c r="C38" i="4"/>
  <c r="G38" i="4" s="1"/>
  <c r="D35" i="7" s="1"/>
  <c r="C44" i="168"/>
  <c r="C44" i="166"/>
  <c r="C44" i="165"/>
  <c r="G44" i="165" s="1"/>
  <c r="C44" i="162"/>
  <c r="G44" i="162" s="1"/>
  <c r="E41" i="7" s="1"/>
  <c r="C44" i="4"/>
  <c r="G44" i="4" s="1"/>
  <c r="D41" i="7" s="1"/>
  <c r="C44" i="164"/>
  <c r="G44" i="164" s="1"/>
  <c r="G41" i="7" s="1"/>
  <c r="C44" i="163"/>
  <c r="G44" i="163" s="1"/>
  <c r="F41" i="7" s="1"/>
  <c r="C63" i="168"/>
  <c r="C63" i="166"/>
  <c r="C63" i="165"/>
  <c r="G63" i="165" s="1"/>
  <c r="C63" i="164"/>
  <c r="G63" i="164" s="1"/>
  <c r="G60" i="7" s="1"/>
  <c r="C63" i="163"/>
  <c r="G63" i="163" s="1"/>
  <c r="F60" i="7" s="1"/>
  <c r="C63" i="162"/>
  <c r="G63" i="162" s="1"/>
  <c r="E60" i="7" s="1"/>
  <c r="C63" i="4"/>
  <c r="G63" i="4" s="1"/>
  <c r="D60" i="7" s="1"/>
  <c r="C31" i="168"/>
  <c r="C31" i="166"/>
  <c r="C31" i="165"/>
  <c r="G31" i="165" s="1"/>
  <c r="C31" i="164"/>
  <c r="G31" i="164" s="1"/>
  <c r="G28" i="7" s="1"/>
  <c r="C31" i="163"/>
  <c r="G31" i="163" s="1"/>
  <c r="F28" i="7" s="1"/>
  <c r="C31" i="162"/>
  <c r="G31" i="162" s="1"/>
  <c r="E28" i="7" s="1"/>
  <c r="C31" i="4"/>
  <c r="G31" i="4" s="1"/>
  <c r="D28" i="7" s="1"/>
  <c r="C34" i="168"/>
  <c r="C34" i="166"/>
  <c r="C34" i="164"/>
  <c r="G34" i="164" s="1"/>
  <c r="G31" i="7" s="1"/>
  <c r="C34" i="165"/>
  <c r="G34" i="165" s="1"/>
  <c r="C34" i="4"/>
  <c r="G34" i="4" s="1"/>
  <c r="D31" i="7" s="1"/>
  <c r="C34" i="162"/>
  <c r="G34" i="162" s="1"/>
  <c r="E31" i="7" s="1"/>
  <c r="C34" i="163"/>
  <c r="G34" i="163" s="1"/>
  <c r="F31" i="7" s="1"/>
  <c r="C64" i="168"/>
  <c r="C64" i="166"/>
  <c r="C64" i="165"/>
  <c r="G64" i="165" s="1"/>
  <c r="C64" i="4"/>
  <c r="G64" i="4" s="1"/>
  <c r="D61" i="7" s="1"/>
  <c r="C64" i="164"/>
  <c r="G64" i="164" s="1"/>
  <c r="G61" i="7" s="1"/>
  <c r="C64" i="163"/>
  <c r="G64" i="163" s="1"/>
  <c r="F61" i="7" s="1"/>
  <c r="C64" i="162"/>
  <c r="G64" i="162" s="1"/>
  <c r="E61" i="7" s="1"/>
  <c r="C55" i="168"/>
  <c r="C55" i="166"/>
  <c r="C55" i="165"/>
  <c r="G55" i="165" s="1"/>
  <c r="C55" i="164"/>
  <c r="G55" i="164" s="1"/>
  <c r="G52" i="7" s="1"/>
  <c r="C55" i="163"/>
  <c r="G55" i="163" s="1"/>
  <c r="F52" i="7" s="1"/>
  <c r="C55" i="162"/>
  <c r="G55" i="162" s="1"/>
  <c r="E52" i="7" s="1"/>
  <c r="C55" i="4"/>
  <c r="G55" i="4" s="1"/>
  <c r="D52" i="7" s="1"/>
  <c r="C65" i="168"/>
  <c r="C65" i="166"/>
  <c r="C65" i="165"/>
  <c r="G65" i="165" s="1"/>
  <c r="C65" i="164"/>
  <c r="G65" i="164" s="1"/>
  <c r="G62" i="7" s="1"/>
  <c r="C65" i="163"/>
  <c r="G65" i="163" s="1"/>
  <c r="F62" i="7" s="1"/>
  <c r="C65" i="162"/>
  <c r="G65" i="162" s="1"/>
  <c r="E62" i="7" s="1"/>
  <c r="C65" i="4"/>
  <c r="G65" i="4" s="1"/>
  <c r="D62" i="7" s="1"/>
  <c r="C77" i="168"/>
  <c r="C77" i="166"/>
  <c r="C77" i="165"/>
  <c r="G77" i="165" s="1"/>
  <c r="C77" i="164"/>
  <c r="G77" i="164" s="1"/>
  <c r="G74" i="7" s="1"/>
  <c r="C77" i="163"/>
  <c r="G77" i="163" s="1"/>
  <c r="F74" i="7" s="1"/>
  <c r="C77" i="162"/>
  <c r="G77" i="162" s="1"/>
  <c r="E74" i="7" s="1"/>
  <c r="C77" i="4"/>
  <c r="G77" i="4" s="1"/>
  <c r="D74" i="7" s="1"/>
  <c r="C43" i="168"/>
  <c r="C43" i="166"/>
  <c r="C43" i="165"/>
  <c r="G43" i="165" s="1"/>
  <c r="C43" i="164"/>
  <c r="G43" i="164" s="1"/>
  <c r="G40" i="7" s="1"/>
  <c r="C43" i="163"/>
  <c r="G43" i="163" s="1"/>
  <c r="F40" i="7" s="1"/>
  <c r="C43" i="162"/>
  <c r="G43" i="162" s="1"/>
  <c r="E40" i="7" s="1"/>
  <c r="C43" i="4"/>
  <c r="G43" i="4" s="1"/>
  <c r="D40" i="7" s="1"/>
  <c r="C45" i="168"/>
  <c r="C45" i="166"/>
  <c r="C45" i="165"/>
  <c r="G45" i="165" s="1"/>
  <c r="C45" i="164"/>
  <c r="G45" i="164" s="1"/>
  <c r="G42" i="7" s="1"/>
  <c r="C45" i="163"/>
  <c r="G45" i="163" s="1"/>
  <c r="F42" i="7" s="1"/>
  <c r="C45" i="162"/>
  <c r="G45" i="162" s="1"/>
  <c r="E42" i="7" s="1"/>
  <c r="C45" i="4"/>
  <c r="G45" i="4" s="1"/>
  <c r="D42" i="7" s="1"/>
  <c r="C56" i="168"/>
  <c r="C56" i="166"/>
  <c r="C56" i="165"/>
  <c r="G56" i="165" s="1"/>
  <c r="C56" i="4"/>
  <c r="G56" i="4" s="1"/>
  <c r="D53" i="7" s="1"/>
  <c r="C56" i="164"/>
  <c r="G56" i="164" s="1"/>
  <c r="G53" i="7" s="1"/>
  <c r="C56" i="163"/>
  <c r="G56" i="163" s="1"/>
  <c r="F53" i="7" s="1"/>
  <c r="C56" i="162"/>
  <c r="G56" i="162" s="1"/>
  <c r="E53" i="7" s="1"/>
  <c r="U66" i="155"/>
  <c r="D55" i="4" s="1"/>
  <c r="Y66" i="155"/>
  <c r="E55" i="165" s="1"/>
  <c r="W66" i="155"/>
  <c r="D55" i="163" s="1"/>
  <c r="X66" i="155"/>
  <c r="D55" i="164" s="1"/>
  <c r="E55" i="164" s="1"/>
  <c r="V66" i="155"/>
  <c r="D55" i="162" s="1"/>
  <c r="X71" i="155"/>
  <c r="D60" i="164" s="1"/>
  <c r="E60" i="164" s="1"/>
  <c r="V71" i="155"/>
  <c r="D60" i="162" s="1"/>
  <c r="W71" i="155"/>
  <c r="D60" i="163" s="1"/>
  <c r="U71" i="155"/>
  <c r="D60" i="4" s="1"/>
  <c r="Y71" i="155"/>
  <c r="E60" i="165" s="1"/>
  <c r="W68" i="155"/>
  <c r="D57" i="163" s="1"/>
  <c r="U68" i="155"/>
  <c r="D57" i="4" s="1"/>
  <c r="Y68" i="155"/>
  <c r="E57" i="165" s="1"/>
  <c r="V68" i="155"/>
  <c r="D57" i="162" s="1"/>
  <c r="X68" i="155"/>
  <c r="D57" i="164" s="1"/>
  <c r="E57" i="164" s="1"/>
  <c r="U62" i="155"/>
  <c r="D51" i="4" s="1"/>
  <c r="Y62" i="155"/>
  <c r="E51" i="165" s="1"/>
  <c r="W62" i="155"/>
  <c r="D51" i="163" s="1"/>
  <c r="X62" i="155"/>
  <c r="D51" i="164" s="1"/>
  <c r="E51" i="164" s="1"/>
  <c r="V62" i="155"/>
  <c r="D51" i="162" s="1"/>
  <c r="V69" i="155"/>
  <c r="D58" i="162" s="1"/>
  <c r="X69" i="155"/>
  <c r="D58" i="164" s="1"/>
  <c r="E58" i="164" s="1"/>
  <c r="U69" i="155"/>
  <c r="D58" i="4" s="1"/>
  <c r="Y69" i="155"/>
  <c r="E58" i="165" s="1"/>
  <c r="W69" i="155"/>
  <c r="D58" i="163" s="1"/>
  <c r="V83" i="155"/>
  <c r="D72" i="162" s="1"/>
  <c r="W83" i="155"/>
  <c r="D72" i="163" s="1"/>
  <c r="Y83" i="155"/>
  <c r="E72" i="165" s="1"/>
  <c r="U83" i="155"/>
  <c r="D72" i="4" s="1"/>
  <c r="E72" i="4" s="1"/>
  <c r="X83" i="155"/>
  <c r="D72" i="164" s="1"/>
  <c r="E72" i="164" s="1"/>
  <c r="U58" i="155"/>
  <c r="D47" i="4" s="1"/>
  <c r="Y58" i="155"/>
  <c r="E47" i="165" s="1"/>
  <c r="W58" i="155"/>
  <c r="D47" i="163" s="1"/>
  <c r="X58" i="155"/>
  <c r="D47" i="164" s="1"/>
  <c r="E47" i="164" s="1"/>
  <c r="V58" i="155"/>
  <c r="D47" i="162" s="1"/>
  <c r="U54" i="155"/>
  <c r="D43" i="4" s="1"/>
  <c r="Y54" i="155"/>
  <c r="E43" i="165" s="1"/>
  <c r="W54" i="155"/>
  <c r="D43" i="163" s="1"/>
  <c r="X54" i="155"/>
  <c r="D43" i="164" s="1"/>
  <c r="E43" i="164" s="1"/>
  <c r="V54" i="155"/>
  <c r="D43" i="162" s="1"/>
  <c r="W60" i="155"/>
  <c r="D49" i="163" s="1"/>
  <c r="U60" i="155"/>
  <c r="D49" i="4" s="1"/>
  <c r="E49" i="4" s="1"/>
  <c r="Y60" i="155"/>
  <c r="E49" i="165" s="1"/>
  <c r="V60" i="155"/>
  <c r="D49" i="162" s="1"/>
  <c r="X60" i="155"/>
  <c r="D49" i="164" s="1"/>
  <c r="E49" i="164" s="1"/>
  <c r="X59" i="155"/>
  <c r="D48" i="164" s="1"/>
  <c r="E48" i="164" s="1"/>
  <c r="V59" i="155"/>
  <c r="D48" i="162" s="1"/>
  <c r="W59" i="155"/>
  <c r="D48" i="163" s="1"/>
  <c r="Y59" i="155"/>
  <c r="E48" i="165" s="1"/>
  <c r="U59" i="155"/>
  <c r="D48" i="4" s="1"/>
  <c r="V53" i="155"/>
  <c r="D42" i="162" s="1"/>
  <c r="X53" i="155"/>
  <c r="D42" i="164" s="1"/>
  <c r="E42" i="164" s="1"/>
  <c r="U53" i="155"/>
  <c r="D42" i="4" s="1"/>
  <c r="Y53" i="155"/>
  <c r="E42" i="165" s="1"/>
  <c r="W53" i="155"/>
  <c r="D42" i="163" s="1"/>
  <c r="V79" i="155"/>
  <c r="D68" i="162" s="1"/>
  <c r="W79" i="155"/>
  <c r="D68" i="163" s="1"/>
  <c r="U79" i="155"/>
  <c r="D68" i="4" s="1"/>
  <c r="X79" i="155"/>
  <c r="D68" i="164" s="1"/>
  <c r="E68" i="164" s="1"/>
  <c r="Y79" i="155"/>
  <c r="E68" i="165" s="1"/>
  <c r="W64" i="155"/>
  <c r="D53" i="163" s="1"/>
  <c r="U64" i="155"/>
  <c r="D53" i="4" s="1"/>
  <c r="Y64" i="155"/>
  <c r="E53" i="165" s="1"/>
  <c r="V64" i="155"/>
  <c r="D53" i="162" s="1"/>
  <c r="X64" i="155"/>
  <c r="D53" i="164" s="1"/>
  <c r="E53" i="164" s="1"/>
  <c r="V61" i="155"/>
  <c r="D50" i="162" s="1"/>
  <c r="X61" i="155"/>
  <c r="D50" i="164" s="1"/>
  <c r="E50" i="164" s="1"/>
  <c r="U61" i="155"/>
  <c r="D50" i="4" s="1"/>
  <c r="Y61" i="155"/>
  <c r="E50" i="165" s="1"/>
  <c r="W61" i="155"/>
  <c r="D50" i="163" s="1"/>
  <c r="C62" i="168"/>
  <c r="C62" i="166"/>
  <c r="C62" i="165"/>
  <c r="G62" i="165" s="1"/>
  <c r="C62" i="164"/>
  <c r="G62" i="164" s="1"/>
  <c r="G59" i="7" s="1"/>
  <c r="C62" i="163"/>
  <c r="G62" i="163" s="1"/>
  <c r="F59" i="7" s="1"/>
  <c r="C62" i="162"/>
  <c r="G62" i="162" s="1"/>
  <c r="E59" i="7" s="1"/>
  <c r="C62" i="4"/>
  <c r="G62" i="4" s="1"/>
  <c r="D59" i="7" s="1"/>
  <c r="C49" i="168"/>
  <c r="C49" i="166"/>
  <c r="C49" i="165"/>
  <c r="G49" i="165" s="1"/>
  <c r="C49" i="164"/>
  <c r="G49" i="164" s="1"/>
  <c r="G46" i="7" s="1"/>
  <c r="C49" i="163"/>
  <c r="G49" i="163" s="1"/>
  <c r="F46" i="7" s="1"/>
  <c r="C49" i="162"/>
  <c r="G49" i="162" s="1"/>
  <c r="E46" i="7" s="1"/>
  <c r="C49" i="4"/>
  <c r="G49" i="4" s="1"/>
  <c r="D46" i="7" s="1"/>
  <c r="C28" i="168"/>
  <c r="C28" i="166"/>
  <c r="C28" i="163"/>
  <c r="C28" i="165"/>
  <c r="G28" i="165" s="1"/>
  <c r="C28" i="164"/>
  <c r="C28" i="162"/>
  <c r="C28" i="4"/>
  <c r="C51" i="168"/>
  <c r="C51" i="166"/>
  <c r="C51" i="165"/>
  <c r="G51" i="165" s="1"/>
  <c r="C51" i="164"/>
  <c r="G51" i="164" s="1"/>
  <c r="G48" i="7" s="1"/>
  <c r="C51" i="163"/>
  <c r="G51" i="163" s="1"/>
  <c r="F48" i="7" s="1"/>
  <c r="C51" i="162"/>
  <c r="G51" i="162" s="1"/>
  <c r="E48" i="7" s="1"/>
  <c r="C51" i="4"/>
  <c r="G51" i="4" s="1"/>
  <c r="D48" i="7" s="1"/>
  <c r="C69" i="168"/>
  <c r="C69" i="166"/>
  <c r="C69" i="165"/>
  <c r="G69" i="165" s="1"/>
  <c r="C69" i="164"/>
  <c r="G69" i="164" s="1"/>
  <c r="G66" i="7" s="1"/>
  <c r="C69" i="163"/>
  <c r="G69" i="163" s="1"/>
  <c r="F66" i="7" s="1"/>
  <c r="C69" i="162"/>
  <c r="G69" i="162" s="1"/>
  <c r="E66" i="7" s="1"/>
  <c r="C69" i="4"/>
  <c r="G69" i="4" s="1"/>
  <c r="D66" i="7" s="1"/>
  <c r="C30" i="168"/>
  <c r="C30" i="166"/>
  <c r="C30" i="165"/>
  <c r="G30" i="165" s="1"/>
  <c r="C30" i="164"/>
  <c r="G30" i="164" s="1"/>
  <c r="G27" i="7" s="1"/>
  <c r="C30" i="163"/>
  <c r="G30" i="163" s="1"/>
  <c r="F27" i="7" s="1"/>
  <c r="C30" i="162"/>
  <c r="G30" i="162" s="1"/>
  <c r="E27" i="7" s="1"/>
  <c r="C30" i="4"/>
  <c r="G30" i="4" s="1"/>
  <c r="D27" i="7" s="1"/>
  <c r="C48" i="168"/>
  <c r="C48" i="166"/>
  <c r="C48" i="165"/>
  <c r="G48" i="165" s="1"/>
  <c r="C48" i="4"/>
  <c r="G48" i="4" s="1"/>
  <c r="D45" i="7" s="1"/>
  <c r="C48" i="164"/>
  <c r="G48" i="164" s="1"/>
  <c r="G45" i="7" s="1"/>
  <c r="C48" i="163"/>
  <c r="G48" i="163" s="1"/>
  <c r="F45" i="7" s="1"/>
  <c r="C48" i="162"/>
  <c r="G48" i="162" s="1"/>
  <c r="E45" i="7" s="1"/>
  <c r="C66" i="168"/>
  <c r="C66" i="166"/>
  <c r="C66" i="165"/>
  <c r="G66" i="165" s="1"/>
  <c r="C66" i="164"/>
  <c r="G66" i="164" s="1"/>
  <c r="G63" i="7" s="1"/>
  <c r="C66" i="4"/>
  <c r="G66" i="4" s="1"/>
  <c r="D63" i="7" s="1"/>
  <c r="C66" i="162"/>
  <c r="G66" i="162" s="1"/>
  <c r="E63" i="7" s="1"/>
  <c r="C66" i="163"/>
  <c r="G66" i="163" s="1"/>
  <c r="F63" i="7" s="1"/>
  <c r="C68" i="168"/>
  <c r="C68" i="166"/>
  <c r="C68" i="165"/>
  <c r="G68" i="165" s="1"/>
  <c r="C68" i="163"/>
  <c r="G68" i="163" s="1"/>
  <c r="F65" i="7" s="1"/>
  <c r="C68" i="164"/>
  <c r="G68" i="164" s="1"/>
  <c r="G65" i="7" s="1"/>
  <c r="C68" i="4"/>
  <c r="G68" i="4" s="1"/>
  <c r="D65" i="7" s="1"/>
  <c r="C68" i="162"/>
  <c r="G68" i="162" s="1"/>
  <c r="E65" i="7" s="1"/>
  <c r="C75" i="168"/>
  <c r="C75" i="166"/>
  <c r="C75" i="165"/>
  <c r="G75" i="165" s="1"/>
  <c r="C75" i="164"/>
  <c r="G75" i="164" s="1"/>
  <c r="G72" i="7" s="1"/>
  <c r="C75" i="163"/>
  <c r="G75" i="163" s="1"/>
  <c r="F72" i="7" s="1"/>
  <c r="C75" i="162"/>
  <c r="G75" i="162" s="1"/>
  <c r="E72" i="7" s="1"/>
  <c r="C75" i="4"/>
  <c r="G75" i="4" s="1"/>
  <c r="D72" i="7" s="1"/>
  <c r="C39" i="168"/>
  <c r="C39" i="166"/>
  <c r="C39" i="165"/>
  <c r="G39" i="165" s="1"/>
  <c r="C39" i="164"/>
  <c r="G39" i="164" s="1"/>
  <c r="G36" i="7" s="1"/>
  <c r="C39" i="163"/>
  <c r="G39" i="163" s="1"/>
  <c r="F36" i="7" s="1"/>
  <c r="C39" i="162"/>
  <c r="G39" i="162" s="1"/>
  <c r="E36" i="7" s="1"/>
  <c r="C39" i="4"/>
  <c r="G39" i="4" s="1"/>
  <c r="D36" i="7" s="1"/>
  <c r="C74" i="168"/>
  <c r="C74" i="166"/>
  <c r="C74" i="165"/>
  <c r="G74" i="165" s="1"/>
  <c r="C74" i="4"/>
  <c r="G74" i="4" s="1"/>
  <c r="D71" i="7" s="1"/>
  <c r="C74" i="164"/>
  <c r="G74" i="164" s="1"/>
  <c r="G71" i="7" s="1"/>
  <c r="C74" i="162"/>
  <c r="G74" i="162" s="1"/>
  <c r="E71" i="7" s="1"/>
  <c r="C74" i="163"/>
  <c r="G74" i="163" s="1"/>
  <c r="F71" i="7" s="1"/>
  <c r="C29" i="168"/>
  <c r="C29" i="166"/>
  <c r="C29" i="165"/>
  <c r="G29" i="165" s="1"/>
  <c r="C29" i="164"/>
  <c r="C29" i="163"/>
  <c r="C29" i="162"/>
  <c r="C29" i="4"/>
  <c r="C40" i="168"/>
  <c r="C40" i="166"/>
  <c r="C40" i="165"/>
  <c r="G40" i="165" s="1"/>
  <c r="C40" i="4"/>
  <c r="G40" i="4" s="1"/>
  <c r="D37" i="7" s="1"/>
  <c r="C40" i="164"/>
  <c r="G40" i="164" s="1"/>
  <c r="G37" i="7" s="1"/>
  <c r="C40" i="163"/>
  <c r="G40" i="163" s="1"/>
  <c r="F37" i="7" s="1"/>
  <c r="C40" i="162"/>
  <c r="G40" i="162" s="1"/>
  <c r="E37" i="7" s="1"/>
  <c r="U84" i="155"/>
  <c r="D73" i="4" s="1"/>
  <c r="Y84" i="155"/>
  <c r="E73" i="165" s="1"/>
  <c r="V84" i="155"/>
  <c r="D73" i="162" s="1"/>
  <c r="W84" i="155"/>
  <c r="D73" i="163" s="1"/>
  <c r="X84" i="155"/>
  <c r="D73" i="164" s="1"/>
  <c r="E73" i="164" s="1"/>
  <c r="X85" i="155"/>
  <c r="D74" i="164" s="1"/>
  <c r="E74" i="164" s="1"/>
  <c r="U85" i="155"/>
  <c r="D74" i="4" s="1"/>
  <c r="Y85" i="155"/>
  <c r="E74" i="165" s="1"/>
  <c r="W85" i="155"/>
  <c r="D74" i="163" s="1"/>
  <c r="V85" i="155"/>
  <c r="D74" i="162" s="1"/>
  <c r="V73" i="155"/>
  <c r="D62" i="162" s="1"/>
  <c r="X73" i="155"/>
  <c r="D62" i="164" s="1"/>
  <c r="E62" i="164" s="1"/>
  <c r="U73" i="155"/>
  <c r="D62" i="4" s="1"/>
  <c r="Y73" i="155"/>
  <c r="E62" i="165" s="1"/>
  <c r="W73" i="155"/>
  <c r="D62" i="163" s="1"/>
  <c r="W56" i="155"/>
  <c r="D45" i="163" s="1"/>
  <c r="U56" i="155"/>
  <c r="D45" i="4" s="1"/>
  <c r="E45" i="4" s="1"/>
  <c r="Y56" i="155"/>
  <c r="E45" i="165" s="1"/>
  <c r="V56" i="155"/>
  <c r="D45" i="162" s="1"/>
  <c r="X56" i="155"/>
  <c r="D45" i="164" s="1"/>
  <c r="E45" i="164" s="1"/>
  <c r="W86" i="155"/>
  <c r="D75" i="163" s="1"/>
  <c r="X86" i="155"/>
  <c r="D75" i="164" s="1"/>
  <c r="E75" i="164" s="1"/>
  <c r="U86" i="155"/>
  <c r="D75" i="4" s="1"/>
  <c r="V86" i="155"/>
  <c r="D75" i="162" s="1"/>
  <c r="Y86" i="155"/>
  <c r="E75" i="165" s="1"/>
  <c r="W76" i="155"/>
  <c r="D65" i="163" s="1"/>
  <c r="U76" i="155"/>
  <c r="D65" i="4" s="1"/>
  <c r="E65" i="4" s="1"/>
  <c r="Y76" i="155"/>
  <c r="E65" i="165" s="1"/>
  <c r="V76" i="155"/>
  <c r="D65" i="162" s="1"/>
  <c r="X76" i="155"/>
  <c r="D65" i="164" s="1"/>
  <c r="E65" i="164" s="1"/>
  <c r="X67" i="155"/>
  <c r="D56" i="164" s="1"/>
  <c r="E56" i="164" s="1"/>
  <c r="V67" i="155"/>
  <c r="D56" i="162" s="1"/>
  <c r="W67" i="155"/>
  <c r="D56" i="163" s="1"/>
  <c r="U67" i="155"/>
  <c r="D56" i="4" s="1"/>
  <c r="Y67" i="155"/>
  <c r="E56" i="165" s="1"/>
  <c r="X75" i="155"/>
  <c r="D64" i="164" s="1"/>
  <c r="E64" i="164" s="1"/>
  <c r="V75" i="155"/>
  <c r="D64" i="162" s="1"/>
  <c r="W75" i="155"/>
  <c r="D64" i="163" s="1"/>
  <c r="Y75" i="155"/>
  <c r="E64" i="165" s="1"/>
  <c r="U75" i="155"/>
  <c r="D64" i="4" s="1"/>
  <c r="V77" i="155"/>
  <c r="D66" i="162" s="1"/>
  <c r="X77" i="155"/>
  <c r="D66" i="164" s="1"/>
  <c r="E66" i="164" s="1"/>
  <c r="U77" i="155"/>
  <c r="D66" i="4" s="1"/>
  <c r="Y77" i="155"/>
  <c r="E66" i="165" s="1"/>
  <c r="W77" i="155"/>
  <c r="D66" i="163" s="1"/>
  <c r="C46" i="168"/>
  <c r="C46" i="166"/>
  <c r="C46" i="165"/>
  <c r="G46" i="165" s="1"/>
  <c r="C46" i="164"/>
  <c r="G46" i="164" s="1"/>
  <c r="G43" i="7" s="1"/>
  <c r="C46" i="163"/>
  <c r="G46" i="163" s="1"/>
  <c r="F43" i="7" s="1"/>
  <c r="C46" i="162"/>
  <c r="G46" i="162" s="1"/>
  <c r="E43" i="7" s="1"/>
  <c r="C46" i="4"/>
  <c r="G46" i="4" s="1"/>
  <c r="D43" i="7" s="1"/>
  <c r="C33" i="168"/>
  <c r="C33" i="166"/>
  <c r="C33" i="165"/>
  <c r="G33" i="165" s="1"/>
  <c r="C33" i="164"/>
  <c r="G33" i="164" s="1"/>
  <c r="G30" i="7" s="1"/>
  <c r="C33" i="163"/>
  <c r="G33" i="163" s="1"/>
  <c r="F30" i="7" s="1"/>
  <c r="C33" i="162"/>
  <c r="G33" i="162" s="1"/>
  <c r="E30" i="7" s="1"/>
  <c r="C33" i="4"/>
  <c r="G33" i="4" s="1"/>
  <c r="D30" i="7" s="1"/>
  <c r="C79" i="168"/>
  <c r="C79" i="166"/>
  <c r="C79" i="165"/>
  <c r="G79" i="165" s="1"/>
  <c r="C79" i="164"/>
  <c r="G79" i="164" s="1"/>
  <c r="G76" i="7" s="1"/>
  <c r="C79" i="163"/>
  <c r="G79" i="163" s="1"/>
  <c r="F76" i="7" s="1"/>
  <c r="C79" i="162"/>
  <c r="G79" i="162" s="1"/>
  <c r="E76" i="7" s="1"/>
  <c r="C79" i="4"/>
  <c r="G79" i="4" s="1"/>
  <c r="D76" i="7" s="1"/>
  <c r="C47" i="168"/>
  <c r="C47" i="166"/>
  <c r="C47" i="165"/>
  <c r="G47" i="165" s="1"/>
  <c r="C47" i="164"/>
  <c r="G47" i="164" s="1"/>
  <c r="G44" i="7" s="1"/>
  <c r="C47" i="163"/>
  <c r="G47" i="163" s="1"/>
  <c r="F44" i="7" s="1"/>
  <c r="C47" i="162"/>
  <c r="G47" i="162" s="1"/>
  <c r="E44" i="7" s="1"/>
  <c r="C47" i="4"/>
  <c r="G47" i="4" s="1"/>
  <c r="D44" i="7" s="1"/>
  <c r="C58" i="168"/>
  <c r="C58" i="166"/>
  <c r="C58" i="165"/>
  <c r="G58" i="165" s="1"/>
  <c r="C58" i="164"/>
  <c r="G58" i="164" s="1"/>
  <c r="G55" i="7" s="1"/>
  <c r="C58" i="162"/>
  <c r="G58" i="162" s="1"/>
  <c r="E55" i="7" s="1"/>
  <c r="C58" i="163"/>
  <c r="G58" i="163" s="1"/>
  <c r="F55" i="7" s="1"/>
  <c r="C58" i="4"/>
  <c r="G58" i="4" s="1"/>
  <c r="D55" i="7" s="1"/>
  <c r="C53" i="168"/>
  <c r="C53" i="166"/>
  <c r="C53" i="165"/>
  <c r="G53" i="165" s="1"/>
  <c r="C53" i="164"/>
  <c r="G53" i="164" s="1"/>
  <c r="G50" i="7" s="1"/>
  <c r="C53" i="163"/>
  <c r="G53" i="163" s="1"/>
  <c r="F50" i="7" s="1"/>
  <c r="C53" i="162"/>
  <c r="G53" i="162" s="1"/>
  <c r="E50" i="7" s="1"/>
  <c r="C53" i="4"/>
  <c r="G53" i="4" s="1"/>
  <c r="D50" i="7" s="1"/>
  <c r="C32" i="168"/>
  <c r="C32" i="166"/>
  <c r="C32" i="4"/>
  <c r="G32" i="4" s="1"/>
  <c r="D29" i="7" s="1"/>
  <c r="C32" i="165"/>
  <c r="G32" i="165" s="1"/>
  <c r="C32" i="164"/>
  <c r="G32" i="164" s="1"/>
  <c r="G29" i="7" s="1"/>
  <c r="C32" i="163"/>
  <c r="G32" i="163" s="1"/>
  <c r="F29" i="7" s="1"/>
  <c r="C32" i="162"/>
  <c r="G32" i="162" s="1"/>
  <c r="E29" i="7" s="1"/>
  <c r="C57" i="168"/>
  <c r="C57" i="166"/>
  <c r="C57" i="165"/>
  <c r="G57" i="165" s="1"/>
  <c r="C57" i="164"/>
  <c r="G57" i="164" s="1"/>
  <c r="G54" i="7" s="1"/>
  <c r="C57" i="163"/>
  <c r="G57" i="163" s="1"/>
  <c r="F54" i="7" s="1"/>
  <c r="C57" i="162"/>
  <c r="G57" i="162" s="1"/>
  <c r="E54" i="7" s="1"/>
  <c r="C57" i="4"/>
  <c r="G57" i="4" s="1"/>
  <c r="D54" i="7" s="1"/>
  <c r="C52" i="168"/>
  <c r="C52" i="166"/>
  <c r="C52" i="165"/>
  <c r="G52" i="165" s="1"/>
  <c r="C52" i="163"/>
  <c r="G52" i="163" s="1"/>
  <c r="F49" i="7" s="1"/>
  <c r="C52" i="164"/>
  <c r="G52" i="164" s="1"/>
  <c r="G49" i="7" s="1"/>
  <c r="C52" i="162"/>
  <c r="G52" i="162" s="1"/>
  <c r="E49" i="7" s="1"/>
  <c r="C52" i="4"/>
  <c r="G52" i="4" s="1"/>
  <c r="D49" i="7" s="1"/>
  <c r="C71" i="168"/>
  <c r="C71" i="166"/>
  <c r="C71" i="165"/>
  <c r="G71" i="165" s="1"/>
  <c r="C71" i="164"/>
  <c r="G71" i="164" s="1"/>
  <c r="G68" i="7" s="1"/>
  <c r="C71" i="163"/>
  <c r="G71" i="163" s="1"/>
  <c r="F68" i="7" s="1"/>
  <c r="C71" i="162"/>
  <c r="G71" i="162" s="1"/>
  <c r="E68" i="7" s="1"/>
  <c r="C71" i="4"/>
  <c r="G71" i="4" s="1"/>
  <c r="D68" i="7" s="1"/>
  <c r="C27" i="168"/>
  <c r="C27" i="166"/>
  <c r="C27" i="165"/>
  <c r="G27" i="165" s="1"/>
  <c r="C27" i="164"/>
  <c r="C27" i="163"/>
  <c r="C27" i="162"/>
  <c r="C27" i="4"/>
  <c r="C54" i="168"/>
  <c r="C54" i="166"/>
  <c r="C54" i="165"/>
  <c r="G54" i="165" s="1"/>
  <c r="C54" i="164"/>
  <c r="G54" i="164" s="1"/>
  <c r="G51" i="7" s="1"/>
  <c r="C54" i="163"/>
  <c r="G54" i="163" s="1"/>
  <c r="F51" i="7" s="1"/>
  <c r="C54" i="162"/>
  <c r="G54" i="162" s="1"/>
  <c r="E51" i="7" s="1"/>
  <c r="C54" i="4"/>
  <c r="G54" i="4" s="1"/>
  <c r="D51" i="7" s="1"/>
  <c r="C72" i="168"/>
  <c r="C72" i="166"/>
  <c r="C72" i="165"/>
  <c r="G72" i="165" s="1"/>
  <c r="C72" i="164"/>
  <c r="G72" i="164" s="1"/>
  <c r="G69" i="7" s="1"/>
  <c r="C72" i="4"/>
  <c r="G72" i="4" s="1"/>
  <c r="D69" i="7" s="1"/>
  <c r="C72" i="163"/>
  <c r="G72" i="163" s="1"/>
  <c r="F69" i="7" s="1"/>
  <c r="C72" i="162"/>
  <c r="G72" i="162" s="1"/>
  <c r="E69" i="7" s="1"/>
  <c r="C25" i="168"/>
  <c r="C25" i="165"/>
  <c r="G25" i="165" s="1"/>
  <c r="C25" i="4"/>
  <c r="C25" i="166"/>
  <c r="C25" i="162"/>
  <c r="C25" i="163"/>
  <c r="C25" i="164"/>
  <c r="C26" i="168"/>
  <c r="C26" i="163"/>
  <c r="C26" i="164"/>
  <c r="C26" i="165"/>
  <c r="G26" i="165" s="1"/>
  <c r="C26" i="166"/>
  <c r="C26" i="162"/>
  <c r="C26" i="4"/>
  <c r="C24" i="168"/>
  <c r="C24" i="163"/>
  <c r="C24" i="164"/>
  <c r="C24" i="165"/>
  <c r="C24" i="166"/>
  <c r="C24" i="162"/>
  <c r="C24" i="4"/>
  <c r="AC54" i="155"/>
  <c r="F43" i="166" s="1"/>
  <c r="M43" i="166" s="1"/>
  <c r="AB54" i="155"/>
  <c r="E43" i="166" s="1"/>
  <c r="L43" i="166" s="1"/>
  <c r="Z54" i="155"/>
  <c r="F43" i="165" s="1"/>
  <c r="AF54" i="155"/>
  <c r="F43" i="168" s="1"/>
  <c r="N43" i="168" s="1"/>
  <c r="AA54" i="155"/>
  <c r="D43" i="166" s="1"/>
  <c r="AD54" i="155"/>
  <c r="D43" i="168" s="1"/>
  <c r="L43" i="168" s="1"/>
  <c r="AE54" i="155"/>
  <c r="E43" i="168" s="1"/>
  <c r="M43" i="168" s="1"/>
  <c r="Z84" i="155"/>
  <c r="F73" i="165" s="1"/>
  <c r="AD84" i="155"/>
  <c r="D73" i="168" s="1"/>
  <c r="L73" i="168" s="1"/>
  <c r="AE84" i="155"/>
  <c r="E73" i="168" s="1"/>
  <c r="M73" i="168" s="1"/>
  <c r="AF84" i="155"/>
  <c r="F73" i="168" s="1"/>
  <c r="N73" i="168" s="1"/>
  <c r="AA84" i="155"/>
  <c r="D73" i="166" s="1"/>
  <c r="AB84" i="155"/>
  <c r="E73" i="166" s="1"/>
  <c r="L73" i="166" s="1"/>
  <c r="AC84" i="155"/>
  <c r="F73" i="166" s="1"/>
  <c r="M73" i="166" s="1"/>
  <c r="Z72" i="155"/>
  <c r="F61" i="165" s="1"/>
  <c r="AD72" i="155"/>
  <c r="D61" i="168" s="1"/>
  <c r="L61" i="168" s="1"/>
  <c r="AB72" i="155"/>
  <c r="E61" i="166" s="1"/>
  <c r="L61" i="166" s="1"/>
  <c r="AC72" i="155"/>
  <c r="F61" i="166" s="1"/>
  <c r="M61" i="166" s="1"/>
  <c r="AE72" i="155"/>
  <c r="E61" i="168" s="1"/>
  <c r="M61" i="168" s="1"/>
  <c r="AA72" i="155"/>
  <c r="D61" i="166" s="1"/>
  <c r="AF72" i="155"/>
  <c r="F61" i="168" s="1"/>
  <c r="N61" i="168" s="1"/>
  <c r="AB90" i="155"/>
  <c r="E79" i="166" s="1"/>
  <c r="L79" i="166" s="1"/>
  <c r="AF90" i="155"/>
  <c r="F79" i="168" s="1"/>
  <c r="N79" i="168" s="1"/>
  <c r="AA90" i="155"/>
  <c r="D79" i="166" s="1"/>
  <c r="AE90" i="155"/>
  <c r="E79" i="168" s="1"/>
  <c r="M79" i="168" s="1"/>
  <c r="Z90" i="155"/>
  <c r="F79" i="165" s="1"/>
  <c r="AC90" i="155"/>
  <c r="F79" i="166" s="1"/>
  <c r="M79" i="166" s="1"/>
  <c r="AD90" i="155"/>
  <c r="D79" i="168" s="1"/>
  <c r="L79" i="168" s="1"/>
  <c r="AB78" i="155"/>
  <c r="E67" i="166" s="1"/>
  <c r="L67" i="166" s="1"/>
  <c r="AF78" i="155"/>
  <c r="F67" i="168" s="1"/>
  <c r="N67" i="168" s="1"/>
  <c r="Z78" i="155"/>
  <c r="F67" i="165" s="1"/>
  <c r="AE78" i="155"/>
  <c r="E67" i="168" s="1"/>
  <c r="M67" i="168" s="1"/>
  <c r="AA78" i="155"/>
  <c r="D67" i="166" s="1"/>
  <c r="AC78" i="155"/>
  <c r="F67" i="166" s="1"/>
  <c r="M67" i="166" s="1"/>
  <c r="AD78" i="155"/>
  <c r="D67" i="168" s="1"/>
  <c r="L67" i="168" s="1"/>
  <c r="Z57" i="155"/>
  <c r="F46" i="165" s="1"/>
  <c r="AD57" i="155"/>
  <c r="D46" i="168" s="1"/>
  <c r="L46" i="168" s="1"/>
  <c r="AA57" i="155"/>
  <c r="D46" i="166" s="1"/>
  <c r="AF57" i="155"/>
  <c r="F46" i="168" s="1"/>
  <c r="N46" i="168" s="1"/>
  <c r="AC57" i="155"/>
  <c r="F46" i="166" s="1"/>
  <c r="M46" i="166" s="1"/>
  <c r="AE57" i="155"/>
  <c r="E46" i="168" s="1"/>
  <c r="M46" i="168" s="1"/>
  <c r="AB57" i="155"/>
  <c r="E46" i="166" s="1"/>
  <c r="L46" i="166" s="1"/>
  <c r="AA87" i="155"/>
  <c r="D76" i="166" s="1"/>
  <c r="AE87" i="155"/>
  <c r="E76" i="168" s="1"/>
  <c r="M76" i="168" s="1"/>
  <c r="AC87" i="155"/>
  <c r="F76" i="166" s="1"/>
  <c r="M76" i="166" s="1"/>
  <c r="AB87" i="155"/>
  <c r="E76" i="166" s="1"/>
  <c r="L76" i="166" s="1"/>
  <c r="AD87" i="155"/>
  <c r="D76" i="168" s="1"/>
  <c r="L76" i="168" s="1"/>
  <c r="AF87" i="155"/>
  <c r="F76" i="168" s="1"/>
  <c r="N76" i="168" s="1"/>
  <c r="D76" i="4"/>
  <c r="Z87" i="155"/>
  <c r="F76" i="165" s="1"/>
  <c r="AB74" i="155"/>
  <c r="E63" i="166" s="1"/>
  <c r="L63" i="166" s="1"/>
  <c r="AF74" i="155"/>
  <c r="F63" i="168" s="1"/>
  <c r="N63" i="168" s="1"/>
  <c r="AD74" i="155"/>
  <c r="D63" i="168" s="1"/>
  <c r="L63" i="168" s="1"/>
  <c r="Z74" i="155"/>
  <c r="F63" i="165" s="1"/>
  <c r="AE74" i="155"/>
  <c r="E63" i="168" s="1"/>
  <c r="M63" i="168" s="1"/>
  <c r="AA74" i="155"/>
  <c r="D63" i="166" s="1"/>
  <c r="AC74" i="155"/>
  <c r="F63" i="166" s="1"/>
  <c r="M63" i="166" s="1"/>
  <c r="Z80" i="155"/>
  <c r="F69" i="165" s="1"/>
  <c r="AD80" i="155"/>
  <c r="D69" i="168" s="1"/>
  <c r="L69" i="168" s="1"/>
  <c r="AA80" i="155"/>
  <c r="D69" i="166" s="1"/>
  <c r="AF80" i="155"/>
  <c r="F69" i="168" s="1"/>
  <c r="N69" i="168" s="1"/>
  <c r="AC80" i="155"/>
  <c r="F69" i="166" s="1"/>
  <c r="M69" i="166" s="1"/>
  <c r="AB80" i="155"/>
  <c r="E69" i="166" s="1"/>
  <c r="L69" i="166" s="1"/>
  <c r="D69" i="4"/>
  <c r="AE80" i="155"/>
  <c r="E69" i="168" s="1"/>
  <c r="M69" i="168" s="1"/>
  <c r="D44" i="4"/>
  <c r="AB55" i="155"/>
  <c r="E44" i="166" s="1"/>
  <c r="L44" i="166" s="1"/>
  <c r="AF55" i="155"/>
  <c r="F44" i="168" s="1"/>
  <c r="N44" i="168" s="1"/>
  <c r="Z55" i="155"/>
  <c r="F44" i="165" s="1"/>
  <c r="AE55" i="155"/>
  <c r="E44" i="168" s="1"/>
  <c r="M44" i="168" s="1"/>
  <c r="AA55" i="155"/>
  <c r="D44" i="166" s="1"/>
  <c r="AC55" i="155"/>
  <c r="F44" i="166" s="1"/>
  <c r="M44" i="166" s="1"/>
  <c r="AD55" i="155"/>
  <c r="D44" i="168" s="1"/>
  <c r="L44" i="168" s="1"/>
  <c r="AB82" i="155"/>
  <c r="E71" i="166" s="1"/>
  <c r="L71" i="166" s="1"/>
  <c r="AF82" i="155"/>
  <c r="F71" i="168" s="1"/>
  <c r="N71" i="168" s="1"/>
  <c r="AA82" i="155"/>
  <c r="D71" i="166" s="1"/>
  <c r="AD82" i="155"/>
  <c r="D71" i="168" s="1"/>
  <c r="L71" i="168" s="1"/>
  <c r="AE82" i="155"/>
  <c r="E71" i="168" s="1"/>
  <c r="M71" i="168" s="1"/>
  <c r="Z82" i="155"/>
  <c r="F71" i="165" s="1"/>
  <c r="AC82" i="155"/>
  <c r="F71" i="166" s="1"/>
  <c r="M71" i="166" s="1"/>
  <c r="AC65" i="155"/>
  <c r="F54" i="166" s="1"/>
  <c r="M54" i="166" s="1"/>
  <c r="AB65" i="155"/>
  <c r="E54" i="166" s="1"/>
  <c r="L54" i="166" s="1"/>
  <c r="AD65" i="155"/>
  <c r="D54" i="168" s="1"/>
  <c r="L54" i="168" s="1"/>
  <c r="Z65" i="155"/>
  <c r="F54" i="165" s="1"/>
  <c r="AE65" i="155"/>
  <c r="E54" i="168" s="1"/>
  <c r="M54" i="168" s="1"/>
  <c r="AA65" i="155"/>
  <c r="D54" i="166" s="1"/>
  <c r="AF65" i="155"/>
  <c r="F54" i="168" s="1"/>
  <c r="N54" i="168" s="1"/>
  <c r="AA83" i="155"/>
  <c r="D72" i="166" s="1"/>
  <c r="AE83" i="155"/>
  <c r="E72" i="168" s="1"/>
  <c r="M72" i="168" s="1"/>
  <c r="AD83" i="155"/>
  <c r="D72" i="168" s="1"/>
  <c r="L72" i="168" s="1"/>
  <c r="AB83" i="155"/>
  <c r="E72" i="166" s="1"/>
  <c r="L72" i="166" s="1"/>
  <c r="AC83" i="155"/>
  <c r="F72" i="166" s="1"/>
  <c r="M72" i="166" s="1"/>
  <c r="AF83" i="155"/>
  <c r="F72" i="168" s="1"/>
  <c r="N72" i="168" s="1"/>
  <c r="Z83" i="155"/>
  <c r="F72" i="165" s="1"/>
  <c r="AA59" i="155"/>
  <c r="D48" i="166" s="1"/>
  <c r="AE59" i="155"/>
  <c r="E48" i="168" s="1"/>
  <c r="M48" i="168" s="1"/>
  <c r="Z59" i="155"/>
  <c r="F48" i="165" s="1"/>
  <c r="AF59" i="155"/>
  <c r="F48" i="168" s="1"/>
  <c r="N48" i="168" s="1"/>
  <c r="AB59" i="155"/>
  <c r="E48" i="166" s="1"/>
  <c r="L48" i="166" s="1"/>
  <c r="AC59" i="155"/>
  <c r="F48" i="166" s="1"/>
  <c r="M48" i="166" s="1"/>
  <c r="AD59" i="155"/>
  <c r="D48" i="168" s="1"/>
  <c r="L48" i="168" s="1"/>
  <c r="AA52" i="155"/>
  <c r="D41" i="166" s="1"/>
  <c r="AE52" i="155"/>
  <c r="E41" i="168" s="1"/>
  <c r="M41" i="168" s="1"/>
  <c r="AB52" i="155"/>
  <c r="E41" i="166" s="1"/>
  <c r="L41" i="166" s="1"/>
  <c r="AD52" i="155"/>
  <c r="D41" i="168" s="1"/>
  <c r="L41" i="168" s="1"/>
  <c r="AF52" i="155"/>
  <c r="F41" i="168" s="1"/>
  <c r="N41" i="168" s="1"/>
  <c r="D41" i="4"/>
  <c r="Z52" i="155"/>
  <c r="F41" i="165" s="1"/>
  <c r="AC52" i="155"/>
  <c r="F41" i="166" s="1"/>
  <c r="M41" i="166" s="1"/>
  <c r="AB66" i="155"/>
  <c r="E55" i="166" s="1"/>
  <c r="L55" i="166" s="1"/>
  <c r="AF66" i="155"/>
  <c r="F55" i="168" s="1"/>
  <c r="N55" i="168" s="1"/>
  <c r="Z66" i="155"/>
  <c r="F55" i="165" s="1"/>
  <c r="AE66" i="155"/>
  <c r="E55" i="168" s="1"/>
  <c r="M55" i="168" s="1"/>
  <c r="AA66" i="155"/>
  <c r="D55" i="166" s="1"/>
  <c r="AC66" i="155"/>
  <c r="F55" i="166" s="1"/>
  <c r="M55" i="166" s="1"/>
  <c r="AD66" i="155"/>
  <c r="D55" i="168" s="1"/>
  <c r="L55" i="168" s="1"/>
  <c r="D59" i="4"/>
  <c r="AB70" i="155"/>
  <c r="E59" i="166" s="1"/>
  <c r="L59" i="166" s="1"/>
  <c r="AF70" i="155"/>
  <c r="F59" i="168" s="1"/>
  <c r="N59" i="168" s="1"/>
  <c r="AA70" i="155"/>
  <c r="D59" i="166" s="1"/>
  <c r="AC70" i="155"/>
  <c r="F59" i="166" s="1"/>
  <c r="M59" i="166" s="1"/>
  <c r="AD70" i="155"/>
  <c r="D59" i="168" s="1"/>
  <c r="L59" i="168" s="1"/>
  <c r="Z70" i="155"/>
  <c r="F59" i="165" s="1"/>
  <c r="AE70" i="155"/>
  <c r="E59" i="168" s="1"/>
  <c r="M59" i="168" s="1"/>
  <c r="Z88" i="155"/>
  <c r="F77" i="165" s="1"/>
  <c r="AD88" i="155"/>
  <c r="D77" i="168" s="1"/>
  <c r="L77" i="168" s="1"/>
  <c r="AA88" i="155"/>
  <c r="D77" i="166" s="1"/>
  <c r="AF88" i="155"/>
  <c r="F77" i="168" s="1"/>
  <c r="N77" i="168" s="1"/>
  <c r="AC88" i="155"/>
  <c r="F77" i="166" s="1"/>
  <c r="M77" i="166" s="1"/>
  <c r="AE88" i="155"/>
  <c r="E77" i="168" s="1"/>
  <c r="M77" i="168" s="1"/>
  <c r="AB88" i="155"/>
  <c r="E77" i="166" s="1"/>
  <c r="L77" i="166" s="1"/>
  <c r="AA71" i="155"/>
  <c r="D60" i="166" s="1"/>
  <c r="AE71" i="155"/>
  <c r="E60" i="168" s="1"/>
  <c r="M60" i="168" s="1"/>
  <c r="AD71" i="155"/>
  <c r="D60" i="168" s="1"/>
  <c r="L60" i="168" s="1"/>
  <c r="Z71" i="155"/>
  <c r="F60" i="165" s="1"/>
  <c r="AF71" i="155"/>
  <c r="F60" i="168" s="1"/>
  <c r="N60" i="168" s="1"/>
  <c r="AB71" i="155"/>
  <c r="E60" i="166" s="1"/>
  <c r="L60" i="166" s="1"/>
  <c r="AC71" i="155"/>
  <c r="F60" i="166" s="1"/>
  <c r="M60" i="166" s="1"/>
  <c r="AC81" i="155"/>
  <c r="F70" i="166" s="1"/>
  <c r="M70" i="166" s="1"/>
  <c r="AD81" i="155"/>
  <c r="D70" i="168" s="1"/>
  <c r="L70" i="168" s="1"/>
  <c r="AA81" i="155"/>
  <c r="D70" i="166" s="1"/>
  <c r="AF81" i="155"/>
  <c r="F70" i="168" s="1"/>
  <c r="N70" i="168" s="1"/>
  <c r="Z81" i="155"/>
  <c r="F70" i="165" s="1"/>
  <c r="AB81" i="155"/>
  <c r="E70" i="166" s="1"/>
  <c r="L70" i="166" s="1"/>
  <c r="AE81" i="155"/>
  <c r="E70" i="168" s="1"/>
  <c r="M70" i="168" s="1"/>
  <c r="Z68" i="155"/>
  <c r="F57" i="165" s="1"/>
  <c r="AD68" i="155"/>
  <c r="D57" i="168" s="1"/>
  <c r="L57" i="168" s="1"/>
  <c r="AA68" i="155"/>
  <c r="D57" i="166" s="1"/>
  <c r="AF68" i="155"/>
  <c r="F57" i="168" s="1"/>
  <c r="N57" i="168" s="1"/>
  <c r="AB68" i="155"/>
  <c r="E57" i="166" s="1"/>
  <c r="L57" i="166" s="1"/>
  <c r="AC68" i="155"/>
  <c r="F57" i="166" s="1"/>
  <c r="M57" i="166" s="1"/>
  <c r="AE68" i="155"/>
  <c r="E57" i="168" s="1"/>
  <c r="M57" i="168" s="1"/>
  <c r="AC89" i="155"/>
  <c r="F78" i="166" s="1"/>
  <c r="M78" i="166" s="1"/>
  <c r="AD89" i="155"/>
  <c r="D78" i="168" s="1"/>
  <c r="L78" i="168" s="1"/>
  <c r="AE89" i="155"/>
  <c r="E78" i="168" s="1"/>
  <c r="M78" i="168" s="1"/>
  <c r="Z89" i="155"/>
  <c r="F78" i="165" s="1"/>
  <c r="AF89" i="155"/>
  <c r="F78" i="168" s="1"/>
  <c r="N78" i="168" s="1"/>
  <c r="D78" i="4"/>
  <c r="AA89" i="155"/>
  <c r="D78" i="166" s="1"/>
  <c r="AB89" i="155"/>
  <c r="E78" i="166" s="1"/>
  <c r="L78" i="166" s="1"/>
  <c r="AB62" i="155"/>
  <c r="E51" i="166" s="1"/>
  <c r="L51" i="166" s="1"/>
  <c r="AF62" i="155"/>
  <c r="F51" i="168" s="1"/>
  <c r="N51" i="168" s="1"/>
  <c r="AD62" i="155"/>
  <c r="D51" i="168" s="1"/>
  <c r="L51" i="168" s="1"/>
  <c r="Z62" i="155"/>
  <c r="F51" i="165" s="1"/>
  <c r="AE62" i="155"/>
  <c r="E51" i="168" s="1"/>
  <c r="M51" i="168" s="1"/>
  <c r="AA62" i="155"/>
  <c r="D51" i="166" s="1"/>
  <c r="AC62" i="155"/>
  <c r="F51" i="166" s="1"/>
  <c r="M51" i="166" s="1"/>
  <c r="AC69" i="155"/>
  <c r="F58" i="166" s="1"/>
  <c r="M58" i="166" s="1"/>
  <c r="AD69" i="155"/>
  <c r="D58" i="168" s="1"/>
  <c r="L58" i="168" s="1"/>
  <c r="Z69" i="155"/>
  <c r="F58" i="165" s="1"/>
  <c r="AE69" i="155"/>
  <c r="E58" i="168" s="1"/>
  <c r="M58" i="168" s="1"/>
  <c r="AA69" i="155"/>
  <c r="D58" i="166" s="1"/>
  <c r="AF69" i="155"/>
  <c r="F58" i="168" s="1"/>
  <c r="N58" i="168" s="1"/>
  <c r="AB69" i="155"/>
  <c r="E58" i="166" s="1"/>
  <c r="L58" i="166" s="1"/>
  <c r="Z60" i="155"/>
  <c r="F49" i="165" s="1"/>
  <c r="AD60" i="155"/>
  <c r="D49" i="168" s="1"/>
  <c r="L49" i="168" s="1"/>
  <c r="AC60" i="155"/>
  <c r="F49" i="166" s="1"/>
  <c r="M49" i="166" s="1"/>
  <c r="AE60" i="155"/>
  <c r="E49" i="168" s="1"/>
  <c r="M49" i="168" s="1"/>
  <c r="AA60" i="155"/>
  <c r="D49" i="166" s="1"/>
  <c r="AF60" i="155"/>
  <c r="F49" i="168" s="1"/>
  <c r="N49" i="168" s="1"/>
  <c r="AB60" i="155"/>
  <c r="E49" i="166" s="1"/>
  <c r="L49" i="166" s="1"/>
  <c r="Z53" i="155"/>
  <c r="F42" i="165" s="1"/>
  <c r="AD53" i="155"/>
  <c r="D42" i="168" s="1"/>
  <c r="L42" i="168" s="1"/>
  <c r="AE53" i="155"/>
  <c r="E42" i="168" s="1"/>
  <c r="M42" i="168" s="1"/>
  <c r="AF53" i="155"/>
  <c r="F42" i="168" s="1"/>
  <c r="N42" i="168" s="1"/>
  <c r="AA53" i="155"/>
  <c r="D42" i="166" s="1"/>
  <c r="AB53" i="155"/>
  <c r="E42" i="166" s="1"/>
  <c r="L42" i="166" s="1"/>
  <c r="AC53" i="155"/>
  <c r="F42" i="166" s="1"/>
  <c r="M42" i="166" s="1"/>
  <c r="AA79" i="155"/>
  <c r="D68" i="166" s="1"/>
  <c r="AE79" i="155"/>
  <c r="E68" i="168" s="1"/>
  <c r="M68" i="168" s="1"/>
  <c r="AC79" i="155"/>
  <c r="F68" i="166" s="1"/>
  <c r="M68" i="166" s="1"/>
  <c r="Z79" i="155"/>
  <c r="F68" i="165" s="1"/>
  <c r="AF79" i="155"/>
  <c r="F68" i="168" s="1"/>
  <c r="N68" i="168" s="1"/>
  <c r="AB79" i="155"/>
  <c r="E68" i="166" s="1"/>
  <c r="L68" i="166" s="1"/>
  <c r="AD79" i="155"/>
  <c r="D68" i="168" s="1"/>
  <c r="L68" i="168" s="1"/>
  <c r="Z64" i="155"/>
  <c r="F53" i="165" s="1"/>
  <c r="AD64" i="155"/>
  <c r="D53" i="168" s="1"/>
  <c r="L53" i="168" s="1"/>
  <c r="AE64" i="155"/>
  <c r="E53" i="168" s="1"/>
  <c r="M53" i="168" s="1"/>
  <c r="AA64" i="155"/>
  <c r="D53" i="166" s="1"/>
  <c r="AF64" i="155"/>
  <c r="F53" i="168" s="1"/>
  <c r="N53" i="168" s="1"/>
  <c r="AB64" i="155"/>
  <c r="E53" i="166" s="1"/>
  <c r="L53" i="166" s="1"/>
  <c r="AC64" i="155"/>
  <c r="F53" i="166" s="1"/>
  <c r="M53" i="166" s="1"/>
  <c r="AC61" i="155"/>
  <c r="F50" i="166" s="1"/>
  <c r="M50" i="166" s="1"/>
  <c r="AA61" i="155"/>
  <c r="D50" i="166" s="1"/>
  <c r="AF61" i="155"/>
  <c r="F50" i="168" s="1"/>
  <c r="N50" i="168" s="1"/>
  <c r="AB61" i="155"/>
  <c r="E50" i="166" s="1"/>
  <c r="L50" i="166" s="1"/>
  <c r="AD61" i="155"/>
  <c r="D50" i="168" s="1"/>
  <c r="L50" i="168" s="1"/>
  <c r="Z61" i="155"/>
  <c r="F50" i="165" s="1"/>
  <c r="AE61" i="155"/>
  <c r="E50" i="168" s="1"/>
  <c r="M50" i="168" s="1"/>
  <c r="AB58" i="155"/>
  <c r="E47" i="166" s="1"/>
  <c r="L47" i="166" s="1"/>
  <c r="AF58" i="155"/>
  <c r="F47" i="168" s="1"/>
  <c r="N47" i="168" s="1"/>
  <c r="AC58" i="155"/>
  <c r="F47" i="166" s="1"/>
  <c r="M47" i="166" s="1"/>
  <c r="AD58" i="155"/>
  <c r="D47" i="168" s="1"/>
  <c r="L47" i="168" s="1"/>
  <c r="Z58" i="155"/>
  <c r="F47" i="165" s="1"/>
  <c r="AE58" i="155"/>
  <c r="E47" i="168" s="1"/>
  <c r="M47" i="168" s="1"/>
  <c r="AA58" i="155"/>
  <c r="D47" i="166" s="1"/>
  <c r="AA63" i="155"/>
  <c r="D52" i="166" s="1"/>
  <c r="AE63" i="155"/>
  <c r="E52" i="168" s="1"/>
  <c r="M52" i="168" s="1"/>
  <c r="AB63" i="155"/>
  <c r="E52" i="166" s="1"/>
  <c r="L52" i="166" s="1"/>
  <c r="AC63" i="155"/>
  <c r="F52" i="166" s="1"/>
  <c r="M52" i="166" s="1"/>
  <c r="D52" i="4"/>
  <c r="AD63" i="155"/>
  <c r="D52" i="168" s="1"/>
  <c r="L52" i="168" s="1"/>
  <c r="Z63" i="155"/>
  <c r="F52" i="165" s="1"/>
  <c r="AF63" i="155"/>
  <c r="F52" i="168" s="1"/>
  <c r="N52" i="168" s="1"/>
  <c r="AC85" i="155"/>
  <c r="F74" i="166" s="1"/>
  <c r="M74" i="166" s="1"/>
  <c r="AB85" i="155"/>
  <c r="E74" i="166" s="1"/>
  <c r="L74" i="166" s="1"/>
  <c r="Z85" i="155"/>
  <c r="F74" i="165" s="1"/>
  <c r="AF85" i="155"/>
  <c r="F74" i="168" s="1"/>
  <c r="N74" i="168" s="1"/>
  <c r="AA85" i="155"/>
  <c r="D74" i="166" s="1"/>
  <c r="AD85" i="155"/>
  <c r="D74" i="168" s="1"/>
  <c r="L74" i="168" s="1"/>
  <c r="AE85" i="155"/>
  <c r="E74" i="168" s="1"/>
  <c r="M74" i="168" s="1"/>
  <c r="AC73" i="155"/>
  <c r="F62" i="166" s="1"/>
  <c r="M62" i="166" s="1"/>
  <c r="Z73" i="155"/>
  <c r="F62" i="165" s="1"/>
  <c r="AE73" i="155"/>
  <c r="E62" i="168" s="1"/>
  <c r="M62" i="168" s="1"/>
  <c r="AA73" i="155"/>
  <c r="D62" i="166" s="1"/>
  <c r="AF73" i="155"/>
  <c r="F62" i="168" s="1"/>
  <c r="N62" i="168" s="1"/>
  <c r="AB73" i="155"/>
  <c r="E62" i="166" s="1"/>
  <c r="L62" i="166" s="1"/>
  <c r="AD73" i="155"/>
  <c r="D62" i="168" s="1"/>
  <c r="L62" i="168" s="1"/>
  <c r="AA56" i="155"/>
  <c r="D45" i="166" s="1"/>
  <c r="AE56" i="155"/>
  <c r="E45" i="168" s="1"/>
  <c r="M45" i="168" s="1"/>
  <c r="AC56" i="155"/>
  <c r="F45" i="166" s="1"/>
  <c r="M45" i="166" s="1"/>
  <c r="AB56" i="155"/>
  <c r="E45" i="166" s="1"/>
  <c r="L45" i="166" s="1"/>
  <c r="AD56" i="155"/>
  <c r="D45" i="168" s="1"/>
  <c r="L45" i="168" s="1"/>
  <c r="AF56" i="155"/>
  <c r="F45" i="168" s="1"/>
  <c r="N45" i="168" s="1"/>
  <c r="Z56" i="155"/>
  <c r="F45" i="165" s="1"/>
  <c r="AB86" i="155"/>
  <c r="E75" i="166" s="1"/>
  <c r="L75" i="166" s="1"/>
  <c r="AF86" i="155"/>
  <c r="F75" i="168" s="1"/>
  <c r="N75" i="168" s="1"/>
  <c r="Z86" i="155"/>
  <c r="F75" i="165" s="1"/>
  <c r="AE86" i="155"/>
  <c r="E75" i="168" s="1"/>
  <c r="M75" i="168" s="1"/>
  <c r="AA86" i="155"/>
  <c r="D75" i="166" s="1"/>
  <c r="AC86" i="155"/>
  <c r="F75" i="166" s="1"/>
  <c r="M75" i="166" s="1"/>
  <c r="AD86" i="155"/>
  <c r="D75" i="168" s="1"/>
  <c r="L75" i="168" s="1"/>
  <c r="Z76" i="155"/>
  <c r="F65" i="165" s="1"/>
  <c r="AD76" i="155"/>
  <c r="D65" i="168" s="1"/>
  <c r="L65" i="168" s="1"/>
  <c r="AE76" i="155"/>
  <c r="E65" i="168" s="1"/>
  <c r="M65" i="168" s="1"/>
  <c r="AA76" i="155"/>
  <c r="D65" i="166" s="1"/>
  <c r="AF76" i="155"/>
  <c r="F65" i="168" s="1"/>
  <c r="N65" i="168" s="1"/>
  <c r="AB76" i="155"/>
  <c r="E65" i="166" s="1"/>
  <c r="L65" i="166" s="1"/>
  <c r="AC76" i="155"/>
  <c r="F65" i="166" s="1"/>
  <c r="M65" i="166" s="1"/>
  <c r="AA67" i="155"/>
  <c r="D56" i="166" s="1"/>
  <c r="AE67" i="155"/>
  <c r="E56" i="168" s="1"/>
  <c r="M56" i="168" s="1"/>
  <c r="AC67" i="155"/>
  <c r="F56" i="166" s="1"/>
  <c r="M56" i="166" s="1"/>
  <c r="AD67" i="155"/>
  <c r="D56" i="168" s="1"/>
  <c r="L56" i="168" s="1"/>
  <c r="Z67" i="155"/>
  <c r="F56" i="165" s="1"/>
  <c r="AF67" i="155"/>
  <c r="F56" i="168" s="1"/>
  <c r="N56" i="168" s="1"/>
  <c r="AB67" i="155"/>
  <c r="E56" i="166" s="1"/>
  <c r="L56" i="166" s="1"/>
  <c r="AA75" i="155"/>
  <c r="D64" i="166" s="1"/>
  <c r="AE75" i="155"/>
  <c r="E64" i="168" s="1"/>
  <c r="M64" i="168" s="1"/>
  <c r="AB75" i="155"/>
  <c r="E64" i="166" s="1"/>
  <c r="L64" i="166" s="1"/>
  <c r="AC75" i="155"/>
  <c r="F64" i="166" s="1"/>
  <c r="M64" i="166" s="1"/>
  <c r="AD75" i="155"/>
  <c r="D64" i="168" s="1"/>
  <c r="L64" i="168" s="1"/>
  <c r="Z75" i="155"/>
  <c r="F64" i="165" s="1"/>
  <c r="AF75" i="155"/>
  <c r="F64" i="168" s="1"/>
  <c r="N64" i="168" s="1"/>
  <c r="AC77" i="155"/>
  <c r="F66" i="166" s="1"/>
  <c r="M66" i="166" s="1"/>
  <c r="AB77" i="155"/>
  <c r="E66" i="166" s="1"/>
  <c r="L66" i="166" s="1"/>
  <c r="AD77" i="155"/>
  <c r="D66" i="168" s="1"/>
  <c r="L66" i="168" s="1"/>
  <c r="Z77" i="155"/>
  <c r="F66" i="165" s="1"/>
  <c r="AE77" i="155"/>
  <c r="E66" i="168" s="1"/>
  <c r="M66" i="168" s="1"/>
  <c r="AF77" i="155"/>
  <c r="F66" i="168" s="1"/>
  <c r="N66" i="168" s="1"/>
  <c r="AA77" i="155"/>
  <c r="D66" i="166" s="1"/>
  <c r="AX29" i="2"/>
  <c r="AW33" i="2"/>
  <c r="L31" i="154" s="1"/>
  <c r="AS31" i="154" s="1"/>
  <c r="L32" i="154"/>
  <c r="AS32" i="154" s="1"/>
  <c r="K91" i="177" l="1"/>
  <c r="O91" i="177"/>
  <c r="I91" i="177"/>
  <c r="C3" i="177"/>
  <c r="Q91" i="177"/>
  <c r="N91" i="177"/>
  <c r="P91" i="177"/>
  <c r="J91" i="177"/>
  <c r="O71" i="168"/>
  <c r="H71" i="168"/>
  <c r="I71" i="168" s="1"/>
  <c r="P71" i="168"/>
  <c r="Q71" i="168"/>
  <c r="Q53" i="168"/>
  <c r="O53" i="168"/>
  <c r="H53" i="168"/>
  <c r="I53" i="168" s="1"/>
  <c r="P53" i="168"/>
  <c r="H33" i="168"/>
  <c r="I33" i="168" s="1"/>
  <c r="Q33" i="168"/>
  <c r="O33" i="168"/>
  <c r="P33" i="168"/>
  <c r="P39" i="168"/>
  <c r="H39" i="168"/>
  <c r="I39" i="168" s="1"/>
  <c r="Q39" i="168"/>
  <c r="O39" i="168"/>
  <c r="P48" i="168"/>
  <c r="Q48" i="168"/>
  <c r="H48" i="168"/>
  <c r="I48" i="168" s="1"/>
  <c r="O48" i="168"/>
  <c r="O28" i="168"/>
  <c r="P28" i="168"/>
  <c r="Q28" i="168"/>
  <c r="H28" i="168"/>
  <c r="P77" i="168"/>
  <c r="Q77" i="168"/>
  <c r="O77" i="168"/>
  <c r="H77" i="168"/>
  <c r="I77" i="168" s="1"/>
  <c r="Q34" i="168"/>
  <c r="H34" i="168"/>
  <c r="I34" i="168" s="1"/>
  <c r="P34" i="168"/>
  <c r="O34" i="168"/>
  <c r="P38" i="168"/>
  <c r="Q38" i="168"/>
  <c r="H38" i="168"/>
  <c r="I38" i="168" s="1"/>
  <c r="O38" i="168"/>
  <c r="O59" i="168"/>
  <c r="P59" i="168"/>
  <c r="H59" i="168"/>
  <c r="I59" i="168" s="1"/>
  <c r="Q59" i="168"/>
  <c r="H37" i="168"/>
  <c r="I37" i="168" s="1"/>
  <c r="Q37" i="168"/>
  <c r="O37" i="168"/>
  <c r="P37" i="168"/>
  <c r="Q76" i="168"/>
  <c r="H76" i="168"/>
  <c r="I76" i="168" s="1"/>
  <c r="O76" i="168"/>
  <c r="P76" i="168"/>
  <c r="H27" i="168"/>
  <c r="P27" i="168"/>
  <c r="Q27" i="168"/>
  <c r="O27" i="168"/>
  <c r="Q32" i="168"/>
  <c r="H32" i="168"/>
  <c r="I32" i="168" s="1"/>
  <c r="O32" i="168"/>
  <c r="P32" i="168"/>
  <c r="H79" i="168"/>
  <c r="I79" i="168" s="1"/>
  <c r="Q79" i="168"/>
  <c r="O79" i="168"/>
  <c r="P79" i="168"/>
  <c r="H74" i="168"/>
  <c r="I74" i="168" s="1"/>
  <c r="P74" i="168"/>
  <c r="Q74" i="168"/>
  <c r="O74" i="168"/>
  <c r="Q66" i="168"/>
  <c r="H66" i="168"/>
  <c r="I66" i="168" s="1"/>
  <c r="P66" i="168"/>
  <c r="O66" i="168"/>
  <c r="O51" i="168"/>
  <c r="H51" i="168"/>
  <c r="I51" i="168" s="1"/>
  <c r="P51" i="168"/>
  <c r="Q51" i="168"/>
  <c r="O43" i="168"/>
  <c r="P43" i="168"/>
  <c r="H43" i="168"/>
  <c r="I43" i="168" s="1"/>
  <c r="Q43" i="168"/>
  <c r="P64" i="168"/>
  <c r="Q64" i="168"/>
  <c r="H64" i="168"/>
  <c r="I64" i="168" s="1"/>
  <c r="O64" i="168"/>
  <c r="Q44" i="168"/>
  <c r="H44" i="168"/>
  <c r="I44" i="168" s="1"/>
  <c r="O44" i="168"/>
  <c r="P44" i="168"/>
  <c r="H73" i="168"/>
  <c r="I73" i="168" s="1"/>
  <c r="Q73" i="168"/>
  <c r="O73" i="168"/>
  <c r="P73" i="168"/>
  <c r="H61" i="168"/>
  <c r="I61" i="168" s="1"/>
  <c r="Q61" i="168"/>
  <c r="O61" i="168"/>
  <c r="P61" i="168"/>
  <c r="P67" i="168"/>
  <c r="H67" i="168"/>
  <c r="I67" i="168" s="1"/>
  <c r="Q67" i="168"/>
  <c r="O67" i="168"/>
  <c r="H25" i="168"/>
  <c r="Q25" i="168"/>
  <c r="O25" i="168"/>
  <c r="P25" i="168"/>
  <c r="Q54" i="168"/>
  <c r="P54" i="168"/>
  <c r="H54" i="168"/>
  <c r="I54" i="168" s="1"/>
  <c r="O54" i="168"/>
  <c r="O57" i="168"/>
  <c r="H57" i="168"/>
  <c r="I57" i="168" s="1"/>
  <c r="P57" i="168"/>
  <c r="Q57" i="168"/>
  <c r="P47" i="168"/>
  <c r="H47" i="168"/>
  <c r="I47" i="168" s="1"/>
  <c r="Q47" i="168"/>
  <c r="O47" i="168"/>
  <c r="O29" i="168"/>
  <c r="H29" i="168"/>
  <c r="P29" i="168"/>
  <c r="Q29" i="168"/>
  <c r="P68" i="168"/>
  <c r="Q68" i="168"/>
  <c r="H68" i="168"/>
  <c r="I68" i="168" s="1"/>
  <c r="O68" i="168"/>
  <c r="O69" i="168"/>
  <c r="H69" i="168"/>
  <c r="I69" i="168" s="1"/>
  <c r="P69" i="168"/>
  <c r="Q69" i="168"/>
  <c r="Q62" i="168"/>
  <c r="O62" i="168"/>
  <c r="P62" i="168"/>
  <c r="H62" i="168"/>
  <c r="I62" i="168" s="1"/>
  <c r="Q45" i="168"/>
  <c r="O45" i="168"/>
  <c r="H45" i="168"/>
  <c r="I45" i="168" s="1"/>
  <c r="P45" i="168"/>
  <c r="P55" i="168"/>
  <c r="H55" i="168"/>
  <c r="I55" i="168" s="1"/>
  <c r="Q55" i="168"/>
  <c r="O55" i="168"/>
  <c r="P63" i="168"/>
  <c r="H63" i="168"/>
  <c r="I63" i="168" s="1"/>
  <c r="Q63" i="168"/>
  <c r="O63" i="168"/>
  <c r="H60" i="168"/>
  <c r="I60" i="168" s="1"/>
  <c r="O60" i="168"/>
  <c r="P60" i="168"/>
  <c r="Q60" i="168"/>
  <c r="H41" i="168"/>
  <c r="I41" i="168" s="1"/>
  <c r="O41" i="168"/>
  <c r="P41" i="168"/>
  <c r="Q41" i="168"/>
  <c r="O35" i="168"/>
  <c r="P35" i="168"/>
  <c r="H35" i="168"/>
  <c r="I35" i="168" s="1"/>
  <c r="Q35" i="168"/>
  <c r="O78" i="168"/>
  <c r="P78" i="168"/>
  <c r="Q78" i="168"/>
  <c r="H78" i="168"/>
  <c r="I78" i="168" s="1"/>
  <c r="O26" i="168"/>
  <c r="P26" i="168"/>
  <c r="Q26" i="168"/>
  <c r="H26" i="168"/>
  <c r="O72" i="168"/>
  <c r="Q72" i="168"/>
  <c r="H72" i="168"/>
  <c r="I72" i="168" s="1"/>
  <c r="P72" i="168"/>
  <c r="Q52" i="168"/>
  <c r="H52" i="168"/>
  <c r="I52" i="168" s="1"/>
  <c r="O52" i="168"/>
  <c r="P52" i="168"/>
  <c r="Q58" i="168"/>
  <c r="H58" i="168"/>
  <c r="I58" i="168" s="1"/>
  <c r="O58" i="168"/>
  <c r="P58" i="168"/>
  <c r="Q46" i="168"/>
  <c r="P46" i="168"/>
  <c r="H46" i="168"/>
  <c r="I46" i="168" s="1"/>
  <c r="O46" i="168"/>
  <c r="O40" i="168"/>
  <c r="P40" i="168"/>
  <c r="Q40" i="168"/>
  <c r="H40" i="168"/>
  <c r="I40" i="168" s="1"/>
  <c r="O75" i="168"/>
  <c r="P75" i="168"/>
  <c r="Q75" i="168"/>
  <c r="H75" i="168"/>
  <c r="I75" i="168" s="1"/>
  <c r="H30" i="168"/>
  <c r="I30" i="168" s="1"/>
  <c r="P30" i="168"/>
  <c r="Q30" i="168"/>
  <c r="O30" i="168"/>
  <c r="H49" i="168"/>
  <c r="I49" i="168" s="1"/>
  <c r="O49" i="168"/>
  <c r="P49" i="168"/>
  <c r="Q49" i="168"/>
  <c r="P56" i="168"/>
  <c r="H56" i="168"/>
  <c r="I56" i="168" s="1"/>
  <c r="O56" i="168"/>
  <c r="Q56" i="168"/>
  <c r="Q65" i="168"/>
  <c r="O65" i="168"/>
  <c r="H65" i="168"/>
  <c r="I65" i="168" s="1"/>
  <c r="P65" i="168"/>
  <c r="O31" i="168"/>
  <c r="H31" i="168"/>
  <c r="I31" i="168" s="1"/>
  <c r="P31" i="168"/>
  <c r="Q31" i="168"/>
  <c r="P70" i="168"/>
  <c r="Q70" i="168"/>
  <c r="H70" i="168"/>
  <c r="I70" i="168" s="1"/>
  <c r="O70" i="168"/>
  <c r="Q36" i="168"/>
  <c r="H36" i="168"/>
  <c r="I36" i="168" s="1"/>
  <c r="O36" i="168"/>
  <c r="P36" i="168"/>
  <c r="Q50" i="168"/>
  <c r="H50" i="168"/>
  <c r="I50" i="168" s="1"/>
  <c r="P50" i="168"/>
  <c r="O50" i="168"/>
  <c r="H42" i="168"/>
  <c r="I42" i="168" s="1"/>
  <c r="P42" i="168"/>
  <c r="Q42" i="168"/>
  <c r="O42" i="168"/>
  <c r="E42" i="4"/>
  <c r="F42" i="4" s="1"/>
  <c r="E58" i="4"/>
  <c r="F58" i="4" s="1"/>
  <c r="E73" i="4"/>
  <c r="F73" i="4" s="1"/>
  <c r="E44" i="4"/>
  <c r="F44" i="4" s="1"/>
  <c r="E69" i="4"/>
  <c r="F69" i="4" s="1"/>
  <c r="E79" i="4"/>
  <c r="F79" i="4" s="1"/>
  <c r="E61" i="4"/>
  <c r="F61" i="4" s="1"/>
  <c r="E56" i="4"/>
  <c r="F56" i="4" s="1"/>
  <c r="E41" i="4"/>
  <c r="F41" i="4" s="1"/>
  <c r="E57" i="4"/>
  <c r="E50" i="4"/>
  <c r="F50" i="4" s="1"/>
  <c r="E63" i="4"/>
  <c r="F63" i="4" s="1"/>
  <c r="E51" i="4"/>
  <c r="F51" i="4" s="1"/>
  <c r="E71" i="4"/>
  <c r="F71" i="4" s="1"/>
  <c r="J72" i="168"/>
  <c r="J69" i="7" s="1"/>
  <c r="C69" i="7"/>
  <c r="C69" i="172" s="1"/>
  <c r="G72" i="168"/>
  <c r="I71" i="166"/>
  <c r="I68" i="7" s="1"/>
  <c r="G71" i="166"/>
  <c r="J52" i="168"/>
  <c r="J49" i="7" s="1"/>
  <c r="C49" i="7"/>
  <c r="C49" i="172" s="1"/>
  <c r="G52" i="168"/>
  <c r="I53" i="166"/>
  <c r="I50" i="7" s="1"/>
  <c r="G53" i="166"/>
  <c r="J58" i="168"/>
  <c r="J55" i="7" s="1"/>
  <c r="C55" i="7"/>
  <c r="C55" i="172" s="1"/>
  <c r="G58" i="168"/>
  <c r="I79" i="165"/>
  <c r="H76" i="7" s="1"/>
  <c r="I33" i="166"/>
  <c r="I30" i="7" s="1"/>
  <c r="G33" i="166"/>
  <c r="J46" i="168"/>
  <c r="J43" i="7" s="1"/>
  <c r="C43" i="7"/>
  <c r="C43" i="172" s="1"/>
  <c r="G46" i="168"/>
  <c r="J40" i="168"/>
  <c r="J37" i="7" s="1"/>
  <c r="C37" i="7"/>
  <c r="C37" i="172" s="1"/>
  <c r="G40" i="168"/>
  <c r="I74" i="165"/>
  <c r="H71" i="7" s="1"/>
  <c r="H74" i="165"/>
  <c r="I39" i="166"/>
  <c r="I36" i="7" s="1"/>
  <c r="G39" i="166"/>
  <c r="C72" i="7"/>
  <c r="C72" i="172" s="1"/>
  <c r="G75" i="168"/>
  <c r="J75" i="168"/>
  <c r="J72" i="7" s="1"/>
  <c r="I66" i="165"/>
  <c r="H63" i="7" s="1"/>
  <c r="H66" i="165"/>
  <c r="I48" i="166"/>
  <c r="I45" i="7" s="1"/>
  <c r="G48" i="166"/>
  <c r="J30" i="168"/>
  <c r="J27" i="7" s="1"/>
  <c r="C27" i="7"/>
  <c r="C27" i="172" s="1"/>
  <c r="G30" i="168"/>
  <c r="I51" i="165"/>
  <c r="H48" i="7" s="1"/>
  <c r="J49" i="168"/>
  <c r="J46" i="7" s="1"/>
  <c r="C46" i="7"/>
  <c r="C46" i="172" s="1"/>
  <c r="G49" i="168"/>
  <c r="J56" i="168"/>
  <c r="J53" i="7" s="1"/>
  <c r="C53" i="7"/>
  <c r="C53" i="172" s="1"/>
  <c r="G56" i="168"/>
  <c r="I43" i="165"/>
  <c r="H40" i="7" s="1"/>
  <c r="I77" i="166"/>
  <c r="I74" i="7" s="1"/>
  <c r="G77" i="166"/>
  <c r="J65" i="168"/>
  <c r="J62" i="7" s="1"/>
  <c r="C62" i="7"/>
  <c r="C62" i="172" s="1"/>
  <c r="G65" i="168"/>
  <c r="I64" i="165"/>
  <c r="H61" i="7" s="1"/>
  <c r="I34" i="166"/>
  <c r="I31" i="7" s="1"/>
  <c r="G34" i="166"/>
  <c r="C28" i="7"/>
  <c r="C28" i="172" s="1"/>
  <c r="G31" i="168"/>
  <c r="J31" i="168"/>
  <c r="J28" i="7" s="1"/>
  <c r="I44" i="165"/>
  <c r="H41" i="7" s="1"/>
  <c r="H44" i="165"/>
  <c r="I38" i="166"/>
  <c r="I35" i="7" s="1"/>
  <c r="G38" i="166"/>
  <c r="J70" i="168"/>
  <c r="J67" i="7" s="1"/>
  <c r="C67" i="7"/>
  <c r="C67" i="172" s="1"/>
  <c r="G70" i="168"/>
  <c r="I73" i="165"/>
  <c r="H70" i="7" s="1"/>
  <c r="I59" i="166"/>
  <c r="I56" i="7" s="1"/>
  <c r="G59" i="166"/>
  <c r="J36" i="168"/>
  <c r="J33" i="7" s="1"/>
  <c r="C33" i="7"/>
  <c r="C33" i="172" s="1"/>
  <c r="G36" i="168"/>
  <c r="I61" i="165"/>
  <c r="H58" i="7" s="1"/>
  <c r="I37" i="166"/>
  <c r="I34" i="7" s="1"/>
  <c r="G37" i="166"/>
  <c r="J50" i="168"/>
  <c r="J47" i="7" s="1"/>
  <c r="C47" i="7"/>
  <c r="C47" i="172" s="1"/>
  <c r="G50" i="168"/>
  <c r="I67" i="165"/>
  <c r="H64" i="7" s="1"/>
  <c r="I76" i="166"/>
  <c r="I73" i="7" s="1"/>
  <c r="G76" i="166"/>
  <c r="J42" i="168"/>
  <c r="J39" i="7" s="1"/>
  <c r="C39" i="7"/>
  <c r="C39" i="172" s="1"/>
  <c r="G42" i="168"/>
  <c r="I54" i="165"/>
  <c r="H51" i="7" s="1"/>
  <c r="H54" i="165"/>
  <c r="C68" i="7"/>
  <c r="C68" i="172" s="1"/>
  <c r="G71" i="168"/>
  <c r="J71" i="168"/>
  <c r="J68" i="7" s="1"/>
  <c r="I57" i="165"/>
  <c r="H54" i="7" s="1"/>
  <c r="I32" i="166"/>
  <c r="I29" i="7" s="1"/>
  <c r="G32" i="166"/>
  <c r="J53" i="168"/>
  <c r="J50" i="7" s="1"/>
  <c r="C50" i="7"/>
  <c r="C50" i="172" s="1"/>
  <c r="G53" i="168"/>
  <c r="I47" i="165"/>
  <c r="H44" i="7" s="1"/>
  <c r="H47" i="165"/>
  <c r="I79" i="166"/>
  <c r="I76" i="7" s="1"/>
  <c r="G79" i="166"/>
  <c r="J33" i="168"/>
  <c r="J30" i="7" s="1"/>
  <c r="C30" i="7"/>
  <c r="C30" i="172" s="1"/>
  <c r="G33" i="168"/>
  <c r="I74" i="166"/>
  <c r="I71" i="7" s="1"/>
  <c r="G74" i="166"/>
  <c r="C36" i="7"/>
  <c r="C36" i="172" s="1"/>
  <c r="G39" i="168"/>
  <c r="J39" i="168"/>
  <c r="J36" i="7" s="1"/>
  <c r="I68" i="165"/>
  <c r="H65" i="7" s="1"/>
  <c r="H68" i="165"/>
  <c r="I66" i="166"/>
  <c r="I63" i="7" s="1"/>
  <c r="G66" i="166"/>
  <c r="J48" i="168"/>
  <c r="J45" i="7" s="1"/>
  <c r="C45" i="7"/>
  <c r="C45" i="172" s="1"/>
  <c r="G48" i="168"/>
  <c r="I69" i="165"/>
  <c r="H66" i="7" s="1"/>
  <c r="H69" i="165"/>
  <c r="I51" i="166"/>
  <c r="I48" i="7" s="1"/>
  <c r="G51" i="166"/>
  <c r="C25" i="7"/>
  <c r="C25" i="172" s="1"/>
  <c r="I62" i="165"/>
  <c r="H59" i="7" s="1"/>
  <c r="I45" i="165"/>
  <c r="H42" i="7" s="1"/>
  <c r="H45" i="165"/>
  <c r="I43" i="166"/>
  <c r="I40" i="7" s="1"/>
  <c r="G43" i="166"/>
  <c r="J77" i="168"/>
  <c r="J74" i="7" s="1"/>
  <c r="C74" i="7"/>
  <c r="C74" i="172" s="1"/>
  <c r="G77" i="168"/>
  <c r="I55" i="165"/>
  <c r="H52" i="7" s="1"/>
  <c r="I64" i="166"/>
  <c r="I61" i="7" s="1"/>
  <c r="G64" i="166"/>
  <c r="J34" i="168"/>
  <c r="J31" i="7" s="1"/>
  <c r="C31" i="7"/>
  <c r="C31" i="172" s="1"/>
  <c r="G34" i="168"/>
  <c r="I63" i="165"/>
  <c r="H60" i="7" s="1"/>
  <c r="I44" i="166"/>
  <c r="I41" i="7" s="1"/>
  <c r="G44" i="166"/>
  <c r="J38" i="168"/>
  <c r="J35" i="7" s="1"/>
  <c r="C35" i="7"/>
  <c r="C35" i="172" s="1"/>
  <c r="G38" i="168"/>
  <c r="I60" i="165"/>
  <c r="H57" i="7" s="1"/>
  <c r="H60" i="165"/>
  <c r="I73" i="166"/>
  <c r="I70" i="7" s="1"/>
  <c r="G73" i="166"/>
  <c r="C56" i="7"/>
  <c r="C56" i="172" s="1"/>
  <c r="G59" i="168"/>
  <c r="J59" i="168"/>
  <c r="J56" i="7" s="1"/>
  <c r="I41" i="165"/>
  <c r="H38" i="7" s="1"/>
  <c r="H41" i="165"/>
  <c r="I61" i="166"/>
  <c r="I58" i="7" s="1"/>
  <c r="G61" i="166"/>
  <c r="J37" i="168"/>
  <c r="J34" i="7" s="1"/>
  <c r="C34" i="7"/>
  <c r="C34" i="172" s="1"/>
  <c r="G37" i="168"/>
  <c r="I35" i="165"/>
  <c r="H32" i="7" s="1"/>
  <c r="I67" i="166"/>
  <c r="I64" i="7" s="1"/>
  <c r="G67" i="166"/>
  <c r="J76" i="168"/>
  <c r="J73" i="7" s="1"/>
  <c r="C73" i="7"/>
  <c r="C73" i="172" s="1"/>
  <c r="G76" i="168"/>
  <c r="I78" i="165"/>
  <c r="H75" i="7" s="1"/>
  <c r="I72" i="165"/>
  <c r="H69" i="7" s="1"/>
  <c r="H72" i="165"/>
  <c r="I54" i="166"/>
  <c r="I51" i="7" s="1"/>
  <c r="G54" i="166"/>
  <c r="C24" i="7"/>
  <c r="C24" i="172" s="1"/>
  <c r="I52" i="165"/>
  <c r="H49" i="7" s="1"/>
  <c r="I57" i="166"/>
  <c r="I54" i="7" s="1"/>
  <c r="G57" i="166"/>
  <c r="J32" i="168"/>
  <c r="J29" i="7" s="1"/>
  <c r="C29" i="7"/>
  <c r="C29" i="172" s="1"/>
  <c r="G32" i="168"/>
  <c r="I58" i="165"/>
  <c r="H55" i="7" s="1"/>
  <c r="H58" i="165"/>
  <c r="I47" i="166"/>
  <c r="I44" i="7" s="1"/>
  <c r="G47" i="166"/>
  <c r="C76" i="7"/>
  <c r="C76" i="172" s="1"/>
  <c r="G79" i="168"/>
  <c r="J79" i="168"/>
  <c r="J76" i="7" s="1"/>
  <c r="I46" i="165"/>
  <c r="H43" i="7" s="1"/>
  <c r="H46" i="165"/>
  <c r="I40" i="165"/>
  <c r="H37" i="7" s="1"/>
  <c r="J74" i="168"/>
  <c r="J71" i="7" s="1"/>
  <c r="C71" i="7"/>
  <c r="C71" i="172" s="1"/>
  <c r="G74" i="168"/>
  <c r="I75" i="165"/>
  <c r="H72" i="7" s="1"/>
  <c r="I68" i="166"/>
  <c r="I65" i="7" s="1"/>
  <c r="G68" i="166"/>
  <c r="J66" i="168"/>
  <c r="J63" i="7" s="1"/>
  <c r="C63" i="7"/>
  <c r="C63" i="172" s="1"/>
  <c r="G66" i="168"/>
  <c r="I30" i="165"/>
  <c r="H27" i="7" s="1"/>
  <c r="I69" i="166"/>
  <c r="I66" i="7" s="1"/>
  <c r="G69" i="166"/>
  <c r="C48" i="7"/>
  <c r="C48" i="172" s="1"/>
  <c r="G51" i="168"/>
  <c r="J51" i="168"/>
  <c r="J48" i="7" s="1"/>
  <c r="I49" i="165"/>
  <c r="H46" i="7" s="1"/>
  <c r="H49" i="165"/>
  <c r="I62" i="166"/>
  <c r="I59" i="7" s="1"/>
  <c r="G62" i="166"/>
  <c r="I56" i="165"/>
  <c r="H53" i="7" s="1"/>
  <c r="H56" i="165"/>
  <c r="I45" i="166"/>
  <c r="I42" i="7" s="1"/>
  <c r="G45" i="166"/>
  <c r="C40" i="7"/>
  <c r="C40" i="172" s="1"/>
  <c r="G43" i="168"/>
  <c r="J43" i="168"/>
  <c r="J40" i="7" s="1"/>
  <c r="I65" i="165"/>
  <c r="H62" i="7" s="1"/>
  <c r="H65" i="165"/>
  <c r="I55" i="166"/>
  <c r="I52" i="7" s="1"/>
  <c r="G55" i="166"/>
  <c r="J64" i="168"/>
  <c r="J61" i="7" s="1"/>
  <c r="C61" i="7"/>
  <c r="C61" i="172" s="1"/>
  <c r="G64" i="168"/>
  <c r="I34" i="165"/>
  <c r="H31" i="7" s="1"/>
  <c r="I31" i="165"/>
  <c r="H28" i="7" s="1"/>
  <c r="I63" i="166"/>
  <c r="I60" i="7" s="1"/>
  <c r="G63" i="166"/>
  <c r="J44" i="168"/>
  <c r="J41" i="7" s="1"/>
  <c r="C41" i="7"/>
  <c r="C41" i="172" s="1"/>
  <c r="G44" i="168"/>
  <c r="I70" i="165"/>
  <c r="H67" i="7" s="1"/>
  <c r="I60" i="166"/>
  <c r="I57" i="7" s="1"/>
  <c r="G60" i="166"/>
  <c r="J73" i="168"/>
  <c r="J70" i="7" s="1"/>
  <c r="C70" i="7"/>
  <c r="C70" i="172" s="1"/>
  <c r="G73" i="168"/>
  <c r="I41" i="166"/>
  <c r="I38" i="7" s="1"/>
  <c r="G41" i="166"/>
  <c r="J61" i="168"/>
  <c r="J58" i="7" s="1"/>
  <c r="C58" i="7"/>
  <c r="C58" i="172" s="1"/>
  <c r="G61" i="168"/>
  <c r="I50" i="165"/>
  <c r="H47" i="7" s="1"/>
  <c r="H50" i="165"/>
  <c r="I35" i="166"/>
  <c r="I32" i="7" s="1"/>
  <c r="G35" i="166"/>
  <c r="C64" i="7"/>
  <c r="C64" i="172" s="1"/>
  <c r="G67" i="168"/>
  <c r="J67" i="168"/>
  <c r="J64" i="7" s="1"/>
  <c r="I42" i="165"/>
  <c r="H39" i="7" s="1"/>
  <c r="I78" i="166"/>
  <c r="I75" i="7" s="1"/>
  <c r="G78" i="166"/>
  <c r="I72" i="166"/>
  <c r="I69" i="7" s="1"/>
  <c r="G72" i="166"/>
  <c r="J54" i="168"/>
  <c r="J51" i="7" s="1"/>
  <c r="C51" i="7"/>
  <c r="C51" i="172" s="1"/>
  <c r="G54" i="168"/>
  <c r="I71" i="165"/>
  <c r="H68" i="7" s="1"/>
  <c r="H71" i="165"/>
  <c r="I52" i="166"/>
  <c r="I49" i="7" s="1"/>
  <c r="G52" i="166"/>
  <c r="J57" i="168"/>
  <c r="J54" i="7" s="1"/>
  <c r="C54" i="7"/>
  <c r="C54" i="172" s="1"/>
  <c r="G57" i="168"/>
  <c r="I32" i="165"/>
  <c r="H29" i="7" s="1"/>
  <c r="I53" i="165"/>
  <c r="H50" i="7" s="1"/>
  <c r="H53" i="165"/>
  <c r="I58" i="166"/>
  <c r="I55" i="7" s="1"/>
  <c r="G58" i="166"/>
  <c r="C44" i="7"/>
  <c r="C44" i="172" s="1"/>
  <c r="G47" i="168"/>
  <c r="J47" i="168"/>
  <c r="J44" i="7" s="1"/>
  <c r="I33" i="165"/>
  <c r="H30" i="7" s="1"/>
  <c r="I46" i="166"/>
  <c r="I43" i="7" s="1"/>
  <c r="G46" i="166"/>
  <c r="I40" i="166"/>
  <c r="I37" i="7" s="1"/>
  <c r="G40" i="166"/>
  <c r="C26" i="7"/>
  <c r="C26" i="172" s="1"/>
  <c r="I39" i="165"/>
  <c r="H36" i="7" s="1"/>
  <c r="I75" i="166"/>
  <c r="I72" i="7" s="1"/>
  <c r="G75" i="166"/>
  <c r="J68" i="168"/>
  <c r="J65" i="7" s="1"/>
  <c r="C65" i="7"/>
  <c r="C65" i="172" s="1"/>
  <c r="G68" i="168"/>
  <c r="I48" i="165"/>
  <c r="H45" i="7" s="1"/>
  <c r="I30" i="166"/>
  <c r="I27" i="7" s="1"/>
  <c r="G30" i="166"/>
  <c r="J69" i="168"/>
  <c r="J66" i="7" s="1"/>
  <c r="C66" i="7"/>
  <c r="C66" i="172" s="1"/>
  <c r="G69" i="168"/>
  <c r="I49" i="166"/>
  <c r="I46" i="7" s="1"/>
  <c r="G49" i="166"/>
  <c r="J62" i="168"/>
  <c r="J59" i="7" s="1"/>
  <c r="C59" i="7"/>
  <c r="C59" i="172" s="1"/>
  <c r="G62" i="168"/>
  <c r="I56" i="166"/>
  <c r="I53" i="7" s="1"/>
  <c r="G56" i="166"/>
  <c r="J45" i="168"/>
  <c r="J42" i="7" s="1"/>
  <c r="C42" i="7"/>
  <c r="C42" i="172" s="1"/>
  <c r="G45" i="168"/>
  <c r="I77" i="165"/>
  <c r="H74" i="7" s="1"/>
  <c r="H77" i="165"/>
  <c r="I65" i="166"/>
  <c r="I62" i="7" s="1"/>
  <c r="G65" i="166"/>
  <c r="C52" i="7"/>
  <c r="C52" i="172" s="1"/>
  <c r="G55" i="168"/>
  <c r="J55" i="168"/>
  <c r="J52" i="7" s="1"/>
  <c r="I31" i="166"/>
  <c r="I28" i="7" s="1"/>
  <c r="G31" i="166"/>
  <c r="C60" i="7"/>
  <c r="C60" i="172" s="1"/>
  <c r="G63" i="168"/>
  <c r="J63" i="168"/>
  <c r="J60" i="7" s="1"/>
  <c r="I38" i="165"/>
  <c r="H35" i="7" s="1"/>
  <c r="I70" i="166"/>
  <c r="I67" i="7" s="1"/>
  <c r="G70" i="166"/>
  <c r="J60" i="168"/>
  <c r="J57" i="7" s="1"/>
  <c r="C57" i="7"/>
  <c r="C57" i="172" s="1"/>
  <c r="G60" i="168"/>
  <c r="I59" i="165"/>
  <c r="H56" i="7" s="1"/>
  <c r="H59" i="165"/>
  <c r="I36" i="165"/>
  <c r="H33" i="7" s="1"/>
  <c r="I36" i="166"/>
  <c r="I33" i="7" s="1"/>
  <c r="G36" i="166"/>
  <c r="J41" i="168"/>
  <c r="J38" i="7" s="1"/>
  <c r="C38" i="7"/>
  <c r="C38" i="172" s="1"/>
  <c r="G41" i="168"/>
  <c r="I37" i="165"/>
  <c r="H34" i="7" s="1"/>
  <c r="I50" i="166"/>
  <c r="I47" i="7" s="1"/>
  <c r="G50" i="166"/>
  <c r="C32" i="7"/>
  <c r="C32" i="172" s="1"/>
  <c r="G35" i="168"/>
  <c r="J35" i="168"/>
  <c r="J32" i="7" s="1"/>
  <c r="I76" i="165"/>
  <c r="H73" i="7" s="1"/>
  <c r="I42" i="166"/>
  <c r="I39" i="7" s="1"/>
  <c r="G42" i="166"/>
  <c r="J78" i="168"/>
  <c r="J75" i="7" s="1"/>
  <c r="C75" i="7"/>
  <c r="C75" i="172" s="1"/>
  <c r="G78" i="168"/>
  <c r="C22" i="7"/>
  <c r="C22" i="172" s="1"/>
  <c r="C23" i="7"/>
  <c r="C23" i="172" s="1"/>
  <c r="C21" i="7"/>
  <c r="C21" i="172" s="1"/>
  <c r="E75" i="4"/>
  <c r="F75" i="4" s="1"/>
  <c r="E59" i="4"/>
  <c r="F59" i="4" s="1"/>
  <c r="E67" i="4"/>
  <c r="F67" i="4" s="1"/>
  <c r="E68" i="4"/>
  <c r="F68" i="4" s="1"/>
  <c r="E74" i="4"/>
  <c r="F74" i="4" s="1"/>
  <c r="E47" i="4"/>
  <c r="F47" i="4" s="1"/>
  <c r="E43" i="4"/>
  <c r="F43" i="4" s="1"/>
  <c r="E54" i="4"/>
  <c r="F54" i="4" s="1"/>
  <c r="E46" i="4"/>
  <c r="F46" i="4" s="1"/>
  <c r="E48" i="4"/>
  <c r="F48" i="4" s="1"/>
  <c r="E78" i="4"/>
  <c r="F78" i="4" s="1"/>
  <c r="E55" i="4"/>
  <c r="F55" i="4" s="1"/>
  <c r="E76" i="4"/>
  <c r="F76" i="4" s="1"/>
  <c r="E66" i="4"/>
  <c r="F66" i="4" s="1"/>
  <c r="E64" i="4"/>
  <c r="F64" i="4" s="1"/>
  <c r="E52" i="4"/>
  <c r="F52" i="4" s="1"/>
  <c r="E70" i="4"/>
  <c r="F70" i="4" s="1"/>
  <c r="E62" i="4"/>
  <c r="F62" i="4" s="1"/>
  <c r="E53" i="4"/>
  <c r="F53" i="4" s="1"/>
  <c r="E60" i="4"/>
  <c r="F60" i="4" s="1"/>
  <c r="E77" i="4"/>
  <c r="F77" i="4" s="1"/>
  <c r="E75" i="163"/>
  <c r="F75" i="163" s="1"/>
  <c r="E45" i="163"/>
  <c r="F45" i="163" s="1"/>
  <c r="E57" i="163"/>
  <c r="F57" i="163" s="1"/>
  <c r="E71" i="163"/>
  <c r="F71" i="163" s="1"/>
  <c r="E65" i="163"/>
  <c r="F65" i="163" s="1"/>
  <c r="E74" i="163"/>
  <c r="F74" i="163" s="1"/>
  <c r="E50" i="163"/>
  <c r="F50" i="163" s="1"/>
  <c r="E68" i="163"/>
  <c r="F68" i="163" s="1"/>
  <c r="E43" i="163"/>
  <c r="F43" i="163" s="1"/>
  <c r="E59" i="163"/>
  <c r="F59" i="163" s="1"/>
  <c r="E54" i="163"/>
  <c r="F54" i="163" s="1"/>
  <c r="E63" i="163"/>
  <c r="F63" i="163" s="1"/>
  <c r="E46" i="163"/>
  <c r="F46" i="163" s="1"/>
  <c r="E79" i="163"/>
  <c r="F79" i="163" s="1"/>
  <c r="E56" i="163"/>
  <c r="F56" i="163" s="1"/>
  <c r="E52" i="163"/>
  <c r="F52" i="163" s="1"/>
  <c r="E53" i="163"/>
  <c r="F53" i="163" s="1"/>
  <c r="E47" i="163"/>
  <c r="F47" i="163" s="1"/>
  <c r="E72" i="163"/>
  <c r="F72" i="163" s="1"/>
  <c r="E51" i="163"/>
  <c r="F51" i="163" s="1"/>
  <c r="E60" i="163"/>
  <c r="F60" i="163" s="1"/>
  <c r="E77" i="163"/>
  <c r="F77" i="163" s="1"/>
  <c r="E41" i="163"/>
  <c r="F41" i="163" s="1"/>
  <c r="E44" i="163"/>
  <c r="F44" i="163" s="1"/>
  <c r="E69" i="163"/>
  <c r="F69" i="163" s="1"/>
  <c r="E66" i="163"/>
  <c r="F66" i="163" s="1"/>
  <c r="E64" i="163"/>
  <c r="F64" i="163" s="1"/>
  <c r="E62" i="163"/>
  <c r="F62" i="163" s="1"/>
  <c r="E42" i="163"/>
  <c r="F42" i="163" s="1"/>
  <c r="E48" i="163"/>
  <c r="F48" i="163" s="1"/>
  <c r="E49" i="163"/>
  <c r="F49" i="163" s="1"/>
  <c r="E58" i="163"/>
  <c r="F58" i="163" s="1"/>
  <c r="E78" i="163"/>
  <c r="F78" i="163" s="1"/>
  <c r="E70" i="163"/>
  <c r="F70" i="163" s="1"/>
  <c r="E55" i="163"/>
  <c r="F55" i="163" s="1"/>
  <c r="E73" i="163"/>
  <c r="F73" i="163" s="1"/>
  <c r="E76" i="163"/>
  <c r="F76" i="163" s="1"/>
  <c r="E67" i="163"/>
  <c r="F67" i="163" s="1"/>
  <c r="E61" i="163"/>
  <c r="F61" i="163" s="1"/>
  <c r="E56" i="162"/>
  <c r="F56" i="162" s="1"/>
  <c r="F56" i="164"/>
  <c r="F65" i="4"/>
  <c r="E65" i="162"/>
  <c r="F65" i="162" s="1"/>
  <c r="F65" i="164"/>
  <c r="E50" i="162"/>
  <c r="F50" i="162" s="1"/>
  <c r="F50" i="164"/>
  <c r="E68" i="162"/>
  <c r="F68" i="162" s="1"/>
  <c r="F68" i="164"/>
  <c r="E43" i="162"/>
  <c r="F43" i="162" s="1"/>
  <c r="F43" i="164"/>
  <c r="H43" i="165"/>
  <c r="F72" i="4"/>
  <c r="E72" i="162"/>
  <c r="F72" i="162" s="1"/>
  <c r="F72" i="164"/>
  <c r="E51" i="162"/>
  <c r="F51" i="162" s="1"/>
  <c r="F51" i="164"/>
  <c r="H51" i="165"/>
  <c r="E59" i="162"/>
  <c r="F59" i="162" s="1"/>
  <c r="F59" i="164"/>
  <c r="E41" i="162"/>
  <c r="F41" i="162" s="1"/>
  <c r="F41" i="164"/>
  <c r="E69" i="162"/>
  <c r="F69" i="162" s="1"/>
  <c r="F69" i="164"/>
  <c r="E63" i="162"/>
  <c r="F63" i="162" s="1"/>
  <c r="H63" i="165"/>
  <c r="F63" i="164"/>
  <c r="E79" i="162"/>
  <c r="F79" i="162" s="1"/>
  <c r="H79" i="165"/>
  <c r="F79" i="164"/>
  <c r="F45" i="4"/>
  <c r="E45" i="162"/>
  <c r="F45" i="162" s="1"/>
  <c r="F45" i="164"/>
  <c r="E53" i="162"/>
  <c r="F53" i="162" s="1"/>
  <c r="F53" i="164"/>
  <c r="E60" i="162"/>
  <c r="F60" i="162" s="1"/>
  <c r="F60" i="164"/>
  <c r="E73" i="162"/>
  <c r="F73" i="162" s="1"/>
  <c r="H73" i="165"/>
  <c r="F73" i="164"/>
  <c r="E54" i="162"/>
  <c r="F54" i="162" s="1"/>
  <c r="F54" i="164"/>
  <c r="E44" i="162"/>
  <c r="F44" i="162" s="1"/>
  <c r="F44" i="164"/>
  <c r="E76" i="162"/>
  <c r="F76" i="162" s="1"/>
  <c r="F76" i="164"/>
  <c r="H76" i="165"/>
  <c r="E46" i="162"/>
  <c r="F46" i="162" s="1"/>
  <c r="F46" i="164"/>
  <c r="E67" i="162"/>
  <c r="F67" i="162" s="1"/>
  <c r="F67" i="164"/>
  <c r="H67" i="165"/>
  <c r="E66" i="162"/>
  <c r="F66" i="162" s="1"/>
  <c r="F66" i="164"/>
  <c r="E64" i="162"/>
  <c r="F64" i="162" s="1"/>
  <c r="H64" i="165"/>
  <c r="F64" i="164"/>
  <c r="E62" i="162"/>
  <c r="F62" i="162" s="1"/>
  <c r="H62" i="165"/>
  <c r="F62" i="164"/>
  <c r="E42" i="162"/>
  <c r="F42" i="162" s="1"/>
  <c r="F42" i="164"/>
  <c r="H42" i="165"/>
  <c r="E48" i="162"/>
  <c r="F48" i="162" s="1"/>
  <c r="H48" i="165"/>
  <c r="F48" i="164"/>
  <c r="F49" i="4"/>
  <c r="E49" i="162"/>
  <c r="F49" i="162" s="1"/>
  <c r="F49" i="164"/>
  <c r="E47" i="162"/>
  <c r="F47" i="162" s="1"/>
  <c r="F47" i="164"/>
  <c r="E58" i="162"/>
  <c r="F58" i="162" s="1"/>
  <c r="F58" i="164"/>
  <c r="E78" i="162"/>
  <c r="F78" i="162" s="1"/>
  <c r="H78" i="165"/>
  <c r="F78" i="164"/>
  <c r="F57" i="4"/>
  <c r="E57" i="162"/>
  <c r="F57" i="162" s="1"/>
  <c r="H57" i="165"/>
  <c r="F57" i="164"/>
  <c r="E70" i="162"/>
  <c r="F70" i="162" s="1"/>
  <c r="H70" i="165"/>
  <c r="F70" i="164"/>
  <c r="E55" i="162"/>
  <c r="F55" i="162" s="1"/>
  <c r="H55" i="165"/>
  <c r="F55" i="164"/>
  <c r="E71" i="162"/>
  <c r="F71" i="162" s="1"/>
  <c r="F71" i="164"/>
  <c r="E61" i="162"/>
  <c r="F61" i="162" s="1"/>
  <c r="F61" i="164"/>
  <c r="H61" i="165"/>
  <c r="E75" i="162"/>
  <c r="F75" i="162" s="1"/>
  <c r="F75" i="164"/>
  <c r="H75" i="165"/>
  <c r="E74" i="162"/>
  <c r="F74" i="162" s="1"/>
  <c r="F74" i="164"/>
  <c r="E52" i="162"/>
  <c r="F52" i="162" s="1"/>
  <c r="F52" i="164"/>
  <c r="H52" i="165"/>
  <c r="E77" i="162"/>
  <c r="F77" i="162" s="1"/>
  <c r="F77" i="164"/>
  <c r="AY29" i="2"/>
  <c r="AX33" i="2"/>
  <c r="M31" i="154" s="1"/>
  <c r="AT31" i="154" s="1"/>
  <c r="M32" i="154"/>
  <c r="AT32" i="154" s="1"/>
  <c r="D36" i="155"/>
  <c r="D51" i="155"/>
  <c r="D35" i="155"/>
  <c r="D46" i="155"/>
  <c r="D41" i="155"/>
  <c r="D48" i="155"/>
  <c r="D47" i="155"/>
  <c r="D42" i="155"/>
  <c r="D37" i="155"/>
  <c r="D44" i="155"/>
  <c r="D43" i="155"/>
  <c r="D38" i="155"/>
  <c r="D49" i="155"/>
  <c r="D40" i="155"/>
  <c r="D39" i="155"/>
  <c r="D50" i="155"/>
  <c r="D45" i="155"/>
  <c r="C73" i="161" l="1"/>
  <c r="E73" i="161" s="1"/>
  <c r="R87" i="176" s="1"/>
  <c r="S87" i="176" s="1"/>
  <c r="C73" i="173"/>
  <c r="C56" i="161"/>
  <c r="E56" i="161" s="1"/>
  <c r="R70" i="176" s="1"/>
  <c r="S70" i="176" s="1"/>
  <c r="C56" i="173"/>
  <c r="C31" i="161"/>
  <c r="E31" i="161" s="1"/>
  <c r="R45" i="176" s="1"/>
  <c r="S45" i="176" s="1"/>
  <c r="C31" i="173"/>
  <c r="C47" i="161"/>
  <c r="E47" i="161" s="1"/>
  <c r="R61" i="176" s="1"/>
  <c r="S61" i="176" s="1"/>
  <c r="C47" i="173"/>
  <c r="C52" i="161"/>
  <c r="E52" i="161" s="1"/>
  <c r="R66" i="176" s="1"/>
  <c r="S66" i="176" s="1"/>
  <c r="C52" i="173"/>
  <c r="C59" i="161"/>
  <c r="E59" i="161" s="1"/>
  <c r="R73" i="176" s="1"/>
  <c r="S73" i="176" s="1"/>
  <c r="C59" i="173"/>
  <c r="C43" i="161"/>
  <c r="E43" i="161" s="1"/>
  <c r="R57" i="176" s="1"/>
  <c r="S57" i="176" s="1"/>
  <c r="C43" i="173"/>
  <c r="C61" i="161"/>
  <c r="E61" i="161" s="1"/>
  <c r="R75" i="176" s="1"/>
  <c r="S75" i="176" s="1"/>
  <c r="C61" i="173"/>
  <c r="C57" i="161"/>
  <c r="E57" i="161" s="1"/>
  <c r="R71" i="176" s="1"/>
  <c r="S71" i="176" s="1"/>
  <c r="C57" i="173"/>
  <c r="C26" i="161"/>
  <c r="C26" i="173"/>
  <c r="C70" i="161"/>
  <c r="E70" i="161" s="1"/>
  <c r="R84" i="176" s="1"/>
  <c r="S84" i="176" s="1"/>
  <c r="C70" i="173"/>
  <c r="C29" i="161"/>
  <c r="E29" i="161" s="1"/>
  <c r="R43" i="176" s="1"/>
  <c r="S43" i="176" s="1"/>
  <c r="C29" i="173"/>
  <c r="C68" i="161"/>
  <c r="E68" i="161" s="1"/>
  <c r="R82" i="176" s="1"/>
  <c r="S82" i="176" s="1"/>
  <c r="C68" i="173"/>
  <c r="C53" i="161"/>
  <c r="E53" i="161" s="1"/>
  <c r="R67" i="176" s="1"/>
  <c r="S67" i="176" s="1"/>
  <c r="C53" i="173"/>
  <c r="C69" i="161"/>
  <c r="E69" i="161" s="1"/>
  <c r="R83" i="176" s="1"/>
  <c r="S83" i="176" s="1"/>
  <c r="C69" i="173"/>
  <c r="C32" i="161"/>
  <c r="E32" i="161" s="1"/>
  <c r="R46" i="176" s="1"/>
  <c r="S46" i="176" s="1"/>
  <c r="C32" i="173"/>
  <c r="C54" i="161"/>
  <c r="E54" i="161" s="1"/>
  <c r="R68" i="176" s="1"/>
  <c r="S68" i="176" s="1"/>
  <c r="C54" i="173"/>
  <c r="C30" i="161"/>
  <c r="E30" i="161" s="1"/>
  <c r="R44" i="176" s="1"/>
  <c r="S44" i="176" s="1"/>
  <c r="C30" i="173"/>
  <c r="C64" i="161"/>
  <c r="E64" i="161" s="1"/>
  <c r="R78" i="176" s="1"/>
  <c r="S78" i="176" s="1"/>
  <c r="C64" i="173"/>
  <c r="C71" i="161"/>
  <c r="E71" i="161" s="1"/>
  <c r="R85" i="176" s="1"/>
  <c r="S85" i="176" s="1"/>
  <c r="C71" i="173"/>
  <c r="C45" i="161"/>
  <c r="E45" i="161" s="1"/>
  <c r="R59" i="176" s="1"/>
  <c r="S59" i="176" s="1"/>
  <c r="C45" i="173"/>
  <c r="C72" i="161"/>
  <c r="E72" i="161" s="1"/>
  <c r="R86" i="176" s="1"/>
  <c r="S86" i="176" s="1"/>
  <c r="C72" i="173"/>
  <c r="C33" i="161"/>
  <c r="E33" i="161" s="1"/>
  <c r="R47" i="176" s="1"/>
  <c r="S47" i="176" s="1"/>
  <c r="C33" i="173"/>
  <c r="C28" i="161"/>
  <c r="E28" i="161" s="1"/>
  <c r="R42" i="176" s="1"/>
  <c r="S42" i="176" s="1"/>
  <c r="C28" i="173"/>
  <c r="C21" i="161"/>
  <c r="C21" i="173"/>
  <c r="C66" i="161"/>
  <c r="E66" i="161" s="1"/>
  <c r="R80" i="176" s="1"/>
  <c r="S80" i="176" s="1"/>
  <c r="C66" i="173"/>
  <c r="C48" i="161"/>
  <c r="E48" i="161" s="1"/>
  <c r="R62" i="176" s="1"/>
  <c r="S62" i="176" s="1"/>
  <c r="C48" i="173"/>
  <c r="C23" i="161"/>
  <c r="C23" i="173"/>
  <c r="C34" i="161"/>
  <c r="E34" i="161" s="1"/>
  <c r="R48" i="176" s="1"/>
  <c r="S48" i="176" s="1"/>
  <c r="C34" i="173"/>
  <c r="C74" i="161"/>
  <c r="E74" i="161" s="1"/>
  <c r="R88" i="176" s="1"/>
  <c r="S88" i="176" s="1"/>
  <c r="C74" i="173"/>
  <c r="C46" i="161"/>
  <c r="E46" i="161" s="1"/>
  <c r="R60" i="176" s="1"/>
  <c r="S60" i="176" s="1"/>
  <c r="C46" i="173"/>
  <c r="C55" i="161"/>
  <c r="E55" i="161" s="1"/>
  <c r="R69" i="176" s="1"/>
  <c r="S69" i="176" s="1"/>
  <c r="C55" i="173"/>
  <c r="C22" i="161"/>
  <c r="C22" i="173"/>
  <c r="C41" i="161"/>
  <c r="E41" i="161" s="1"/>
  <c r="R55" i="176" s="1"/>
  <c r="S55" i="176" s="1"/>
  <c r="C41" i="173"/>
  <c r="C24" i="161"/>
  <c r="C24" i="173"/>
  <c r="C35" i="161"/>
  <c r="E35" i="161" s="1"/>
  <c r="R49" i="176" s="1"/>
  <c r="S49" i="176" s="1"/>
  <c r="C35" i="173"/>
  <c r="C39" i="161"/>
  <c r="E39" i="161" s="1"/>
  <c r="R53" i="176" s="1"/>
  <c r="S53" i="176" s="1"/>
  <c r="C39" i="173"/>
  <c r="C42" i="161"/>
  <c r="E42" i="161" s="1"/>
  <c r="R56" i="176" s="1"/>
  <c r="S56" i="176" s="1"/>
  <c r="C42" i="173"/>
  <c r="C38" i="161"/>
  <c r="E38" i="161" s="1"/>
  <c r="R52" i="176" s="1"/>
  <c r="S52" i="176" s="1"/>
  <c r="C38" i="173"/>
  <c r="C60" i="161"/>
  <c r="E60" i="161" s="1"/>
  <c r="R74" i="176" s="1"/>
  <c r="S74" i="176" s="1"/>
  <c r="C60" i="173"/>
  <c r="C44" i="161"/>
  <c r="E44" i="161" s="1"/>
  <c r="R58" i="176" s="1"/>
  <c r="S58" i="176" s="1"/>
  <c r="C44" i="173"/>
  <c r="C40" i="161"/>
  <c r="E40" i="161" s="1"/>
  <c r="R54" i="176" s="1"/>
  <c r="S54" i="176" s="1"/>
  <c r="C40" i="173"/>
  <c r="C51" i="161"/>
  <c r="E51" i="161" s="1"/>
  <c r="R65" i="176" s="1"/>
  <c r="S65" i="176" s="1"/>
  <c r="C51" i="173"/>
  <c r="C76" i="161"/>
  <c r="E76" i="161" s="1"/>
  <c r="R90" i="176" s="1"/>
  <c r="S90" i="176" s="1"/>
  <c r="C76" i="173"/>
  <c r="C50" i="161"/>
  <c r="E50" i="161" s="1"/>
  <c r="R64" i="176" s="1"/>
  <c r="S64" i="176" s="1"/>
  <c r="C50" i="173"/>
  <c r="C37" i="161"/>
  <c r="E37" i="161" s="1"/>
  <c r="R51" i="176" s="1"/>
  <c r="S51" i="176" s="1"/>
  <c r="C37" i="173"/>
  <c r="C75" i="161"/>
  <c r="E75" i="161" s="1"/>
  <c r="R89" i="176" s="1"/>
  <c r="S89" i="176" s="1"/>
  <c r="C75" i="173"/>
  <c r="C65" i="161"/>
  <c r="E65" i="161" s="1"/>
  <c r="R79" i="176" s="1"/>
  <c r="S79" i="176" s="1"/>
  <c r="C65" i="173"/>
  <c r="C58" i="161"/>
  <c r="E58" i="161" s="1"/>
  <c r="R72" i="176" s="1"/>
  <c r="S72" i="176" s="1"/>
  <c r="C58" i="173"/>
  <c r="C62" i="161"/>
  <c r="E62" i="161" s="1"/>
  <c r="R76" i="176" s="1"/>
  <c r="S76" i="176" s="1"/>
  <c r="C62" i="173"/>
  <c r="C27" i="161"/>
  <c r="E27" i="161" s="1"/>
  <c r="R41" i="176" s="1"/>
  <c r="S41" i="176" s="1"/>
  <c r="C27" i="173"/>
  <c r="C49" i="161"/>
  <c r="E49" i="161" s="1"/>
  <c r="R63" i="176" s="1"/>
  <c r="S63" i="176" s="1"/>
  <c r="C49" i="173"/>
  <c r="C63" i="161"/>
  <c r="E63" i="161" s="1"/>
  <c r="R77" i="176" s="1"/>
  <c r="S77" i="176" s="1"/>
  <c r="C63" i="173"/>
  <c r="C36" i="161"/>
  <c r="E36" i="161" s="1"/>
  <c r="R50" i="176" s="1"/>
  <c r="S50" i="176" s="1"/>
  <c r="C36" i="173"/>
  <c r="C67" i="161"/>
  <c r="E67" i="161" s="1"/>
  <c r="R81" i="176" s="1"/>
  <c r="S81" i="176" s="1"/>
  <c r="C67" i="173"/>
  <c r="C25" i="161"/>
  <c r="C25" i="173"/>
  <c r="O40" i="155"/>
  <c r="N40" i="155"/>
  <c r="K40" i="155"/>
  <c r="I40" i="155"/>
  <c r="G40" i="155"/>
  <c r="E40" i="155"/>
  <c r="J40" i="155"/>
  <c r="L40" i="155"/>
  <c r="M40" i="155"/>
  <c r="R40" i="155"/>
  <c r="Q40" i="155"/>
  <c r="H40" i="155"/>
  <c r="P40" i="155"/>
  <c r="F40" i="155"/>
  <c r="R37" i="155"/>
  <c r="P37" i="155"/>
  <c r="N37" i="155"/>
  <c r="M37" i="155"/>
  <c r="G37" i="155"/>
  <c r="I37" i="155"/>
  <c r="Q37" i="155"/>
  <c r="K37" i="155"/>
  <c r="J37" i="155"/>
  <c r="O37" i="155"/>
  <c r="L37" i="155"/>
  <c r="E37" i="155"/>
  <c r="F37" i="155"/>
  <c r="H37" i="155"/>
  <c r="R38" i="155"/>
  <c r="Q38" i="155"/>
  <c r="L38" i="155"/>
  <c r="J38" i="155"/>
  <c r="H38" i="155"/>
  <c r="F38" i="155"/>
  <c r="M38" i="155"/>
  <c r="P38" i="155"/>
  <c r="K38" i="155"/>
  <c r="O38" i="155"/>
  <c r="N38" i="155"/>
  <c r="G38" i="155"/>
  <c r="E38" i="155"/>
  <c r="I38" i="155"/>
  <c r="N46" i="155"/>
  <c r="M46" i="155"/>
  <c r="L46" i="155"/>
  <c r="J46" i="155"/>
  <c r="H46" i="155"/>
  <c r="F46" i="155"/>
  <c r="O46" i="155"/>
  <c r="K46" i="155"/>
  <c r="R46" i="155"/>
  <c r="Q46" i="155"/>
  <c r="P46" i="155"/>
  <c r="G46" i="155"/>
  <c r="I46" i="155"/>
  <c r="E46" i="155"/>
  <c r="R41" i="155"/>
  <c r="P41" i="155"/>
  <c r="N41" i="155"/>
  <c r="M41" i="155"/>
  <c r="O41" i="155"/>
  <c r="K41" i="155"/>
  <c r="J41" i="155"/>
  <c r="L41" i="155"/>
  <c r="G41" i="155"/>
  <c r="F41" i="155"/>
  <c r="Q41" i="155"/>
  <c r="I41" i="155"/>
  <c r="H41" i="155"/>
  <c r="E41" i="155"/>
  <c r="P50" i="155"/>
  <c r="O50" i="155"/>
  <c r="L50" i="155"/>
  <c r="J50" i="155"/>
  <c r="H50" i="155"/>
  <c r="F50" i="155"/>
  <c r="Q50" i="155"/>
  <c r="N50" i="155"/>
  <c r="I50" i="155"/>
  <c r="R50" i="155"/>
  <c r="M50" i="155"/>
  <c r="K50" i="155"/>
  <c r="G50" i="155"/>
  <c r="E50" i="155"/>
  <c r="L42" i="155"/>
  <c r="J42" i="155"/>
  <c r="H42" i="155"/>
  <c r="F42" i="155"/>
  <c r="R42" i="155"/>
  <c r="Q42" i="155"/>
  <c r="P42" i="155"/>
  <c r="I42" i="155"/>
  <c r="O42" i="155"/>
  <c r="N42" i="155"/>
  <c r="K42" i="155"/>
  <c r="M42" i="155"/>
  <c r="E42" i="155"/>
  <c r="G42" i="155"/>
  <c r="Q39" i="155"/>
  <c r="O39" i="155"/>
  <c r="M39" i="155"/>
  <c r="P39" i="155"/>
  <c r="N39" i="155"/>
  <c r="R39" i="155"/>
  <c r="J39" i="155"/>
  <c r="I39" i="155"/>
  <c r="L39" i="155"/>
  <c r="K39" i="155"/>
  <c r="G39" i="155"/>
  <c r="F39" i="155"/>
  <c r="H39" i="155"/>
  <c r="E39" i="155"/>
  <c r="Q43" i="155"/>
  <c r="O43" i="155"/>
  <c r="M43" i="155"/>
  <c r="R43" i="155"/>
  <c r="P43" i="155"/>
  <c r="J43" i="155"/>
  <c r="N43" i="155"/>
  <c r="L43" i="155"/>
  <c r="K43" i="155"/>
  <c r="F43" i="155"/>
  <c r="I43" i="155"/>
  <c r="H43" i="155"/>
  <c r="E43" i="155"/>
  <c r="G43" i="155"/>
  <c r="Q47" i="155"/>
  <c r="O47" i="155"/>
  <c r="M47" i="155"/>
  <c r="G47" i="155"/>
  <c r="N47" i="155"/>
  <c r="J47" i="155"/>
  <c r="I47" i="155"/>
  <c r="L47" i="155"/>
  <c r="K47" i="155"/>
  <c r="R47" i="155"/>
  <c r="F47" i="155"/>
  <c r="E47" i="155"/>
  <c r="P47" i="155"/>
  <c r="H47" i="155"/>
  <c r="R45" i="155"/>
  <c r="P45" i="155"/>
  <c r="N45" i="155"/>
  <c r="O45" i="155"/>
  <c r="K45" i="155"/>
  <c r="M45" i="155"/>
  <c r="L45" i="155"/>
  <c r="Q45" i="155"/>
  <c r="I45" i="155"/>
  <c r="H45" i="155"/>
  <c r="J45" i="155"/>
  <c r="F45" i="155"/>
  <c r="E45" i="155"/>
  <c r="G45" i="155"/>
  <c r="Q44" i="155"/>
  <c r="P44" i="155"/>
  <c r="K44" i="155"/>
  <c r="I44" i="155"/>
  <c r="G44" i="155"/>
  <c r="E44" i="155"/>
  <c r="R44" i="155"/>
  <c r="O44" i="155"/>
  <c r="J44" i="155"/>
  <c r="N44" i="155"/>
  <c r="M44" i="155"/>
  <c r="L44" i="155"/>
  <c r="F44" i="155"/>
  <c r="H44" i="155"/>
  <c r="R48" i="155"/>
  <c r="K48" i="155"/>
  <c r="I48" i="155"/>
  <c r="G48" i="155"/>
  <c r="F48" i="155"/>
  <c r="P48" i="155"/>
  <c r="O48" i="155"/>
  <c r="N48" i="155"/>
  <c r="M48" i="155"/>
  <c r="J48" i="155"/>
  <c r="L48" i="155"/>
  <c r="Q48" i="155"/>
  <c r="E48" i="155"/>
  <c r="H48" i="155"/>
  <c r="Q51" i="155"/>
  <c r="O51" i="155"/>
  <c r="M51" i="155"/>
  <c r="N51" i="155"/>
  <c r="I51" i="155"/>
  <c r="R51" i="155"/>
  <c r="L51" i="155"/>
  <c r="K51" i="155"/>
  <c r="P51" i="155"/>
  <c r="H51" i="155"/>
  <c r="G51" i="155"/>
  <c r="E51" i="155"/>
  <c r="J51" i="155"/>
  <c r="F51" i="155"/>
  <c r="R49" i="155"/>
  <c r="P49" i="155"/>
  <c r="N49" i="155"/>
  <c r="Q49" i="155"/>
  <c r="L49" i="155"/>
  <c r="O49" i="155"/>
  <c r="M49" i="155"/>
  <c r="K49" i="155"/>
  <c r="J49" i="155"/>
  <c r="G49" i="155"/>
  <c r="I49" i="155"/>
  <c r="E49" i="155"/>
  <c r="F49" i="155"/>
  <c r="H49" i="155"/>
  <c r="M36" i="155"/>
  <c r="K36" i="155"/>
  <c r="I36" i="155"/>
  <c r="G36" i="155"/>
  <c r="E36" i="155"/>
  <c r="R36" i="155"/>
  <c r="Q36" i="155"/>
  <c r="J36" i="155"/>
  <c r="P36" i="155"/>
  <c r="O36" i="155"/>
  <c r="L36" i="155"/>
  <c r="N36" i="155"/>
  <c r="F36" i="155"/>
  <c r="H36" i="155"/>
  <c r="R35" i="155"/>
  <c r="Q35" i="155"/>
  <c r="P35" i="155"/>
  <c r="O35" i="155"/>
  <c r="N35" i="155"/>
  <c r="M35" i="155"/>
  <c r="L35" i="155"/>
  <c r="K35" i="155"/>
  <c r="J35" i="155"/>
  <c r="I35" i="155"/>
  <c r="H35" i="155"/>
  <c r="E35" i="155"/>
  <c r="G35" i="155"/>
  <c r="F35" i="155"/>
  <c r="AG49" i="155"/>
  <c r="D38" i="165" s="1"/>
  <c r="AH49" i="155"/>
  <c r="AH37" i="155"/>
  <c r="AG37" i="155"/>
  <c r="D26" i="165" s="1"/>
  <c r="AH42" i="155"/>
  <c r="AG42" i="155"/>
  <c r="D31" i="165" s="1"/>
  <c r="AH41" i="155"/>
  <c r="AG41" i="155"/>
  <c r="D30" i="165" s="1"/>
  <c r="AH50" i="155"/>
  <c r="AG50" i="155"/>
  <c r="D39" i="165" s="1"/>
  <c r="AH38" i="155"/>
  <c r="AG38" i="155"/>
  <c r="D27" i="165" s="1"/>
  <c r="AH46" i="155"/>
  <c r="AG46" i="155"/>
  <c r="D35" i="165" s="1"/>
  <c r="AG39" i="155"/>
  <c r="D28" i="165" s="1"/>
  <c r="AH39" i="155"/>
  <c r="AG43" i="155"/>
  <c r="D32" i="165" s="1"/>
  <c r="AH43" i="155"/>
  <c r="AG47" i="155"/>
  <c r="D36" i="165" s="1"/>
  <c r="AH47" i="155"/>
  <c r="AH40" i="155"/>
  <c r="AG40" i="155"/>
  <c r="D29" i="165" s="1"/>
  <c r="AH44" i="155"/>
  <c r="AG44" i="155"/>
  <c r="D33" i="165" s="1"/>
  <c r="AH48" i="155"/>
  <c r="AG48" i="155"/>
  <c r="D37" i="165" s="1"/>
  <c r="AG51" i="155"/>
  <c r="D40" i="165" s="1"/>
  <c r="AH51" i="155"/>
  <c r="AG45" i="155"/>
  <c r="D34" i="165" s="1"/>
  <c r="AH45" i="155"/>
  <c r="AH36" i="155"/>
  <c r="AG36" i="155"/>
  <c r="D25" i="165" s="1"/>
  <c r="AH35" i="155"/>
  <c r="AG35" i="155"/>
  <c r="D24" i="165" s="1"/>
  <c r="W44" i="155"/>
  <c r="D33" i="163" s="1"/>
  <c r="U44" i="155"/>
  <c r="D33" i="4" s="1"/>
  <c r="Y44" i="155"/>
  <c r="E33" i="165" s="1"/>
  <c r="V44" i="155"/>
  <c r="D33" i="162" s="1"/>
  <c r="X44" i="155"/>
  <c r="D33" i="164" s="1"/>
  <c r="E33" i="164" s="1"/>
  <c r="U50" i="155"/>
  <c r="D39" i="4" s="1"/>
  <c r="Y50" i="155"/>
  <c r="E39" i="165" s="1"/>
  <c r="W50" i="155"/>
  <c r="D39" i="163" s="1"/>
  <c r="X50" i="155"/>
  <c r="D39" i="164" s="1"/>
  <c r="E39" i="164" s="1"/>
  <c r="V50" i="155"/>
  <c r="D39" i="162" s="1"/>
  <c r="X43" i="155"/>
  <c r="D32" i="164" s="1"/>
  <c r="E32" i="164" s="1"/>
  <c r="V43" i="155"/>
  <c r="D32" i="162" s="1"/>
  <c r="W43" i="155"/>
  <c r="D32" i="163" s="1"/>
  <c r="Y43" i="155"/>
  <c r="E32" i="165" s="1"/>
  <c r="U43" i="155"/>
  <c r="D32" i="4" s="1"/>
  <c r="X47" i="155"/>
  <c r="D36" i="164" s="1"/>
  <c r="E36" i="164" s="1"/>
  <c r="V47" i="155"/>
  <c r="D36" i="162" s="1"/>
  <c r="W47" i="155"/>
  <c r="D36" i="163" s="1"/>
  <c r="U47" i="155"/>
  <c r="D36" i="4" s="1"/>
  <c r="Y47" i="155"/>
  <c r="E36" i="165" s="1"/>
  <c r="K61" i="7"/>
  <c r="M61" i="7"/>
  <c r="K34" i="7"/>
  <c r="M34" i="7"/>
  <c r="K74" i="7"/>
  <c r="M74" i="7"/>
  <c r="M68" i="7"/>
  <c r="K68" i="7"/>
  <c r="K67" i="7"/>
  <c r="M67" i="7"/>
  <c r="K46" i="7"/>
  <c r="M46" i="7"/>
  <c r="K43" i="7"/>
  <c r="M43" i="7"/>
  <c r="K69" i="7"/>
  <c r="M69" i="7"/>
  <c r="W48" i="155"/>
  <c r="D37" i="163" s="1"/>
  <c r="U48" i="155"/>
  <c r="D37" i="4" s="1"/>
  <c r="Y48" i="155"/>
  <c r="E37" i="165" s="1"/>
  <c r="V48" i="155"/>
  <c r="D37" i="162" s="1"/>
  <c r="X48" i="155"/>
  <c r="D37" i="164" s="1"/>
  <c r="E37" i="164" s="1"/>
  <c r="K75" i="7"/>
  <c r="M75" i="7"/>
  <c r="K57" i="7"/>
  <c r="M57" i="7"/>
  <c r="K66" i="7"/>
  <c r="M66" i="7"/>
  <c r="K65" i="7"/>
  <c r="M65" i="7"/>
  <c r="K54" i="7"/>
  <c r="M54" i="7"/>
  <c r="M64" i="7"/>
  <c r="K64" i="7"/>
  <c r="K70" i="7"/>
  <c r="M70" i="7"/>
  <c r="K41" i="7"/>
  <c r="M41" i="7"/>
  <c r="M48" i="7"/>
  <c r="K48" i="7"/>
  <c r="M56" i="7"/>
  <c r="K56" i="7"/>
  <c r="M36" i="7"/>
  <c r="K36" i="7"/>
  <c r="K39" i="7"/>
  <c r="M39" i="7"/>
  <c r="M28" i="7"/>
  <c r="K28" i="7"/>
  <c r="K27" i="7"/>
  <c r="M27" i="7"/>
  <c r="K55" i="7"/>
  <c r="M55" i="7"/>
  <c r="V45" i="155"/>
  <c r="D34" i="162" s="1"/>
  <c r="X45" i="155"/>
  <c r="D34" i="164" s="1"/>
  <c r="E34" i="164" s="1"/>
  <c r="U45" i="155"/>
  <c r="D34" i="4" s="1"/>
  <c r="Y45" i="155"/>
  <c r="E34" i="165" s="1"/>
  <c r="W45" i="155"/>
  <c r="D34" i="163" s="1"/>
  <c r="X51" i="155"/>
  <c r="D40" i="164" s="1"/>
  <c r="E40" i="164" s="1"/>
  <c r="V51" i="155"/>
  <c r="D40" i="162" s="1"/>
  <c r="W51" i="155"/>
  <c r="D40" i="163" s="1"/>
  <c r="U51" i="155"/>
  <c r="D40" i="4" s="1"/>
  <c r="Y51" i="155"/>
  <c r="E40" i="165" s="1"/>
  <c r="V49" i="155"/>
  <c r="D38" i="162" s="1"/>
  <c r="X49" i="155"/>
  <c r="D38" i="164" s="1"/>
  <c r="E38" i="164" s="1"/>
  <c r="U49" i="155"/>
  <c r="D38" i="4" s="1"/>
  <c r="Y49" i="155"/>
  <c r="E38" i="165" s="1"/>
  <c r="W49" i="155"/>
  <c r="D38" i="163" s="1"/>
  <c r="V41" i="155"/>
  <c r="D30" i="162" s="1"/>
  <c r="X41" i="155"/>
  <c r="D30" i="164" s="1"/>
  <c r="E30" i="164" s="1"/>
  <c r="U41" i="155"/>
  <c r="D30" i="4" s="1"/>
  <c r="Y41" i="155"/>
  <c r="E30" i="165" s="1"/>
  <c r="W41" i="155"/>
  <c r="D30" i="163" s="1"/>
  <c r="M32" i="7"/>
  <c r="K32" i="7"/>
  <c r="M52" i="7"/>
  <c r="K52" i="7"/>
  <c r="K59" i="7"/>
  <c r="M59" i="7"/>
  <c r="M44" i="7"/>
  <c r="K44" i="7"/>
  <c r="K51" i="7"/>
  <c r="M51" i="7"/>
  <c r="K58" i="7"/>
  <c r="M58" i="7"/>
  <c r="M40" i="7"/>
  <c r="K40" i="7"/>
  <c r="K63" i="7"/>
  <c r="M63" i="7"/>
  <c r="M76" i="7"/>
  <c r="K76" i="7"/>
  <c r="K29" i="7"/>
  <c r="M29" i="7"/>
  <c r="K73" i="7"/>
  <c r="M73" i="7"/>
  <c r="K35" i="7"/>
  <c r="M35" i="7"/>
  <c r="K30" i="7"/>
  <c r="M30" i="7"/>
  <c r="K47" i="7"/>
  <c r="M47" i="7"/>
  <c r="K33" i="7"/>
  <c r="M33" i="7"/>
  <c r="K62" i="7"/>
  <c r="M62" i="7"/>
  <c r="K53" i="7"/>
  <c r="M53" i="7"/>
  <c r="M72" i="7"/>
  <c r="K72" i="7"/>
  <c r="K37" i="7"/>
  <c r="M37" i="7"/>
  <c r="U42" i="155"/>
  <c r="D31" i="4" s="1"/>
  <c r="Y42" i="155"/>
  <c r="E31" i="165" s="1"/>
  <c r="W42" i="155"/>
  <c r="D31" i="163" s="1"/>
  <c r="X42" i="155"/>
  <c r="D31" i="164" s="1"/>
  <c r="E31" i="164" s="1"/>
  <c r="V42" i="155"/>
  <c r="D31" i="162" s="1"/>
  <c r="U46" i="155"/>
  <c r="D35" i="4" s="1"/>
  <c r="Y46" i="155"/>
  <c r="E35" i="165" s="1"/>
  <c r="W46" i="155"/>
  <c r="D35" i="163" s="1"/>
  <c r="X46" i="155"/>
  <c r="D35" i="164" s="1"/>
  <c r="E35" i="164" s="1"/>
  <c r="V46" i="155"/>
  <c r="D35" i="162" s="1"/>
  <c r="K38" i="7"/>
  <c r="M38" i="7"/>
  <c r="M60" i="7"/>
  <c r="K60" i="7"/>
  <c r="K42" i="7"/>
  <c r="M42" i="7"/>
  <c r="K71" i="7"/>
  <c r="M71" i="7"/>
  <c r="K31" i="7"/>
  <c r="M31" i="7"/>
  <c r="K45" i="7"/>
  <c r="M45" i="7"/>
  <c r="K50" i="7"/>
  <c r="M50" i="7"/>
  <c r="K49" i="7"/>
  <c r="M49" i="7"/>
  <c r="H71" i="166"/>
  <c r="K71" i="166"/>
  <c r="H58" i="166"/>
  <c r="K58" i="166"/>
  <c r="H42" i="166"/>
  <c r="K42" i="166"/>
  <c r="H64" i="166"/>
  <c r="K64" i="166"/>
  <c r="H73" i="166"/>
  <c r="K73" i="166"/>
  <c r="H60" i="166"/>
  <c r="K60" i="166"/>
  <c r="H45" i="166"/>
  <c r="K45" i="166"/>
  <c r="H69" i="166"/>
  <c r="K69" i="166"/>
  <c r="H41" i="166"/>
  <c r="K41" i="166"/>
  <c r="H51" i="166"/>
  <c r="K51" i="166"/>
  <c r="H43" i="166"/>
  <c r="K43" i="166"/>
  <c r="H65" i="166"/>
  <c r="K65" i="166"/>
  <c r="H56" i="166"/>
  <c r="K56" i="166"/>
  <c r="H75" i="166"/>
  <c r="K75" i="166"/>
  <c r="H61" i="166"/>
  <c r="K61" i="166"/>
  <c r="H55" i="166"/>
  <c r="K55" i="166"/>
  <c r="H57" i="166"/>
  <c r="K57" i="166"/>
  <c r="H49" i="166"/>
  <c r="K49" i="166"/>
  <c r="H63" i="166"/>
  <c r="K63" i="166"/>
  <c r="H68" i="166"/>
  <c r="K68" i="166"/>
  <c r="H70" i="166"/>
  <c r="K70" i="166"/>
  <c r="H78" i="166"/>
  <c r="K78" i="166"/>
  <c r="H62" i="166"/>
  <c r="K62" i="166"/>
  <c r="H46" i="166"/>
  <c r="K46" i="166"/>
  <c r="H44" i="166"/>
  <c r="K44" i="166"/>
  <c r="H53" i="166"/>
  <c r="K53" i="166"/>
  <c r="H79" i="166"/>
  <c r="K79" i="166"/>
  <c r="H59" i="166"/>
  <c r="K59" i="166"/>
  <c r="H72" i="166"/>
  <c r="K72" i="166"/>
  <c r="H77" i="166"/>
  <c r="K77" i="166"/>
  <c r="H52" i="166"/>
  <c r="K52" i="166"/>
  <c r="H74" i="166"/>
  <c r="K74" i="166"/>
  <c r="H47" i="166"/>
  <c r="K47" i="166"/>
  <c r="H48" i="166"/>
  <c r="K48" i="166"/>
  <c r="H66" i="166"/>
  <c r="K66" i="166"/>
  <c r="H67" i="166"/>
  <c r="K67" i="166"/>
  <c r="H76" i="166"/>
  <c r="K76" i="166"/>
  <c r="H54" i="166"/>
  <c r="K54" i="166"/>
  <c r="H50" i="166"/>
  <c r="K50" i="166"/>
  <c r="Z41" i="155"/>
  <c r="F30" i="165" s="1"/>
  <c r="AD41" i="155"/>
  <c r="D30" i="168" s="1"/>
  <c r="L30" i="168" s="1"/>
  <c r="AB41" i="155"/>
  <c r="E30" i="166" s="1"/>
  <c r="L30" i="166" s="1"/>
  <c r="AC41" i="155"/>
  <c r="F30" i="166" s="1"/>
  <c r="M30" i="166" s="1"/>
  <c r="AE41" i="155"/>
  <c r="E30" i="168" s="1"/>
  <c r="M30" i="168" s="1"/>
  <c r="AA41" i="155"/>
  <c r="D30" i="166" s="1"/>
  <c r="AF41" i="155"/>
  <c r="F30" i="168" s="1"/>
  <c r="N30" i="168" s="1"/>
  <c r="AC50" i="155"/>
  <c r="F39" i="166" s="1"/>
  <c r="M39" i="166" s="1"/>
  <c r="AD50" i="155"/>
  <c r="D39" i="168" s="1"/>
  <c r="L39" i="168" s="1"/>
  <c r="AA50" i="155"/>
  <c r="D39" i="166" s="1"/>
  <c r="AF50" i="155"/>
  <c r="F39" i="168" s="1"/>
  <c r="N39" i="168" s="1"/>
  <c r="Z50" i="155"/>
  <c r="F39" i="165" s="1"/>
  <c r="AB50" i="155"/>
  <c r="E39" i="166" s="1"/>
  <c r="L39" i="166" s="1"/>
  <c r="AE50" i="155"/>
  <c r="E39" i="168" s="1"/>
  <c r="M39" i="168" s="1"/>
  <c r="AC46" i="155"/>
  <c r="F35" i="166" s="1"/>
  <c r="M35" i="166" s="1"/>
  <c r="AB46" i="155"/>
  <c r="E35" i="166" s="1"/>
  <c r="L35" i="166" s="1"/>
  <c r="Z46" i="155"/>
  <c r="F35" i="165" s="1"/>
  <c r="AE46" i="155"/>
  <c r="E35" i="168" s="1"/>
  <c r="M35" i="168" s="1"/>
  <c r="AF46" i="155"/>
  <c r="F35" i="168" s="1"/>
  <c r="N35" i="168" s="1"/>
  <c r="AA46" i="155"/>
  <c r="D35" i="166" s="1"/>
  <c r="AD46" i="155"/>
  <c r="D35" i="168" s="1"/>
  <c r="L35" i="168" s="1"/>
  <c r="AB43" i="155"/>
  <c r="E32" i="166" s="1"/>
  <c r="L32" i="166" s="1"/>
  <c r="AF43" i="155"/>
  <c r="F32" i="168" s="1"/>
  <c r="N32" i="168" s="1"/>
  <c r="AD43" i="155"/>
  <c r="D32" i="168" s="1"/>
  <c r="L32" i="168" s="1"/>
  <c r="Z43" i="155"/>
  <c r="F32" i="165" s="1"/>
  <c r="AE43" i="155"/>
  <c r="E32" i="168" s="1"/>
  <c r="M32" i="168" s="1"/>
  <c r="AA43" i="155"/>
  <c r="D32" i="166" s="1"/>
  <c r="AC43" i="155"/>
  <c r="F32" i="166" s="1"/>
  <c r="M32" i="166" s="1"/>
  <c r="AB47" i="155"/>
  <c r="E36" i="166" s="1"/>
  <c r="L36" i="166" s="1"/>
  <c r="AF47" i="155"/>
  <c r="F36" i="168" s="1"/>
  <c r="N36" i="168" s="1"/>
  <c r="Z47" i="155"/>
  <c r="F36" i="165" s="1"/>
  <c r="AE47" i="155"/>
  <c r="E36" i="168" s="1"/>
  <c r="M36" i="168" s="1"/>
  <c r="AC47" i="155"/>
  <c r="F36" i="166" s="1"/>
  <c r="M36" i="166" s="1"/>
  <c r="AD47" i="155"/>
  <c r="D36" i="168" s="1"/>
  <c r="L36" i="168" s="1"/>
  <c r="AA47" i="155"/>
  <c r="D36" i="166" s="1"/>
  <c r="Z45" i="155"/>
  <c r="F34" i="165" s="1"/>
  <c r="AD45" i="155"/>
  <c r="D34" i="168" s="1"/>
  <c r="L34" i="168" s="1"/>
  <c r="AE45" i="155"/>
  <c r="E34" i="168" s="1"/>
  <c r="M34" i="168" s="1"/>
  <c r="AB45" i="155"/>
  <c r="E34" i="166" s="1"/>
  <c r="L34" i="166" s="1"/>
  <c r="AA45" i="155"/>
  <c r="D34" i="166" s="1"/>
  <c r="AC45" i="155"/>
  <c r="F34" i="166" s="1"/>
  <c r="M34" i="166" s="1"/>
  <c r="AF45" i="155"/>
  <c r="F34" i="168" s="1"/>
  <c r="N34" i="168" s="1"/>
  <c r="AA44" i="155"/>
  <c r="D33" i="166" s="1"/>
  <c r="AE44" i="155"/>
  <c r="E33" i="168" s="1"/>
  <c r="M33" i="168" s="1"/>
  <c r="AB44" i="155"/>
  <c r="E33" i="166" s="1"/>
  <c r="L33" i="166" s="1"/>
  <c r="AC44" i="155"/>
  <c r="F33" i="166" s="1"/>
  <c r="M33" i="166" s="1"/>
  <c r="AD44" i="155"/>
  <c r="D33" i="168" s="1"/>
  <c r="L33" i="168" s="1"/>
  <c r="Z44" i="155"/>
  <c r="F33" i="165" s="1"/>
  <c r="AF44" i="155"/>
  <c r="F33" i="168" s="1"/>
  <c r="N33" i="168" s="1"/>
  <c r="AA48" i="155"/>
  <c r="D37" i="166" s="1"/>
  <c r="AE48" i="155"/>
  <c r="E37" i="168" s="1"/>
  <c r="M37" i="168" s="1"/>
  <c r="AC48" i="155"/>
  <c r="F37" i="166" s="1"/>
  <c r="M37" i="166" s="1"/>
  <c r="Z48" i="155"/>
  <c r="F37" i="165" s="1"/>
  <c r="AF48" i="155"/>
  <c r="F37" i="168" s="1"/>
  <c r="N37" i="168" s="1"/>
  <c r="AB48" i="155"/>
  <c r="E37" i="166" s="1"/>
  <c r="L37" i="166" s="1"/>
  <c r="AD48" i="155"/>
  <c r="D37" i="168" s="1"/>
  <c r="L37" i="168" s="1"/>
  <c r="AB51" i="155"/>
  <c r="E40" i="166" s="1"/>
  <c r="L40" i="166" s="1"/>
  <c r="AF51" i="155"/>
  <c r="F40" i="168" s="1"/>
  <c r="N40" i="168" s="1"/>
  <c r="AD51" i="155"/>
  <c r="D40" i="168" s="1"/>
  <c r="L40" i="168" s="1"/>
  <c r="AC51" i="155"/>
  <c r="F40" i="166" s="1"/>
  <c r="M40" i="166" s="1"/>
  <c r="AE51" i="155"/>
  <c r="E40" i="168" s="1"/>
  <c r="M40" i="168" s="1"/>
  <c r="Z51" i="155"/>
  <c r="F40" i="165" s="1"/>
  <c r="AA51" i="155"/>
  <c r="D40" i="166" s="1"/>
  <c r="Z49" i="155"/>
  <c r="F38" i="165" s="1"/>
  <c r="AD49" i="155"/>
  <c r="D38" i="168" s="1"/>
  <c r="L38" i="168" s="1"/>
  <c r="AA49" i="155"/>
  <c r="D38" i="166" s="1"/>
  <c r="AF49" i="155"/>
  <c r="F38" i="168" s="1"/>
  <c r="N38" i="168" s="1"/>
  <c r="AC49" i="155"/>
  <c r="F38" i="166" s="1"/>
  <c r="M38" i="166" s="1"/>
  <c r="AB49" i="155"/>
  <c r="E38" i="166" s="1"/>
  <c r="L38" i="166" s="1"/>
  <c r="AE49" i="155"/>
  <c r="E38" i="168" s="1"/>
  <c r="M38" i="168" s="1"/>
  <c r="AC42" i="155"/>
  <c r="F31" i="166" s="1"/>
  <c r="M31" i="166" s="1"/>
  <c r="AA42" i="155"/>
  <c r="D31" i="166" s="1"/>
  <c r="AF42" i="155"/>
  <c r="F31" i="168" s="1"/>
  <c r="N31" i="168" s="1"/>
  <c r="AB42" i="155"/>
  <c r="E31" i="166" s="1"/>
  <c r="L31" i="166" s="1"/>
  <c r="AD42" i="155"/>
  <c r="D31" i="168" s="1"/>
  <c r="L31" i="168" s="1"/>
  <c r="Z42" i="155"/>
  <c r="F31" i="165" s="1"/>
  <c r="AE42" i="155"/>
  <c r="E31" i="168" s="1"/>
  <c r="M31" i="168" s="1"/>
  <c r="Z38" i="155"/>
  <c r="F27" i="165" s="1"/>
  <c r="V38" i="155"/>
  <c r="D27" i="162" s="1"/>
  <c r="Y38" i="155"/>
  <c r="E27" i="165" s="1"/>
  <c r="X38" i="155"/>
  <c r="D27" i="164" s="1"/>
  <c r="E27" i="164" s="1"/>
  <c r="W38" i="155"/>
  <c r="D27" i="163" s="1"/>
  <c r="U38" i="155"/>
  <c r="D27" i="4" s="1"/>
  <c r="Y39" i="155"/>
  <c r="E28" i="165" s="1"/>
  <c r="Z39" i="155"/>
  <c r="F28" i="165" s="1"/>
  <c r="X39" i="155"/>
  <c r="D28" i="164" s="1"/>
  <c r="E28" i="164" s="1"/>
  <c r="W39" i="155"/>
  <c r="D28" i="163" s="1"/>
  <c r="V39" i="155"/>
  <c r="D28" i="162" s="1"/>
  <c r="U39" i="155"/>
  <c r="D28" i="4" s="1"/>
  <c r="Y35" i="155"/>
  <c r="E24" i="165" s="1"/>
  <c r="Z35" i="155"/>
  <c r="F24" i="165" s="1"/>
  <c r="X35" i="155"/>
  <c r="D24" i="164" s="1"/>
  <c r="E24" i="164" s="1"/>
  <c r="V35" i="155"/>
  <c r="D24" i="162" s="1"/>
  <c r="U35" i="155"/>
  <c r="W35" i="155"/>
  <c r="D24" i="163" s="1"/>
  <c r="W37" i="155"/>
  <c r="D26" i="163" s="1"/>
  <c r="V37" i="155"/>
  <c r="D26" i="162" s="1"/>
  <c r="U37" i="155"/>
  <c r="D26" i="4" s="1"/>
  <c r="Z37" i="155"/>
  <c r="F26" i="165" s="1"/>
  <c r="X37" i="155"/>
  <c r="D26" i="164" s="1"/>
  <c r="E26" i="164" s="1"/>
  <c r="Y37" i="155"/>
  <c r="E26" i="165" s="1"/>
  <c r="X36" i="155"/>
  <c r="D25" i="164" s="1"/>
  <c r="E25" i="164" s="1"/>
  <c r="U36" i="155"/>
  <c r="D25" i="4" s="1"/>
  <c r="Z36" i="155"/>
  <c r="F25" i="165" s="1"/>
  <c r="V36" i="155"/>
  <c r="D25" i="162" s="1"/>
  <c r="Y36" i="155"/>
  <c r="E25" i="165" s="1"/>
  <c r="W36" i="155"/>
  <c r="D25" i="163" s="1"/>
  <c r="U40" i="155"/>
  <c r="D29" i="4" s="1"/>
  <c r="Z40" i="155"/>
  <c r="F29" i="165" s="1"/>
  <c r="Y40" i="155"/>
  <c r="E29" i="165" s="1"/>
  <c r="W40" i="155"/>
  <c r="D29" i="163" s="1"/>
  <c r="V40" i="155"/>
  <c r="D29" i="162" s="1"/>
  <c r="AD38" i="155"/>
  <c r="D27" i="168" s="1"/>
  <c r="AE38" i="155"/>
  <c r="E27" i="168" s="1"/>
  <c r="M27" i="168" s="1"/>
  <c r="AF38" i="155"/>
  <c r="F27" i="168" s="1"/>
  <c r="N27" i="168" s="1"/>
  <c r="AB38" i="155"/>
  <c r="E27" i="166" s="1"/>
  <c r="L27" i="166" s="1"/>
  <c r="AC38" i="155"/>
  <c r="F27" i="166" s="1"/>
  <c r="M27" i="166" s="1"/>
  <c r="AA38" i="155"/>
  <c r="D27" i="166" s="1"/>
  <c r="AF40" i="155"/>
  <c r="F29" i="168" s="1"/>
  <c r="N29" i="168" s="1"/>
  <c r="AD40" i="155"/>
  <c r="D29" i="168" s="1"/>
  <c r="AE40" i="155"/>
  <c r="E29" i="168" s="1"/>
  <c r="M29" i="168" s="1"/>
  <c r="AC40" i="155"/>
  <c r="F29" i="166" s="1"/>
  <c r="M29" i="166" s="1"/>
  <c r="AB40" i="155"/>
  <c r="E29" i="166" s="1"/>
  <c r="L29" i="166" s="1"/>
  <c r="AA40" i="155"/>
  <c r="D29" i="166" s="1"/>
  <c r="AE37" i="155"/>
  <c r="E26" i="168" s="1"/>
  <c r="M26" i="168" s="1"/>
  <c r="AF37" i="155"/>
  <c r="F26" i="168" s="1"/>
  <c r="N26" i="168" s="1"/>
  <c r="AC37" i="155"/>
  <c r="F26" i="166" s="1"/>
  <c r="M26" i="166" s="1"/>
  <c r="AD37" i="155"/>
  <c r="D26" i="168" s="1"/>
  <c r="AB37" i="155"/>
  <c r="E26" i="166" s="1"/>
  <c r="L26" i="166" s="1"/>
  <c r="AA37" i="155"/>
  <c r="D26" i="166" s="1"/>
  <c r="AF36" i="155"/>
  <c r="F25" i="168" s="1"/>
  <c r="N25" i="168" s="1"/>
  <c r="AD36" i="155"/>
  <c r="D25" i="168" s="1"/>
  <c r="AE36" i="155"/>
  <c r="E25" i="168" s="1"/>
  <c r="M25" i="168" s="1"/>
  <c r="AC36" i="155"/>
  <c r="F25" i="166" s="1"/>
  <c r="M25" i="166" s="1"/>
  <c r="AB36" i="155"/>
  <c r="E25" i="166" s="1"/>
  <c r="L25" i="166" s="1"/>
  <c r="AA36" i="155"/>
  <c r="D25" i="166" s="1"/>
  <c r="AD39" i="155"/>
  <c r="D28" i="168" s="1"/>
  <c r="AE39" i="155"/>
  <c r="E28" i="168" s="1"/>
  <c r="M28" i="168" s="1"/>
  <c r="AA39" i="155"/>
  <c r="D28" i="166" s="1"/>
  <c r="AF39" i="155"/>
  <c r="F28" i="168" s="1"/>
  <c r="N28" i="168" s="1"/>
  <c r="AC39" i="155"/>
  <c r="F28" i="166" s="1"/>
  <c r="M28" i="166" s="1"/>
  <c r="AB39" i="155"/>
  <c r="E28" i="166" s="1"/>
  <c r="L28" i="166" s="1"/>
  <c r="AD35" i="155"/>
  <c r="D24" i="168" s="1"/>
  <c r="AE35" i="155"/>
  <c r="E24" i="168" s="1"/>
  <c r="M24" i="168" s="1"/>
  <c r="AA35" i="155"/>
  <c r="D24" i="166" s="1"/>
  <c r="AF35" i="155"/>
  <c r="F24" i="168" s="1"/>
  <c r="N24" i="168" s="1"/>
  <c r="AC35" i="155"/>
  <c r="F24" i="166" s="1"/>
  <c r="M24" i="166" s="1"/>
  <c r="AB35" i="155"/>
  <c r="E24" i="166" s="1"/>
  <c r="L24" i="166" s="1"/>
  <c r="AZ29" i="2"/>
  <c r="AY33" i="2"/>
  <c r="N31" i="154" s="1"/>
  <c r="AU31" i="154" s="1"/>
  <c r="N32" i="154"/>
  <c r="AU32" i="154" s="1"/>
  <c r="O41" i="7"/>
  <c r="O51" i="7"/>
  <c r="O63" i="7"/>
  <c r="O47" i="7"/>
  <c r="O72" i="7"/>
  <c r="O38" i="7"/>
  <c r="O64" i="7"/>
  <c r="O55" i="7"/>
  <c r="O48" i="7"/>
  <c r="O61" i="7"/>
  <c r="O74" i="7"/>
  <c r="O52" i="7"/>
  <c r="O54" i="7"/>
  <c r="O57" i="7"/>
  <c r="O49" i="7"/>
  <c r="O46" i="7"/>
  <c r="O76" i="7"/>
  <c r="O67" i="7"/>
  <c r="O66" i="7"/>
  <c r="O42" i="7"/>
  <c r="O60" i="7"/>
  <c r="O69" i="7"/>
  <c r="O62" i="7"/>
  <c r="O65" i="7"/>
  <c r="O44" i="7"/>
  <c r="O68" i="7"/>
  <c r="O45" i="7"/>
  <c r="O75" i="7"/>
  <c r="O40" i="7"/>
  <c r="O50" i="7"/>
  <c r="O59" i="7"/>
  <c r="O58" i="7"/>
  <c r="O43" i="7"/>
  <c r="O39" i="7"/>
  <c r="O71" i="7"/>
  <c r="O70" i="7"/>
  <c r="O56" i="7"/>
  <c r="O73" i="7"/>
  <c r="O53" i="7"/>
  <c r="D24" i="4" l="1"/>
  <c r="E24" i="4" s="1"/>
  <c r="F24" i="4" s="1"/>
  <c r="O24" i="168"/>
  <c r="P24" i="168"/>
  <c r="Q24" i="168"/>
  <c r="G24" i="165"/>
  <c r="H24" i="165" s="1"/>
  <c r="E33" i="4"/>
  <c r="F33" i="4" s="1"/>
  <c r="E31" i="4"/>
  <c r="F31" i="4" s="1"/>
  <c r="E30" i="4"/>
  <c r="F30" i="4" s="1"/>
  <c r="E37" i="4"/>
  <c r="F37" i="4" s="1"/>
  <c r="E36" i="4"/>
  <c r="F36" i="4" s="1"/>
  <c r="E32" i="4"/>
  <c r="F32" i="4" s="1"/>
  <c r="E35" i="4"/>
  <c r="F35" i="4" s="1"/>
  <c r="E39" i="4"/>
  <c r="F39" i="4" s="1"/>
  <c r="H27" i="165"/>
  <c r="H28" i="165"/>
  <c r="H29" i="165"/>
  <c r="L28" i="168"/>
  <c r="G28" i="168"/>
  <c r="L29" i="168"/>
  <c r="G29" i="168"/>
  <c r="L27" i="168"/>
  <c r="G27" i="168"/>
  <c r="E29" i="4"/>
  <c r="F29" i="4" s="1"/>
  <c r="X40" i="155"/>
  <c r="D29" i="164" s="1"/>
  <c r="E29" i="164" s="1"/>
  <c r="F29" i="164" s="1"/>
  <c r="E28" i="4"/>
  <c r="F28" i="4" s="1"/>
  <c r="H26" i="165"/>
  <c r="L26" i="168"/>
  <c r="G26" i="168"/>
  <c r="L25" i="168"/>
  <c r="G25" i="168"/>
  <c r="L24" i="168"/>
  <c r="G24" i="168"/>
  <c r="H25" i="165"/>
  <c r="E26" i="4"/>
  <c r="F26" i="4" s="1"/>
  <c r="E38" i="4"/>
  <c r="F38" i="4" s="1"/>
  <c r="E34" i="4"/>
  <c r="F34" i="4" s="1"/>
  <c r="E27" i="4"/>
  <c r="F27" i="4" s="1"/>
  <c r="E25" i="4"/>
  <c r="F25" i="4" s="1"/>
  <c r="E40" i="4"/>
  <c r="F40" i="4" s="1"/>
  <c r="E25" i="163"/>
  <c r="F25" i="163" s="1"/>
  <c r="E24" i="163"/>
  <c r="F24" i="163" s="1"/>
  <c r="E28" i="163"/>
  <c r="F28" i="163" s="1"/>
  <c r="E31" i="163"/>
  <c r="F31" i="163" s="1"/>
  <c r="E33" i="163"/>
  <c r="F33" i="163" s="1"/>
  <c r="E35" i="163"/>
  <c r="F35" i="163" s="1"/>
  <c r="E39" i="163"/>
  <c r="F39" i="163" s="1"/>
  <c r="E37" i="163"/>
  <c r="F37" i="163" s="1"/>
  <c r="E30" i="163"/>
  <c r="F30" i="163" s="1"/>
  <c r="E29" i="163"/>
  <c r="F29" i="163" s="1"/>
  <c r="E26" i="163"/>
  <c r="F26" i="163" s="1"/>
  <c r="E36" i="163"/>
  <c r="F36" i="163" s="1"/>
  <c r="E32" i="163"/>
  <c r="F32" i="163" s="1"/>
  <c r="E27" i="163"/>
  <c r="F27" i="163" s="1"/>
  <c r="E38" i="163"/>
  <c r="F38" i="163" s="1"/>
  <c r="E40" i="163"/>
  <c r="F40" i="163" s="1"/>
  <c r="E34" i="163"/>
  <c r="F34" i="163" s="1"/>
  <c r="E31" i="162"/>
  <c r="F31" i="162" s="1"/>
  <c r="H31" i="165"/>
  <c r="F31" i="164"/>
  <c r="E33" i="162"/>
  <c r="F33" i="162" s="1"/>
  <c r="H33" i="165"/>
  <c r="F33" i="164"/>
  <c r="E36" i="162"/>
  <c r="F36" i="162" s="1"/>
  <c r="F36" i="164"/>
  <c r="H36" i="165"/>
  <c r="E35" i="162"/>
  <c r="F35" i="162" s="1"/>
  <c r="F35" i="164"/>
  <c r="H35" i="165"/>
  <c r="E39" i="162"/>
  <c r="F39" i="162" s="1"/>
  <c r="H39" i="165"/>
  <c r="F39" i="164"/>
  <c r="E40" i="162"/>
  <c r="F40" i="162" s="1"/>
  <c r="H40" i="165"/>
  <c r="F40" i="164"/>
  <c r="E37" i="162"/>
  <c r="F37" i="162" s="1"/>
  <c r="F37" i="164"/>
  <c r="H37" i="165"/>
  <c r="E30" i="162"/>
  <c r="F30" i="162" s="1"/>
  <c r="H30" i="165"/>
  <c r="F30" i="164"/>
  <c r="E29" i="162"/>
  <c r="F29" i="162" s="1"/>
  <c r="E25" i="162"/>
  <c r="F25" i="162" s="1"/>
  <c r="F25" i="164"/>
  <c r="E26" i="162"/>
  <c r="F26" i="162" s="1"/>
  <c r="F26" i="164"/>
  <c r="E24" i="162"/>
  <c r="F24" i="162" s="1"/>
  <c r="F24" i="164"/>
  <c r="E32" i="162"/>
  <c r="F32" i="162" s="1"/>
  <c r="H32" i="165"/>
  <c r="F32" i="164"/>
  <c r="E27" i="162"/>
  <c r="F27" i="162" s="1"/>
  <c r="F27" i="164"/>
  <c r="E34" i="162"/>
  <c r="F34" i="162" s="1"/>
  <c r="F34" i="164"/>
  <c r="H34" i="165"/>
  <c r="E28" i="162"/>
  <c r="F28" i="162" s="1"/>
  <c r="F28" i="164"/>
  <c r="E38" i="162"/>
  <c r="F38" i="162" s="1"/>
  <c r="H38" i="165"/>
  <c r="F38" i="164"/>
  <c r="BA29" i="2"/>
  <c r="O32" i="154"/>
  <c r="AV32" i="154" s="1"/>
  <c r="AZ33" i="2"/>
  <c r="O31" i="154" s="1"/>
  <c r="AV31" i="154" s="1"/>
  <c r="R52" i="173" l="1"/>
  <c r="E52" i="173"/>
  <c r="F52" i="173" s="1"/>
  <c r="H52" i="173"/>
  <c r="W52" i="173"/>
  <c r="N52" i="173"/>
  <c r="L52" i="173"/>
  <c r="G52" i="173"/>
  <c r="U52" i="173"/>
  <c r="V52" i="173" s="1"/>
  <c r="K52" i="173"/>
  <c r="I52" i="173"/>
  <c r="O52" i="173"/>
  <c r="T52" i="173"/>
  <c r="Q52" i="173"/>
  <c r="R30" i="173"/>
  <c r="E30" i="173"/>
  <c r="F30" i="173" s="1"/>
  <c r="H30" i="173"/>
  <c r="W30" i="173"/>
  <c r="T30" i="173"/>
  <c r="L30" i="173"/>
  <c r="O30" i="173"/>
  <c r="I30" i="173"/>
  <c r="U30" i="173"/>
  <c r="V30" i="173" s="1"/>
  <c r="K30" i="173"/>
  <c r="Q30" i="173"/>
  <c r="G30" i="173"/>
  <c r="N30" i="173"/>
  <c r="V42" i="172"/>
  <c r="D42" i="161" s="1"/>
  <c r="F42" i="172"/>
  <c r="G42" i="172"/>
  <c r="H42" i="172" s="1"/>
  <c r="J42" i="172"/>
  <c r="K42" i="172"/>
  <c r="M42" i="172"/>
  <c r="N42" i="172"/>
  <c r="P42" i="172"/>
  <c r="S42" i="172"/>
  <c r="Q42" i="172"/>
  <c r="T42" i="172"/>
  <c r="U42" i="172" s="1"/>
  <c r="F28" i="172"/>
  <c r="V28" i="172"/>
  <c r="D28" i="161" s="1"/>
  <c r="G28" i="172"/>
  <c r="H28" i="172"/>
  <c r="J28" i="172"/>
  <c r="K28" i="172"/>
  <c r="M28" i="172"/>
  <c r="N28" i="172"/>
  <c r="P28" i="172"/>
  <c r="Q28" i="172"/>
  <c r="S28" i="172"/>
  <c r="T28" i="172"/>
  <c r="U28" i="172" s="1"/>
  <c r="E44" i="173"/>
  <c r="F44" i="173" s="1"/>
  <c r="R44" i="173"/>
  <c r="H44" i="173"/>
  <c r="O44" i="173"/>
  <c r="L44" i="173"/>
  <c r="G44" i="173"/>
  <c r="I44" i="173"/>
  <c r="Q44" i="173"/>
  <c r="W44" i="173"/>
  <c r="T44" i="173"/>
  <c r="U44" i="173"/>
  <c r="V44" i="173" s="1"/>
  <c r="K44" i="173"/>
  <c r="N44" i="173"/>
  <c r="E46" i="173"/>
  <c r="F46" i="173" s="1"/>
  <c r="R46" i="173"/>
  <c r="N46" i="173"/>
  <c r="H46" i="173"/>
  <c r="W46" i="173"/>
  <c r="K46" i="173"/>
  <c r="U46" i="173"/>
  <c r="V46" i="173" s="1"/>
  <c r="O46" i="173"/>
  <c r="I46" i="173"/>
  <c r="T46" i="173"/>
  <c r="Q46" i="173"/>
  <c r="L46" i="173"/>
  <c r="G46" i="173"/>
  <c r="U56" i="173"/>
  <c r="V56" i="173" s="1"/>
  <c r="E56" i="173"/>
  <c r="F56" i="173" s="1"/>
  <c r="N56" i="173"/>
  <c r="T56" i="173"/>
  <c r="I56" i="173"/>
  <c r="L56" i="173"/>
  <c r="G56" i="173"/>
  <c r="Q56" i="173"/>
  <c r="R56" i="173"/>
  <c r="W56" i="173"/>
  <c r="K56" i="173"/>
  <c r="H56" i="173"/>
  <c r="O56" i="173"/>
  <c r="K59" i="173"/>
  <c r="E59" i="173"/>
  <c r="F59" i="173" s="1"/>
  <c r="R59" i="173"/>
  <c r="L59" i="173"/>
  <c r="N59" i="173"/>
  <c r="Q59" i="173"/>
  <c r="T59" i="173"/>
  <c r="G59" i="173"/>
  <c r="O59" i="173"/>
  <c r="H59" i="173"/>
  <c r="W59" i="173"/>
  <c r="I59" i="173"/>
  <c r="U59" i="173"/>
  <c r="V59" i="173" s="1"/>
  <c r="V27" i="172"/>
  <c r="D27" i="161" s="1"/>
  <c r="F27" i="172"/>
  <c r="G27" i="172"/>
  <c r="H27" i="172"/>
  <c r="J27" i="172"/>
  <c r="K27" i="172"/>
  <c r="M27" i="172"/>
  <c r="N27" i="172"/>
  <c r="P27" i="172"/>
  <c r="Q27" i="172"/>
  <c r="S27" i="172"/>
  <c r="T27" i="172"/>
  <c r="U27" i="172" s="1"/>
  <c r="E26" i="173"/>
  <c r="F26" i="173" s="1"/>
  <c r="R26" i="173"/>
  <c r="O26" i="173"/>
  <c r="H26" i="173"/>
  <c r="N26" i="173"/>
  <c r="T26" i="173"/>
  <c r="I26" i="173"/>
  <c r="G26" i="173"/>
  <c r="W26" i="173"/>
  <c r="U26" i="173"/>
  <c r="V26" i="173" s="1"/>
  <c r="L26" i="173"/>
  <c r="K26" i="173"/>
  <c r="Q26" i="173"/>
  <c r="F41" i="172"/>
  <c r="V41" i="172"/>
  <c r="D41" i="161" s="1"/>
  <c r="G41" i="172"/>
  <c r="H41" i="172"/>
  <c r="J41" i="172"/>
  <c r="K41" i="172"/>
  <c r="M41" i="172"/>
  <c r="N41" i="172"/>
  <c r="P41" i="172"/>
  <c r="S41" i="172"/>
  <c r="Q41" i="172"/>
  <c r="T41" i="172"/>
  <c r="U41" i="172" s="1"/>
  <c r="U76" i="173"/>
  <c r="V76" i="173" s="1"/>
  <c r="E76" i="173"/>
  <c r="F76" i="173" s="1"/>
  <c r="H76" i="173"/>
  <c r="G76" i="173"/>
  <c r="K76" i="173"/>
  <c r="O76" i="173"/>
  <c r="I76" i="173"/>
  <c r="R76" i="173"/>
  <c r="W76" i="173"/>
  <c r="N76" i="173"/>
  <c r="Q76" i="173"/>
  <c r="L76" i="173"/>
  <c r="T76" i="173"/>
  <c r="V25" i="172"/>
  <c r="D25" i="161" s="1"/>
  <c r="F25" i="172"/>
  <c r="G25" i="172"/>
  <c r="H25" i="172"/>
  <c r="J25" i="172"/>
  <c r="K25" i="172"/>
  <c r="M25" i="172"/>
  <c r="N25" i="172"/>
  <c r="P25" i="172"/>
  <c r="Q25" i="172"/>
  <c r="S25" i="172"/>
  <c r="T25" i="172"/>
  <c r="U25" i="172" s="1"/>
  <c r="U55" i="173"/>
  <c r="V55" i="173" s="1"/>
  <c r="E55" i="173"/>
  <c r="F55" i="173" s="1"/>
  <c r="L55" i="173"/>
  <c r="H55" i="173"/>
  <c r="W55" i="173"/>
  <c r="I55" i="173"/>
  <c r="O55" i="173"/>
  <c r="R55" i="173"/>
  <c r="T55" i="173"/>
  <c r="G55" i="173"/>
  <c r="N55" i="173"/>
  <c r="K55" i="173"/>
  <c r="Q55" i="173"/>
  <c r="V54" i="172"/>
  <c r="D54" i="161" s="1"/>
  <c r="F54" i="172"/>
  <c r="G54" i="172"/>
  <c r="H54" i="172"/>
  <c r="J54" i="172"/>
  <c r="M54" i="172"/>
  <c r="K54" i="172"/>
  <c r="N54" i="172"/>
  <c r="P54" i="172"/>
  <c r="Q54" i="172"/>
  <c r="S54" i="172"/>
  <c r="T54" i="172"/>
  <c r="U54" i="172" s="1"/>
  <c r="V47" i="172"/>
  <c r="D47" i="161" s="1"/>
  <c r="F47" i="172"/>
  <c r="G47" i="172"/>
  <c r="H47" i="172"/>
  <c r="J47" i="172"/>
  <c r="K47" i="172"/>
  <c r="M47" i="172"/>
  <c r="N47" i="172"/>
  <c r="P47" i="172"/>
  <c r="Q47" i="172"/>
  <c r="S47" i="172"/>
  <c r="T47" i="172"/>
  <c r="U47" i="172" s="1"/>
  <c r="V51" i="172"/>
  <c r="D51" i="161" s="1"/>
  <c r="F51" i="172"/>
  <c r="G51" i="172"/>
  <c r="H51" i="172"/>
  <c r="J51" i="172"/>
  <c r="K51" i="172"/>
  <c r="M51" i="172"/>
  <c r="N51" i="172"/>
  <c r="P51" i="172"/>
  <c r="Q51" i="172"/>
  <c r="S51" i="172"/>
  <c r="T51" i="172"/>
  <c r="U51" i="172" s="1"/>
  <c r="F72" i="172"/>
  <c r="V72" i="172"/>
  <c r="D72" i="161" s="1"/>
  <c r="G72" i="172"/>
  <c r="H32" i="172" s="1"/>
  <c r="H72" i="172"/>
  <c r="J72" i="172"/>
  <c r="K72" i="172"/>
  <c r="M72" i="172"/>
  <c r="N72" i="172"/>
  <c r="P72" i="172"/>
  <c r="Q72" i="172"/>
  <c r="S72" i="172"/>
  <c r="T72" i="172"/>
  <c r="U72" i="172" s="1"/>
  <c r="F48" i="172"/>
  <c r="V48" i="172"/>
  <c r="D48" i="161" s="1"/>
  <c r="G48" i="172"/>
  <c r="H48" i="172"/>
  <c r="J48" i="172"/>
  <c r="K48" i="172"/>
  <c r="M48" i="172"/>
  <c r="N48" i="172"/>
  <c r="P48" i="172"/>
  <c r="Q48" i="172"/>
  <c r="S48" i="172"/>
  <c r="T48" i="172"/>
  <c r="U48" i="172" s="1"/>
  <c r="U32" i="173"/>
  <c r="V32" i="173" s="1"/>
  <c r="E32" i="173"/>
  <c r="F32" i="173" s="1"/>
  <c r="K32" i="173"/>
  <c r="T32" i="173"/>
  <c r="W32" i="173"/>
  <c r="L32" i="173"/>
  <c r="O32" i="173"/>
  <c r="N32" i="173"/>
  <c r="H32" i="173"/>
  <c r="G32" i="173"/>
  <c r="I32" i="173"/>
  <c r="R32" i="173"/>
  <c r="Q32" i="173"/>
  <c r="V45" i="172"/>
  <c r="D45" i="161" s="1"/>
  <c r="F45" i="172"/>
  <c r="G45" i="172"/>
  <c r="H45" i="172"/>
  <c r="J45" i="172"/>
  <c r="K45" i="172"/>
  <c r="M45" i="172"/>
  <c r="N45" i="172"/>
  <c r="P45" i="172"/>
  <c r="Q45" i="172"/>
  <c r="S45" i="172"/>
  <c r="T45" i="172"/>
  <c r="U45" i="172" s="1"/>
  <c r="V74" i="172"/>
  <c r="D74" i="161" s="1"/>
  <c r="F74" i="172"/>
  <c r="G74" i="172"/>
  <c r="H39" i="172" s="1"/>
  <c r="H74" i="172"/>
  <c r="J74" i="172"/>
  <c r="K74" i="172"/>
  <c r="M74" i="172"/>
  <c r="N74" i="172"/>
  <c r="P74" i="172"/>
  <c r="Q74" i="172"/>
  <c r="S74" i="172"/>
  <c r="T74" i="172"/>
  <c r="U74" i="172" s="1"/>
  <c r="U67" i="173"/>
  <c r="V67" i="173" s="1"/>
  <c r="E67" i="173"/>
  <c r="F67" i="173" s="1"/>
  <c r="N67" i="173"/>
  <c r="H67" i="173"/>
  <c r="K67" i="173"/>
  <c r="L67" i="173"/>
  <c r="Q67" i="173"/>
  <c r="G67" i="173"/>
  <c r="R67" i="173"/>
  <c r="W67" i="173"/>
  <c r="I67" i="173"/>
  <c r="O67" i="173"/>
  <c r="T67" i="173"/>
  <c r="F68" i="172"/>
  <c r="V68" i="172"/>
  <c r="D68" i="161" s="1"/>
  <c r="G68" i="172"/>
  <c r="H68" i="172"/>
  <c r="J68" i="172"/>
  <c r="K68" i="172"/>
  <c r="N68" i="172"/>
  <c r="P68" i="172"/>
  <c r="Q68" i="172"/>
  <c r="S68" i="172"/>
  <c r="T68" i="172"/>
  <c r="U68" i="172" s="1"/>
  <c r="T37" i="173"/>
  <c r="L37" i="173"/>
  <c r="E37" i="173"/>
  <c r="F37" i="173" s="1"/>
  <c r="Q37" i="173"/>
  <c r="O37" i="173"/>
  <c r="H37" i="173"/>
  <c r="I37" i="173"/>
  <c r="K37" i="173"/>
  <c r="N37" i="173"/>
  <c r="G37" i="173"/>
  <c r="U37" i="173"/>
  <c r="V37" i="173" s="1"/>
  <c r="R37" i="173"/>
  <c r="W37" i="173"/>
  <c r="V34" i="172"/>
  <c r="D34" i="161" s="1"/>
  <c r="F34" i="172"/>
  <c r="G34" i="172"/>
  <c r="H34" i="172"/>
  <c r="J34" i="172"/>
  <c r="K34" i="172"/>
  <c r="M34" i="172"/>
  <c r="N34" i="172"/>
  <c r="P34" i="172"/>
  <c r="Q34" i="172"/>
  <c r="S34" i="172"/>
  <c r="T34" i="172"/>
  <c r="U34" i="172" s="1"/>
  <c r="H38" i="173"/>
  <c r="E38" i="173"/>
  <c r="F38" i="173" s="1"/>
  <c r="R38" i="173"/>
  <c r="K38" i="173"/>
  <c r="I38" i="173"/>
  <c r="W38" i="173"/>
  <c r="N38" i="173"/>
  <c r="O38" i="173"/>
  <c r="Q38" i="173"/>
  <c r="U38" i="173"/>
  <c r="V38" i="173" s="1"/>
  <c r="G38" i="173"/>
  <c r="L38" i="173"/>
  <c r="T38" i="173"/>
  <c r="U24" i="173"/>
  <c r="V24" i="173" s="1"/>
  <c r="E24" i="173"/>
  <c r="F24" i="173" s="1"/>
  <c r="L24" i="173"/>
  <c r="G24" i="173"/>
  <c r="T24" i="173"/>
  <c r="N24" i="173"/>
  <c r="O24" i="173"/>
  <c r="W24" i="173"/>
  <c r="H24" i="173"/>
  <c r="R24" i="173"/>
  <c r="I24" i="173"/>
  <c r="Q24" i="173"/>
  <c r="K24" i="173"/>
  <c r="V53" i="172"/>
  <c r="D53" i="161" s="1"/>
  <c r="F53" i="172"/>
  <c r="G53" i="172"/>
  <c r="H53" i="172"/>
  <c r="J53" i="172"/>
  <c r="K53" i="172"/>
  <c r="M53" i="172"/>
  <c r="N53" i="172"/>
  <c r="P53" i="172"/>
  <c r="Q53" i="172"/>
  <c r="S53" i="172"/>
  <c r="T53" i="172"/>
  <c r="U53" i="172" s="1"/>
  <c r="V73" i="172"/>
  <c r="D73" i="161" s="1"/>
  <c r="F73" i="172"/>
  <c r="G73" i="172"/>
  <c r="H73" i="172" s="1"/>
  <c r="J73" i="172"/>
  <c r="K73" i="172"/>
  <c r="M73" i="172"/>
  <c r="N73" i="172"/>
  <c r="P73" i="172"/>
  <c r="Q73" i="172"/>
  <c r="S73" i="172"/>
  <c r="T73" i="172"/>
  <c r="U73" i="172" s="1"/>
  <c r="V49" i="172"/>
  <c r="D49" i="161" s="1"/>
  <c r="F49" i="172"/>
  <c r="G49" i="172"/>
  <c r="H49" i="172"/>
  <c r="J49" i="172"/>
  <c r="M49" i="172"/>
  <c r="K49" i="172"/>
  <c r="N49" i="172"/>
  <c r="P49" i="172"/>
  <c r="Q49" i="172"/>
  <c r="T49" i="172"/>
  <c r="U49" i="172" s="1"/>
  <c r="V71" i="172"/>
  <c r="D71" i="161" s="1"/>
  <c r="F71" i="172"/>
  <c r="T71" i="172"/>
  <c r="U71" i="172" s="1"/>
  <c r="M71" i="172"/>
  <c r="Q71" i="172"/>
  <c r="P71" i="172"/>
  <c r="H71" i="172"/>
  <c r="G71" i="172"/>
  <c r="J71" i="172"/>
  <c r="N71" i="172"/>
  <c r="K71" i="172"/>
  <c r="S71" i="172"/>
  <c r="F66" i="172"/>
  <c r="V66" i="172"/>
  <c r="D66" i="161" s="1"/>
  <c r="G66" i="172"/>
  <c r="H66" i="172"/>
  <c r="J66" i="172"/>
  <c r="K66" i="172"/>
  <c r="M66" i="172"/>
  <c r="N66" i="172"/>
  <c r="P66" i="172"/>
  <c r="Q66" i="172"/>
  <c r="S66" i="172"/>
  <c r="T66" i="172"/>
  <c r="U66" i="172" s="1"/>
  <c r="R43" i="173"/>
  <c r="L43" i="173"/>
  <c r="E43" i="173"/>
  <c r="F43" i="173" s="1"/>
  <c r="I43" i="173"/>
  <c r="T43" i="173"/>
  <c r="W43" i="173"/>
  <c r="U43" i="173"/>
  <c r="V43" i="173" s="1"/>
  <c r="O43" i="173"/>
  <c r="N43" i="173"/>
  <c r="K43" i="173"/>
  <c r="Q43" i="173"/>
  <c r="H43" i="173"/>
  <c r="G43" i="173"/>
  <c r="V39" i="172"/>
  <c r="D39" i="161" s="1"/>
  <c r="F39" i="172"/>
  <c r="G39" i="172"/>
  <c r="J39" i="172"/>
  <c r="K39" i="172"/>
  <c r="M39" i="172"/>
  <c r="N39" i="172"/>
  <c r="P39" i="172"/>
  <c r="Q39" i="172"/>
  <c r="S39" i="172"/>
  <c r="T39" i="172"/>
  <c r="U39" i="172" s="1"/>
  <c r="N27" i="173"/>
  <c r="E27" i="173"/>
  <c r="F27" i="173" s="1"/>
  <c r="H27" i="173"/>
  <c r="Q27" i="173"/>
  <c r="G27" i="173"/>
  <c r="O27" i="173"/>
  <c r="U27" i="173"/>
  <c r="V27" i="173" s="1"/>
  <c r="I27" i="173"/>
  <c r="K27" i="173"/>
  <c r="T27" i="173"/>
  <c r="L27" i="173"/>
  <c r="R27" i="173"/>
  <c r="W27" i="173"/>
  <c r="F62" i="172"/>
  <c r="V62" i="172"/>
  <c r="D62" i="161" s="1"/>
  <c r="G62" i="172"/>
  <c r="H62" i="172"/>
  <c r="J62" i="172"/>
  <c r="K62" i="172"/>
  <c r="M62" i="172"/>
  <c r="N62" i="172"/>
  <c r="P62" i="172"/>
  <c r="Q62" i="172"/>
  <c r="S62" i="172"/>
  <c r="T62" i="172"/>
  <c r="U62" i="172" s="1"/>
  <c r="T41" i="173"/>
  <c r="I41" i="173"/>
  <c r="E41" i="173"/>
  <c r="F41" i="173" s="1"/>
  <c r="R41" i="173"/>
  <c r="H41" i="173"/>
  <c r="Q41" i="173"/>
  <c r="N41" i="173"/>
  <c r="G41" i="173"/>
  <c r="O41" i="173"/>
  <c r="K41" i="173"/>
  <c r="L41" i="173"/>
  <c r="U41" i="173"/>
  <c r="V41" i="173" s="1"/>
  <c r="W41" i="173"/>
  <c r="F64" i="172"/>
  <c r="V64" i="172"/>
  <c r="D64" i="161" s="1"/>
  <c r="G64" i="172"/>
  <c r="H64" i="172"/>
  <c r="J64" i="172"/>
  <c r="K64" i="172"/>
  <c r="M64" i="172"/>
  <c r="N64" i="172"/>
  <c r="P64" i="172"/>
  <c r="Q64" i="172"/>
  <c r="S64" i="172"/>
  <c r="T64" i="172"/>
  <c r="U64" i="172" s="1"/>
  <c r="U25" i="173"/>
  <c r="V25" i="173" s="1"/>
  <c r="O25" i="173"/>
  <c r="H25" i="173"/>
  <c r="E25" i="173"/>
  <c r="F25" i="173" s="1"/>
  <c r="G25" i="173"/>
  <c r="T25" i="173"/>
  <c r="N25" i="173"/>
  <c r="L25" i="173"/>
  <c r="W25" i="173"/>
  <c r="R25" i="173"/>
  <c r="I25" i="173"/>
  <c r="Q25" i="173"/>
  <c r="K25" i="173"/>
  <c r="U54" i="173"/>
  <c r="V54" i="173" s="1"/>
  <c r="E54" i="173"/>
  <c r="F54" i="173" s="1"/>
  <c r="W54" i="173"/>
  <c r="R54" i="173"/>
  <c r="L54" i="173"/>
  <c r="H54" i="173"/>
  <c r="K54" i="173"/>
  <c r="T54" i="173"/>
  <c r="O54" i="173"/>
  <c r="I54" i="173"/>
  <c r="N54" i="173"/>
  <c r="Q54" i="173"/>
  <c r="G54" i="173"/>
  <c r="R47" i="173"/>
  <c r="E47" i="173"/>
  <c r="F47" i="173" s="1"/>
  <c r="N47" i="173"/>
  <c r="H47" i="173"/>
  <c r="W47" i="173"/>
  <c r="I47" i="173"/>
  <c r="O47" i="173"/>
  <c r="U47" i="173"/>
  <c r="V47" i="173" s="1"/>
  <c r="T47" i="173"/>
  <c r="G47" i="173"/>
  <c r="K47" i="173"/>
  <c r="Q47" i="173"/>
  <c r="L47" i="173"/>
  <c r="R51" i="173"/>
  <c r="E51" i="173"/>
  <c r="F51" i="173" s="1"/>
  <c r="H51" i="173"/>
  <c r="W51" i="173"/>
  <c r="I51" i="173"/>
  <c r="U51" i="173"/>
  <c r="V51" i="173" s="1"/>
  <c r="O51" i="173"/>
  <c r="N51" i="173"/>
  <c r="T51" i="173"/>
  <c r="Q51" i="173"/>
  <c r="L51" i="173"/>
  <c r="G51" i="173"/>
  <c r="K51" i="173"/>
  <c r="U72" i="173"/>
  <c r="V72" i="173" s="1"/>
  <c r="E72" i="173"/>
  <c r="F72" i="173" s="1"/>
  <c r="W72" i="173"/>
  <c r="N72" i="173"/>
  <c r="R72" i="173"/>
  <c r="H72" i="173"/>
  <c r="L72" i="173"/>
  <c r="I72" i="173"/>
  <c r="O72" i="173"/>
  <c r="T72" i="173"/>
  <c r="G72" i="173"/>
  <c r="K72" i="173"/>
  <c r="Q72" i="173"/>
  <c r="N48" i="173"/>
  <c r="E48" i="173"/>
  <c r="F48" i="173" s="1"/>
  <c r="R48" i="173"/>
  <c r="L48" i="173"/>
  <c r="W48" i="173"/>
  <c r="H48" i="173"/>
  <c r="I48" i="173"/>
  <c r="G48" i="173"/>
  <c r="Q48" i="173"/>
  <c r="U48" i="173"/>
  <c r="V48" i="173" s="1"/>
  <c r="K48" i="173"/>
  <c r="T48" i="173"/>
  <c r="O48" i="173"/>
  <c r="F32" i="172"/>
  <c r="V32" i="172"/>
  <c r="D32" i="161" s="1"/>
  <c r="G32" i="172"/>
  <c r="J32" i="172"/>
  <c r="K32" i="172"/>
  <c r="M32" i="172"/>
  <c r="N32" i="172"/>
  <c r="Q32" i="172"/>
  <c r="S32" i="172"/>
  <c r="T32" i="172"/>
  <c r="U32" i="172" s="1"/>
  <c r="E45" i="173"/>
  <c r="F45" i="173" s="1"/>
  <c r="N45" i="173"/>
  <c r="U45" i="173"/>
  <c r="V45" i="173" s="1"/>
  <c r="R45" i="173"/>
  <c r="W45" i="173"/>
  <c r="I45" i="173"/>
  <c r="H45" i="173"/>
  <c r="G45" i="173"/>
  <c r="Q45" i="173"/>
  <c r="L45" i="173"/>
  <c r="K45" i="173"/>
  <c r="O45" i="173"/>
  <c r="T45" i="173"/>
  <c r="V58" i="172"/>
  <c r="D58" i="161" s="1"/>
  <c r="F58" i="172"/>
  <c r="G58" i="172"/>
  <c r="H58" i="172"/>
  <c r="J58" i="172"/>
  <c r="K58" i="172"/>
  <c r="M58" i="172"/>
  <c r="N58" i="172"/>
  <c r="P58" i="172"/>
  <c r="Q58" i="172"/>
  <c r="S58" i="172"/>
  <c r="T58" i="172"/>
  <c r="U58" i="172" s="1"/>
  <c r="U74" i="173"/>
  <c r="V74" i="173" s="1"/>
  <c r="E74" i="173"/>
  <c r="F74" i="173" s="1"/>
  <c r="G74" i="173"/>
  <c r="N74" i="173"/>
  <c r="W74" i="173"/>
  <c r="H74" i="173"/>
  <c r="L74" i="173"/>
  <c r="I74" i="173"/>
  <c r="O74" i="173"/>
  <c r="K74" i="173"/>
  <c r="T74" i="173"/>
  <c r="Q74" i="173"/>
  <c r="R74" i="173"/>
  <c r="F40" i="172"/>
  <c r="V40" i="172"/>
  <c r="D40" i="161" s="1"/>
  <c r="G40" i="172"/>
  <c r="H40" i="172"/>
  <c r="J40" i="172"/>
  <c r="K40" i="172"/>
  <c r="M40" i="172"/>
  <c r="N40" i="172"/>
  <c r="P40" i="172"/>
  <c r="S40" i="172"/>
  <c r="Q40" i="172"/>
  <c r="T40" i="172"/>
  <c r="U40" i="172" s="1"/>
  <c r="U68" i="173"/>
  <c r="V68" i="173" s="1"/>
  <c r="E68" i="173"/>
  <c r="F68" i="173" s="1"/>
  <c r="W68" i="173"/>
  <c r="H68" i="173"/>
  <c r="L68" i="173"/>
  <c r="I68" i="173"/>
  <c r="O68" i="173"/>
  <c r="K68" i="173"/>
  <c r="T68" i="173"/>
  <c r="Q68" i="173"/>
  <c r="G68" i="173"/>
  <c r="R68" i="173"/>
  <c r="N68" i="173"/>
  <c r="V63" i="172"/>
  <c r="D63" i="161" s="1"/>
  <c r="F63" i="172"/>
  <c r="S63" i="172"/>
  <c r="T63" i="172"/>
  <c r="U63" i="172" s="1"/>
  <c r="K63" i="172"/>
  <c r="P63" i="172"/>
  <c r="G63" i="172"/>
  <c r="H63" i="172"/>
  <c r="J63" i="172"/>
  <c r="N63" i="172"/>
  <c r="Q63" i="172"/>
  <c r="M63" i="172"/>
  <c r="U34" i="173"/>
  <c r="V34" i="173" s="1"/>
  <c r="E34" i="173"/>
  <c r="F34" i="173" s="1"/>
  <c r="R34" i="173"/>
  <c r="O34" i="173"/>
  <c r="N34" i="173"/>
  <c r="H34" i="173"/>
  <c r="K34" i="173"/>
  <c r="Q34" i="173"/>
  <c r="G34" i="173"/>
  <c r="L34" i="173"/>
  <c r="T34" i="173"/>
  <c r="I34" i="173"/>
  <c r="W34" i="173"/>
  <c r="V33" i="172"/>
  <c r="D33" i="161" s="1"/>
  <c r="F33" i="172"/>
  <c r="G33" i="172"/>
  <c r="J33" i="172"/>
  <c r="K33" i="172"/>
  <c r="M33" i="172"/>
  <c r="N33" i="172"/>
  <c r="P33" i="172"/>
  <c r="Q33" i="172"/>
  <c r="S33" i="172"/>
  <c r="T33" i="172"/>
  <c r="U33" i="172" s="1"/>
  <c r="F24" i="172"/>
  <c r="V24" i="172"/>
  <c r="D24" i="161" s="1"/>
  <c r="S24" i="172"/>
  <c r="M24" i="172"/>
  <c r="G24" i="172"/>
  <c r="T24" i="172"/>
  <c r="U24" i="172" s="1"/>
  <c r="K24" i="172"/>
  <c r="Q24" i="172"/>
  <c r="J24" i="172"/>
  <c r="P24" i="172"/>
  <c r="H24" i="172"/>
  <c r="N24" i="172"/>
  <c r="U53" i="173"/>
  <c r="V53" i="173" s="1"/>
  <c r="E53" i="173"/>
  <c r="F53" i="173" s="1"/>
  <c r="R53" i="173"/>
  <c r="N53" i="173"/>
  <c r="H53" i="173"/>
  <c r="W53" i="173"/>
  <c r="I53" i="173"/>
  <c r="G53" i="173"/>
  <c r="Q53" i="173"/>
  <c r="K53" i="173"/>
  <c r="O53" i="173"/>
  <c r="L53" i="173"/>
  <c r="T53" i="173"/>
  <c r="U73" i="173"/>
  <c r="V73" i="173" s="1"/>
  <c r="E73" i="173"/>
  <c r="F73" i="173" s="1"/>
  <c r="H73" i="173"/>
  <c r="K73" i="173"/>
  <c r="L73" i="173"/>
  <c r="Q73" i="173"/>
  <c r="O73" i="173"/>
  <c r="T73" i="173"/>
  <c r="I73" i="173"/>
  <c r="G73" i="173"/>
  <c r="R73" i="173"/>
  <c r="N73" i="173"/>
  <c r="W73" i="173"/>
  <c r="N49" i="173"/>
  <c r="E49" i="173"/>
  <c r="F49" i="173" s="1"/>
  <c r="L49" i="173"/>
  <c r="W49" i="173"/>
  <c r="I49" i="173"/>
  <c r="H49" i="173"/>
  <c r="G49" i="173"/>
  <c r="R49" i="173"/>
  <c r="K49" i="173"/>
  <c r="U49" i="173"/>
  <c r="V49" i="173" s="1"/>
  <c r="O49" i="173"/>
  <c r="Q49" i="173"/>
  <c r="T49" i="173"/>
  <c r="U71" i="173"/>
  <c r="V71" i="173" s="1"/>
  <c r="E71" i="173"/>
  <c r="F71" i="173" s="1"/>
  <c r="N71" i="173"/>
  <c r="H71" i="173"/>
  <c r="K71" i="173"/>
  <c r="L71" i="173"/>
  <c r="Q71" i="173"/>
  <c r="G71" i="173"/>
  <c r="O71" i="173"/>
  <c r="T71" i="173"/>
  <c r="I71" i="173"/>
  <c r="W71" i="173"/>
  <c r="R71" i="173"/>
  <c r="U66" i="173"/>
  <c r="V66" i="173" s="1"/>
  <c r="E66" i="173"/>
  <c r="F66" i="173" s="1"/>
  <c r="G66" i="173"/>
  <c r="H66" i="173"/>
  <c r="L66" i="173"/>
  <c r="I66" i="173"/>
  <c r="N66" i="173"/>
  <c r="O66" i="173"/>
  <c r="K66" i="173"/>
  <c r="T66" i="173"/>
  <c r="Q66" i="173"/>
  <c r="W66" i="173"/>
  <c r="R66" i="173"/>
  <c r="V43" i="172"/>
  <c r="D43" i="161" s="1"/>
  <c r="F43" i="172"/>
  <c r="G43" i="172"/>
  <c r="H43" i="172"/>
  <c r="J43" i="172"/>
  <c r="K43" i="172"/>
  <c r="M43" i="172"/>
  <c r="N43" i="172"/>
  <c r="P43" i="172"/>
  <c r="S43" i="172"/>
  <c r="Q43" i="172"/>
  <c r="T43" i="172"/>
  <c r="U43" i="172" s="1"/>
  <c r="V35" i="172"/>
  <c r="D35" i="161" s="1"/>
  <c r="F35" i="172"/>
  <c r="G35" i="172"/>
  <c r="H35" i="172"/>
  <c r="J35" i="172"/>
  <c r="K35" i="172"/>
  <c r="M35" i="172"/>
  <c r="N35" i="172"/>
  <c r="P35" i="172"/>
  <c r="S35" i="172"/>
  <c r="Q35" i="172"/>
  <c r="T35" i="172"/>
  <c r="U35" i="172" s="1"/>
  <c r="R39" i="173"/>
  <c r="L39" i="173"/>
  <c r="E39" i="173"/>
  <c r="F39" i="173" s="1"/>
  <c r="I39" i="173"/>
  <c r="T39" i="173"/>
  <c r="Q39" i="173"/>
  <c r="H39" i="173"/>
  <c r="O39" i="173"/>
  <c r="U39" i="173"/>
  <c r="V39" i="173" s="1"/>
  <c r="N39" i="173"/>
  <c r="W39" i="173"/>
  <c r="K39" i="173"/>
  <c r="G39" i="173"/>
  <c r="F36" i="172"/>
  <c r="V36" i="172"/>
  <c r="D36" i="161" s="1"/>
  <c r="G36" i="172"/>
  <c r="H36" i="172"/>
  <c r="J36" i="172"/>
  <c r="K36" i="172"/>
  <c r="N36" i="172"/>
  <c r="P36" i="172"/>
  <c r="Q36" i="172"/>
  <c r="S36" i="172"/>
  <c r="T36" i="172"/>
  <c r="U36" i="172" s="1"/>
  <c r="E62" i="173"/>
  <c r="F62" i="173" s="1"/>
  <c r="T62" i="173"/>
  <c r="W62" i="173"/>
  <c r="R62" i="173"/>
  <c r="H62" i="173"/>
  <c r="Q62" i="173"/>
  <c r="K62" i="173"/>
  <c r="U62" i="173"/>
  <c r="V62" i="173" s="1"/>
  <c r="N62" i="173"/>
  <c r="L62" i="173"/>
  <c r="G62" i="173"/>
  <c r="O62" i="173"/>
  <c r="I62" i="173"/>
  <c r="V75" i="172"/>
  <c r="D75" i="161" s="1"/>
  <c r="F75" i="172"/>
  <c r="G75" i="172"/>
  <c r="H75" i="172"/>
  <c r="J75" i="172"/>
  <c r="M75" i="172"/>
  <c r="K75" i="172"/>
  <c r="N75" i="172"/>
  <c r="P75" i="172"/>
  <c r="Q75" i="172"/>
  <c r="S75" i="172"/>
  <c r="T75" i="172"/>
  <c r="U75" i="172" s="1"/>
  <c r="U64" i="173"/>
  <c r="V64" i="173" s="1"/>
  <c r="E64" i="173"/>
  <c r="F64" i="173" s="1"/>
  <c r="W64" i="173"/>
  <c r="R64" i="173"/>
  <c r="G64" i="173"/>
  <c r="N64" i="173"/>
  <c r="H64" i="173"/>
  <c r="L64" i="173"/>
  <c r="I64" i="173"/>
  <c r="O64" i="173"/>
  <c r="T64" i="173"/>
  <c r="K64" i="173"/>
  <c r="Q64" i="173"/>
  <c r="V23" i="172"/>
  <c r="D23" i="161" s="1"/>
  <c r="F23" i="172"/>
  <c r="G23" i="172"/>
  <c r="H59" i="172" s="1"/>
  <c r="H23" i="172"/>
  <c r="J23" i="172"/>
  <c r="K23" i="172"/>
  <c r="M23" i="172"/>
  <c r="N23" i="172"/>
  <c r="P23" i="172"/>
  <c r="Q23" i="172"/>
  <c r="S23" i="172"/>
  <c r="T23" i="172"/>
  <c r="U23" i="172" s="1"/>
  <c r="V31" i="172"/>
  <c r="D31" i="161" s="1"/>
  <c r="F31" i="172"/>
  <c r="S31" i="172"/>
  <c r="K31" i="172"/>
  <c r="P31" i="172"/>
  <c r="M31" i="172"/>
  <c r="T31" i="172"/>
  <c r="U31" i="172" s="1"/>
  <c r="J31" i="172"/>
  <c r="G31" i="172"/>
  <c r="Q31" i="172"/>
  <c r="H31" i="172"/>
  <c r="N31" i="172"/>
  <c r="V69" i="172"/>
  <c r="D69" i="161" s="1"/>
  <c r="F69" i="172"/>
  <c r="G69" i="172"/>
  <c r="H69" i="172"/>
  <c r="J69" i="172"/>
  <c r="M69" i="172"/>
  <c r="K69" i="172"/>
  <c r="P69" i="172"/>
  <c r="N69" i="172"/>
  <c r="Q69" i="172"/>
  <c r="S69" i="172"/>
  <c r="T69" i="172"/>
  <c r="U69" i="172" s="1"/>
  <c r="F50" i="172"/>
  <c r="V50" i="172"/>
  <c r="D50" i="161" s="1"/>
  <c r="G50" i="172"/>
  <c r="H50" i="172"/>
  <c r="J50" i="172"/>
  <c r="K50" i="172"/>
  <c r="M50" i="172"/>
  <c r="N50" i="172"/>
  <c r="P50" i="172"/>
  <c r="Q50" i="172"/>
  <c r="S50" i="172"/>
  <c r="T50" i="172"/>
  <c r="U50" i="172" s="1"/>
  <c r="V22" i="172"/>
  <c r="D22" i="161" s="1"/>
  <c r="F22" i="172"/>
  <c r="G22" i="172"/>
  <c r="H22" i="172"/>
  <c r="J22" i="172"/>
  <c r="K22" i="172"/>
  <c r="M22" i="172"/>
  <c r="N22" i="172"/>
  <c r="P22" i="172"/>
  <c r="Q22" i="172"/>
  <c r="S22" i="172"/>
  <c r="T22" i="172"/>
  <c r="U22" i="172" s="1"/>
  <c r="F29" i="172"/>
  <c r="V29" i="172"/>
  <c r="D29" i="161" s="1"/>
  <c r="G29" i="172"/>
  <c r="H29" i="172"/>
  <c r="J29" i="172"/>
  <c r="K29" i="172"/>
  <c r="M29" i="172"/>
  <c r="N29" i="172"/>
  <c r="P29" i="172"/>
  <c r="Q29" i="172"/>
  <c r="S29" i="172"/>
  <c r="T29" i="172"/>
  <c r="U29" i="172" s="1"/>
  <c r="V70" i="172"/>
  <c r="D70" i="161" s="1"/>
  <c r="F70" i="172"/>
  <c r="G70" i="172"/>
  <c r="H70" i="172"/>
  <c r="J70" i="172"/>
  <c r="K70" i="172"/>
  <c r="N70" i="172"/>
  <c r="P70" i="172"/>
  <c r="Q70" i="172"/>
  <c r="S70" i="172"/>
  <c r="T70" i="172"/>
  <c r="U70" i="172" s="1"/>
  <c r="V57" i="172"/>
  <c r="D57" i="161" s="1"/>
  <c r="F57" i="172"/>
  <c r="G57" i="172"/>
  <c r="H57" i="172"/>
  <c r="J57" i="172"/>
  <c r="K57" i="172"/>
  <c r="N57" i="172"/>
  <c r="P57" i="172"/>
  <c r="Q57" i="172"/>
  <c r="S57" i="172"/>
  <c r="T57" i="172"/>
  <c r="U57" i="172" s="1"/>
  <c r="E58" i="173"/>
  <c r="F58" i="173" s="1"/>
  <c r="L58" i="173"/>
  <c r="N58" i="173"/>
  <c r="O58" i="173"/>
  <c r="R58" i="173"/>
  <c r="H58" i="173"/>
  <c r="I58" i="173"/>
  <c r="U58" i="173"/>
  <c r="V58" i="173" s="1"/>
  <c r="W58" i="173"/>
  <c r="Q58" i="173"/>
  <c r="K58" i="173"/>
  <c r="T58" i="173"/>
  <c r="G58" i="173"/>
  <c r="F60" i="172"/>
  <c r="V60" i="172"/>
  <c r="D60" i="161" s="1"/>
  <c r="G60" i="172"/>
  <c r="H60" i="172"/>
  <c r="J60" i="172"/>
  <c r="K60" i="172"/>
  <c r="M60" i="172"/>
  <c r="N60" i="172"/>
  <c r="P60" i="172"/>
  <c r="Q60" i="172"/>
  <c r="S60" i="172"/>
  <c r="T60" i="172"/>
  <c r="U60" i="172" s="1"/>
  <c r="U40" i="173"/>
  <c r="V40" i="173" s="1"/>
  <c r="E40" i="173"/>
  <c r="F40" i="173" s="1"/>
  <c r="R40" i="173"/>
  <c r="W40" i="173"/>
  <c r="Q40" i="173"/>
  <c r="I40" i="173"/>
  <c r="G40" i="173"/>
  <c r="L40" i="173"/>
  <c r="O40" i="173"/>
  <c r="T40" i="173"/>
  <c r="H40" i="173"/>
  <c r="K40" i="173"/>
  <c r="N40" i="173"/>
  <c r="V65" i="172"/>
  <c r="D65" i="161" s="1"/>
  <c r="F65" i="172"/>
  <c r="G65" i="172"/>
  <c r="H65" i="172" s="1"/>
  <c r="J65" i="172"/>
  <c r="K65" i="172"/>
  <c r="M65" i="172"/>
  <c r="N65" i="172"/>
  <c r="P65" i="172"/>
  <c r="Q65" i="172"/>
  <c r="S65" i="172"/>
  <c r="T65" i="172"/>
  <c r="U65" i="172" s="1"/>
  <c r="U63" i="173"/>
  <c r="V63" i="173" s="1"/>
  <c r="E63" i="173"/>
  <c r="F63" i="173" s="1"/>
  <c r="N63" i="173"/>
  <c r="H63" i="173"/>
  <c r="K63" i="173"/>
  <c r="L63" i="173"/>
  <c r="Q63" i="173"/>
  <c r="W63" i="173"/>
  <c r="O63" i="173"/>
  <c r="T63" i="173"/>
  <c r="I63" i="173"/>
  <c r="R63" i="173"/>
  <c r="G63" i="173"/>
  <c r="V61" i="172"/>
  <c r="D61" i="161" s="1"/>
  <c r="F61" i="172"/>
  <c r="G61" i="172"/>
  <c r="H61" i="172"/>
  <c r="J61" i="172"/>
  <c r="K61" i="172"/>
  <c r="M61" i="172"/>
  <c r="N61" i="172"/>
  <c r="P61" i="172"/>
  <c r="Q61" i="172"/>
  <c r="S61" i="172"/>
  <c r="T61" i="172"/>
  <c r="U61" i="172" s="1"/>
  <c r="N33" i="173"/>
  <c r="Q33" i="173"/>
  <c r="E33" i="173"/>
  <c r="F33" i="173" s="1"/>
  <c r="I33" i="173"/>
  <c r="R33" i="173"/>
  <c r="L33" i="173"/>
  <c r="G33" i="173"/>
  <c r="K33" i="173"/>
  <c r="T33" i="173"/>
  <c r="U33" i="173"/>
  <c r="V33" i="173" s="1"/>
  <c r="W33" i="173"/>
  <c r="H33" i="173"/>
  <c r="O33" i="173"/>
  <c r="F52" i="172"/>
  <c r="V52" i="172"/>
  <c r="D52" i="161" s="1"/>
  <c r="G52" i="172"/>
  <c r="H33" i="172" s="1"/>
  <c r="I33" i="172" s="1"/>
  <c r="H52" i="172"/>
  <c r="J52" i="172"/>
  <c r="K52" i="172"/>
  <c r="M52" i="172"/>
  <c r="N52" i="172"/>
  <c r="P52" i="172"/>
  <c r="Q52" i="172"/>
  <c r="S52" i="172"/>
  <c r="T52" i="172"/>
  <c r="U52" i="172" s="1"/>
  <c r="F30" i="172"/>
  <c r="V30" i="172"/>
  <c r="D30" i="161" s="1"/>
  <c r="G30" i="172"/>
  <c r="H30" i="172"/>
  <c r="J30" i="172"/>
  <c r="K30" i="172"/>
  <c r="M30" i="172"/>
  <c r="N30" i="172"/>
  <c r="P30" i="172"/>
  <c r="Q30" i="172"/>
  <c r="S30" i="172"/>
  <c r="T30" i="172"/>
  <c r="U30" i="172" s="1"/>
  <c r="U42" i="173"/>
  <c r="V42" i="173" s="1"/>
  <c r="E42" i="173"/>
  <c r="F42" i="173" s="1"/>
  <c r="G42" i="173"/>
  <c r="Q42" i="173"/>
  <c r="H42" i="173"/>
  <c r="W42" i="173"/>
  <c r="N42" i="173"/>
  <c r="R42" i="173"/>
  <c r="O42" i="173"/>
  <c r="I42" i="173"/>
  <c r="K42" i="173"/>
  <c r="L42" i="173"/>
  <c r="T42" i="173"/>
  <c r="R28" i="173"/>
  <c r="E28" i="173"/>
  <c r="F28" i="173" s="1"/>
  <c r="H28" i="173"/>
  <c r="O28" i="173"/>
  <c r="L28" i="173"/>
  <c r="Q28" i="173"/>
  <c r="W28" i="173"/>
  <c r="T28" i="173"/>
  <c r="K28" i="173"/>
  <c r="N28" i="173"/>
  <c r="U28" i="173"/>
  <c r="V28" i="173" s="1"/>
  <c r="G28" i="173"/>
  <c r="I28" i="173"/>
  <c r="F44" i="172"/>
  <c r="V44" i="172"/>
  <c r="D44" i="161" s="1"/>
  <c r="G44" i="172"/>
  <c r="H44" i="172"/>
  <c r="J44" i="172"/>
  <c r="K44" i="172"/>
  <c r="M44" i="172"/>
  <c r="N44" i="172"/>
  <c r="P44" i="172"/>
  <c r="Q44" i="172"/>
  <c r="S44" i="172"/>
  <c r="T44" i="172"/>
  <c r="U44" i="172" s="1"/>
  <c r="F46" i="172"/>
  <c r="V46" i="172"/>
  <c r="D46" i="161" s="1"/>
  <c r="G46" i="172"/>
  <c r="H46" i="172"/>
  <c r="J46" i="172"/>
  <c r="K46" i="172"/>
  <c r="M46" i="172"/>
  <c r="N46" i="172"/>
  <c r="P46" i="172"/>
  <c r="Q46" i="172"/>
  <c r="S46" i="172"/>
  <c r="T46" i="172"/>
  <c r="U46" i="172" s="1"/>
  <c r="F56" i="172"/>
  <c r="V56" i="172"/>
  <c r="D56" i="161" s="1"/>
  <c r="G56" i="172"/>
  <c r="H56" i="172"/>
  <c r="J56" i="172"/>
  <c r="K56" i="172"/>
  <c r="M56" i="172"/>
  <c r="N56" i="172"/>
  <c r="P56" i="172"/>
  <c r="S56" i="172"/>
  <c r="Q56" i="172"/>
  <c r="T56" i="172"/>
  <c r="U56" i="172" s="1"/>
  <c r="V59" i="172"/>
  <c r="D59" i="161" s="1"/>
  <c r="F59" i="172"/>
  <c r="G59" i="172"/>
  <c r="J59" i="172"/>
  <c r="K59" i="172"/>
  <c r="M59" i="172"/>
  <c r="N59" i="172"/>
  <c r="P59" i="172"/>
  <c r="Q59" i="172"/>
  <c r="S59" i="172"/>
  <c r="T59" i="172"/>
  <c r="U59" i="172" s="1"/>
  <c r="R35" i="173"/>
  <c r="E35" i="173"/>
  <c r="F35" i="173" s="1"/>
  <c r="L35" i="173"/>
  <c r="I35" i="173"/>
  <c r="T35" i="173"/>
  <c r="K35" i="173"/>
  <c r="N35" i="173"/>
  <c r="U35" i="173"/>
  <c r="V35" i="173" s="1"/>
  <c r="W35" i="173"/>
  <c r="Q35" i="173"/>
  <c r="H35" i="173"/>
  <c r="O35" i="173"/>
  <c r="G35" i="173"/>
  <c r="V26" i="172"/>
  <c r="D26" i="161" s="1"/>
  <c r="F26" i="172"/>
  <c r="G26" i="172"/>
  <c r="H26" i="172" s="1"/>
  <c r="J26" i="172"/>
  <c r="K26" i="172"/>
  <c r="M26" i="172"/>
  <c r="N26" i="172" s="1"/>
  <c r="Q26" i="172"/>
  <c r="P26" i="172"/>
  <c r="S26" i="172"/>
  <c r="T26" i="172"/>
  <c r="U26" i="172" s="1"/>
  <c r="E36" i="173"/>
  <c r="F36" i="173" s="1"/>
  <c r="R36" i="173"/>
  <c r="H36" i="173"/>
  <c r="G36" i="173"/>
  <c r="N36" i="173"/>
  <c r="U36" i="173"/>
  <c r="V36" i="173" s="1"/>
  <c r="Q36" i="173"/>
  <c r="W36" i="173"/>
  <c r="L36" i="173"/>
  <c r="O36" i="173"/>
  <c r="T36" i="173"/>
  <c r="K36" i="173"/>
  <c r="I36" i="173"/>
  <c r="F76" i="172"/>
  <c r="V76" i="172"/>
  <c r="D76" i="161" s="1"/>
  <c r="G76" i="172"/>
  <c r="H76" i="172" s="1"/>
  <c r="J76" i="172"/>
  <c r="K76" i="172"/>
  <c r="M76" i="172"/>
  <c r="N76" i="172"/>
  <c r="P76" i="172"/>
  <c r="S76" i="172"/>
  <c r="Q76" i="172"/>
  <c r="T76" i="172"/>
  <c r="U76" i="172" s="1"/>
  <c r="U75" i="173"/>
  <c r="V75" i="173" s="1"/>
  <c r="E75" i="173"/>
  <c r="F75" i="173" s="1"/>
  <c r="N75" i="173"/>
  <c r="H75" i="173"/>
  <c r="K75" i="173"/>
  <c r="L75" i="173"/>
  <c r="Q75" i="173"/>
  <c r="R75" i="173"/>
  <c r="G75" i="173"/>
  <c r="O75" i="173"/>
  <c r="T75" i="173"/>
  <c r="W75" i="173"/>
  <c r="I75" i="173"/>
  <c r="V55" i="172"/>
  <c r="D55" i="161" s="1"/>
  <c r="F55" i="172"/>
  <c r="G55" i="172"/>
  <c r="H55" i="172"/>
  <c r="J55" i="172"/>
  <c r="K55" i="172"/>
  <c r="M55" i="172"/>
  <c r="N55" i="172"/>
  <c r="P55" i="172"/>
  <c r="Q55" i="172"/>
  <c r="S55" i="172"/>
  <c r="T55" i="172"/>
  <c r="U55" i="172" s="1"/>
  <c r="U23" i="173"/>
  <c r="V23" i="173" s="1"/>
  <c r="E23" i="173"/>
  <c r="F23" i="173" s="1"/>
  <c r="O23" i="173"/>
  <c r="H23" i="173"/>
  <c r="G23" i="173"/>
  <c r="T23" i="173"/>
  <c r="L23" i="173"/>
  <c r="N23" i="173"/>
  <c r="W23" i="173"/>
  <c r="K23" i="173"/>
  <c r="R23" i="173"/>
  <c r="I23" i="173"/>
  <c r="Q23" i="173"/>
  <c r="R31" i="173"/>
  <c r="E31" i="173"/>
  <c r="F31" i="173" s="1"/>
  <c r="T31" i="173"/>
  <c r="L31" i="173"/>
  <c r="I31" i="173"/>
  <c r="Q31" i="173"/>
  <c r="H31" i="173"/>
  <c r="G31" i="173"/>
  <c r="U31" i="173"/>
  <c r="V31" i="173" s="1"/>
  <c r="W31" i="173"/>
  <c r="O31" i="173"/>
  <c r="N31" i="173"/>
  <c r="K31" i="173"/>
  <c r="U69" i="173"/>
  <c r="V69" i="173" s="1"/>
  <c r="E69" i="173"/>
  <c r="F69" i="173" s="1"/>
  <c r="H69" i="173"/>
  <c r="K69" i="173"/>
  <c r="L69" i="173"/>
  <c r="Q69" i="173"/>
  <c r="G69" i="173"/>
  <c r="N69" i="173"/>
  <c r="W69" i="173"/>
  <c r="O69" i="173"/>
  <c r="T69" i="173"/>
  <c r="I69" i="173"/>
  <c r="R69" i="173"/>
  <c r="E50" i="173"/>
  <c r="F50" i="173" s="1"/>
  <c r="R50" i="173"/>
  <c r="N50" i="173"/>
  <c r="H50" i="173"/>
  <c r="W50" i="173"/>
  <c r="U50" i="173"/>
  <c r="V50" i="173" s="1"/>
  <c r="K50" i="173"/>
  <c r="Q50" i="173"/>
  <c r="T50" i="173"/>
  <c r="O50" i="173"/>
  <c r="L50" i="173"/>
  <c r="I50" i="173"/>
  <c r="G50" i="173"/>
  <c r="U22" i="173"/>
  <c r="V22" i="173" s="1"/>
  <c r="E22" i="173"/>
  <c r="F22" i="173" s="1"/>
  <c r="H22" i="173"/>
  <c r="N22" i="173"/>
  <c r="T22" i="173"/>
  <c r="L22" i="173"/>
  <c r="W22" i="173"/>
  <c r="O22" i="173"/>
  <c r="R22" i="173"/>
  <c r="I22" i="173"/>
  <c r="G22" i="173"/>
  <c r="Q22" i="173"/>
  <c r="K22" i="173"/>
  <c r="T29" i="173"/>
  <c r="H29" i="173"/>
  <c r="E29" i="173"/>
  <c r="F29" i="173" s="1"/>
  <c r="O29" i="173"/>
  <c r="R29" i="173"/>
  <c r="G29" i="173"/>
  <c r="I29" i="173"/>
  <c r="U29" i="173"/>
  <c r="V29" i="173" s="1"/>
  <c r="N29" i="173"/>
  <c r="Q29" i="173"/>
  <c r="L29" i="173"/>
  <c r="W29" i="173"/>
  <c r="K29" i="173"/>
  <c r="U70" i="173"/>
  <c r="V70" i="173" s="1"/>
  <c r="E70" i="173"/>
  <c r="F70" i="173" s="1"/>
  <c r="G70" i="173"/>
  <c r="W70" i="173"/>
  <c r="O70" i="173"/>
  <c r="K70" i="173"/>
  <c r="T70" i="173"/>
  <c r="Q70" i="173"/>
  <c r="R70" i="173"/>
  <c r="N70" i="173"/>
  <c r="I70" i="173"/>
  <c r="H70" i="173"/>
  <c r="L70" i="173"/>
  <c r="K57" i="173"/>
  <c r="E57" i="173"/>
  <c r="F57" i="173" s="1"/>
  <c r="R57" i="173"/>
  <c r="T57" i="173"/>
  <c r="W57" i="173"/>
  <c r="Q57" i="173"/>
  <c r="O57" i="173"/>
  <c r="I57" i="173"/>
  <c r="H57" i="173"/>
  <c r="U57" i="173"/>
  <c r="V57" i="173" s="1"/>
  <c r="N57" i="173"/>
  <c r="G57" i="173"/>
  <c r="L57" i="173"/>
  <c r="V67" i="172"/>
  <c r="D67" i="161" s="1"/>
  <c r="F67" i="172"/>
  <c r="G67" i="172"/>
  <c r="H67" i="172" s="1"/>
  <c r="J67" i="172"/>
  <c r="K67" i="172"/>
  <c r="N67" i="172"/>
  <c r="P67" i="172"/>
  <c r="Q67" i="172"/>
  <c r="S67" i="172"/>
  <c r="T67" i="172"/>
  <c r="U67" i="172" s="1"/>
  <c r="R60" i="173"/>
  <c r="E60" i="173"/>
  <c r="F60" i="173" s="1"/>
  <c r="L60" i="173"/>
  <c r="N60" i="173"/>
  <c r="K60" i="173"/>
  <c r="T60" i="173"/>
  <c r="G60" i="173"/>
  <c r="I60" i="173"/>
  <c r="O60" i="173"/>
  <c r="Q60" i="173"/>
  <c r="H60" i="173"/>
  <c r="U60" i="173"/>
  <c r="V60" i="173" s="1"/>
  <c r="W60" i="173"/>
  <c r="V37" i="172"/>
  <c r="D37" i="161" s="1"/>
  <c r="F37" i="172"/>
  <c r="G37" i="172"/>
  <c r="H37" i="172"/>
  <c r="J37" i="172"/>
  <c r="K37" i="172"/>
  <c r="M37" i="172"/>
  <c r="N37" i="172"/>
  <c r="P37" i="172"/>
  <c r="Q37" i="172"/>
  <c r="S37" i="172"/>
  <c r="T37" i="172"/>
  <c r="U37" i="172" s="1"/>
  <c r="U65" i="173"/>
  <c r="V65" i="173" s="1"/>
  <c r="E65" i="173"/>
  <c r="F65" i="173" s="1"/>
  <c r="H65" i="173"/>
  <c r="K65" i="173"/>
  <c r="L65" i="173"/>
  <c r="Q65" i="173"/>
  <c r="N65" i="173"/>
  <c r="O65" i="173"/>
  <c r="T65" i="173"/>
  <c r="I65" i="173"/>
  <c r="W65" i="173"/>
  <c r="R65" i="173"/>
  <c r="G65" i="173"/>
  <c r="V38" i="172"/>
  <c r="D38" i="161" s="1"/>
  <c r="F38" i="172"/>
  <c r="Q38" i="172"/>
  <c r="K38" i="172"/>
  <c r="S38" i="172"/>
  <c r="J38" i="172"/>
  <c r="P38" i="172"/>
  <c r="H38" i="172"/>
  <c r="N38" i="172"/>
  <c r="G38" i="172"/>
  <c r="T38" i="172"/>
  <c r="U38" i="172" s="1"/>
  <c r="M38" i="172"/>
  <c r="K61" i="173"/>
  <c r="E61" i="173"/>
  <c r="F61" i="173" s="1"/>
  <c r="U61" i="173"/>
  <c r="V61" i="173" s="1"/>
  <c r="H61" i="173"/>
  <c r="Q61" i="173"/>
  <c r="R61" i="173"/>
  <c r="W61" i="173"/>
  <c r="T61" i="173"/>
  <c r="N61" i="173"/>
  <c r="L61" i="173"/>
  <c r="G61" i="173"/>
  <c r="I61" i="173"/>
  <c r="O61" i="173"/>
  <c r="V21" i="172"/>
  <c r="D21" i="161" s="1"/>
  <c r="F21" i="172"/>
  <c r="G21" i="172"/>
  <c r="H21" i="172"/>
  <c r="J21" i="172"/>
  <c r="K21" i="172"/>
  <c r="M21" i="172"/>
  <c r="N21" i="172"/>
  <c r="P21" i="172"/>
  <c r="Q21" i="172"/>
  <c r="S21" i="172"/>
  <c r="T21" i="172"/>
  <c r="U21" i="172" s="1"/>
  <c r="U21" i="173"/>
  <c r="V21" i="173" s="1"/>
  <c r="T21" i="173"/>
  <c r="O21" i="173"/>
  <c r="H21" i="173"/>
  <c r="E21" i="173"/>
  <c r="F21" i="173" s="1"/>
  <c r="G21" i="173"/>
  <c r="W21" i="173"/>
  <c r="K21" i="173"/>
  <c r="I21" i="173"/>
  <c r="N21" i="173"/>
  <c r="L21" i="173"/>
  <c r="R21" i="173"/>
  <c r="Q21" i="173"/>
  <c r="H24" i="168"/>
  <c r="I24" i="168" s="1"/>
  <c r="I29" i="168"/>
  <c r="I27" i="168"/>
  <c r="I28" i="168"/>
  <c r="I25" i="168"/>
  <c r="I26" i="168"/>
  <c r="K27" i="166"/>
  <c r="G27" i="166" s="1"/>
  <c r="H27" i="166" s="1"/>
  <c r="K25" i="166"/>
  <c r="G25" i="166" s="1"/>
  <c r="H25" i="166" s="1"/>
  <c r="H30" i="166"/>
  <c r="K30" i="166"/>
  <c r="H35" i="166"/>
  <c r="K35" i="166"/>
  <c r="H31" i="166"/>
  <c r="K31" i="166"/>
  <c r="K28" i="166"/>
  <c r="G28" i="166" s="1"/>
  <c r="H28" i="166" s="1"/>
  <c r="K24" i="166"/>
  <c r="G24" i="166" s="1"/>
  <c r="H24" i="166" s="1"/>
  <c r="H40" i="166"/>
  <c r="K40" i="166"/>
  <c r="H33" i="166"/>
  <c r="K33" i="166"/>
  <c r="H38" i="166"/>
  <c r="K38" i="166"/>
  <c r="H34" i="166"/>
  <c r="K34" i="166"/>
  <c r="K26" i="166"/>
  <c r="G26" i="166" s="1"/>
  <c r="H26" i="166" s="1"/>
  <c r="K29" i="166"/>
  <c r="G29" i="166" s="1"/>
  <c r="H29" i="166" s="1"/>
  <c r="H39" i="166"/>
  <c r="K39" i="166"/>
  <c r="H36" i="166"/>
  <c r="K36" i="166"/>
  <c r="H32" i="166"/>
  <c r="K32" i="166"/>
  <c r="H37" i="166"/>
  <c r="K37" i="166"/>
  <c r="BB29" i="2"/>
  <c r="BA33" i="2"/>
  <c r="O36" i="7"/>
  <c r="O35" i="7"/>
  <c r="O34" i="7"/>
  <c r="O37" i="7"/>
  <c r="B90" i="155"/>
  <c r="I74" i="172" l="1"/>
  <c r="L74" i="172" s="1"/>
  <c r="O74" i="172" s="1"/>
  <c r="I30" i="172"/>
  <c r="L30" i="172" s="1"/>
  <c r="O30" i="172" s="1"/>
  <c r="I52" i="172"/>
  <c r="L52" i="172" s="1"/>
  <c r="O52" i="172" s="1"/>
  <c r="J40" i="173"/>
  <c r="J34" i="173"/>
  <c r="M34" i="173" s="1"/>
  <c r="P34" i="173" s="1"/>
  <c r="J52" i="173"/>
  <c r="M52" i="173" s="1"/>
  <c r="P52" i="173" s="1"/>
  <c r="I66" i="172"/>
  <c r="L66" i="172" s="1"/>
  <c r="I68" i="172"/>
  <c r="L68" i="172" s="1"/>
  <c r="O68" i="172" s="1"/>
  <c r="R68" i="172" s="1"/>
  <c r="I45" i="172"/>
  <c r="L45" i="172" s="1"/>
  <c r="J73" i="173"/>
  <c r="M73" i="173" s="1"/>
  <c r="I63" i="172"/>
  <c r="L63" i="172" s="1"/>
  <c r="O63" i="172" s="1"/>
  <c r="R63" i="172" s="1"/>
  <c r="I41" i="172"/>
  <c r="L41" i="172" s="1"/>
  <c r="I27" i="172"/>
  <c r="L27" i="172" s="1"/>
  <c r="O27" i="172" s="1"/>
  <c r="J61" i="173"/>
  <c r="M61" i="173" s="1"/>
  <c r="P61" i="173" s="1"/>
  <c r="I38" i="172"/>
  <c r="L38" i="172" s="1"/>
  <c r="O38" i="172" s="1"/>
  <c r="R38" i="172" s="1"/>
  <c r="J48" i="173"/>
  <c r="M48" i="173" s="1"/>
  <c r="P48" i="173" s="1"/>
  <c r="S48" i="173" s="1"/>
  <c r="J72" i="173"/>
  <c r="M72" i="173" s="1"/>
  <c r="P72" i="173" s="1"/>
  <c r="J51" i="173"/>
  <c r="M51" i="173" s="1"/>
  <c r="P51" i="173" s="1"/>
  <c r="I64" i="172"/>
  <c r="L64" i="172" s="1"/>
  <c r="O64" i="172" s="1"/>
  <c r="M40" i="173"/>
  <c r="P40" i="173" s="1"/>
  <c r="S40" i="173" s="1"/>
  <c r="J58" i="173"/>
  <c r="M58" i="173" s="1"/>
  <c r="P58" i="173" s="1"/>
  <c r="S58" i="173" s="1"/>
  <c r="J22" i="173"/>
  <c r="M22" i="173" s="1"/>
  <c r="I53" i="172"/>
  <c r="L53" i="172" s="1"/>
  <c r="O53" i="172" s="1"/>
  <c r="J67" i="173"/>
  <c r="M67" i="173" s="1"/>
  <c r="I48" i="172"/>
  <c r="L48" i="172" s="1"/>
  <c r="I72" i="172"/>
  <c r="L72" i="172" s="1"/>
  <c r="I51" i="172"/>
  <c r="L51" i="172" s="1"/>
  <c r="O51" i="172" s="1"/>
  <c r="I47" i="172"/>
  <c r="L47" i="172" s="1"/>
  <c r="O47" i="172" s="1"/>
  <c r="I54" i="172"/>
  <c r="L54" i="172" s="1"/>
  <c r="O54" i="172" s="1"/>
  <c r="R54" i="172" s="1"/>
  <c r="J26" i="173"/>
  <c r="M26" i="173" s="1"/>
  <c r="P26" i="173" s="1"/>
  <c r="S26" i="173" s="1"/>
  <c r="J59" i="173"/>
  <c r="M59" i="173" s="1"/>
  <c r="P59" i="173" s="1"/>
  <c r="J56" i="173"/>
  <c r="M56" i="173" s="1"/>
  <c r="J44" i="173"/>
  <c r="M44" i="173" s="1"/>
  <c r="P44" i="173" s="1"/>
  <c r="S44" i="173" s="1"/>
  <c r="J31" i="173"/>
  <c r="M31" i="173" s="1"/>
  <c r="I61" i="172"/>
  <c r="L61" i="172" s="1"/>
  <c r="I70" i="172"/>
  <c r="L70" i="172" s="1"/>
  <c r="O70" i="172" s="1"/>
  <c r="R70" i="172" s="1"/>
  <c r="I29" i="172"/>
  <c r="L29" i="172" s="1"/>
  <c r="I22" i="172"/>
  <c r="L22" i="172" s="1"/>
  <c r="O22" i="172" s="1"/>
  <c r="I50" i="172"/>
  <c r="L50" i="172" s="1"/>
  <c r="I69" i="172"/>
  <c r="L69" i="172" s="1"/>
  <c r="O69" i="172" s="1"/>
  <c r="R69" i="172" s="1"/>
  <c r="I23" i="172"/>
  <c r="L23" i="172" s="1"/>
  <c r="O23" i="172" s="1"/>
  <c r="R23" i="172" s="1"/>
  <c r="J64" i="173"/>
  <c r="M64" i="173" s="1"/>
  <c r="P64" i="173" s="1"/>
  <c r="S64" i="173" s="1"/>
  <c r="J49" i="173"/>
  <c r="M49" i="173" s="1"/>
  <c r="P49" i="173" s="1"/>
  <c r="S49" i="173" s="1"/>
  <c r="J50" i="173"/>
  <c r="M50" i="173" s="1"/>
  <c r="J68" i="173"/>
  <c r="M68" i="173" s="1"/>
  <c r="P68" i="173" s="1"/>
  <c r="S68" i="173" s="1"/>
  <c r="I28" i="172"/>
  <c r="L28" i="172" s="1"/>
  <c r="J65" i="173"/>
  <c r="M65" i="173" s="1"/>
  <c r="M67" i="172"/>
  <c r="J70" i="173"/>
  <c r="M70" i="173" s="1"/>
  <c r="J69" i="173"/>
  <c r="M69" i="173" s="1"/>
  <c r="P69" i="173" s="1"/>
  <c r="S69" i="173" s="1"/>
  <c r="J60" i="173"/>
  <c r="M60" i="173" s="1"/>
  <c r="P60" i="173" s="1"/>
  <c r="S60" i="173" s="1"/>
  <c r="J47" i="173"/>
  <c r="M47" i="173" s="1"/>
  <c r="M68" i="172"/>
  <c r="I39" i="172"/>
  <c r="I37" i="172"/>
  <c r="I67" i="172"/>
  <c r="L67" i="172" s="1"/>
  <c r="J57" i="173"/>
  <c r="M57" i="173" s="1"/>
  <c r="P57" i="173" s="1"/>
  <c r="S57" i="173" s="1"/>
  <c r="J29" i="173"/>
  <c r="M29" i="173" s="1"/>
  <c r="P29" i="173" s="1"/>
  <c r="S29" i="173" s="1"/>
  <c r="J23" i="173"/>
  <c r="M23" i="173" s="1"/>
  <c r="P23" i="173" s="1"/>
  <c r="S23" i="173" s="1"/>
  <c r="I55" i="172"/>
  <c r="L55" i="172" s="1"/>
  <c r="J75" i="173"/>
  <c r="M75" i="173" s="1"/>
  <c r="P75" i="173" s="1"/>
  <c r="J36" i="173"/>
  <c r="M36" i="173" s="1"/>
  <c r="I56" i="172"/>
  <c r="L56" i="172" s="1"/>
  <c r="I46" i="172"/>
  <c r="L46" i="172" s="1"/>
  <c r="I44" i="172"/>
  <c r="L44" i="172" s="1"/>
  <c r="J28" i="173"/>
  <c r="M28" i="173" s="1"/>
  <c r="P28" i="173" s="1"/>
  <c r="J42" i="173"/>
  <c r="M42" i="173" s="1"/>
  <c r="P42" i="173" s="1"/>
  <c r="S42" i="173" s="1"/>
  <c r="J33" i="173"/>
  <c r="M33" i="173" s="1"/>
  <c r="P33" i="173" s="1"/>
  <c r="I65" i="172"/>
  <c r="L65" i="172" s="1"/>
  <c r="I60" i="172"/>
  <c r="L60" i="172" s="1"/>
  <c r="I57" i="172"/>
  <c r="L57" i="172" s="1"/>
  <c r="O57" i="172" s="1"/>
  <c r="I31" i="172"/>
  <c r="L31" i="172" s="1"/>
  <c r="I59" i="172"/>
  <c r="L59" i="172" s="1"/>
  <c r="O59" i="172" s="1"/>
  <c r="I75" i="172"/>
  <c r="L75" i="172" s="1"/>
  <c r="J62" i="173"/>
  <c r="M62" i="173" s="1"/>
  <c r="I36" i="172"/>
  <c r="L36" i="172" s="1"/>
  <c r="O36" i="172" s="1"/>
  <c r="J39" i="173"/>
  <c r="M39" i="173" s="1"/>
  <c r="P39" i="173" s="1"/>
  <c r="S39" i="173" s="1"/>
  <c r="J66" i="173"/>
  <c r="M66" i="173" s="1"/>
  <c r="J71" i="173"/>
  <c r="M71" i="173" s="1"/>
  <c r="P71" i="173" s="1"/>
  <c r="S71" i="173" s="1"/>
  <c r="J53" i="173"/>
  <c r="M53" i="173" s="1"/>
  <c r="P53" i="173" s="1"/>
  <c r="I24" i="172"/>
  <c r="L24" i="172" s="1"/>
  <c r="O24" i="172" s="1"/>
  <c r="R24" i="172" s="1"/>
  <c r="I40" i="172"/>
  <c r="L40" i="172" s="1"/>
  <c r="J45" i="173"/>
  <c r="M45" i="173" s="1"/>
  <c r="J54" i="173"/>
  <c r="M54" i="173" s="1"/>
  <c r="J25" i="173"/>
  <c r="M25" i="173" s="1"/>
  <c r="P25" i="173" s="1"/>
  <c r="S25" i="173" s="1"/>
  <c r="J41" i="173"/>
  <c r="M41" i="173" s="1"/>
  <c r="I62" i="172"/>
  <c r="L62" i="172" s="1"/>
  <c r="J43" i="173"/>
  <c r="M43" i="173" s="1"/>
  <c r="P43" i="173" s="1"/>
  <c r="S43" i="173" s="1"/>
  <c r="I49" i="172"/>
  <c r="L49" i="172" s="1"/>
  <c r="I73" i="172"/>
  <c r="L73" i="172" s="1"/>
  <c r="J38" i="173"/>
  <c r="M38" i="173" s="1"/>
  <c r="P38" i="173" s="1"/>
  <c r="S38" i="173" s="1"/>
  <c r="J37" i="173"/>
  <c r="M37" i="173" s="1"/>
  <c r="P37" i="173" s="1"/>
  <c r="S37" i="173" s="1"/>
  <c r="J32" i="173"/>
  <c r="M32" i="173" s="1"/>
  <c r="I32" i="172"/>
  <c r="L32" i="172" s="1"/>
  <c r="O32" i="172" s="1"/>
  <c r="R32" i="172" s="1"/>
  <c r="I25" i="172"/>
  <c r="L25" i="172" s="1"/>
  <c r="J46" i="173"/>
  <c r="M46" i="173" s="1"/>
  <c r="I76" i="172"/>
  <c r="L76" i="172" s="1"/>
  <c r="I26" i="172"/>
  <c r="L26" i="172" s="1"/>
  <c r="J35" i="173"/>
  <c r="M35" i="173" s="1"/>
  <c r="P35" i="173" s="1"/>
  <c r="J63" i="173"/>
  <c r="M63" i="173" s="1"/>
  <c r="P63" i="173" s="1"/>
  <c r="M70" i="172"/>
  <c r="I35" i="172"/>
  <c r="I43" i="172"/>
  <c r="L43" i="172" s="1"/>
  <c r="L33" i="172"/>
  <c r="O33" i="172" s="1"/>
  <c r="R33" i="172" s="1"/>
  <c r="J74" i="173"/>
  <c r="M74" i="173" s="1"/>
  <c r="I58" i="172"/>
  <c r="J27" i="173"/>
  <c r="M27" i="173" s="1"/>
  <c r="J24" i="173"/>
  <c r="M24" i="173" s="1"/>
  <c r="I34" i="172"/>
  <c r="M57" i="172"/>
  <c r="M36" i="172"/>
  <c r="P32" i="172"/>
  <c r="I71" i="172"/>
  <c r="L71" i="172" s="1"/>
  <c r="O71" i="172" s="1"/>
  <c r="R71" i="172" s="1"/>
  <c r="S49" i="172"/>
  <c r="J55" i="173"/>
  <c r="M55" i="173" s="1"/>
  <c r="P55" i="173" s="1"/>
  <c r="S55" i="173" s="1"/>
  <c r="J76" i="173"/>
  <c r="M76" i="173" s="1"/>
  <c r="I42" i="172"/>
  <c r="J30" i="173"/>
  <c r="M30" i="173" s="1"/>
  <c r="I21" i="172"/>
  <c r="L21" i="172" s="1"/>
  <c r="O21" i="172" s="1"/>
  <c r="J21" i="173"/>
  <c r="BB33" i="2"/>
  <c r="BC29" i="2"/>
  <c r="B92" i="2"/>
  <c r="B90" i="154"/>
  <c r="P73" i="173" l="1"/>
  <c r="S73" i="173" s="1"/>
  <c r="S52" i="173"/>
  <c r="S61" i="173"/>
  <c r="O66" i="172"/>
  <c r="R66" i="172" s="1"/>
  <c r="P31" i="173"/>
  <c r="S31" i="173" s="1"/>
  <c r="P45" i="173"/>
  <c r="S45" i="173" s="1"/>
  <c r="O45" i="172"/>
  <c r="R45" i="172" s="1"/>
  <c r="S72" i="173"/>
  <c r="P67" i="173"/>
  <c r="S67" i="173" s="1"/>
  <c r="P66" i="173"/>
  <c r="S66" i="173" s="1"/>
  <c r="S75" i="173"/>
  <c r="P46" i="173"/>
  <c r="S46" i="173" s="1"/>
  <c r="P47" i="173"/>
  <c r="S47" i="173" s="1"/>
  <c r="S59" i="173"/>
  <c r="O28" i="172"/>
  <c r="R28" i="172" s="1"/>
  <c r="S34" i="173"/>
  <c r="O41" i="172"/>
  <c r="R41" i="172" s="1"/>
  <c r="P54" i="173"/>
  <c r="S54" i="173" s="1"/>
  <c r="P22" i="173"/>
  <c r="S22" i="173" s="1"/>
  <c r="P65" i="173"/>
  <c r="S65" i="173" s="1"/>
  <c r="P32" i="173"/>
  <c r="S32" i="173" s="1"/>
  <c r="P70" i="173"/>
  <c r="S70" i="173" s="1"/>
  <c r="S53" i="173"/>
  <c r="S33" i="173"/>
  <c r="O73" i="172"/>
  <c r="R73" i="172" s="1"/>
  <c r="P41" i="173"/>
  <c r="S41" i="173" s="1"/>
  <c r="O65" i="172"/>
  <c r="R65" i="172" s="1"/>
  <c r="O56" i="172"/>
  <c r="R56" i="172" s="1"/>
  <c r="R74" i="172"/>
  <c r="O49" i="172"/>
  <c r="R49" i="172" s="1"/>
  <c r="S35" i="173"/>
  <c r="R27" i="172"/>
  <c r="O75" i="172"/>
  <c r="R75" i="172" s="1"/>
  <c r="R52" i="172"/>
  <c r="O44" i="172"/>
  <c r="R44" i="172" s="1"/>
  <c r="O25" i="172"/>
  <c r="R25" i="172" s="1"/>
  <c r="O60" i="172"/>
  <c r="R60" i="172" s="1"/>
  <c r="R30" i="172"/>
  <c r="O55" i="172"/>
  <c r="R55" i="172" s="1"/>
  <c r="P50" i="173"/>
  <c r="S50" i="173" s="1"/>
  <c r="P56" i="173"/>
  <c r="S56" i="173" s="1"/>
  <c r="O26" i="172"/>
  <c r="R26" i="172" s="1"/>
  <c r="R36" i="172"/>
  <c r="P62" i="173"/>
  <c r="S62" i="173" s="1"/>
  <c r="R57" i="172"/>
  <c r="O62" i="172"/>
  <c r="R62" i="172" s="1"/>
  <c r="O40" i="172"/>
  <c r="R40" i="172" s="1"/>
  <c r="S63" i="173"/>
  <c r="O46" i="172"/>
  <c r="R46" i="172" s="1"/>
  <c r="P76" i="173"/>
  <c r="S76" i="173" s="1"/>
  <c r="O72" i="172"/>
  <c r="R72" i="172" s="1"/>
  <c r="P27" i="173"/>
  <c r="S27" i="173" s="1"/>
  <c r="O50" i="172"/>
  <c r="R50" i="172" s="1"/>
  <c r="O61" i="172"/>
  <c r="R61" i="172" s="1"/>
  <c r="R59" i="172"/>
  <c r="L37" i="172"/>
  <c r="O37" i="172" s="1"/>
  <c r="R47" i="172"/>
  <c r="R64" i="172"/>
  <c r="O43" i="172"/>
  <c r="R43" i="172" s="1"/>
  <c r="R22" i="172"/>
  <c r="L42" i="172"/>
  <c r="O42" i="172" s="1"/>
  <c r="R42" i="172" s="1"/>
  <c r="P30" i="173"/>
  <c r="S30" i="173" s="1"/>
  <c r="O48" i="172"/>
  <c r="R48" i="172" s="1"/>
  <c r="L34" i="172"/>
  <c r="S51" i="173"/>
  <c r="O67" i="172"/>
  <c r="R67" i="172" s="1"/>
  <c r="R53" i="172"/>
  <c r="O76" i="172"/>
  <c r="R76" i="172" s="1"/>
  <c r="P74" i="173"/>
  <c r="S74" i="173" s="1"/>
  <c r="L39" i="172"/>
  <c r="O39" i="172" s="1"/>
  <c r="L58" i="172"/>
  <c r="O58" i="172" s="1"/>
  <c r="L35" i="172"/>
  <c r="O29" i="172"/>
  <c r="R29" i="172" s="1"/>
  <c r="P36" i="173"/>
  <c r="S36" i="173" s="1"/>
  <c r="R51" i="172"/>
  <c r="P24" i="173"/>
  <c r="S24" i="173" s="1"/>
  <c r="S28" i="173"/>
  <c r="O31" i="172"/>
  <c r="R31" i="172" s="1"/>
  <c r="R21" i="172"/>
  <c r="M21" i="173"/>
  <c r="P21" i="173" s="1"/>
  <c r="BD29" i="2"/>
  <c r="BC33" i="2"/>
  <c r="B88" i="155"/>
  <c r="B87" i="155"/>
  <c r="B86" i="155"/>
  <c r="B85" i="155"/>
  <c r="B84" i="155"/>
  <c r="B83" i="155"/>
  <c r="B82" i="155"/>
  <c r="B81" i="155"/>
  <c r="B80" i="155"/>
  <c r="B79" i="155"/>
  <c r="B78" i="155"/>
  <c r="B77" i="155"/>
  <c r="B76" i="155"/>
  <c r="B75" i="155"/>
  <c r="B74" i="155"/>
  <c r="B73" i="155"/>
  <c r="B72" i="155"/>
  <c r="B71" i="155"/>
  <c r="B70" i="155"/>
  <c r="B69" i="155"/>
  <c r="B68" i="155"/>
  <c r="B67" i="155"/>
  <c r="B66" i="155"/>
  <c r="B65" i="155"/>
  <c r="B64" i="155"/>
  <c r="B63" i="155"/>
  <c r="B62" i="155"/>
  <c r="B61" i="155"/>
  <c r="B60" i="155"/>
  <c r="B59" i="155"/>
  <c r="B58" i="155"/>
  <c r="B57" i="155"/>
  <c r="B56" i="155"/>
  <c r="B55" i="155"/>
  <c r="B54" i="155"/>
  <c r="B53" i="155"/>
  <c r="B52" i="155"/>
  <c r="B51" i="155"/>
  <c r="B50" i="155"/>
  <c r="B49" i="155"/>
  <c r="B48" i="155"/>
  <c r="B47" i="155"/>
  <c r="B46" i="155"/>
  <c r="B45" i="155"/>
  <c r="B44" i="155"/>
  <c r="B43" i="155"/>
  <c r="B42" i="155"/>
  <c r="B41" i="155"/>
  <c r="B40" i="155"/>
  <c r="B39" i="155"/>
  <c r="B38" i="155"/>
  <c r="B37" i="155"/>
  <c r="B36" i="155"/>
  <c r="B35" i="155"/>
  <c r="B34" i="155"/>
  <c r="B33" i="155"/>
  <c r="B32" i="155"/>
  <c r="BJ29" i="2" l="1"/>
  <c r="BK29" i="2" s="1"/>
  <c r="BE29" i="2"/>
  <c r="O34" i="172"/>
  <c r="R34" i="172" s="1"/>
  <c r="R39" i="172"/>
  <c r="O35" i="172"/>
  <c r="R35" i="172" s="1"/>
  <c r="R58" i="172"/>
  <c r="R37" i="172"/>
  <c r="S21" i="173"/>
  <c r="BD33" i="2"/>
  <c r="P32" i="154"/>
  <c r="AW32" i="154" s="1"/>
  <c r="B89" i="154"/>
  <c r="B89" i="155"/>
  <c r="B34" i="2"/>
  <c r="B32" i="154"/>
  <c r="B39" i="2"/>
  <c r="B37" i="154"/>
  <c r="B36" i="2"/>
  <c r="B34" i="154"/>
  <c r="B40" i="2"/>
  <c r="B38" i="154"/>
  <c r="B44" i="2"/>
  <c r="B42" i="154"/>
  <c r="B48" i="2"/>
  <c r="B46" i="154"/>
  <c r="B52" i="2"/>
  <c r="B50" i="154"/>
  <c r="B56" i="2"/>
  <c r="B54" i="154"/>
  <c r="B60" i="2"/>
  <c r="B58" i="154"/>
  <c r="B64" i="2"/>
  <c r="B62" i="154"/>
  <c r="B68" i="2"/>
  <c r="B66" i="154"/>
  <c r="B72" i="2"/>
  <c r="B70" i="154"/>
  <c r="B76" i="2"/>
  <c r="B74" i="154"/>
  <c r="B80" i="2"/>
  <c r="B78" i="154"/>
  <c r="B84" i="2"/>
  <c r="B82" i="154"/>
  <c r="B88" i="2"/>
  <c r="B86" i="154"/>
  <c r="B37" i="2"/>
  <c r="B35" i="154"/>
  <c r="B41" i="2"/>
  <c r="B39" i="154"/>
  <c r="B45" i="2"/>
  <c r="B43" i="154"/>
  <c r="B49" i="2"/>
  <c r="B47" i="154"/>
  <c r="B53" i="2"/>
  <c r="B51" i="154"/>
  <c r="B57" i="2"/>
  <c r="B55" i="154"/>
  <c r="B61" i="2"/>
  <c r="B59" i="154"/>
  <c r="B65" i="2"/>
  <c r="B63" i="154"/>
  <c r="B69" i="2"/>
  <c r="B67" i="154"/>
  <c r="B73" i="2"/>
  <c r="B71" i="154"/>
  <c r="B77" i="2"/>
  <c r="B75" i="154"/>
  <c r="B81" i="2"/>
  <c r="B79" i="154"/>
  <c r="B85" i="2"/>
  <c r="B83" i="154"/>
  <c r="B89" i="2"/>
  <c r="B87" i="154"/>
  <c r="B38" i="2"/>
  <c r="B36" i="154"/>
  <c r="B42" i="2"/>
  <c r="B40" i="154"/>
  <c r="B46" i="2"/>
  <c r="B44" i="154"/>
  <c r="B50" i="2"/>
  <c r="B48" i="154"/>
  <c r="B54" i="2"/>
  <c r="B52" i="154"/>
  <c r="B58" i="2"/>
  <c r="B56" i="154"/>
  <c r="B62" i="2"/>
  <c r="B60" i="154"/>
  <c r="B66" i="2"/>
  <c r="B64" i="154"/>
  <c r="B70" i="2"/>
  <c r="B68" i="154"/>
  <c r="B74" i="2"/>
  <c r="B72" i="154"/>
  <c r="B78" i="2"/>
  <c r="B76" i="154"/>
  <c r="B82" i="2"/>
  <c r="B80" i="154"/>
  <c r="B86" i="2"/>
  <c r="B84" i="154"/>
  <c r="B90" i="2"/>
  <c r="B88" i="154"/>
  <c r="B35" i="2"/>
  <c r="B33" i="154"/>
  <c r="B43" i="2"/>
  <c r="B41" i="154"/>
  <c r="B47" i="2"/>
  <c r="B45" i="154"/>
  <c r="B51" i="2"/>
  <c r="B49" i="154"/>
  <c r="B55" i="2"/>
  <c r="B53" i="154"/>
  <c r="B59" i="2"/>
  <c r="B57" i="154"/>
  <c r="B63" i="2"/>
  <c r="B61" i="154"/>
  <c r="B67" i="2"/>
  <c r="B65" i="154"/>
  <c r="B71" i="2"/>
  <c r="B69" i="154"/>
  <c r="B75" i="2"/>
  <c r="B73" i="154"/>
  <c r="B79" i="2"/>
  <c r="B77" i="154"/>
  <c r="B83" i="2"/>
  <c r="B81" i="154"/>
  <c r="B87" i="2"/>
  <c r="B85" i="154"/>
  <c r="B91" i="2"/>
  <c r="BE33" i="2" l="1"/>
  <c r="Q31" i="154" s="1"/>
  <c r="AX31" i="154" s="1"/>
  <c r="BF29" i="2"/>
  <c r="Q34" i="154"/>
  <c r="AX34" i="154" s="1"/>
  <c r="Q33" i="154"/>
  <c r="AX33" i="154" s="1"/>
  <c r="Q32" i="154"/>
  <c r="AX32" i="154" s="1"/>
  <c r="P31" i="154"/>
  <c r="AW31" i="154" s="1"/>
  <c r="BF33" i="2" l="1"/>
  <c r="R31" i="154" s="1"/>
  <c r="AY31" i="154" s="1"/>
  <c r="BG29" i="2"/>
  <c r="R34" i="154"/>
  <c r="AY34" i="154" s="1"/>
  <c r="R32" i="154"/>
  <c r="AY32" i="154" s="1"/>
  <c r="R33" i="154"/>
  <c r="AY33" i="154" s="1"/>
  <c r="B31" i="154"/>
  <c r="B31" i="155"/>
  <c r="BG33" i="2" l="1"/>
  <c r="S31" i="154" s="1"/>
  <c r="AZ31" i="154" s="1"/>
  <c r="BH29" i="2"/>
  <c r="BI29" i="2" s="1"/>
  <c r="U31" i="154" s="1"/>
  <c r="BB31" i="154" s="1"/>
  <c r="S34" i="154"/>
  <c r="AZ34" i="154" s="1"/>
  <c r="S32" i="154"/>
  <c r="AZ32" i="154" s="1"/>
  <c r="S33" i="154"/>
  <c r="AZ33" i="154" s="1"/>
  <c r="G28" i="164"/>
  <c r="G25" i="7" s="1"/>
  <c r="G27" i="164"/>
  <c r="G24" i="7" s="1"/>
  <c r="G29" i="164"/>
  <c r="G26" i="7" s="1"/>
  <c r="G28" i="4"/>
  <c r="D25" i="7" s="1"/>
  <c r="G27" i="4"/>
  <c r="D24" i="7" s="1"/>
  <c r="G29" i="4"/>
  <c r="D26" i="7" s="1"/>
  <c r="G26" i="164"/>
  <c r="G23" i="7" s="1"/>
  <c r="G25" i="164"/>
  <c r="G22" i="7" s="1"/>
  <c r="G25" i="4"/>
  <c r="D22" i="7" s="1"/>
  <c r="G26" i="4"/>
  <c r="D23" i="7" s="1"/>
  <c r="B33" i="2"/>
  <c r="Z31" i="154" l="1"/>
  <c r="T34" i="154"/>
  <c r="BA34" i="154" s="1"/>
  <c r="Z34" i="154" s="1"/>
  <c r="T33" i="154"/>
  <c r="BA33" i="154" s="1"/>
  <c r="Z33" i="154" s="1"/>
  <c r="BH33" i="2"/>
  <c r="T31" i="154" s="1"/>
  <c r="BA31" i="154" s="1"/>
  <c r="T32" i="154"/>
  <c r="BA32" i="154" s="1"/>
  <c r="Z32" i="154" s="1"/>
  <c r="G27" i="163"/>
  <c r="F24" i="7" s="1"/>
  <c r="G28" i="163"/>
  <c r="F25" i="7" s="1"/>
  <c r="G26" i="162"/>
  <c r="E23" i="7" s="1"/>
  <c r="G29" i="162"/>
  <c r="E26" i="7" s="1"/>
  <c r="G28" i="162"/>
  <c r="E25" i="7" s="1"/>
  <c r="G27" i="162"/>
  <c r="E24" i="7" s="1"/>
  <c r="I28" i="165"/>
  <c r="H25" i="7" s="1"/>
  <c r="I29" i="165"/>
  <c r="H26" i="7" s="1"/>
  <c r="I27" i="165"/>
  <c r="H24" i="7" s="1"/>
  <c r="I27" i="166"/>
  <c r="I24" i="7" s="1"/>
  <c r="I29" i="166"/>
  <c r="I26" i="7" s="1"/>
  <c r="I28" i="166"/>
  <c r="I25" i="7" s="1"/>
  <c r="I26" i="166"/>
  <c r="I23" i="7" s="1"/>
  <c r="I25" i="166"/>
  <c r="I22" i="7" s="1"/>
  <c r="G24" i="163"/>
  <c r="F21" i="7" s="1"/>
  <c r="G25" i="163"/>
  <c r="F22" i="7" s="1"/>
  <c r="G26" i="163"/>
  <c r="F23" i="7" s="1"/>
  <c r="I26" i="165"/>
  <c r="H23" i="7" s="1"/>
  <c r="G25" i="162"/>
  <c r="E22" i="7" s="1"/>
  <c r="I25" i="165"/>
  <c r="H22" i="7" s="1"/>
  <c r="G24" i="162"/>
  <c r="E21" i="7" s="1"/>
  <c r="C2" i="7"/>
  <c r="C3" i="7"/>
  <c r="B3" i="7"/>
  <c r="B2" i="7"/>
  <c r="C23" i="163" l="1"/>
  <c r="C23" i="164"/>
  <c r="C23" i="162"/>
  <c r="C23" i="168"/>
  <c r="C23" i="166"/>
  <c r="D34" i="155"/>
  <c r="C23" i="165"/>
  <c r="C23" i="4"/>
  <c r="C20" i="166"/>
  <c r="C20" i="163"/>
  <c r="C20" i="164"/>
  <c r="D31" i="155"/>
  <c r="C20" i="162"/>
  <c r="C20" i="4"/>
  <c r="C20" i="168"/>
  <c r="C20" i="165"/>
  <c r="C22" i="164"/>
  <c r="C22" i="163"/>
  <c r="C22" i="166"/>
  <c r="C22" i="168"/>
  <c r="C22" i="4"/>
  <c r="C22" i="165"/>
  <c r="C22" i="162"/>
  <c r="D33" i="155"/>
  <c r="C21" i="4"/>
  <c r="C21" i="162"/>
  <c r="C21" i="166"/>
  <c r="D32" i="155"/>
  <c r="C21" i="163"/>
  <c r="C21" i="165"/>
  <c r="C21" i="168"/>
  <c r="C21" i="164"/>
  <c r="I24" i="166"/>
  <c r="I21" i="7" s="1"/>
  <c r="G24" i="4"/>
  <c r="D21" i="7" s="1"/>
  <c r="I24" i="165"/>
  <c r="H21" i="7" s="1"/>
  <c r="G24" i="164"/>
  <c r="G21" i="7" s="1"/>
  <c r="J29" i="168"/>
  <c r="J26" i="7" s="1"/>
  <c r="K26" i="7" s="1"/>
  <c r="J27" i="168"/>
  <c r="J24" i="7" s="1"/>
  <c r="K24" i="7" s="1"/>
  <c r="J28" i="168"/>
  <c r="J25" i="7" s="1"/>
  <c r="K25" i="7" s="1"/>
  <c r="J26" i="168"/>
  <c r="J23" i="7" s="1"/>
  <c r="K23" i="7" s="1"/>
  <c r="J25" i="168"/>
  <c r="J22" i="7" s="1"/>
  <c r="K22" i="7" s="1"/>
  <c r="N75" i="7"/>
  <c r="N65" i="7"/>
  <c r="N66" i="7"/>
  <c r="N76" i="7"/>
  <c r="N72" i="7"/>
  <c r="N70" i="7"/>
  <c r="N74" i="7"/>
  <c r="N69" i="7"/>
  <c r="N64" i="7"/>
  <c r="N71" i="7"/>
  <c r="N68" i="7"/>
  <c r="N73" i="7"/>
  <c r="N63" i="7"/>
  <c r="N67" i="7"/>
  <c r="L65" i="7"/>
  <c r="L64" i="7"/>
  <c r="L63" i="7"/>
  <c r="L73" i="7"/>
  <c r="L74" i="7"/>
  <c r="L70" i="7"/>
  <c r="L76" i="7"/>
  <c r="L69" i="7"/>
  <c r="L66" i="7"/>
  <c r="L75" i="7"/>
  <c r="L72" i="7"/>
  <c r="L67" i="7"/>
  <c r="L68" i="7"/>
  <c r="L71" i="7"/>
  <c r="O32" i="155" l="1"/>
  <c r="AE32" i="155" s="1"/>
  <c r="E21" i="168" s="1"/>
  <c r="M21" i="168" s="1"/>
  <c r="F32" i="155"/>
  <c r="V32" i="155" s="1"/>
  <c r="D21" i="162" s="1"/>
  <c r="E21" i="162" s="1"/>
  <c r="F21" i="162" s="1"/>
  <c r="I32" i="155"/>
  <c r="Y32" i="155" s="1"/>
  <c r="E21" i="165" s="1"/>
  <c r="G32" i="155"/>
  <c r="W32" i="155" s="1"/>
  <c r="D21" i="163" s="1"/>
  <c r="E21" i="163" s="1"/>
  <c r="F21" i="163" s="1"/>
  <c r="J32" i="155"/>
  <c r="Z32" i="155" s="1"/>
  <c r="F21" i="165" s="1"/>
  <c r="N32" i="155"/>
  <c r="AD32" i="155" s="1"/>
  <c r="D21" i="168" s="1"/>
  <c r="L21" i="168" s="1"/>
  <c r="K32" i="155"/>
  <c r="AA32" i="155" s="1"/>
  <c r="D21" i="166" s="1"/>
  <c r="K21" i="166" s="1"/>
  <c r="P32" i="155"/>
  <c r="AF32" i="155" s="1"/>
  <c r="F21" i="168" s="1"/>
  <c r="N21" i="168" s="1"/>
  <c r="H32" i="155"/>
  <c r="X32" i="155" s="1"/>
  <c r="D21" i="164" s="1"/>
  <c r="E21" i="164" s="1"/>
  <c r="F21" i="164" s="1"/>
  <c r="E32" i="155"/>
  <c r="U32" i="155" s="1"/>
  <c r="D21" i="4" s="1"/>
  <c r="E21" i="4" s="1"/>
  <c r="F21" i="4" s="1"/>
  <c r="L32" i="155"/>
  <c r="AB32" i="155" s="1"/>
  <c r="E21" i="166" s="1"/>
  <c r="L21" i="166" s="1"/>
  <c r="Q32" i="155"/>
  <c r="AG32" i="155" s="1"/>
  <c r="D21" i="165" s="1"/>
  <c r="R32" i="155"/>
  <c r="AH32" i="155" s="1"/>
  <c r="M32" i="155"/>
  <c r="AC32" i="155" s="1"/>
  <c r="F21" i="166" s="1"/>
  <c r="M21" i="166" s="1"/>
  <c r="P33" i="155"/>
  <c r="AF33" i="155" s="1"/>
  <c r="F22" i="168" s="1"/>
  <c r="N22" i="168" s="1"/>
  <c r="M33" i="155"/>
  <c r="AC33" i="155" s="1"/>
  <c r="F22" i="166" s="1"/>
  <c r="M22" i="166" s="1"/>
  <c r="N33" i="155"/>
  <c r="AD33" i="155" s="1"/>
  <c r="D22" i="168" s="1"/>
  <c r="L22" i="168" s="1"/>
  <c r="K33" i="155"/>
  <c r="AA33" i="155" s="1"/>
  <c r="D22" i="166" s="1"/>
  <c r="K22" i="166" s="1"/>
  <c r="I33" i="155"/>
  <c r="Y33" i="155" s="1"/>
  <c r="E22" i="165" s="1"/>
  <c r="J33" i="155"/>
  <c r="Z33" i="155" s="1"/>
  <c r="F22" i="165" s="1"/>
  <c r="G33" i="155"/>
  <c r="W33" i="155" s="1"/>
  <c r="D22" i="163" s="1"/>
  <c r="E22" i="163" s="1"/>
  <c r="F22" i="163" s="1"/>
  <c r="L33" i="155"/>
  <c r="AB33" i="155" s="1"/>
  <c r="E22" i="166" s="1"/>
  <c r="L22" i="166" s="1"/>
  <c r="Q33" i="155"/>
  <c r="AG33" i="155" s="1"/>
  <c r="D22" i="165" s="1"/>
  <c r="R33" i="155"/>
  <c r="AH33" i="155" s="1"/>
  <c r="H33" i="155"/>
  <c r="X33" i="155" s="1"/>
  <c r="D22" i="164" s="1"/>
  <c r="E22" i="164" s="1"/>
  <c r="F22" i="164" s="1"/>
  <c r="E33" i="155"/>
  <c r="U33" i="155" s="1"/>
  <c r="D22" i="4" s="1"/>
  <c r="E22" i="4" s="1"/>
  <c r="F22" i="4" s="1"/>
  <c r="F33" i="155"/>
  <c r="V33" i="155" s="1"/>
  <c r="D22" i="162" s="1"/>
  <c r="E22" i="162" s="1"/>
  <c r="F22" i="162" s="1"/>
  <c r="O33" i="155"/>
  <c r="AE33" i="155" s="1"/>
  <c r="E22" i="168" s="1"/>
  <c r="M22" i="168" s="1"/>
  <c r="C19" i="7"/>
  <c r="C19" i="172" s="1"/>
  <c r="P31" i="155"/>
  <c r="AF31" i="155" s="1"/>
  <c r="F20" i="168" s="1"/>
  <c r="N20" i="168" s="1"/>
  <c r="E31" i="155"/>
  <c r="U31" i="155" s="1"/>
  <c r="J31" i="155"/>
  <c r="Z31" i="155" s="1"/>
  <c r="F20" i="165" s="1"/>
  <c r="O31" i="155"/>
  <c r="AE31" i="155" s="1"/>
  <c r="E20" i="168" s="1"/>
  <c r="M20" i="168" s="1"/>
  <c r="L31" i="155"/>
  <c r="AB31" i="155" s="1"/>
  <c r="E20" i="166" s="1"/>
  <c r="L20" i="166" s="1"/>
  <c r="G31" i="155"/>
  <c r="W31" i="155" s="1"/>
  <c r="D20" i="163" s="1"/>
  <c r="E20" i="163" s="1"/>
  <c r="F20" i="163" s="1"/>
  <c r="G29" i="163" s="1"/>
  <c r="F26" i="7" s="1"/>
  <c r="F31" i="155"/>
  <c r="V31" i="155" s="1"/>
  <c r="D20" i="162" s="1"/>
  <c r="E20" i="162" s="1"/>
  <c r="F20" i="162" s="1"/>
  <c r="K31" i="155"/>
  <c r="AA31" i="155" s="1"/>
  <c r="D20" i="166" s="1"/>
  <c r="K20" i="166" s="1"/>
  <c r="Q31" i="155"/>
  <c r="AG31" i="155" s="1"/>
  <c r="D20" i="165" s="1"/>
  <c r="N31" i="155"/>
  <c r="AD31" i="155" s="1"/>
  <c r="D20" i="168" s="1"/>
  <c r="L20" i="168" s="1"/>
  <c r="M31" i="155"/>
  <c r="AC31" i="155" s="1"/>
  <c r="F20" i="166" s="1"/>
  <c r="M20" i="166" s="1"/>
  <c r="H31" i="155"/>
  <c r="X31" i="155" s="1"/>
  <c r="D20" i="164" s="1"/>
  <c r="E20" i="164" s="1"/>
  <c r="F20" i="164" s="1"/>
  <c r="R31" i="155"/>
  <c r="AH31" i="155" s="1"/>
  <c r="I31" i="155"/>
  <c r="Y31" i="155" s="1"/>
  <c r="E20" i="165" s="1"/>
  <c r="C20" i="7"/>
  <c r="C20" i="172" s="1"/>
  <c r="C18" i="7"/>
  <c r="C18" i="172" s="1"/>
  <c r="C17" i="7"/>
  <c r="C17" i="172" s="1"/>
  <c r="O34" i="155"/>
  <c r="AE34" i="155" s="1"/>
  <c r="E23" i="168" s="1"/>
  <c r="M23" i="168" s="1"/>
  <c r="I34" i="155"/>
  <c r="Y34" i="155" s="1"/>
  <c r="E23" i="165" s="1"/>
  <c r="H34" i="155"/>
  <c r="X34" i="155" s="1"/>
  <c r="D23" i="164" s="1"/>
  <c r="E23" i="164" s="1"/>
  <c r="F23" i="164" s="1"/>
  <c r="E34" i="155"/>
  <c r="U34" i="155" s="1"/>
  <c r="D23" i="4" s="1"/>
  <c r="E23" i="4" s="1"/>
  <c r="F23" i="4" s="1"/>
  <c r="M34" i="155"/>
  <c r="AC34" i="155" s="1"/>
  <c r="F23" i="166" s="1"/>
  <c r="M23" i="166" s="1"/>
  <c r="P34" i="155"/>
  <c r="AF34" i="155" s="1"/>
  <c r="F23" i="168" s="1"/>
  <c r="N23" i="168" s="1"/>
  <c r="G34" i="155"/>
  <c r="W34" i="155" s="1"/>
  <c r="D23" i="163" s="1"/>
  <c r="E23" i="163" s="1"/>
  <c r="F23" i="163" s="1"/>
  <c r="R34" i="155"/>
  <c r="AH34" i="155" s="1"/>
  <c r="L34" i="155"/>
  <c r="AB34" i="155" s="1"/>
  <c r="E23" i="166" s="1"/>
  <c r="L23" i="166" s="1"/>
  <c r="J34" i="155"/>
  <c r="Z34" i="155" s="1"/>
  <c r="F23" i="165" s="1"/>
  <c r="Q34" i="155"/>
  <c r="AG34" i="155" s="1"/>
  <c r="D23" i="165" s="1"/>
  <c r="N34" i="155"/>
  <c r="AD34" i="155" s="1"/>
  <c r="D23" i="168" s="1"/>
  <c r="L23" i="168" s="1"/>
  <c r="K34" i="155"/>
  <c r="AA34" i="155" s="1"/>
  <c r="D23" i="166" s="1"/>
  <c r="K23" i="166" s="1"/>
  <c r="F34" i="155"/>
  <c r="V34" i="155" s="1"/>
  <c r="D23" i="162" s="1"/>
  <c r="E23" i="162" s="1"/>
  <c r="F23" i="162" s="1"/>
  <c r="J24" i="168"/>
  <c r="J21" i="7" s="1"/>
  <c r="K21" i="7" s="1"/>
  <c r="O25" i="7"/>
  <c r="C18" i="161" l="1"/>
  <c r="C18" i="173"/>
  <c r="E18" i="173" s="1"/>
  <c r="C19" i="161"/>
  <c r="C19" i="173"/>
  <c r="E19" i="173" s="1"/>
  <c r="C20" i="161"/>
  <c r="C20" i="173"/>
  <c r="C17" i="161"/>
  <c r="C17" i="173"/>
  <c r="E17" i="173" s="1"/>
  <c r="G20" i="162"/>
  <c r="E17" i="7" s="1"/>
  <c r="G20" i="164"/>
  <c r="G17" i="7" s="1"/>
  <c r="G20" i="166"/>
  <c r="H20" i="166" s="1"/>
  <c r="D20" i="4"/>
  <c r="E20" i="4" s="1"/>
  <c r="F20" i="4" s="1"/>
  <c r="G20" i="4" s="1"/>
  <c r="D17" i="7" s="1"/>
  <c r="O20" i="168"/>
  <c r="P20" i="168"/>
  <c r="G20" i="165"/>
  <c r="H20" i="165" s="1"/>
  <c r="G20" i="163"/>
  <c r="F17" i="7" s="1"/>
  <c r="G22" i="163"/>
  <c r="F19" i="7" s="1"/>
  <c r="Q21" i="168"/>
  <c r="G21" i="165"/>
  <c r="H21" i="165" s="1"/>
  <c r="G23" i="163"/>
  <c r="F20" i="7" s="1"/>
  <c r="O22" i="168"/>
  <c r="P22" i="168"/>
  <c r="G22" i="165"/>
  <c r="H22" i="165" s="1"/>
  <c r="O23" i="168"/>
  <c r="G23" i="165"/>
  <c r="H23" i="165" s="1"/>
  <c r="P21" i="168"/>
  <c r="G21" i="168"/>
  <c r="G21" i="163"/>
  <c r="F18" i="7" s="1"/>
  <c r="G21" i="162"/>
  <c r="E18" i="7" s="1"/>
  <c r="G21" i="166"/>
  <c r="H21" i="166" s="1"/>
  <c r="G22" i="164"/>
  <c r="G19" i="7" s="1"/>
  <c r="G21" i="164"/>
  <c r="G18" i="7" s="1"/>
  <c r="G20" i="168"/>
  <c r="Q20" i="168"/>
  <c r="G23" i="162"/>
  <c r="E20" i="7" s="1"/>
  <c r="O21" i="168"/>
  <c r="G22" i="162"/>
  <c r="E19" i="7" s="1"/>
  <c r="G22" i="166"/>
  <c r="H22" i="166" s="1"/>
  <c r="G22" i="168"/>
  <c r="Q22" i="168"/>
  <c r="G23" i="164"/>
  <c r="G20" i="7" s="1"/>
  <c r="G23" i="166"/>
  <c r="H23" i="166" s="1"/>
  <c r="Q23" i="168"/>
  <c r="G23" i="168"/>
  <c r="P23" i="168"/>
  <c r="E20" i="173"/>
  <c r="O24" i="7"/>
  <c r="O29" i="7"/>
  <c r="O28" i="7"/>
  <c r="O23" i="7"/>
  <c r="O21" i="7"/>
  <c r="O27" i="7"/>
  <c r="O30" i="7"/>
  <c r="O31" i="7"/>
  <c r="O26" i="7"/>
  <c r="O33" i="7"/>
  <c r="O32" i="7"/>
  <c r="O22" i="7"/>
  <c r="L60" i="7"/>
  <c r="L54" i="7"/>
  <c r="L59" i="7"/>
  <c r="H21" i="168" l="1"/>
  <c r="I21" i="168" s="1"/>
  <c r="G23" i="4"/>
  <c r="D20" i="7" s="1"/>
  <c r="G21" i="4"/>
  <c r="D18" i="7" s="1"/>
  <c r="I20" i="165"/>
  <c r="H17" i="7" s="1"/>
  <c r="O17" i="7" s="1"/>
  <c r="I20" i="166"/>
  <c r="I17" i="7" s="1"/>
  <c r="H20" i="168"/>
  <c r="I20" i="168" s="1"/>
  <c r="G22" i="4"/>
  <c r="D19" i="7" s="1"/>
  <c r="I22" i="166"/>
  <c r="I19" i="7" s="1"/>
  <c r="I22" i="165"/>
  <c r="H19" i="7" s="1"/>
  <c r="H22" i="168"/>
  <c r="I22" i="168" s="1"/>
  <c r="I23" i="165"/>
  <c r="H20" i="7" s="1"/>
  <c r="H23" i="168"/>
  <c r="I23" i="168" s="1"/>
  <c r="I21" i="165"/>
  <c r="H18" i="7" s="1"/>
  <c r="I21" i="166"/>
  <c r="I18" i="7" s="1"/>
  <c r="I23" i="166"/>
  <c r="I20" i="7" s="1"/>
  <c r="L56" i="7"/>
  <c r="L55" i="7"/>
  <c r="L53" i="7"/>
  <c r="L57" i="7"/>
  <c r="L58" i="7"/>
  <c r="L61" i="7"/>
  <c r="O18" i="7" l="1"/>
  <c r="O20" i="7"/>
  <c r="J22" i="168"/>
  <c r="J19" i="7" s="1"/>
  <c r="K19" i="7" s="1"/>
  <c r="J21" i="168"/>
  <c r="J18" i="7" s="1"/>
  <c r="K18" i="7" s="1"/>
  <c r="J20" i="168"/>
  <c r="J17" i="7" s="1"/>
  <c r="K17" i="7" s="1"/>
  <c r="O19" i="7"/>
  <c r="J23" i="168"/>
  <c r="J20" i="7" s="1"/>
  <c r="K20" i="7" s="1"/>
  <c r="N54" i="7"/>
  <c r="N59" i="7"/>
  <c r="N55" i="7"/>
  <c r="N57" i="7"/>
  <c r="N56" i="7"/>
  <c r="N58" i="7"/>
  <c r="N61" i="7"/>
  <c r="N53" i="7"/>
  <c r="N60" i="7"/>
  <c r="L24" i="7"/>
  <c r="L44" i="7" l="1"/>
  <c r="L32" i="7"/>
  <c r="L38" i="7"/>
  <c r="L26" i="7"/>
  <c r="L36" i="7"/>
  <c r="L50" i="7"/>
  <c r="L23" i="7"/>
  <c r="L43" i="7"/>
  <c r="L25" i="7"/>
  <c r="L27" i="7"/>
  <c r="L52" i="7"/>
  <c r="L39" i="7"/>
  <c r="L48" i="7"/>
  <c r="L47" i="7"/>
  <c r="L31" i="7"/>
  <c r="L40" i="7"/>
  <c r="L18" i="7"/>
  <c r="L29" i="7"/>
  <c r="L37" i="7"/>
  <c r="L21" i="7"/>
  <c r="L41" i="7" l="1"/>
  <c r="L33" i="7"/>
  <c r="L17" i="7"/>
  <c r="L22" i="7"/>
  <c r="L34" i="7"/>
  <c r="L46" i="7"/>
  <c r="L30" i="7"/>
  <c r="L45" i="7"/>
  <c r="L42" i="7"/>
  <c r="L62" i="7"/>
  <c r="L20" i="7"/>
  <c r="L51" i="7"/>
  <c r="L28" i="7"/>
  <c r="L35" i="7"/>
  <c r="L19" i="7"/>
  <c r="L49" i="7"/>
  <c r="M26" i="7" l="1"/>
  <c r="N26" i="7" s="1"/>
  <c r="M24" i="7"/>
  <c r="N24" i="7" s="1"/>
  <c r="M25" i="7"/>
  <c r="N25" i="7" s="1"/>
  <c r="M23" i="7"/>
  <c r="M21" i="7"/>
  <c r="M22" i="7"/>
  <c r="M17" i="7"/>
  <c r="M19" i="7"/>
  <c r="M20" i="7"/>
  <c r="M18" i="7"/>
  <c r="N45" i="7"/>
  <c r="N48" i="7"/>
  <c r="N62" i="7"/>
  <c r="N38" i="7"/>
  <c r="N33" i="7"/>
  <c r="N46" i="7"/>
  <c r="N27" i="7"/>
  <c r="N44" i="7"/>
  <c r="N41" i="7"/>
  <c r="N28" i="7"/>
  <c r="N32" i="7"/>
  <c r="N42" i="7"/>
  <c r="N31" i="7"/>
  <c r="N37" i="7"/>
  <c r="N51" i="7"/>
  <c r="N52" i="7"/>
  <c r="N43" i="7"/>
  <c r="N29" i="7"/>
  <c r="N49" i="7"/>
  <c r="N30" i="7"/>
  <c r="N34" i="7"/>
  <c r="N40" i="7"/>
  <c r="N35" i="7"/>
  <c r="N50" i="7"/>
  <c r="N47" i="7"/>
  <c r="N39" i="7"/>
  <c r="N36" i="7"/>
  <c r="N23" i="7" l="1"/>
  <c r="N18" i="7"/>
  <c r="N20" i="7"/>
  <c r="N21" i="7"/>
  <c r="N19" i="7"/>
  <c r="N22" i="7"/>
  <c r="N17" i="7"/>
  <c r="E17" i="172" l="1"/>
  <c r="F17" i="173"/>
  <c r="E19" i="172"/>
  <c r="F19" i="173"/>
  <c r="E20" i="172"/>
  <c r="F20" i="173"/>
  <c r="E18" i="172"/>
  <c r="F18" i="173"/>
  <c r="G18" i="173" l="1"/>
  <c r="H18" i="173"/>
  <c r="G19" i="173"/>
  <c r="H19" i="173"/>
  <c r="F18" i="172"/>
  <c r="G18" i="172"/>
  <c r="F19" i="172"/>
  <c r="G19" i="172"/>
  <c r="H20" i="173"/>
  <c r="G20" i="173"/>
  <c r="H17" i="173"/>
  <c r="G17" i="173"/>
  <c r="F77" i="173"/>
  <c r="F20" i="172"/>
  <c r="G20" i="172"/>
  <c r="F17" i="172"/>
  <c r="G17" i="172"/>
  <c r="E77" i="172"/>
  <c r="H17" i="172" l="1"/>
  <c r="J17" i="172" s="1"/>
  <c r="H77" i="173"/>
  <c r="H19" i="172"/>
  <c r="I19" i="172" s="1"/>
  <c r="I17" i="173"/>
  <c r="K17" i="173" s="1"/>
  <c r="H18" i="172"/>
  <c r="I19" i="173"/>
  <c r="I20" i="173"/>
  <c r="H20" i="172"/>
  <c r="G77" i="172"/>
  <c r="I18" i="173"/>
  <c r="E26" i="161"/>
  <c r="E21" i="161"/>
  <c r="R35" i="176" s="1"/>
  <c r="S35" i="176" s="1"/>
  <c r="E25" i="161"/>
  <c r="E24" i="161"/>
  <c r="E23" i="161"/>
  <c r="E22" i="161"/>
  <c r="R37" i="176" l="1"/>
  <c r="S37" i="176" s="1"/>
  <c r="R38" i="176"/>
  <c r="S38" i="176" s="1"/>
  <c r="R36" i="176"/>
  <c r="S36" i="176" s="1"/>
  <c r="R40" i="176"/>
  <c r="S40" i="176" s="1"/>
  <c r="R39" i="176"/>
  <c r="S39" i="176" s="1"/>
  <c r="J19" i="172"/>
  <c r="I17" i="172"/>
  <c r="H77" i="172"/>
  <c r="J17" i="173"/>
  <c r="J18" i="173"/>
  <c r="K18" i="173"/>
  <c r="I20" i="172"/>
  <c r="J20" i="172"/>
  <c r="J19" i="173"/>
  <c r="K19" i="173"/>
  <c r="J18" i="172"/>
  <c r="I18" i="172"/>
  <c r="K20" i="173"/>
  <c r="J20" i="173"/>
  <c r="I77" i="173"/>
  <c r="K17" i="172" l="1"/>
  <c r="L17" i="172" s="1"/>
  <c r="K19" i="172"/>
  <c r="L19" i="172" s="1"/>
  <c r="I77" i="172"/>
  <c r="J77" i="172"/>
  <c r="K20" i="172"/>
  <c r="M20" i="172" s="1"/>
  <c r="L17" i="173"/>
  <c r="N17" i="173" s="1"/>
  <c r="L19" i="173"/>
  <c r="J77" i="173"/>
  <c r="L20" i="173"/>
  <c r="K77" i="173"/>
  <c r="K18" i="172"/>
  <c r="L18" i="173"/>
  <c r="M17" i="172" l="1"/>
  <c r="K77" i="172"/>
  <c r="M19" i="172"/>
  <c r="L20" i="172"/>
  <c r="M17" i="173"/>
  <c r="N18" i="173"/>
  <c r="M18" i="173"/>
  <c r="M18" i="172"/>
  <c r="L18" i="172"/>
  <c r="M20" i="173"/>
  <c r="N20" i="173"/>
  <c r="N19" i="173"/>
  <c r="M19" i="173"/>
  <c r="L77" i="173"/>
  <c r="M77" i="172" l="1"/>
  <c r="N20" i="172"/>
  <c r="O20" i="172" s="1"/>
  <c r="N19" i="172"/>
  <c r="O19" i="172" s="1"/>
  <c r="N77" i="173"/>
  <c r="N18" i="172"/>
  <c r="P18" i="172" s="1"/>
  <c r="O17" i="173"/>
  <c r="P17" i="173" s="1"/>
  <c r="O20" i="173"/>
  <c r="N17" i="172"/>
  <c r="O18" i="173"/>
  <c r="O19" i="173"/>
  <c r="P20" i="172" l="1"/>
  <c r="P19" i="172"/>
  <c r="O18" i="172"/>
  <c r="O77" i="173"/>
  <c r="Q17" i="173"/>
  <c r="O17" i="172"/>
  <c r="P17" i="172"/>
  <c r="N77" i="172"/>
  <c r="P19" i="173"/>
  <c r="Q19" i="173"/>
  <c r="P20" i="173"/>
  <c r="Q20" i="173"/>
  <c r="P18" i="173"/>
  <c r="Q18" i="173"/>
  <c r="Q20" i="172" l="1"/>
  <c r="S20" i="172" s="1"/>
  <c r="P77" i="172"/>
  <c r="Q19" i="172"/>
  <c r="R19" i="172" s="1"/>
  <c r="Q18" i="172"/>
  <c r="S18" i="172" s="1"/>
  <c r="Q77" i="173"/>
  <c r="R18" i="173"/>
  <c r="S18" i="173" s="1"/>
  <c r="R17" i="173"/>
  <c r="Q17" i="172"/>
  <c r="O77" i="172"/>
  <c r="R20" i="173"/>
  <c r="R19" i="173"/>
  <c r="P77" i="173"/>
  <c r="R20" i="172" l="1"/>
  <c r="S19" i="172"/>
  <c r="R18" i="172"/>
  <c r="T18" i="173"/>
  <c r="R17" i="172"/>
  <c r="S17" i="172"/>
  <c r="Q77" i="172"/>
  <c r="S19" i="173"/>
  <c r="T19" i="173"/>
  <c r="R77" i="173"/>
  <c r="S17" i="173"/>
  <c r="T17" i="173"/>
  <c r="S20" i="173"/>
  <c r="T20" i="173"/>
  <c r="S77" i="172" l="1"/>
  <c r="T20" i="172"/>
  <c r="U20" i="172" s="1"/>
  <c r="T19" i="172"/>
  <c r="U19" i="172" s="1"/>
  <c r="U20" i="173"/>
  <c r="V20" i="173" s="1"/>
  <c r="T77" i="173"/>
  <c r="T18" i="172"/>
  <c r="U18" i="172" s="1"/>
  <c r="U19" i="173"/>
  <c r="V19" i="173" s="1"/>
  <c r="T17" i="172"/>
  <c r="R77" i="172"/>
  <c r="S77" i="173"/>
  <c r="U17" i="173"/>
  <c r="U18" i="173"/>
  <c r="V18" i="173" s="1"/>
  <c r="T77" i="172" l="1"/>
  <c r="U17" i="172"/>
  <c r="V18" i="172" s="1"/>
  <c r="D18" i="161" s="1"/>
  <c r="U77" i="173"/>
  <c r="V17" i="173"/>
  <c r="W19" i="173" s="1"/>
  <c r="V19" i="172" l="1"/>
  <c r="D19" i="161" s="1"/>
  <c r="E19" i="161" s="1"/>
  <c r="R33" i="176" s="1"/>
  <c r="U77" i="172"/>
  <c r="V17" i="172"/>
  <c r="D17" i="161" s="1"/>
  <c r="V20" i="172"/>
  <c r="D20" i="161" s="1"/>
  <c r="V77" i="173"/>
  <c r="W17" i="173"/>
  <c r="W20" i="173"/>
  <c r="W18" i="173"/>
  <c r="E18" i="161" s="1"/>
  <c r="R32" i="176" s="1"/>
  <c r="E20" i="161" l="1"/>
  <c r="R34" i="176" s="1"/>
  <c r="S34" i="176" s="1"/>
  <c r="M34" i="177" s="1"/>
  <c r="L33" i="177"/>
  <c r="S33" i="176"/>
  <c r="M33" i="177" s="1"/>
  <c r="S32" i="176"/>
  <c r="M32" i="177" s="1"/>
  <c r="L32" i="177"/>
  <c r="E17" i="161"/>
  <c r="R31" i="176" s="1"/>
  <c r="W77" i="173"/>
  <c r="V77" i="172"/>
  <c r="L34" i="177" l="1"/>
  <c r="S31" i="176"/>
  <c r="M31" i="177" s="1"/>
  <c r="M91" i="177" s="1"/>
  <c r="L31" i="177"/>
  <c r="R91" i="176"/>
  <c r="L91" i="177" l="1"/>
  <c r="C29" i="177" s="1"/>
</calcChain>
</file>

<file path=xl/sharedStrings.xml><?xml version="1.0" encoding="utf-8"?>
<sst xmlns="http://schemas.openxmlformats.org/spreadsheetml/2006/main" count="485" uniqueCount="213">
  <si>
    <t>עובר תנאי סף</t>
  </si>
  <si>
    <t>מספר סידורי</t>
  </si>
  <si>
    <t>שם המוסד</t>
  </si>
  <si>
    <t>ניקוד</t>
  </si>
  <si>
    <t>שיעור יחסי</t>
  </si>
  <si>
    <t>פרמטר</t>
  </si>
  <si>
    <t>משקל</t>
  </si>
  <si>
    <t>כן</t>
  </si>
  <si>
    <t>לא</t>
  </si>
  <si>
    <t>שנת תקציב</t>
  </si>
  <si>
    <t>גובה התמיכה</t>
  </si>
  <si>
    <t>שיעור תמיכה</t>
  </si>
  <si>
    <t>הזנות ראשויות</t>
  </si>
  <si>
    <t>a</t>
  </si>
  <si>
    <t>b</t>
  </si>
  <si>
    <t>c</t>
  </si>
  <si>
    <t>d</t>
  </si>
  <si>
    <t>e</t>
  </si>
  <si>
    <t>f</t>
  </si>
  <si>
    <t>g</t>
  </si>
  <si>
    <t>h</t>
  </si>
  <si>
    <t>i</t>
  </si>
  <si>
    <t>j</t>
  </si>
  <si>
    <t>k</t>
  </si>
  <si>
    <t>l</t>
  </si>
  <si>
    <t>m</t>
  </si>
  <si>
    <t>n</t>
  </si>
  <si>
    <t>o</t>
  </si>
  <si>
    <t>p</t>
  </si>
  <si>
    <t>q</t>
  </si>
  <si>
    <t>r</t>
  </si>
  <si>
    <t>s</t>
  </si>
  <si>
    <t>t</t>
  </si>
  <si>
    <t>u</t>
  </si>
  <si>
    <t>v</t>
  </si>
  <si>
    <t>w</t>
  </si>
  <si>
    <t>x</t>
  </si>
  <si>
    <t>y</t>
  </si>
  <si>
    <t>z</t>
  </si>
  <si>
    <t>שיעור יחסי ראשוני</t>
  </si>
  <si>
    <t>שיעור יחסי- נתוני עזר</t>
  </si>
  <si>
    <t>נא הזן הכנסות</t>
  </si>
  <si>
    <t>שיעור יחסי מתוקנן</t>
  </si>
  <si>
    <t>תנאי סף</t>
  </si>
  <si>
    <t>נתונים לתנאי סף</t>
  </si>
  <si>
    <t>אינדיקצית שימוש</t>
  </si>
  <si>
    <t>כללי</t>
  </si>
  <si>
    <t>לא עובר תנאי סף</t>
  </si>
  <si>
    <t>עמידה בתנאי סף</t>
  </si>
  <si>
    <t>גובה תמיכה</t>
  </si>
  <si>
    <t>מקראה:</t>
  </si>
  <si>
    <t>נתוני קלט להזנה</t>
  </si>
  <si>
    <t>נתונים מקובעים (טקסט)</t>
  </si>
  <si>
    <t>נתוני פלט (לאחר חישוב)</t>
  </si>
  <si>
    <t xml:space="preserve">המוסד משמש כספרייה לעיוורים או משק סגור </t>
  </si>
  <si>
    <t>המוסד פועל כספרייה במשך שנתיים רצופות</t>
  </si>
  <si>
    <t>מנהל ספרייה עוסק בהיקף שלא יפחת בחצי משרה</t>
  </si>
  <si>
    <t>כמה כותרים מונגשים ברשות הספרייה?</t>
  </si>
  <si>
    <t>כמה כותרים הספרייה הנגישה בשנת הערכה?</t>
  </si>
  <si>
    <t>האם המוסד שומר על זכויות יוצרים של הכותרים?</t>
  </si>
  <si>
    <t>כמה מנויים פעילים יש לספרייה?</t>
  </si>
  <si>
    <t>כמה השאלות של ספרים מונגשים התקיימו בשנת הערכה?</t>
  </si>
  <si>
    <t>האם שירותי ההשאלה ניתנים בחינם?</t>
  </si>
  <si>
    <t>האם המוסד מקיים מנגנון השאלה טלפוני בהיקף של 16 ש"ש, במשך 4 ימים בשבוע?</t>
  </si>
  <si>
    <r>
      <t xml:space="preserve">כמה מתוך הכותרים שהספרייה הנגישה בשנת ההערכה הם </t>
    </r>
    <r>
      <rPr>
        <b/>
        <sz val="12"/>
        <color theme="1"/>
        <rFont val="David"/>
        <family val="2"/>
        <charset val="177"/>
      </rPr>
      <t>בכתב ברייל</t>
    </r>
    <r>
      <rPr>
        <sz val="12"/>
        <color theme="1"/>
        <rFont val="David"/>
        <family val="2"/>
        <charset val="177"/>
      </rPr>
      <t>?</t>
    </r>
  </si>
  <si>
    <r>
      <t xml:space="preserve">כמה מתוך הכותרים שהספרייה הנגישה בשנת ההערכה הם </t>
    </r>
    <r>
      <rPr>
        <b/>
        <sz val="12"/>
        <color theme="1"/>
        <rFont val="David"/>
        <family val="2"/>
        <charset val="177"/>
      </rPr>
      <t>בשמע</t>
    </r>
    <r>
      <rPr>
        <sz val="12"/>
        <color theme="1"/>
        <rFont val="David"/>
        <family val="2"/>
        <charset val="177"/>
      </rPr>
      <t>?</t>
    </r>
  </si>
  <si>
    <r>
      <t xml:space="preserve">כמה מתוך הכותרים שהספרייה הנגישה בשנת ההערכה הם </t>
    </r>
    <r>
      <rPr>
        <b/>
        <sz val="12"/>
        <color theme="1"/>
        <rFont val="David"/>
        <family val="2"/>
        <charset val="177"/>
      </rPr>
      <t>באות מוגדלת</t>
    </r>
    <r>
      <rPr>
        <sz val="12"/>
        <color theme="1"/>
        <rFont val="David"/>
        <family val="2"/>
        <charset val="177"/>
      </rPr>
      <t>?</t>
    </r>
  </si>
  <si>
    <r>
      <t>כמה כותרים מונגשים הופקו או נרכשו בשנת ההערכה ב</t>
    </r>
    <r>
      <rPr>
        <b/>
        <sz val="12"/>
        <color theme="1"/>
        <rFont val="David"/>
        <family val="2"/>
        <charset val="177"/>
      </rPr>
      <t>שפה הערבית</t>
    </r>
    <r>
      <rPr>
        <sz val="12"/>
        <color theme="1"/>
        <rFont val="David"/>
        <family val="2"/>
        <charset val="177"/>
      </rPr>
      <t>?</t>
    </r>
  </si>
  <si>
    <r>
      <t xml:space="preserve">עבור לא פחות ממחצית מהספרים המונגשים- האם קיים מנגנון השאלת ספרים על ידי </t>
    </r>
    <r>
      <rPr>
        <b/>
        <sz val="12"/>
        <color theme="1"/>
        <rFont val="David"/>
        <family val="2"/>
        <charset val="177"/>
      </rPr>
      <t>הורדת קבצים מאתר האינטרנט</t>
    </r>
    <r>
      <rPr>
        <sz val="12"/>
        <color theme="1"/>
        <rFont val="David"/>
        <family val="2"/>
        <charset val="177"/>
      </rPr>
      <t>, הפועל בכל שעות היממה?</t>
    </r>
  </si>
  <si>
    <t>כן/לא</t>
  </si>
  <si>
    <t>מספר יחידות</t>
  </si>
  <si>
    <t>הזנה שגויה</t>
  </si>
  <si>
    <t>נתון חסר</t>
  </si>
  <si>
    <t>קריטריון</t>
  </si>
  <si>
    <t>כמה כותרים מונגשים הופקו או נרכשו בשנת ההערכה בשפה הערבית?</t>
  </si>
  <si>
    <t>תנאי הסף:</t>
  </si>
  <si>
    <t>מספר ספרים מונגשים שהופקו בשנת ההערכה</t>
  </si>
  <si>
    <t>מספר השאלות</t>
  </si>
  <si>
    <t>מספר ספרים מונגשים במלאי</t>
  </si>
  <si>
    <t>מספר ספרים בשפות נוספות</t>
  </si>
  <si>
    <t>השאלה זמינה</t>
  </si>
  <si>
    <t>ריבוי אמצעי הנגשה</t>
  </si>
  <si>
    <t xml:space="preserve">אחוז הכותרים בעלי אמצעי הנגשה מתוך סך הכותרים שהופקו </t>
  </si>
  <si>
    <t>האם קיים שירות המאפשר למנויים להזמין, להשאיל ולהאריך השאלות באמצעות האינטרנט או דואר אלקטרוני?</t>
  </si>
  <si>
    <t>הוראת שעה</t>
  </si>
  <si>
    <t>שיעור התמיכה לא יפחת משיעור התמיכה בשנת 2013:</t>
  </si>
  <si>
    <t>מודל ספריות המיועדות לעיוורים וללקויי ראיה</t>
  </si>
  <si>
    <t>הספריה  המרכזית לעיוורים</t>
  </si>
  <si>
    <t>מסיל"ה</t>
  </si>
  <si>
    <t>עמותת עלה</t>
  </si>
  <si>
    <t>עמותת אלמנארה</t>
  </si>
  <si>
    <t>הערות</t>
  </si>
  <si>
    <t>האם רוב הספרים בספרייה הם בשפה הערבית?</t>
  </si>
  <si>
    <t/>
  </si>
  <si>
    <t>מספר מנויים פעילים</t>
  </si>
  <si>
    <t>הקטלוג, הכולל לא פחות ממחצית הספרים המונגשים, מונגש בשמע בטלפון או באינטרנט?</t>
  </si>
  <si>
    <t>: עמידה בתנאי סף לספריות של ספרות ערבית או ספרות תורנית</t>
  </si>
  <si>
    <t>עובר תנאי סף- ספרייה ערבית</t>
  </si>
  <si>
    <t>עובר תנאי סף- ספרייה תורנית</t>
  </si>
  <si>
    <t>הגבלה</t>
  </si>
  <si>
    <t>תמיכה לאחר הגבלה לסכום מבוקש</t>
  </si>
  <si>
    <t>סכום עלות הפרוייקט המשוער</t>
  </si>
  <si>
    <t>שיעור התמיכה לא יעלה על %X מסכום עלות הפרויקט המשוער</t>
  </si>
  <si>
    <t xml:space="preserve">הגבלה לסכום מבוקש </t>
  </si>
  <si>
    <t>גובה התמיכה המבוקש</t>
  </si>
  <si>
    <t>האם קיימת הגבלה ראשונית?</t>
  </si>
  <si>
    <t xml:space="preserve">תמיכה מקסימאלית </t>
  </si>
  <si>
    <t>תמיכה ראשונית</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</si>
  <si>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</si>
  <si>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</si>
  <si>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</si>
  <si>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</si>
  <si>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</si>
  <si>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</si>
  <si>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</si>
  <si>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</si>
  <si>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</si>
  <si>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</si>
  <si>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</si>
  <si>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</si>
  <si>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t>גובה תמיכה בתחשיב הבסיסי</t>
  </si>
  <si>
    <t>סכום הגבלה בגין עלות הפרוייקט</t>
  </si>
  <si>
    <t>הגבלה לסכום פעילות</t>
  </si>
  <si>
    <t>המוסד עומד בדרישות הנוהל, ובכלל זה יעמיד
עצמו לביקורת המשרד בהתאם לדינים החלים עליו,
הוראות הנוהל והחלטות הממשלה, זאת להבטחת
עמידתו בתנאים למתן תמיכה, ובלי לפגוע בחופש
היצירה, בחירות האמנותית ובחופש הביטוי;</t>
  </si>
  <si>
    <t>מטרות המוסד כמפורט במסמכי היסוד שלו ואופן פעולתו עולים בקנה אחד עם מטרות התמיכה המפורטות במבחנים אלה</t>
  </si>
  <si>
    <t>המוסד משתמש בכספי התמיכה רק למטרות שלשמן
ניתנו</t>
  </si>
  <si>
    <t>המוסד מקיים את הוראות החוק הרלוונטיות
לפעילותו, מקפיד על כללי ניהול תקין ושומר על
שקיפות מלאה באורחות התנהלותו באופן ההולם
את מטרותיו הציבוריות</t>
  </si>
  <si>
    <t>AllowFilterCheckBox</t>
  </si>
  <si>
    <t>AllowFormattingCheckBox</t>
  </si>
  <si>
    <t>AllowColumnFormattingCheckBox</t>
  </si>
  <si>
    <t>AllowRowFormattingCheckBox</t>
  </si>
  <si>
    <t>מס' בקשה</t>
  </si>
  <si>
    <t>מגיש בקשה</t>
  </si>
  <si>
    <t>מספר העמותה</t>
  </si>
  <si>
    <t>שם הגוף</t>
  </si>
  <si>
    <t>מהות הבקשה</t>
  </si>
  <si>
    <t>סה"כ תמיכה לאחר ועדה ממליצה בשנה הקודמת</t>
  </si>
  <si>
    <t>סה"כ תמיכה סופית בשנה הקודמת</t>
  </si>
  <si>
    <t>סיבות לשינויים ביחס לשנה קודמת</t>
  </si>
  <si>
    <t>רשות מקומית</t>
  </si>
  <si>
    <t xml:space="preserve">סיווג סוציואקונומי  </t>
  </si>
  <si>
    <t>סטאטוס התיק</t>
  </si>
  <si>
    <t>נימוקים</t>
  </si>
  <si>
    <t xml:space="preserve">סכום תמיכה מומלץ עפ"י מודל תמיכה
</t>
  </si>
  <si>
    <t>קיזוזים בגין ימי איחור</t>
  </si>
  <si>
    <t>קיזוזים בגין החלטות ועדה</t>
  </si>
  <si>
    <t>סכום התמיכה המומלץ אחרי קיזוז</t>
  </si>
  <si>
    <t>סה"כ</t>
  </si>
  <si>
    <t>סכום מבוקש
במודל</t>
  </si>
  <si>
    <t>סכום תמיכה מומלץ עפ"י מודל תמיכה</t>
  </si>
  <si>
    <t>אחוז במודל הנוכחי לפני קיזוז לעומת סופי בשנה הקודמת</t>
  </si>
  <si>
    <t>סכום תמיכה מומלצת לאחר חלוקת קיזוזים והגבלה לסכום המבוקש</t>
  </si>
  <si>
    <t>הספרייה המרכזית לעיוורים</t>
  </si>
  <si>
    <t>מסילה</t>
  </si>
  <si>
    <t>עמותתה עלה</t>
  </si>
  <si>
    <t>עמותת אלמנרה</t>
  </si>
  <si>
    <t>נצרת</t>
  </si>
  <si>
    <t>ירושלים</t>
  </si>
  <si>
    <t>בני ברק</t>
  </si>
  <si>
    <t>תל אביב</t>
  </si>
  <si>
    <t>הספרייה המרכזית לעיוורים ובעלי ליקוי ראייה</t>
  </si>
  <si>
    <t>אלמנרה- עמותה לקידום אנשים עם מוגבלות</t>
  </si>
  <si>
    <t>עלה- עמותה לקידום הסטודנטים העיוורים</t>
  </si>
  <si>
    <t>מסילה- מכון לספרי יהדות לאדם המוגבל</t>
  </si>
  <si>
    <r>
      <t xml:space="preserve">כמה כותרים מונגשים הופקו או נרכשו בשנת ההערכה </t>
    </r>
    <r>
      <rPr>
        <b/>
        <sz val="12"/>
        <color theme="1"/>
        <rFont val="David"/>
        <family val="2"/>
        <charset val="177"/>
      </rPr>
      <t>בשפה זרה נוספת</t>
    </r>
    <r>
      <rPr>
        <sz val="12"/>
        <color theme="1"/>
        <rFont val="David"/>
        <family val="2"/>
        <charset val="177"/>
      </rPr>
      <t xml:space="preserve"> מלבד ערבית?</t>
    </r>
  </si>
  <si>
    <t xml:space="preserve">גובה תמיכה </t>
  </si>
  <si>
    <t>שנה</t>
  </si>
  <si>
    <t>תקציב</t>
  </si>
  <si>
    <t>המוסד פועל ביעילות ובתקורה מינימלית, שמאפשרת את פעילותו התקינה והראויה, לרבות בהתאם לנוהל ולהנחיות החשב הכללי במשרד האוצר לעניין הוצאות הנהלה וכלליות</t>
  </si>
  <si>
    <t>סעיף</t>
  </si>
  <si>
    <t xml:space="preserve"> 6 (1)</t>
  </si>
  <si>
    <t xml:space="preserve"> 6 (2)</t>
  </si>
  <si>
    <t xml:space="preserve"> 6 (3)</t>
  </si>
  <si>
    <t xml:space="preserve"> 6 (4)</t>
  </si>
  <si>
    <t xml:space="preserve"> 6 (5)</t>
  </si>
  <si>
    <t xml:space="preserve"> 6 (6)</t>
  </si>
  <si>
    <t xml:space="preserve"> 6 (7)</t>
  </si>
  <si>
    <t xml:space="preserve"> 6 (8)</t>
  </si>
  <si>
    <t xml:space="preserve"> 6 (9)</t>
  </si>
  <si>
    <t xml:space="preserve"> 6 (12)</t>
  </si>
  <si>
    <t xml:space="preserve"> 6 (10)</t>
  </si>
  <si>
    <t xml:space="preserve"> 6 (11)</t>
  </si>
  <si>
    <t xml:space="preserve"> 6 (13)</t>
  </si>
  <si>
    <t xml:space="preserve"> 6 (14)</t>
  </si>
  <si>
    <t xml:space="preserve"> 6 (15)</t>
  </si>
  <si>
    <t xml:space="preserve"> 6 (16)</t>
  </si>
  <si>
    <t xml:space="preserve"> 6 (17)</t>
  </si>
  <si>
    <t xml:space="preserve">המוסד משמש כספרייה לעיוורים וללקויי ראייה או משק סגור </t>
  </si>
  <si>
    <t>7 (5)</t>
  </si>
  <si>
    <t>שירותי הספרייה ניתנים לעיוורים וללקויי ראייה בכל הארץ בלא הבדל גזע, דת, מין, לאום השקפה או השתייכות מפלגתית</t>
  </si>
  <si>
    <t>נתונים לניקוד</t>
  </si>
  <si>
    <t>7 (6) (א)</t>
  </si>
  <si>
    <t>7 (6) (ב)</t>
  </si>
  <si>
    <t>7 (6) (ג)</t>
  </si>
  <si>
    <t>7 (1)</t>
  </si>
  <si>
    <t>7 (2)</t>
  </si>
  <si>
    <t>7 (3)</t>
  </si>
  <si>
    <t>7 (4)</t>
  </si>
  <si>
    <t>7 (7)</t>
  </si>
  <si>
    <t>6 (18)</t>
  </si>
  <si>
    <t>במוסד בו מועסקים עובדים ביחסי עבודה, המוסד קבע תקנון למניעת הטרדה מינית ועומדת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</si>
  <si>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היחידה המקצועית ממליצה לאשר תמיכה</t>
  </si>
  <si>
    <t>1001830880</t>
  </si>
  <si>
    <t>1001835919</t>
  </si>
  <si>
    <t>1001842870</t>
  </si>
  <si>
    <t>1001835757</t>
  </si>
  <si>
    <t>תמיכה משרד התרבות</t>
  </si>
  <si>
    <t>תיקצוב שוטף לניהול ספרייה לעיוורים</t>
  </si>
  <si>
    <t>ספריה מוקלטת בעמותת על"ה</t>
  </si>
  <si>
    <t>פרויקט ספריית אלמנארה הערבית המותאמת</t>
  </si>
  <si>
    <t>המוסד הפיק או רכש בשנת ההערכה ספרים מונגשים בשפה הערבית, בהיקף שלא יפחת מ15% מתוך כלל הספרים המונגשים שהופקו או נרכשו על ידו בשנת ההערכה</t>
  </si>
  <si>
    <t>ישנה עליה לעומת שנה קודמת הנובעת מעליה במשתנים לעומת גופים אחרים (בעיקר הספריה המרכזית)</t>
  </si>
  <si>
    <t>ישנה ירידה לעומת שנה קודמת הנובעת מעלייה במשתנים של שאר הגופים וירידה במשתנים של הספריה המרכזית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</si>
</sst>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quot;₪&quot;\ #,##0"/>
    <numFmt numFmtId="165" formatCode="\ #,##0"/>
    <numFmt numFmtId="166" formatCode="0.0%"/>
    <numFmt numFmtId="167" formatCode="\ #,##0.0"/>
    <numFmt numFmtId="168" formatCode="[$₪-40D]\ #,##0"/>
    <numFmt numFmtId="169" formatCode="#,##0_ ;\-#,##0\ "/>
  </numFmts>
  <fonts count="39">
    <font>
      <sz val="12"/>
      <color theme="1"/>
      <name val="David"/>
      <family val="2"/>
      <charset val="177"/>
    </font>
    <font>
      <sz val="11"/>
      <color theme="1"/>
      <name val="Arial"/>
      <family val="2"/>
      <charset val="177"/>
      <scheme val="minor"/>
    </font>
    <font>
      <sz val="12"/>
      <color theme="1"/>
      <name val="David"/>
      <family val="2"/>
      <charset val="177"/>
    </font>
    <font>
      <sz val="10"/>
      <name val="Arial"/>
      <family val="2"/>
    </font>
    <font>
      <sz val="10"/>
      <name val="Arial"/>
      <family val="2"/>
    </font>
    <font>
      <b/>
      <sz val="10"/>
      <name val="Arial"/>
      <family val="2"/>
    </font>
    <font>
      <sz val="11"/>
      <name val="David"/>
      <family val="2"/>
      <charset val="177"/>
    </font>
    <font>
      <sz val="12"/>
      <name val="David"/>
      <family val="2"/>
      <charset val="177"/>
    </font>
    <font>
      <sz val="12"/>
      <color theme="0"/>
      <name val="David"/>
      <family val="2"/>
      <charset val="177"/>
    </font>
    <font>
      <b/>
      <sz val="12"/>
      <color theme="1"/>
      <name val="David"/>
      <family val="2"/>
      <charset val="177"/>
    </font>
    <font>
      <sz val="16"/>
      <color theme="1"/>
      <name val="David"/>
      <family val="2"/>
      <charset val="177"/>
    </font>
    <font>
      <sz val="16"/>
      <name val="David"/>
      <family val="2"/>
      <charset val="177"/>
    </font>
    <font>
      <sz val="16"/>
      <color theme="0"/>
      <name val="David"/>
      <family val="2"/>
      <charset val="177"/>
    </font>
    <font>
      <sz val="12"/>
      <color theme="1"/>
      <name val="Times New Roman"/>
      <family val="1"/>
    </font>
    <font>
      <b/>
      <sz val="12"/>
      <name val="David"/>
      <family val="2"/>
      <charset val="177"/>
    </font>
    <font>
      <b/>
      <sz val="14"/>
      <color theme="1"/>
      <name val="David"/>
      <family val="2"/>
      <charset val="177"/>
    </font>
    <font>
      <b/>
      <sz val="16"/>
      <color theme="1"/>
      <name val="David"/>
      <family val="2"/>
      <charset val="177"/>
    </font>
    <font>
      <b/>
      <sz val="12"/>
      <color indexed="18"/>
      <name val="David"/>
      <family val="2"/>
      <charset val="177"/>
    </font>
    <font>
      <sz val="11"/>
      <color indexed="20"/>
      <name val="Calibri"/>
      <family val="2"/>
      <charset val="177"/>
    </font>
    <font>
      <sz val="11"/>
      <color indexed="52"/>
      <name val="Calibri"/>
      <family val="2"/>
      <charset val="177"/>
    </font>
    <font>
      <b/>
      <sz val="11"/>
      <color indexed="8"/>
      <name val="Calibri"/>
      <family val="2"/>
      <charset val="177"/>
    </font>
    <font>
      <sz val="11"/>
      <color indexed="62"/>
      <name val="Calibri"/>
      <family val="2"/>
      <charset val="177"/>
    </font>
    <font>
      <sz val="11"/>
      <color indexed="8"/>
      <name val="Calibri"/>
      <family val="2"/>
      <charset val="177"/>
    </font>
    <font>
      <i/>
      <sz val="11"/>
      <color indexed="23"/>
      <name val="Calibri"/>
      <family val="2"/>
      <charset val="177"/>
    </font>
    <font>
      <b/>
      <sz val="18"/>
      <color indexed="56"/>
      <name val="Cambria"/>
      <family val="2"/>
      <charset val="177"/>
    </font>
    <font>
      <b/>
      <sz val="15"/>
      <color indexed="56"/>
      <name val="Calibri"/>
      <family val="2"/>
      <charset val="177"/>
    </font>
    <font>
      <b/>
      <sz val="13"/>
      <color indexed="56"/>
      <name val="Calibri"/>
      <family val="2"/>
      <charset val="177"/>
    </font>
    <font>
      <b/>
      <sz val="11"/>
      <color indexed="56"/>
      <name val="Calibri"/>
      <family val="2"/>
      <charset val="177"/>
    </font>
    <font>
      <sz val="11"/>
      <color indexed="60"/>
      <name val="Calibri"/>
      <family val="2"/>
      <charset val="177"/>
    </font>
    <font>
      <sz val="11"/>
      <color indexed="9"/>
      <name val="Calibri"/>
      <family val="2"/>
      <charset val="177"/>
    </font>
    <font>
      <b/>
      <sz val="14"/>
      <color theme="1"/>
      <name val="Arial"/>
      <family val="2"/>
      <scheme val="minor"/>
    </font>
    <font>
      <b/>
      <sz val="12"/>
      <name val="Arial"/>
      <family val="2"/>
      <scheme val="minor"/>
    </font>
    <font>
      <sz val="12"/>
      <name val="Arial"/>
      <family val="2"/>
      <scheme val="minor"/>
    </font>
    <font>
      <b/>
      <sz val="16"/>
      <color rgb="FFFF0000"/>
      <name val="Arial"/>
      <family val="2"/>
      <scheme val="minor"/>
    </font>
    <font>
      <sz val="10"/>
      <name val="Arial"/>
      <family val="2"/>
      <scheme val="minor"/>
    </font>
    <font>
      <b/>
      <sz val="12"/>
      <color theme="1"/>
      <name val="Arial"/>
      <family val="2"/>
      <scheme val="minor"/>
    </font>
    <font>
      <sz val="12"/>
      <color theme="0"/>
      <name val="Arial"/>
      <family val="2"/>
      <scheme val="minor"/>
    </font>
    <font>
      <b/>
      <sz val="14"/>
      <name val="Arial"/>
      <family val="2"/>
      <scheme val="minor"/>
    </font>
    <font>
      <sz val="10"/>
      <color indexed="8"/>
      <name val="Arial"/>
      <family val="2"/>
    </font>
  </fonts>
  <fills count="38">
    <fill>
      <patternFill patternType="none"/>
    </fill>
    <fill>
      <patternFill patternType="gray125"/>
    </fill>
    <fill>
      <patternFill patternType="solid">
        <fgColor indexed="47"/>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2" tint="-0.499984740745262"/>
        <bgColor indexed="64"/>
      </patternFill>
    </fill>
    <fill>
      <patternFill patternType="solid">
        <fgColor rgb="FFFFFFCC"/>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indexed="45"/>
      </patternFill>
    </fill>
    <fill>
      <patternFill patternType="solid">
        <fgColor indexed="47"/>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rgb="FFFFC000"/>
        <bgColor indexed="64"/>
      </patternFill>
    </fill>
  </fills>
  <borders count="68">
    <border>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hair">
        <color auto="1"/>
      </right>
      <top/>
      <bottom style="hair">
        <color auto="1"/>
      </bottom>
      <diagonal/>
    </border>
    <border>
      <left/>
      <right/>
      <top style="thin">
        <color indexed="64"/>
      </top>
      <bottom style="thin">
        <color indexed="64"/>
      </bottom>
      <diagonal/>
    </border>
    <border>
      <left style="hair">
        <color auto="1"/>
      </left>
      <right style="hair">
        <color auto="1"/>
      </right>
      <top style="thin">
        <color indexed="64"/>
      </top>
      <bottom/>
      <diagonal/>
    </border>
    <border>
      <left/>
      <right style="thin">
        <color indexed="64"/>
      </right>
      <top/>
      <bottom style="hair">
        <color auto="1"/>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thin">
        <color indexed="64"/>
      </left>
      <right style="thick">
        <color indexed="64"/>
      </right>
      <top style="thick">
        <color indexed="64"/>
      </top>
      <bottom style="thick">
        <color indexed="64"/>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bottom/>
      <diagonal/>
    </border>
  </borders>
  <cellStyleXfs count="167">
    <xf numFmtId="0" fontId="0" fillId="0" borderId="0"/>
    <xf numFmtId="9" fontId="2" fillId="0" borderId="0" applyFont="0" applyFill="0" applyBorder="0" applyAlignment="0" applyProtection="0"/>
    <xf numFmtId="0" fontId="3"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2"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8" fillId="17" borderId="0" applyNumberFormat="0" applyBorder="0" applyAlignment="0" applyProtection="0"/>
    <xf numFmtId="0" fontId="19" fillId="0" borderId="45" applyNumberFormat="0" applyFill="0" applyAlignment="0" applyProtection="0"/>
    <xf numFmtId="0" fontId="20" fillId="0" borderId="46" applyNumberFormat="0" applyFill="0" applyAlignment="0" applyProtection="0"/>
    <xf numFmtId="0" fontId="20" fillId="0" borderId="46" applyNumberFormat="0" applyFill="0" applyAlignment="0" applyProtection="0"/>
    <xf numFmtId="0" fontId="21" fillId="18" borderId="47" applyNumberFormat="0" applyAlignment="0" applyProtection="0"/>
    <xf numFmtId="0" fontId="21" fillId="18" borderId="47" applyNumberFormat="0" applyAlignment="0" applyProtection="0"/>
    <xf numFmtId="0" fontId="22" fillId="19" borderId="48" applyNumberFormat="0" applyFont="0" applyAlignment="0" applyProtection="0"/>
    <xf numFmtId="0" fontId="23" fillId="0" borderId="0" applyNumberFormat="0" applyFill="0" applyBorder="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2" fillId="19" borderId="48" applyNumberFormat="0" applyFont="0" applyAlignment="0" applyProtection="0"/>
    <xf numFmtId="0" fontId="24" fillId="0" borderId="0" applyNumberFormat="0" applyFill="0" applyBorder="0" applyAlignment="0" applyProtection="0"/>
    <xf numFmtId="0" fontId="25" fillId="0" borderId="49" applyNumberFormat="0" applyFill="0" applyAlignment="0" applyProtection="0"/>
    <xf numFmtId="0" fontId="26" fillId="0" borderId="50" applyNumberFormat="0" applyFill="0" applyAlignment="0" applyProtection="0"/>
    <xf numFmtId="0" fontId="27" fillId="0" borderId="51" applyNumberFormat="0" applyFill="0" applyAlignment="0" applyProtection="0"/>
    <xf numFmtId="0" fontId="27" fillId="0" borderId="0" applyNumberFormat="0" applyFill="0" applyBorder="0" applyAlignment="0" applyProtection="0"/>
    <xf numFmtId="0" fontId="28"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2" fillId="27" borderId="0" applyNumberFormat="0" applyBorder="0" applyAlignment="0" applyProtection="0"/>
    <xf numFmtId="0" fontId="22" fillId="1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1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9" fillId="35"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43" fontId="2" fillId="0" borderId="0" applyFont="0" applyFill="0" applyBorder="0" applyAlignment="0" applyProtection="0"/>
    <xf numFmtId="0" fontId="3" fillId="0" borderId="0"/>
    <xf numFmtId="0" fontId="3" fillId="0" borderId="0"/>
    <xf numFmtId="0" fontId="1" fillId="0" borderId="0"/>
    <xf numFmtId="0" fontId="1" fillId="0" borderId="0"/>
    <xf numFmtId="9" fontId="3" fillId="0" borderId="0" applyFont="0" applyFill="0" applyBorder="0" applyAlignment="0" applyProtection="0"/>
    <xf numFmtId="9" fontId="2" fillId="0" borderId="0" applyFont="0" applyFill="0" applyBorder="0" applyAlignment="0" applyProtection="0"/>
    <xf numFmtId="168" fontId="3" fillId="0" borderId="0"/>
    <xf numFmtId="168" fontId="3" fillId="0" borderId="0"/>
    <xf numFmtId="168" fontId="2" fillId="0" borderId="0"/>
    <xf numFmtId="168" fontId="2" fillId="0" borderId="0"/>
    <xf numFmtId="43" fontId="2" fillId="0" borderId="0" applyFont="0" applyFill="0" applyBorder="0" applyAlignment="0" applyProtection="0"/>
    <xf numFmtId="43" fontId="3" fillId="0" borderId="0" applyFont="0" applyFill="0" applyBorder="0" applyAlignment="0" applyProtection="0"/>
  </cellStyleXfs>
  <cellXfs count="238">
    <xf numFmtId="0" fontId="0" fillId="0" borderId="0" xfId="0"/>
    <xf numFmtId="3" fontId="5" fillId="2" borderId="8" xfId="5" applyNumberFormat="1" applyFont="1" applyFill="1" applyBorder="1" applyAlignment="1" applyProtection="1">
      <alignment horizontal="center"/>
    </xf>
    <xf numFmtId="0" fontId="0" fillId="5" borderId="4" xfId="0" applyFill="1" applyBorder="1" applyAlignment="1">
      <alignment horizontal="center" vertical="center" wrapText="1"/>
    </xf>
    <xf numFmtId="0" fontId="0" fillId="5" borderId="4" xfId="0" applyFill="1" applyBorder="1" applyAlignment="1">
      <alignment horizontal="center" vertical="center"/>
    </xf>
    <xf numFmtId="0" fontId="8" fillId="7" borderId="0" xfId="0" applyFont="1" applyFill="1"/>
    <xf numFmtId="0" fontId="0" fillId="3" borderId="3" xfId="0" applyFill="1" applyBorder="1"/>
    <xf numFmtId="0" fontId="0" fillId="5" borderId="10" xfId="0" applyFill="1" applyBorder="1" applyAlignment="1">
      <alignment horizontal="center" vertical="center" wrapText="1"/>
    </xf>
    <xf numFmtId="1" fontId="11" fillId="4" borderId="3" xfId="2" applyNumberFormat="1" applyFont="1" applyFill="1" applyBorder="1" applyAlignment="1">
      <alignment horizontal="center" vertical="center" wrapText="1"/>
    </xf>
    <xf numFmtId="0" fontId="10" fillId="0" borderId="0" xfId="0" applyFont="1"/>
    <xf numFmtId="164" fontId="11" fillId="4" borderId="3" xfId="2" applyNumberFormat="1" applyFont="1" applyFill="1" applyBorder="1" applyAlignment="1">
      <alignment horizontal="center" vertical="center" wrapText="1"/>
    </xf>
    <xf numFmtId="9" fontId="10" fillId="5" borderId="3" xfId="1" applyFont="1" applyFill="1" applyBorder="1" applyAlignment="1">
      <alignment horizontal="center" vertical="center" wrapText="1"/>
    </xf>
    <xf numFmtId="166" fontId="11" fillId="3" borderId="3" xfId="1" applyNumberFormat="1" applyFont="1" applyFill="1" applyBorder="1" applyAlignment="1" applyProtection="1">
      <alignment horizontal="center"/>
    </xf>
    <xf numFmtId="0" fontId="0" fillId="5" borderId="2"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21" xfId="0" applyFill="1" applyBorder="1" applyAlignment="1">
      <alignment horizontal="center" vertical="center" wrapText="1"/>
    </xf>
    <xf numFmtId="0" fontId="0" fillId="10" borderId="0" xfId="0" applyFill="1" applyAlignment="1">
      <alignment horizontal="center" vertical="center" wrapText="1"/>
    </xf>
    <xf numFmtId="0" fontId="0" fillId="10" borderId="1" xfId="0" applyFill="1" applyBorder="1" applyAlignment="1">
      <alignment horizontal="center" vertical="center" wrapText="1"/>
    </xf>
    <xf numFmtId="0" fontId="0" fillId="11" borderId="11" xfId="0" applyFill="1" applyBorder="1" applyAlignment="1">
      <alignment horizontal="center" vertical="center"/>
    </xf>
    <xf numFmtId="0" fontId="0" fillId="0" borderId="0" xfId="0" applyAlignment="1">
      <alignment horizontal="center" vertical="center" wrapText="1"/>
    </xf>
    <xf numFmtId="165" fontId="7" fillId="0" borderId="2" xfId="6" applyNumberFormat="1" applyFont="1" applyFill="1" applyBorder="1" applyAlignment="1" applyProtection="1">
      <alignment horizontal="center" vertical="center"/>
    </xf>
    <xf numFmtId="3" fontId="7" fillId="0" borderId="23" xfId="1" applyNumberFormat="1" applyFont="1" applyFill="1" applyBorder="1" applyAlignment="1" applyProtection="1">
      <alignment horizontal="center" vertical="center"/>
    </xf>
    <xf numFmtId="0" fontId="0" fillId="10" borderId="3" xfId="0" applyFill="1" applyBorder="1" applyAlignment="1">
      <alignment horizontal="center" vertical="center" wrapText="1"/>
    </xf>
    <xf numFmtId="0" fontId="9" fillId="3" borderId="3" xfId="0" applyFont="1" applyFill="1" applyBorder="1"/>
    <xf numFmtId="3" fontId="7" fillId="0" borderId="3" xfId="1" applyNumberFormat="1" applyFont="1" applyFill="1" applyBorder="1" applyAlignment="1" applyProtection="1">
      <alignment horizontal="center" vertical="center"/>
    </xf>
    <xf numFmtId="0" fontId="0" fillId="5" borderId="28" xfId="0" applyFill="1" applyBorder="1" applyAlignment="1">
      <alignment horizontal="center" vertical="center" wrapText="1"/>
    </xf>
    <xf numFmtId="0" fontId="0" fillId="5" borderId="12" xfId="0" applyFill="1" applyBorder="1" applyAlignment="1">
      <alignment horizontal="center" vertical="center" wrapText="1"/>
    </xf>
    <xf numFmtId="1" fontId="6" fillId="0" borderId="3" xfId="2" applyNumberFormat="1" applyFont="1" applyBorder="1" applyAlignment="1">
      <alignment horizontal="center"/>
    </xf>
    <xf numFmtId="3" fontId="6" fillId="0" borderId="3" xfId="2" applyNumberFormat="1" applyFont="1" applyBorder="1" applyAlignment="1">
      <alignment horizontal="center"/>
    </xf>
    <xf numFmtId="3" fontId="7" fillId="0" borderId="34" xfId="1" applyNumberFormat="1" applyFont="1" applyFill="1" applyBorder="1" applyAlignment="1" applyProtection="1">
      <alignment horizontal="center" vertical="center"/>
    </xf>
    <xf numFmtId="9" fontId="6" fillId="0" borderId="3" xfId="1" applyFont="1" applyFill="1" applyBorder="1" applyAlignment="1" applyProtection="1">
      <alignment horizontal="center"/>
    </xf>
    <xf numFmtId="0" fontId="10" fillId="5" borderId="13" xfId="0" applyFont="1" applyFill="1" applyBorder="1" applyAlignment="1">
      <alignment horizontal="center" vertical="center" wrapText="1"/>
    </xf>
    <xf numFmtId="3" fontId="11" fillId="0" borderId="3" xfId="2" applyNumberFormat="1" applyFont="1" applyBorder="1" applyAlignment="1">
      <alignment horizontal="center"/>
    </xf>
    <xf numFmtId="166" fontId="11" fillId="0" borderId="3" xfId="1" applyNumberFormat="1" applyFont="1" applyFill="1" applyBorder="1" applyAlignment="1" applyProtection="1">
      <alignment horizontal="center"/>
    </xf>
    <xf numFmtId="164" fontId="11" fillId="0" borderId="3" xfId="1" applyNumberFormat="1" applyFont="1" applyFill="1" applyBorder="1" applyAlignment="1" applyProtection="1">
      <alignment horizontal="center"/>
    </xf>
    <xf numFmtId="10" fontId="11" fillId="0" borderId="3" xfId="1" applyNumberFormat="1" applyFont="1" applyFill="1" applyBorder="1" applyAlignment="1" applyProtection="1">
      <alignment horizontal="center"/>
    </xf>
    <xf numFmtId="165" fontId="7" fillId="8" borderId="2" xfId="6" applyNumberFormat="1" applyFont="1" applyFill="1" applyBorder="1" applyAlignment="1" applyProtection="1">
      <alignment horizontal="center" vertical="center"/>
      <protection locked="0"/>
    </xf>
    <xf numFmtId="165" fontId="7" fillId="0" borderId="21" xfId="6" applyNumberFormat="1" applyFont="1" applyFill="1" applyBorder="1" applyAlignment="1" applyProtection="1">
      <alignment horizontal="center" vertical="center" readingOrder="2"/>
      <protection locked="0"/>
    </xf>
    <xf numFmtId="165" fontId="7" fillId="0" borderId="20" xfId="6" applyNumberFormat="1" applyFont="1" applyFill="1" applyBorder="1" applyAlignment="1" applyProtection="1">
      <alignment horizontal="center" vertical="center" readingOrder="2"/>
      <protection locked="0"/>
    </xf>
    <xf numFmtId="165" fontId="7" fillId="0" borderId="23" xfId="6" applyNumberFormat="1" applyFont="1" applyFill="1" applyBorder="1" applyAlignment="1" applyProtection="1">
      <alignment horizontal="center" vertical="center" readingOrder="2"/>
      <protection locked="0"/>
    </xf>
    <xf numFmtId="165" fontId="7" fillId="0" borderId="18" xfId="6" applyNumberFormat="1" applyFont="1" applyFill="1" applyBorder="1" applyAlignment="1" applyProtection="1">
      <alignment horizontal="center" vertical="center" readingOrder="2"/>
      <protection locked="0"/>
    </xf>
    <xf numFmtId="1" fontId="14" fillId="4" borderId="12" xfId="2" applyNumberFormat="1" applyFont="1" applyFill="1" applyBorder="1" applyAlignment="1">
      <alignment horizontal="center"/>
    </xf>
    <xf numFmtId="1" fontId="14" fillId="4" borderId="33" xfId="2" applyNumberFormat="1" applyFont="1" applyFill="1" applyBorder="1" applyAlignment="1">
      <alignment horizontal="center"/>
    </xf>
    <xf numFmtId="165" fontId="7" fillId="8" borderId="22" xfId="6" applyNumberFormat="1" applyFont="1" applyFill="1" applyBorder="1" applyAlignment="1" applyProtection="1">
      <alignment horizontal="center" vertical="center"/>
      <protection locked="0"/>
    </xf>
    <xf numFmtId="167" fontId="6" fillId="3" borderId="3" xfId="6" applyNumberFormat="1" applyFont="1" applyFill="1" applyBorder="1" applyAlignment="1" applyProtection="1">
      <alignment horizontal="center" vertical="center"/>
    </xf>
    <xf numFmtId="166" fontId="10" fillId="0" borderId="0" xfId="0" applyNumberFormat="1" applyFont="1"/>
    <xf numFmtId="0" fontId="0" fillId="6" borderId="0" xfId="0" applyFill="1" applyAlignment="1">
      <alignment horizontal="center" vertical="center" wrapText="1"/>
    </xf>
    <xf numFmtId="3" fontId="7" fillId="4" borderId="15" xfId="1" applyNumberFormat="1" applyFont="1" applyFill="1" applyBorder="1" applyAlignment="1" applyProtection="1">
      <alignment horizontal="center" vertical="center" wrapText="1" readingOrder="2"/>
    </xf>
    <xf numFmtId="165" fontId="7" fillId="0" borderId="3" xfId="6" applyNumberFormat="1" applyFont="1" applyFill="1" applyBorder="1" applyAlignment="1" applyProtection="1">
      <alignment horizontal="center" vertical="center" readingOrder="2"/>
      <protection locked="0"/>
    </xf>
    <xf numFmtId="0" fontId="0" fillId="5" borderId="23" xfId="0" applyFill="1" applyBorder="1" applyAlignment="1">
      <alignment horizontal="center" vertical="center" wrapText="1"/>
    </xf>
    <xf numFmtId="165" fontId="7" fillId="0" borderId="27" xfId="6" applyNumberFormat="1" applyFont="1" applyFill="1" applyBorder="1" applyAlignment="1" applyProtection="1">
      <alignment horizontal="center" vertical="center" readingOrder="2"/>
      <protection locked="0"/>
    </xf>
    <xf numFmtId="165" fontId="7" fillId="0" borderId="5" xfId="6" applyNumberFormat="1" applyFont="1" applyFill="1" applyBorder="1" applyAlignment="1" applyProtection="1">
      <alignment horizontal="center" vertical="center" readingOrder="2"/>
      <protection locked="0"/>
    </xf>
    <xf numFmtId="165" fontId="7" fillId="0" borderId="12" xfId="6" applyNumberFormat="1" applyFont="1" applyFill="1" applyBorder="1" applyAlignment="1" applyProtection="1">
      <alignment horizontal="center" vertical="center" readingOrder="2"/>
      <protection locked="0"/>
    </xf>
    <xf numFmtId="165" fontId="7" fillId="0" borderId="33" xfId="6" applyNumberFormat="1" applyFont="1" applyFill="1" applyBorder="1" applyAlignment="1" applyProtection="1">
      <alignment horizontal="center" vertical="center" readingOrder="2"/>
      <protection locked="0"/>
    </xf>
    <xf numFmtId="165" fontId="7" fillId="0" borderId="31" xfId="6" applyNumberFormat="1" applyFont="1" applyFill="1" applyBorder="1" applyAlignment="1" applyProtection="1">
      <alignment horizontal="center" vertical="center" readingOrder="2"/>
      <protection locked="0"/>
    </xf>
    <xf numFmtId="0" fontId="0" fillId="14" borderId="21" xfId="0" applyFill="1" applyBorder="1" applyAlignment="1">
      <alignment horizontal="center" vertical="center" wrapText="1"/>
    </xf>
    <xf numFmtId="0" fontId="0" fillId="14" borderId="23" xfId="0" applyFill="1" applyBorder="1" applyAlignment="1">
      <alignment horizontal="center" vertical="center" wrapText="1"/>
    </xf>
    <xf numFmtId="0" fontId="0" fillId="14" borderId="20" xfId="0" applyFill="1" applyBorder="1" applyAlignment="1">
      <alignment horizontal="center" vertical="center" wrapText="1"/>
    </xf>
    <xf numFmtId="0" fontId="0" fillId="9" borderId="35" xfId="0" applyFill="1" applyBorder="1" applyAlignment="1">
      <alignment horizontal="center" vertical="center" wrapText="1"/>
    </xf>
    <xf numFmtId="0" fontId="0" fillId="9" borderId="24" xfId="0" applyFill="1" applyBorder="1" applyAlignment="1">
      <alignment horizontal="center" vertical="center" wrapText="1"/>
    </xf>
    <xf numFmtId="0" fontId="0" fillId="14" borderId="34" xfId="0" applyFill="1" applyBorder="1" applyAlignment="1">
      <alignment horizontal="center" vertical="center" wrapText="1"/>
    </xf>
    <xf numFmtId="165" fontId="7" fillId="0" borderId="34" xfId="6" applyNumberFormat="1" applyFont="1" applyFill="1" applyBorder="1" applyAlignment="1" applyProtection="1">
      <alignment horizontal="center" vertical="center" readingOrder="2"/>
      <protection locked="0"/>
    </xf>
    <xf numFmtId="165" fontId="7" fillId="0" borderId="14" xfId="6" applyNumberFormat="1" applyFont="1" applyFill="1" applyBorder="1" applyAlignment="1" applyProtection="1">
      <alignment horizontal="center" vertical="center" readingOrder="2"/>
      <protection locked="0"/>
    </xf>
    <xf numFmtId="3" fontId="7" fillId="8" borderId="20" xfId="1" applyNumberFormat="1" applyFont="1" applyFill="1" applyBorder="1" applyAlignment="1" applyProtection="1">
      <alignment horizontal="center" vertical="center" readingOrder="2"/>
      <protection locked="0"/>
    </xf>
    <xf numFmtId="0" fontId="0" fillId="6" borderId="5" xfId="0" applyFill="1" applyBorder="1" applyAlignment="1">
      <alignment vertical="center" wrapText="1"/>
    </xf>
    <xf numFmtId="0" fontId="0" fillId="5" borderId="21" xfId="0" applyFill="1" applyBorder="1" applyAlignment="1">
      <alignment horizontal="right" vertical="center" wrapText="1"/>
    </xf>
    <xf numFmtId="0" fontId="0" fillId="5" borderId="19" xfId="0" applyFill="1" applyBorder="1" applyAlignment="1">
      <alignment horizontal="right" vertical="center" wrapText="1"/>
    </xf>
    <xf numFmtId="9" fontId="7" fillId="8" borderId="20" xfId="1" applyFont="1" applyFill="1" applyBorder="1" applyAlignment="1" applyProtection="1">
      <alignment horizontal="center" vertical="center" readingOrder="2"/>
      <protection locked="0"/>
    </xf>
    <xf numFmtId="0" fontId="9" fillId="3" borderId="3" xfId="0" applyFont="1" applyFill="1" applyBorder="1" applyAlignment="1">
      <alignment horizontal="center" vertical="center"/>
    </xf>
    <xf numFmtId="0" fontId="10" fillId="6" borderId="6" xfId="0" applyFont="1" applyFill="1" applyBorder="1" applyAlignment="1">
      <alignment horizontal="center" vertical="center" wrapText="1"/>
    </xf>
    <xf numFmtId="166" fontId="6" fillId="0" borderId="3" xfId="1" applyNumberFormat="1" applyFont="1" applyFill="1" applyBorder="1" applyAlignment="1" applyProtection="1">
      <alignment horizontal="center"/>
    </xf>
    <xf numFmtId="0" fontId="9" fillId="3" borderId="3" xfId="0" applyFont="1" applyFill="1" applyBorder="1" applyAlignment="1">
      <alignment horizontal="center" vertical="center" wrapText="1"/>
    </xf>
    <xf numFmtId="3" fontId="6" fillId="0" borderId="3" xfId="2" applyNumberFormat="1" applyFont="1" applyBorder="1" applyAlignment="1">
      <alignment horizontal="center" vertical="center"/>
    </xf>
    <xf numFmtId="1" fontId="11" fillId="0" borderId="3" xfId="2" applyNumberFormat="1" applyFont="1" applyBorder="1" applyAlignment="1">
      <alignment horizontal="center"/>
    </xf>
    <xf numFmtId="0" fontId="0" fillId="9" borderId="36" xfId="0" applyFill="1" applyBorder="1" applyAlignment="1">
      <alignment horizontal="center" vertical="center" wrapText="1"/>
    </xf>
    <xf numFmtId="0" fontId="0" fillId="9" borderId="37" xfId="0" applyFill="1" applyBorder="1" applyAlignment="1">
      <alignment horizontal="center" vertical="center" wrapText="1"/>
    </xf>
    <xf numFmtId="0" fontId="0" fillId="9" borderId="38" xfId="0" applyFill="1" applyBorder="1" applyAlignment="1">
      <alignment horizontal="center" vertical="center" wrapText="1"/>
    </xf>
    <xf numFmtId="1" fontId="14" fillId="4" borderId="21" xfId="2" applyNumberFormat="1" applyFont="1" applyFill="1" applyBorder="1" applyAlignment="1">
      <alignment horizontal="center"/>
    </xf>
    <xf numFmtId="0" fontId="10" fillId="5" borderId="39" xfId="0" applyFont="1" applyFill="1" applyBorder="1" applyAlignment="1">
      <alignment horizontal="center" vertical="center" wrapText="1"/>
    </xf>
    <xf numFmtId="0" fontId="11" fillId="0" borderId="3" xfId="1" applyNumberFormat="1" applyFont="1" applyFill="1" applyBorder="1" applyAlignment="1" applyProtection="1">
      <alignment horizontal="center"/>
    </xf>
    <xf numFmtId="3" fontId="7" fillId="8" borderId="18" xfId="1" applyNumberFormat="1" applyFont="1" applyFill="1" applyBorder="1" applyAlignment="1" applyProtection="1">
      <alignment horizontal="center" vertical="center" readingOrder="2"/>
      <protection locked="0"/>
    </xf>
    <xf numFmtId="0" fontId="0" fillId="5" borderId="35" xfId="0" applyFill="1" applyBorder="1" applyAlignment="1">
      <alignment horizontal="center" vertical="center" wrapText="1"/>
    </xf>
    <xf numFmtId="9" fontId="0" fillId="8" borderId="38" xfId="1" applyFont="1" applyFill="1" applyBorder="1" applyAlignment="1" applyProtection="1">
      <alignment horizontal="center" vertical="center"/>
      <protection locked="0"/>
    </xf>
    <xf numFmtId="0" fontId="0" fillId="9" borderId="29" xfId="0" applyFill="1" applyBorder="1" applyAlignment="1">
      <alignment horizontal="center" vertical="center" wrapText="1"/>
    </xf>
    <xf numFmtId="0" fontId="0" fillId="9" borderId="30" xfId="0" applyFill="1" applyBorder="1" applyAlignment="1">
      <alignment horizontal="center" vertical="center" wrapText="1"/>
    </xf>
    <xf numFmtId="9" fontId="0" fillId="8" borderId="40" xfId="1" applyFont="1" applyFill="1" applyBorder="1" applyAlignment="1" applyProtection="1">
      <alignment horizontal="center" vertical="center"/>
      <protection locked="0"/>
    </xf>
    <xf numFmtId="0" fontId="0" fillId="5" borderId="33" xfId="0" applyFill="1" applyBorder="1" applyAlignment="1">
      <alignment horizontal="center" vertical="center" wrapText="1"/>
    </xf>
    <xf numFmtId="9" fontId="0" fillId="8" borderId="41" xfId="1" applyFont="1" applyFill="1" applyBorder="1" applyAlignment="1" applyProtection="1">
      <alignment horizontal="center" vertical="center"/>
      <protection locked="0"/>
    </xf>
    <xf numFmtId="0" fontId="0" fillId="8" borderId="32" xfId="0" applyFill="1" applyBorder="1" applyAlignment="1" applyProtection="1">
      <alignment horizontal="center" vertical="center"/>
      <protection locked="0"/>
    </xf>
    <xf numFmtId="164" fontId="7" fillId="8" borderId="41" xfId="2" applyNumberFormat="1" applyFont="1" applyFill="1" applyBorder="1" applyAlignment="1" applyProtection="1">
      <alignment horizontal="center" vertical="center" wrapText="1"/>
      <protection locked="0"/>
    </xf>
    <xf numFmtId="3" fontId="7" fillId="8" borderId="30" xfId="1" applyNumberFormat="1" applyFont="1" applyFill="1" applyBorder="1" applyAlignment="1" applyProtection="1">
      <alignment horizontal="center" vertical="center"/>
    </xf>
    <xf numFmtId="0" fontId="8" fillId="12" borderId="29" xfId="0" applyFont="1" applyFill="1" applyBorder="1" applyAlignment="1">
      <alignment horizontal="center" vertical="center"/>
    </xf>
    <xf numFmtId="0" fontId="8" fillId="12" borderId="33" xfId="0" applyFont="1" applyFill="1" applyBorder="1" applyAlignment="1">
      <alignment horizontal="center" vertical="center"/>
    </xf>
    <xf numFmtId="0" fontId="13" fillId="0" borderId="0" xfId="0" applyFont="1" applyAlignment="1">
      <alignment horizontal="right" vertical="center" readingOrder="2"/>
    </xf>
    <xf numFmtId="0" fontId="0" fillId="14" borderId="28" xfId="0" applyFill="1" applyBorder="1" applyAlignment="1">
      <alignment horizontal="center" vertical="center" wrapText="1"/>
    </xf>
    <xf numFmtId="165" fontId="7" fillId="0" borderId="19" xfId="6" applyNumberFormat="1" applyFont="1" applyFill="1" applyBorder="1" applyAlignment="1" applyProtection="1">
      <alignment horizontal="center" vertical="center" readingOrder="2"/>
      <protection locked="0"/>
    </xf>
    <xf numFmtId="165" fontId="7" fillId="0" borderId="42" xfId="6" applyNumberFormat="1" applyFont="1" applyFill="1" applyBorder="1" applyAlignment="1" applyProtection="1">
      <alignment horizontal="center" vertical="center" readingOrder="2"/>
      <protection locked="0"/>
    </xf>
    <xf numFmtId="0" fontId="0" fillId="0" borderId="0" xfId="0" applyAlignment="1">
      <alignment horizontal="center" vertical="center"/>
    </xf>
    <xf numFmtId="1" fontId="6" fillId="0" borderId="3" xfId="2" applyNumberFormat="1" applyFont="1" applyBorder="1" applyAlignment="1">
      <alignment horizontal="center" vertical="center"/>
    </xf>
    <xf numFmtId="166" fontId="6" fillId="0" borderId="3" xfId="1" applyNumberFormat="1" applyFont="1" applyFill="1" applyBorder="1" applyAlignment="1" applyProtection="1">
      <alignment horizontal="center" vertical="center"/>
    </xf>
    <xf numFmtId="0" fontId="10" fillId="14" borderId="28" xfId="0" applyFont="1" applyFill="1" applyBorder="1" applyAlignment="1">
      <alignment horizontal="center" vertical="center" wrapText="1"/>
    </xf>
    <xf numFmtId="164" fontId="11" fillId="0" borderId="20" xfId="6" applyNumberFormat="1" applyFont="1" applyFill="1" applyBorder="1" applyAlignment="1" applyProtection="1">
      <alignment horizontal="center" vertical="center" readingOrder="1"/>
      <protection locked="0"/>
    </xf>
    <xf numFmtId="0" fontId="2" fillId="0" borderId="0" xfId="8"/>
    <xf numFmtId="0" fontId="9" fillId="0" borderId="0" xfId="8" applyFont="1"/>
    <xf numFmtId="164" fontId="9" fillId="0" borderId="0" xfId="8" applyNumberFormat="1" applyFont="1"/>
    <xf numFmtId="164" fontId="14" fillId="4" borderId="3" xfId="10" applyNumberFormat="1" applyFont="1" applyFill="1" applyBorder="1" applyAlignment="1" applyProtection="1">
      <alignment horizontal="center"/>
    </xf>
    <xf numFmtId="0" fontId="14" fillId="4" borderId="3" xfId="10" applyNumberFormat="1" applyFont="1" applyFill="1" applyBorder="1" applyAlignment="1" applyProtection="1">
      <alignment horizontal="center"/>
    </xf>
    <xf numFmtId="164" fontId="2" fillId="0" borderId="0" xfId="8" applyNumberFormat="1"/>
    <xf numFmtId="164" fontId="17" fillId="15" borderId="44" xfId="11" applyNumberFormat="1" applyFont="1" applyFill="1" applyBorder="1" applyAlignment="1" applyProtection="1">
      <alignment horizontal="center" vertical="center"/>
    </xf>
    <xf numFmtId="9" fontId="17" fillId="15" borderId="44" xfId="11" applyFont="1" applyFill="1" applyBorder="1" applyAlignment="1" applyProtection="1">
      <alignment horizontal="center" vertical="center"/>
    </xf>
    <xf numFmtId="0" fontId="10" fillId="16" borderId="28" xfId="0" applyFont="1" applyFill="1" applyBorder="1" applyAlignment="1">
      <alignment horizontal="center" vertical="center" wrapText="1"/>
    </xf>
    <xf numFmtId="3" fontId="11" fillId="0" borderId="2" xfId="2" applyNumberFormat="1" applyFont="1" applyBorder="1" applyAlignment="1">
      <alignment horizontal="center"/>
    </xf>
    <xf numFmtId="164" fontId="11" fillId="0" borderId="2" xfId="1" applyNumberFormat="1" applyFont="1" applyFill="1" applyBorder="1" applyAlignment="1" applyProtection="1">
      <alignment horizontal="center"/>
    </xf>
    <xf numFmtId="0" fontId="11" fillId="0" borderId="2" xfId="1" applyNumberFormat="1" applyFont="1" applyFill="1" applyBorder="1" applyAlignment="1" applyProtection="1">
      <alignment horizontal="center"/>
    </xf>
    <xf numFmtId="0" fontId="14" fillId="4" borderId="2" xfId="10" applyNumberFormat="1" applyFont="1" applyFill="1" applyBorder="1" applyAlignment="1" applyProtection="1">
      <alignment horizontal="center"/>
    </xf>
    <xf numFmtId="164" fontId="14" fillId="4" borderId="2" xfId="10" applyNumberFormat="1" applyFont="1" applyFill="1" applyBorder="1" applyAlignment="1" applyProtection="1">
      <alignment horizontal="center"/>
    </xf>
    <xf numFmtId="166" fontId="11" fillId="0" borderId="2" xfId="1" applyNumberFormat="1" applyFont="1" applyFill="1" applyBorder="1" applyAlignment="1" applyProtection="1">
      <alignment horizontal="center"/>
    </xf>
    <xf numFmtId="0" fontId="10" fillId="14" borderId="15" xfId="0" applyFont="1" applyFill="1" applyBorder="1" applyAlignment="1">
      <alignment horizontal="center" vertical="center" wrapText="1"/>
    </xf>
    <xf numFmtId="0" fontId="10" fillId="16" borderId="15" xfId="0" applyFont="1" applyFill="1" applyBorder="1" applyAlignment="1">
      <alignment horizontal="center" vertical="center" wrapText="1"/>
    </xf>
    <xf numFmtId="0" fontId="10" fillId="5" borderId="24" xfId="0" applyFont="1" applyFill="1" applyBorder="1" applyAlignment="1">
      <alignment horizontal="center" vertical="center" wrapText="1"/>
    </xf>
    <xf numFmtId="9" fontId="11" fillId="4" borderId="38" xfId="1" applyFont="1" applyFill="1" applyBorder="1" applyAlignment="1" applyProtection="1">
      <alignment horizontal="center" vertical="center" wrapText="1"/>
    </xf>
    <xf numFmtId="22" fontId="0" fillId="0" borderId="0" xfId="0" applyNumberFormat="1"/>
    <xf numFmtId="3" fontId="30" fillId="9" borderId="29" xfId="161" applyNumberFormat="1" applyFont="1" applyFill="1" applyBorder="1" applyAlignment="1">
      <alignment horizontal="center" vertical="center" wrapText="1"/>
    </xf>
    <xf numFmtId="1" fontId="31" fillId="3" borderId="32" xfId="162" applyNumberFormat="1" applyFont="1" applyFill="1" applyBorder="1" applyAlignment="1">
      <alignment horizontal="center" vertical="center"/>
    </xf>
    <xf numFmtId="3" fontId="32" fillId="0" borderId="0" xfId="162" applyNumberFormat="1" applyFont="1"/>
    <xf numFmtId="3" fontId="30" fillId="9" borderId="33" xfId="161" applyNumberFormat="1" applyFont="1" applyFill="1" applyBorder="1" applyAlignment="1">
      <alignment horizontal="center" vertical="center" wrapText="1"/>
    </xf>
    <xf numFmtId="164" fontId="31" fillId="3" borderId="41" xfId="162" applyNumberFormat="1" applyFont="1" applyFill="1" applyBorder="1" applyAlignment="1">
      <alignment horizontal="center" vertical="center"/>
    </xf>
    <xf numFmtId="3" fontId="33" fillId="0" borderId="0" xfId="163" applyNumberFormat="1" applyFont="1" applyAlignment="1">
      <alignment horizontal="right" vertical="center"/>
    </xf>
    <xf numFmtId="3" fontId="34" fillId="0" borderId="0" xfId="162" applyNumberFormat="1" applyFont="1"/>
    <xf numFmtId="3" fontId="32" fillId="0" borderId="56" xfId="162" applyNumberFormat="1" applyFont="1" applyBorder="1"/>
    <xf numFmtId="3" fontId="32" fillId="0" borderId="58" xfId="165" applyNumberFormat="1" applyFont="1" applyFill="1" applyBorder="1" applyAlignment="1" applyProtection="1">
      <alignment horizontal="center" vertical="center" wrapText="1" readingOrder="1"/>
      <protection locked="0"/>
    </xf>
    <xf numFmtId="3" fontId="32" fillId="0" borderId="58" xfId="165" applyNumberFormat="1" applyFont="1" applyFill="1" applyBorder="1" applyAlignment="1" applyProtection="1">
      <alignment horizontal="center" vertical="center" readingOrder="1"/>
      <protection locked="0"/>
    </xf>
    <xf numFmtId="164" fontId="32" fillId="0" borderId="58" xfId="165" applyNumberFormat="1" applyFont="1" applyFill="1" applyBorder="1" applyAlignment="1" applyProtection="1">
      <alignment horizontal="center" vertical="center" readingOrder="1"/>
      <protection locked="0"/>
    </xf>
    <xf numFmtId="164" fontId="31" fillId="4" borderId="2" xfId="11" applyNumberFormat="1" applyFont="1" applyFill="1" applyBorder="1" applyAlignment="1" applyProtection="1">
      <alignment horizontal="center" vertical="center"/>
    </xf>
    <xf numFmtId="166" fontId="31" fillId="4" borderId="2" xfId="11" applyNumberFormat="1" applyFont="1" applyFill="1" applyBorder="1" applyAlignment="1" applyProtection="1">
      <alignment horizontal="center" vertical="center"/>
    </xf>
    <xf numFmtId="164" fontId="31" fillId="3" borderId="2" xfId="11" applyNumberFormat="1" applyFont="1" applyFill="1" applyBorder="1" applyAlignment="1" applyProtection="1">
      <alignment horizontal="center" vertical="center"/>
    </xf>
    <xf numFmtId="3" fontId="32" fillId="0" borderId="0" xfId="162" applyNumberFormat="1" applyFont="1" applyAlignment="1">
      <alignment vertical="center"/>
    </xf>
    <xf numFmtId="164" fontId="37" fillId="14" borderId="60" xfId="11" applyNumberFormat="1" applyFont="1" applyFill="1" applyBorder="1" applyAlignment="1">
      <alignment horizontal="center" vertical="center"/>
    </xf>
    <xf numFmtId="164" fontId="37" fillId="14" borderId="61" xfId="11" applyNumberFormat="1" applyFont="1" applyFill="1" applyBorder="1" applyAlignment="1">
      <alignment horizontal="center" vertical="center"/>
    </xf>
    <xf numFmtId="164" fontId="37" fillId="14" borderId="44" xfId="11" applyNumberFormat="1" applyFont="1" applyFill="1" applyBorder="1" applyAlignment="1">
      <alignment horizontal="center" vertical="center"/>
    </xf>
    <xf numFmtId="3" fontId="32" fillId="0" borderId="0" xfId="162" quotePrefix="1" applyNumberFormat="1" applyFont="1"/>
    <xf numFmtId="3" fontId="33" fillId="0" borderId="0" xfId="164" applyNumberFormat="1" applyFont="1" applyAlignment="1">
      <alignment horizontal="right" vertical="center"/>
    </xf>
    <xf numFmtId="164" fontId="31" fillId="3" borderId="0" xfId="162" applyNumberFormat="1" applyFont="1" applyFill="1" applyAlignment="1">
      <alignment horizontal="center" vertical="center"/>
    </xf>
    <xf numFmtId="9" fontId="32" fillId="0" borderId="0" xfId="162" applyNumberFormat="1" applyFont="1"/>
    <xf numFmtId="3" fontId="35" fillId="9" borderId="43" xfId="164" applyNumberFormat="1" applyFont="1" applyFill="1" applyBorder="1" applyAlignment="1">
      <alignment horizontal="center" vertical="center" wrapText="1"/>
    </xf>
    <xf numFmtId="3" fontId="35" fillId="9" borderId="53" xfId="161" applyNumberFormat="1" applyFont="1" applyFill="1" applyBorder="1" applyAlignment="1">
      <alignment horizontal="center" vertical="center" wrapText="1"/>
    </xf>
    <xf numFmtId="3" fontId="35" fillId="9" borderId="53" xfId="164" applyNumberFormat="1" applyFont="1" applyFill="1" applyBorder="1" applyAlignment="1">
      <alignment horizontal="center" vertical="center" wrapText="1"/>
    </xf>
    <xf numFmtId="3" fontId="35" fillId="9" borderId="55" xfId="164" applyNumberFormat="1" applyFont="1" applyFill="1" applyBorder="1" applyAlignment="1">
      <alignment horizontal="center" vertical="center" wrapText="1"/>
    </xf>
    <xf numFmtId="1" fontId="31" fillId="4" borderId="29" xfId="162" applyNumberFormat="1" applyFont="1" applyFill="1" applyBorder="1" applyAlignment="1">
      <alignment horizontal="center" vertical="center"/>
    </xf>
    <xf numFmtId="1" fontId="31" fillId="4" borderId="56" xfId="162" applyNumberFormat="1" applyFont="1" applyFill="1" applyBorder="1" applyAlignment="1">
      <alignment horizontal="right" vertical="center"/>
    </xf>
    <xf numFmtId="169" fontId="31" fillId="4" borderId="56" xfId="166" applyNumberFormat="1" applyFont="1" applyFill="1" applyBorder="1" applyAlignment="1" applyProtection="1">
      <alignment horizontal="center" vertical="center"/>
    </xf>
    <xf numFmtId="9" fontId="31" fillId="4" borderId="56" xfId="162" applyNumberFormat="1" applyFont="1" applyFill="1" applyBorder="1" applyAlignment="1">
      <alignment horizontal="center" vertical="center"/>
    </xf>
    <xf numFmtId="3" fontId="31" fillId="4" borderId="56" xfId="162" applyNumberFormat="1" applyFont="1" applyFill="1" applyBorder="1" applyAlignment="1">
      <alignment horizontal="center" vertical="center"/>
    </xf>
    <xf numFmtId="1" fontId="31" fillId="4" borderId="32" xfId="162" applyNumberFormat="1" applyFont="1" applyFill="1" applyBorder="1" applyAlignment="1">
      <alignment horizontal="right" vertical="center" wrapText="1"/>
    </xf>
    <xf numFmtId="169" fontId="32" fillId="0" borderId="0" xfId="162" applyNumberFormat="1" applyFont="1" applyAlignment="1">
      <alignment vertical="center"/>
    </xf>
    <xf numFmtId="10" fontId="32" fillId="0" borderId="0" xfId="1" applyNumberFormat="1" applyFont="1" applyAlignment="1" applyProtection="1">
      <alignment vertical="center"/>
    </xf>
    <xf numFmtId="9" fontId="32" fillId="0" borderId="0" xfId="1" applyFont="1" applyAlignment="1" applyProtection="1">
      <alignment vertical="center"/>
    </xf>
    <xf numFmtId="164" fontId="32" fillId="0" borderId="0" xfId="162" applyNumberFormat="1" applyFont="1" applyAlignment="1">
      <alignment vertical="center"/>
    </xf>
    <xf numFmtId="1" fontId="31" fillId="4" borderId="12" xfId="162" applyNumberFormat="1" applyFont="1" applyFill="1" applyBorder="1" applyAlignment="1">
      <alignment horizontal="center" vertical="center"/>
    </xf>
    <xf numFmtId="1" fontId="31" fillId="4" borderId="3" xfId="162" applyNumberFormat="1" applyFont="1" applyFill="1" applyBorder="1" applyAlignment="1">
      <alignment horizontal="right" vertical="center"/>
    </xf>
    <xf numFmtId="169" fontId="31" fillId="4" borderId="3" xfId="166" applyNumberFormat="1" applyFont="1" applyFill="1" applyBorder="1" applyAlignment="1" applyProtection="1">
      <alignment horizontal="center" vertical="center"/>
    </xf>
    <xf numFmtId="9" fontId="31" fillId="4" borderId="3" xfId="162" applyNumberFormat="1" applyFont="1" applyFill="1" applyBorder="1" applyAlignment="1">
      <alignment horizontal="center" vertical="center"/>
    </xf>
    <xf numFmtId="3" fontId="31" fillId="4" borderId="3" xfId="162" applyNumberFormat="1" applyFont="1" applyFill="1" applyBorder="1" applyAlignment="1">
      <alignment horizontal="center" vertical="center"/>
    </xf>
    <xf numFmtId="1" fontId="31" fillId="4" borderId="40" xfId="162" applyNumberFormat="1" applyFont="1" applyFill="1" applyBorder="1" applyAlignment="1">
      <alignment horizontal="right" vertical="center" wrapText="1"/>
    </xf>
    <xf numFmtId="164" fontId="37" fillId="14" borderId="37" xfId="11" applyNumberFormat="1" applyFont="1" applyFill="1" applyBorder="1" applyAlignment="1" applyProtection="1">
      <alignment horizontal="center" vertical="center"/>
    </xf>
    <xf numFmtId="9" fontId="37" fillId="14" borderId="37" xfId="1" applyFont="1" applyFill="1" applyBorder="1" applyAlignment="1" applyProtection="1">
      <alignment horizontal="center" vertical="center"/>
    </xf>
    <xf numFmtId="3" fontId="32" fillId="0" borderId="37" xfId="162" applyNumberFormat="1" applyFont="1" applyBorder="1"/>
    <xf numFmtId="3" fontId="32" fillId="0" borderId="38" xfId="162" applyNumberFormat="1" applyFont="1" applyBorder="1"/>
    <xf numFmtId="1" fontId="31" fillId="4" borderId="64" xfId="162" applyNumberFormat="1" applyFont="1" applyFill="1" applyBorder="1" applyAlignment="1">
      <alignment horizontal="right" vertical="center"/>
    </xf>
    <xf numFmtId="1" fontId="31" fillId="37" borderId="57" xfId="162" applyNumberFormat="1" applyFont="1" applyFill="1" applyBorder="1" applyAlignment="1">
      <alignment horizontal="center" vertical="center"/>
    </xf>
    <xf numFmtId="1" fontId="31" fillId="37" borderId="2" xfId="162" applyNumberFormat="1" applyFont="1" applyFill="1" applyBorder="1" applyAlignment="1">
      <alignment horizontal="right" vertical="center"/>
    </xf>
    <xf numFmtId="3" fontId="35" fillId="5" borderId="31" xfId="164" applyNumberFormat="1" applyFont="1" applyFill="1" applyBorder="1" applyAlignment="1">
      <alignment horizontal="center" vertical="center" wrapText="1"/>
    </xf>
    <xf numFmtId="3" fontId="35" fillId="9" borderId="0" xfId="164" applyNumberFormat="1" applyFont="1" applyFill="1" applyAlignment="1">
      <alignment horizontal="center" vertical="center" wrapText="1"/>
    </xf>
    <xf numFmtId="1" fontId="31" fillId="4" borderId="0" xfId="162" applyNumberFormat="1" applyFont="1" applyFill="1" applyAlignment="1">
      <alignment horizontal="right" vertical="center" wrapText="1"/>
    </xf>
    <xf numFmtId="1" fontId="31" fillId="4" borderId="0" xfId="162" applyNumberFormat="1" applyFont="1" applyFill="1" applyAlignment="1">
      <alignment horizontal="right" vertical="center"/>
    </xf>
    <xf numFmtId="165" fontId="7" fillId="0" borderId="67" xfId="6" applyNumberFormat="1" applyFont="1" applyFill="1" applyBorder="1" applyAlignment="1" applyProtection="1">
      <alignment horizontal="center" vertical="center" readingOrder="2"/>
      <protection locked="0"/>
    </xf>
    <xf numFmtId="0" fontId="0" fillId="14" borderId="0" xfId="0" applyFill="1" applyAlignment="1">
      <alignment horizontal="center"/>
    </xf>
    <xf numFmtId="0" fontId="0" fillId="0" borderId="0" xfId="0" applyAlignment="1">
      <alignment horizontal="center" readingOrder="2"/>
    </xf>
    <xf numFmtId="0" fontId="0" fillId="9" borderId="3" xfId="0" applyFill="1" applyBorder="1" applyAlignment="1">
      <alignment horizontal="center" vertical="center" wrapText="1"/>
    </xf>
    <xf numFmtId="49" fontId="38" fillId="0" borderId="66" xfId="3" applyNumberFormat="1" applyFont="1" applyBorder="1" applyAlignment="1" applyProtection="1">
      <alignment vertical="center"/>
      <protection locked="0"/>
    </xf>
    <xf numFmtId="0" fontId="0" fillId="0" borderId="3" xfId="0" applyBorder="1" applyAlignment="1" applyProtection="1">
      <alignment vertical="center" wrapText="1"/>
      <protection locked="0"/>
    </xf>
    <xf numFmtId="49" fontId="38" fillId="0" borderId="65" xfId="3" applyNumberFormat="1" applyFont="1" applyBorder="1" applyAlignment="1" applyProtection="1">
      <alignment vertical="center"/>
      <protection locked="0"/>
    </xf>
    <xf numFmtId="1" fontId="31" fillId="4" borderId="56" xfId="162" applyNumberFormat="1" applyFont="1" applyFill="1" applyBorder="1" applyAlignment="1">
      <alignment horizontal="right" vertical="center" wrapText="1"/>
    </xf>
    <xf numFmtId="1" fontId="31" fillId="4" borderId="3" xfId="162" applyNumberFormat="1" applyFont="1" applyFill="1" applyBorder="1" applyAlignment="1">
      <alignment horizontal="right" vertical="center" wrapText="1"/>
    </xf>
    <xf numFmtId="0" fontId="12" fillId="12" borderId="24" xfId="0" applyFont="1" applyFill="1" applyBorder="1" applyAlignment="1">
      <alignment horizontal="center" vertical="center"/>
    </xf>
    <xf numFmtId="0" fontId="12" fillId="12" borderId="25" xfId="0" applyFont="1" applyFill="1" applyBorder="1" applyAlignment="1">
      <alignment horizontal="center" vertical="center"/>
    </xf>
    <xf numFmtId="0" fontId="12" fillId="12" borderId="26" xfId="0" applyFont="1" applyFill="1" applyBorder="1" applyAlignment="1">
      <alignment horizontal="center" vertical="center"/>
    </xf>
    <xf numFmtId="0" fontId="15" fillId="13" borderId="16" xfId="0" applyFont="1" applyFill="1" applyBorder="1" applyAlignment="1">
      <alignment horizontal="center" vertical="center"/>
    </xf>
    <xf numFmtId="0" fontId="15" fillId="13" borderId="17" xfId="0" applyFont="1" applyFill="1" applyBorder="1" applyAlignment="1">
      <alignment horizontal="center" vertical="center"/>
    </xf>
    <xf numFmtId="0" fontId="15" fillId="13" borderId="15" xfId="0" applyFont="1" applyFill="1" applyBorder="1" applyAlignment="1">
      <alignment horizontal="center" vertical="center"/>
    </xf>
    <xf numFmtId="0" fontId="16" fillId="9" borderId="24" xfId="0" applyFont="1" applyFill="1" applyBorder="1" applyAlignment="1">
      <alignment horizontal="center" vertical="center"/>
    </xf>
    <xf numFmtId="0" fontId="16" fillId="9" borderId="26" xfId="0" applyFont="1" applyFill="1" applyBorder="1" applyAlignment="1">
      <alignment horizontal="center" vertical="center"/>
    </xf>
    <xf numFmtId="0" fontId="16" fillId="5" borderId="24"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0" fillId="6" borderId="0" xfId="0" applyFill="1" applyAlignment="1">
      <alignment horizontal="center" vertical="center" wrapText="1"/>
    </xf>
    <xf numFmtId="0" fontId="9" fillId="9" borderId="16" xfId="0" applyFont="1" applyFill="1" applyBorder="1" applyAlignment="1">
      <alignment horizontal="center" vertical="center" wrapText="1"/>
    </xf>
    <xf numFmtId="0" fontId="9" fillId="9" borderId="15"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15" fillId="6" borderId="25"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9" fillId="6" borderId="43" xfId="0" applyFont="1" applyFill="1" applyBorder="1" applyAlignment="1">
      <alignment horizontal="center" vertical="center" wrapText="1"/>
    </xf>
    <xf numFmtId="0" fontId="0" fillId="6" borderId="6" xfId="0" applyFill="1" applyBorder="1" applyAlignment="1">
      <alignment horizontal="center" vertical="center" wrapText="1"/>
    </xf>
    <xf numFmtId="0" fontId="0" fillId="6" borderId="2" xfId="0" applyFill="1" applyBorder="1" applyAlignment="1">
      <alignment horizontal="center" vertical="center" wrapText="1"/>
    </xf>
    <xf numFmtId="0" fontId="0" fillId="6" borderId="5" xfId="0" applyFill="1" applyBorder="1" applyAlignment="1">
      <alignment horizontal="center" vertical="center" wrapText="1"/>
    </xf>
    <xf numFmtId="0" fontId="0" fillId="6" borderId="9" xfId="0" applyFill="1" applyBorder="1" applyAlignment="1">
      <alignment horizontal="center" vertical="center" wrapText="1"/>
    </xf>
    <xf numFmtId="0" fontId="0" fillId="6" borderId="7" xfId="0" applyFill="1" applyBorder="1" applyAlignment="1">
      <alignment horizontal="center" vertical="center" wrapText="1"/>
    </xf>
    <xf numFmtId="0" fontId="15" fillId="6" borderId="24" xfId="0" applyFont="1" applyFill="1" applyBorder="1" applyAlignment="1">
      <alignment horizontal="center" vertical="center"/>
    </xf>
    <xf numFmtId="0" fontId="15" fillId="6" borderId="25" xfId="0" applyFont="1" applyFill="1" applyBorder="1" applyAlignment="1">
      <alignment horizontal="center" vertical="center"/>
    </xf>
    <xf numFmtId="0" fontId="15" fillId="6" borderId="26" xfId="0" applyFont="1" applyFill="1" applyBorder="1" applyAlignment="1">
      <alignment horizontal="center" vertical="center"/>
    </xf>
    <xf numFmtId="0" fontId="10" fillId="6" borderId="6" xfId="0" applyFont="1" applyFill="1" applyBorder="1" applyAlignment="1">
      <alignment horizontal="center" vertical="center" wrapText="1"/>
    </xf>
    <xf numFmtId="0" fontId="10" fillId="6" borderId="4" xfId="0" applyFont="1" applyFill="1" applyBorder="1" applyAlignment="1">
      <alignment horizontal="center" vertical="center" wrapText="1"/>
    </xf>
    <xf numFmtId="9" fontId="10" fillId="6" borderId="6" xfId="1" applyFont="1" applyFill="1" applyBorder="1" applyAlignment="1">
      <alignment horizontal="center" vertical="center" wrapText="1"/>
    </xf>
    <xf numFmtId="9" fontId="10" fillId="6" borderId="2" xfId="1" applyFont="1" applyFill="1" applyBorder="1" applyAlignment="1">
      <alignment horizontal="center" vertical="center" wrapText="1"/>
    </xf>
    <xf numFmtId="0" fontId="10" fillId="6" borderId="52"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5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9" fillId="9" borderId="24" xfId="8" applyFont="1" applyFill="1" applyBorder="1" applyAlignment="1">
      <alignment horizontal="center" vertical="center" wrapText="1"/>
    </xf>
    <xf numFmtId="0" fontId="9" fillId="9" borderId="25" xfId="8" applyFont="1" applyFill="1" applyBorder="1" applyAlignment="1">
      <alignment horizontal="center" vertical="center" wrapText="1"/>
    </xf>
    <xf numFmtId="0" fontId="9" fillId="9" borderId="26" xfId="8" applyFont="1" applyFill="1" applyBorder="1" applyAlignment="1">
      <alignment horizontal="center" vertical="center" wrapText="1"/>
    </xf>
    <xf numFmtId="0" fontId="10" fillId="6" borderId="2" xfId="0" applyFont="1" applyFill="1" applyBorder="1" applyAlignment="1">
      <alignment horizontal="center" vertical="center" wrapText="1"/>
    </xf>
    <xf numFmtId="0" fontId="9" fillId="9" borderId="9" xfId="8" applyFont="1" applyFill="1" applyBorder="1" applyAlignment="1">
      <alignment horizontal="center" vertical="center" wrapText="1"/>
    </xf>
    <xf numFmtId="0" fontId="9" fillId="9" borderId="7" xfId="8" applyFont="1" applyFill="1" applyBorder="1" applyAlignment="1">
      <alignment horizontal="center" vertical="center" wrapText="1"/>
    </xf>
    <xf numFmtId="3" fontId="35" fillId="9" borderId="54" xfId="164" applyNumberFormat="1" applyFont="1" applyFill="1" applyBorder="1" applyAlignment="1">
      <alignment horizontal="center" vertical="center" wrapText="1"/>
    </xf>
    <xf numFmtId="168" fontId="35" fillId="9" borderId="22" xfId="164" applyFont="1" applyFill="1" applyBorder="1" applyAlignment="1">
      <alignment horizontal="center" vertical="center" wrapText="1"/>
    </xf>
    <xf numFmtId="3" fontId="35" fillId="9" borderId="55" xfId="164" applyNumberFormat="1" applyFont="1" applyFill="1" applyBorder="1" applyAlignment="1">
      <alignment horizontal="center" vertical="center" wrapText="1"/>
    </xf>
    <xf numFmtId="168" fontId="35" fillId="9" borderId="18" xfId="164" applyFont="1" applyFill="1" applyBorder="1" applyAlignment="1">
      <alignment horizontal="center" vertical="center" wrapText="1"/>
    </xf>
    <xf numFmtId="3" fontId="36" fillId="12" borderId="59" xfId="162" applyNumberFormat="1" applyFont="1" applyFill="1" applyBorder="1" applyAlignment="1">
      <alignment horizontal="center"/>
    </xf>
    <xf numFmtId="168" fontId="36" fillId="12" borderId="59" xfId="162" applyFont="1" applyFill="1" applyBorder="1" applyAlignment="1">
      <alignment horizontal="center"/>
    </xf>
    <xf numFmtId="3" fontId="35" fillId="9" borderId="52" xfId="164" applyNumberFormat="1" applyFont="1" applyFill="1" applyBorder="1" applyAlignment="1">
      <alignment horizontal="center" vertical="center" wrapText="1"/>
    </xf>
    <xf numFmtId="168" fontId="35" fillId="9" borderId="19" xfId="164" applyFont="1" applyFill="1" applyBorder="1" applyAlignment="1">
      <alignment horizontal="center" vertical="center" wrapText="1"/>
    </xf>
    <xf numFmtId="3" fontId="35" fillId="9" borderId="54" xfId="161" applyNumberFormat="1" applyFont="1" applyFill="1" applyBorder="1" applyAlignment="1">
      <alignment horizontal="center" vertical="center" wrapText="1"/>
    </xf>
    <xf numFmtId="168" fontId="35" fillId="9" borderId="22" xfId="161" applyFont="1" applyFill="1" applyBorder="1" applyAlignment="1">
      <alignment horizontal="center" vertical="center" wrapText="1"/>
    </xf>
    <xf numFmtId="3" fontId="36" fillId="12" borderId="62" xfId="162" applyNumberFormat="1" applyFont="1" applyFill="1" applyBorder="1" applyAlignment="1">
      <alignment horizontal="center"/>
    </xf>
    <xf numFmtId="168" fontId="36" fillId="12" borderId="63" xfId="162" applyFont="1" applyFill="1" applyBorder="1" applyAlignment="1">
      <alignment horizontal="center"/>
    </xf>
  </cellXfs>
  <cellStyles count="167">
    <cellStyle name="??" xfId="12" xr:uid="{00000000-0005-0000-0000-000000000000}"/>
    <cellStyle name="?? ?????" xfId="13" xr:uid="{00000000-0005-0000-0000-000001000000}"/>
    <cellStyle name="??&quot;?" xfId="14" xr:uid="{00000000-0005-0000-0000-000002000000}"/>
    <cellStyle name="??&quot;? 2" xfId="15" xr:uid="{00000000-0005-0000-0000-000003000000}"/>
    <cellStyle name="???" xfId="16" xr:uid="{00000000-0005-0000-0000-000004000000}"/>
    <cellStyle name="??? 2" xfId="17" xr:uid="{00000000-0005-0000-0000-000005000000}"/>
    <cellStyle name="????" xfId="18" xr:uid="{00000000-0005-0000-0000-000006000000}"/>
    <cellStyle name="???? ?????" xfId="19" xr:uid="{00000000-0005-0000-0000-000007000000}"/>
    <cellStyle name="???? 10" xfId="20" xr:uid="{00000000-0005-0000-0000-000008000000}"/>
    <cellStyle name="???? 100" xfId="21" xr:uid="{00000000-0005-0000-0000-000009000000}"/>
    <cellStyle name="???? 101" xfId="22" xr:uid="{00000000-0005-0000-0000-00000A000000}"/>
    <cellStyle name="???? 102" xfId="23" xr:uid="{00000000-0005-0000-0000-00000B000000}"/>
    <cellStyle name="???? 103" xfId="24" xr:uid="{00000000-0005-0000-0000-00000C000000}"/>
    <cellStyle name="???? 104" xfId="25" xr:uid="{00000000-0005-0000-0000-00000D000000}"/>
    <cellStyle name="???? 105" xfId="26" xr:uid="{00000000-0005-0000-0000-00000E000000}"/>
    <cellStyle name="???? 11" xfId="27" xr:uid="{00000000-0005-0000-0000-00000F000000}"/>
    <cellStyle name="???? 12" xfId="28" xr:uid="{00000000-0005-0000-0000-000010000000}"/>
    <cellStyle name="???? 13" xfId="29" xr:uid="{00000000-0005-0000-0000-000011000000}"/>
    <cellStyle name="???? 14" xfId="30" xr:uid="{00000000-0005-0000-0000-000012000000}"/>
    <cellStyle name="???? 15" xfId="31" xr:uid="{00000000-0005-0000-0000-000013000000}"/>
    <cellStyle name="???? 16" xfId="32" xr:uid="{00000000-0005-0000-0000-000014000000}"/>
    <cellStyle name="???? 17" xfId="33" xr:uid="{00000000-0005-0000-0000-000015000000}"/>
    <cellStyle name="???? 18" xfId="34" xr:uid="{00000000-0005-0000-0000-000016000000}"/>
    <cellStyle name="???? 19" xfId="35" xr:uid="{00000000-0005-0000-0000-000017000000}"/>
    <cellStyle name="???? 2" xfId="36" xr:uid="{00000000-0005-0000-0000-000018000000}"/>
    <cellStyle name="???? 20" xfId="37" xr:uid="{00000000-0005-0000-0000-000019000000}"/>
    <cellStyle name="???? 21" xfId="38" xr:uid="{00000000-0005-0000-0000-00001A000000}"/>
    <cellStyle name="???? 22" xfId="39" xr:uid="{00000000-0005-0000-0000-00001B000000}"/>
    <cellStyle name="???? 23" xfId="40" xr:uid="{00000000-0005-0000-0000-00001C000000}"/>
    <cellStyle name="???? 24" xfId="41" xr:uid="{00000000-0005-0000-0000-00001D000000}"/>
    <cellStyle name="???? 25" xfId="42" xr:uid="{00000000-0005-0000-0000-00001E000000}"/>
    <cellStyle name="???? 26" xfId="43" xr:uid="{00000000-0005-0000-0000-00001F000000}"/>
    <cellStyle name="???? 27" xfId="44" xr:uid="{00000000-0005-0000-0000-000020000000}"/>
    <cellStyle name="???? 28" xfId="45" xr:uid="{00000000-0005-0000-0000-000021000000}"/>
    <cellStyle name="???? 29" xfId="46" xr:uid="{00000000-0005-0000-0000-000022000000}"/>
    <cellStyle name="???? 3" xfId="47" xr:uid="{00000000-0005-0000-0000-000023000000}"/>
    <cellStyle name="???? 30" xfId="48" xr:uid="{00000000-0005-0000-0000-000024000000}"/>
    <cellStyle name="???? 31" xfId="49" xr:uid="{00000000-0005-0000-0000-000025000000}"/>
    <cellStyle name="???? 32" xfId="50" xr:uid="{00000000-0005-0000-0000-000026000000}"/>
    <cellStyle name="???? 33" xfId="51" xr:uid="{00000000-0005-0000-0000-000027000000}"/>
    <cellStyle name="???? 34" xfId="52" xr:uid="{00000000-0005-0000-0000-000028000000}"/>
    <cellStyle name="???? 35" xfId="53" xr:uid="{00000000-0005-0000-0000-000029000000}"/>
    <cellStyle name="???? 36" xfId="54" xr:uid="{00000000-0005-0000-0000-00002A000000}"/>
    <cellStyle name="???? 37" xfId="55" xr:uid="{00000000-0005-0000-0000-00002B000000}"/>
    <cellStyle name="???? 38" xfId="56" xr:uid="{00000000-0005-0000-0000-00002C000000}"/>
    <cellStyle name="???? 39" xfId="57" xr:uid="{00000000-0005-0000-0000-00002D000000}"/>
    <cellStyle name="???? 4" xfId="58" xr:uid="{00000000-0005-0000-0000-00002E000000}"/>
    <cellStyle name="???? 40" xfId="59" xr:uid="{00000000-0005-0000-0000-00002F000000}"/>
    <cellStyle name="???? 41" xfId="60" xr:uid="{00000000-0005-0000-0000-000030000000}"/>
    <cellStyle name="???? 42" xfId="61" xr:uid="{00000000-0005-0000-0000-000031000000}"/>
    <cellStyle name="???? 43" xfId="62" xr:uid="{00000000-0005-0000-0000-000032000000}"/>
    <cellStyle name="???? 44" xfId="63" xr:uid="{00000000-0005-0000-0000-000033000000}"/>
    <cellStyle name="???? 45" xfId="64" xr:uid="{00000000-0005-0000-0000-000034000000}"/>
    <cellStyle name="???? 46" xfId="65" xr:uid="{00000000-0005-0000-0000-000035000000}"/>
    <cellStyle name="???? 47" xfId="66" xr:uid="{00000000-0005-0000-0000-000036000000}"/>
    <cellStyle name="???? 48" xfId="67" xr:uid="{00000000-0005-0000-0000-000037000000}"/>
    <cellStyle name="???? 49" xfId="68" xr:uid="{00000000-0005-0000-0000-000038000000}"/>
    <cellStyle name="???? 5" xfId="69" xr:uid="{00000000-0005-0000-0000-000039000000}"/>
    <cellStyle name="???? 50" xfId="70" xr:uid="{00000000-0005-0000-0000-00003A000000}"/>
    <cellStyle name="???? 51" xfId="71" xr:uid="{00000000-0005-0000-0000-00003B000000}"/>
    <cellStyle name="???? 52" xfId="72" xr:uid="{00000000-0005-0000-0000-00003C000000}"/>
    <cellStyle name="???? 53" xfId="73" xr:uid="{00000000-0005-0000-0000-00003D000000}"/>
    <cellStyle name="???? 54" xfId="74" xr:uid="{00000000-0005-0000-0000-00003E000000}"/>
    <cellStyle name="???? 55" xfId="75" xr:uid="{00000000-0005-0000-0000-00003F000000}"/>
    <cellStyle name="???? 56" xfId="76" xr:uid="{00000000-0005-0000-0000-000040000000}"/>
    <cellStyle name="???? 57" xfId="77" xr:uid="{00000000-0005-0000-0000-000041000000}"/>
    <cellStyle name="???? 58" xfId="78" xr:uid="{00000000-0005-0000-0000-000042000000}"/>
    <cellStyle name="???? 59" xfId="79" xr:uid="{00000000-0005-0000-0000-000043000000}"/>
    <cellStyle name="???? 6" xfId="80" xr:uid="{00000000-0005-0000-0000-000044000000}"/>
    <cellStyle name="???? 60" xfId="81" xr:uid="{00000000-0005-0000-0000-000045000000}"/>
    <cellStyle name="???? 61" xfId="82" xr:uid="{00000000-0005-0000-0000-000046000000}"/>
    <cellStyle name="???? 62" xfId="83" xr:uid="{00000000-0005-0000-0000-000047000000}"/>
    <cellStyle name="???? 63" xfId="84" xr:uid="{00000000-0005-0000-0000-000048000000}"/>
    <cellStyle name="???? 64" xfId="85" xr:uid="{00000000-0005-0000-0000-000049000000}"/>
    <cellStyle name="???? 65" xfId="86" xr:uid="{00000000-0005-0000-0000-00004A000000}"/>
    <cellStyle name="???? 66" xfId="87" xr:uid="{00000000-0005-0000-0000-00004B000000}"/>
    <cellStyle name="???? 67" xfId="88" xr:uid="{00000000-0005-0000-0000-00004C000000}"/>
    <cellStyle name="???? 68" xfId="89" xr:uid="{00000000-0005-0000-0000-00004D000000}"/>
    <cellStyle name="???? 69" xfId="90" xr:uid="{00000000-0005-0000-0000-00004E000000}"/>
    <cellStyle name="???? 7" xfId="91" xr:uid="{00000000-0005-0000-0000-00004F000000}"/>
    <cellStyle name="???? 70" xfId="92" xr:uid="{00000000-0005-0000-0000-000050000000}"/>
    <cellStyle name="???? 71" xfId="93" xr:uid="{00000000-0005-0000-0000-000051000000}"/>
    <cellStyle name="???? 72" xfId="94" xr:uid="{00000000-0005-0000-0000-000052000000}"/>
    <cellStyle name="???? 73" xfId="95" xr:uid="{00000000-0005-0000-0000-000053000000}"/>
    <cellStyle name="???? 74" xfId="96" xr:uid="{00000000-0005-0000-0000-000054000000}"/>
    <cellStyle name="???? 75" xfId="97" xr:uid="{00000000-0005-0000-0000-000055000000}"/>
    <cellStyle name="???? 76" xfId="98" xr:uid="{00000000-0005-0000-0000-000056000000}"/>
    <cellStyle name="???? 77" xfId="99" xr:uid="{00000000-0005-0000-0000-000057000000}"/>
    <cellStyle name="???? 78" xfId="100" xr:uid="{00000000-0005-0000-0000-000058000000}"/>
    <cellStyle name="???? 79" xfId="101" xr:uid="{00000000-0005-0000-0000-000059000000}"/>
    <cellStyle name="???? 8" xfId="102" xr:uid="{00000000-0005-0000-0000-00005A000000}"/>
    <cellStyle name="???? 80" xfId="103" xr:uid="{00000000-0005-0000-0000-00005B000000}"/>
    <cellStyle name="???? 81" xfId="104" xr:uid="{00000000-0005-0000-0000-00005C000000}"/>
    <cellStyle name="???? 82" xfId="105" xr:uid="{00000000-0005-0000-0000-00005D000000}"/>
    <cellStyle name="???? 83" xfId="106" xr:uid="{00000000-0005-0000-0000-00005E000000}"/>
    <cellStyle name="???? 84" xfId="107" xr:uid="{00000000-0005-0000-0000-00005F000000}"/>
    <cellStyle name="???? 85" xfId="108" xr:uid="{00000000-0005-0000-0000-000060000000}"/>
    <cellStyle name="???? 86" xfId="109" xr:uid="{00000000-0005-0000-0000-000061000000}"/>
    <cellStyle name="???? 87" xfId="110" xr:uid="{00000000-0005-0000-0000-000062000000}"/>
    <cellStyle name="???? 88" xfId="111" xr:uid="{00000000-0005-0000-0000-000063000000}"/>
    <cellStyle name="???? 89" xfId="112" xr:uid="{00000000-0005-0000-0000-000064000000}"/>
    <cellStyle name="???? 9" xfId="113" xr:uid="{00000000-0005-0000-0000-000065000000}"/>
    <cellStyle name="???? 90" xfId="114" xr:uid="{00000000-0005-0000-0000-000066000000}"/>
    <cellStyle name="???? 91" xfId="115" xr:uid="{00000000-0005-0000-0000-000067000000}"/>
    <cellStyle name="???? 92" xfId="116" xr:uid="{00000000-0005-0000-0000-000068000000}"/>
    <cellStyle name="???? 93" xfId="117" xr:uid="{00000000-0005-0000-0000-000069000000}"/>
    <cellStyle name="???? 94" xfId="118" xr:uid="{00000000-0005-0000-0000-00006A000000}"/>
    <cellStyle name="???? 95" xfId="119" xr:uid="{00000000-0005-0000-0000-00006B000000}"/>
    <cellStyle name="???? 96" xfId="120" xr:uid="{00000000-0005-0000-0000-00006C000000}"/>
    <cellStyle name="???? 97" xfId="121" xr:uid="{00000000-0005-0000-0000-00006D000000}"/>
    <cellStyle name="???? 98" xfId="122" xr:uid="{00000000-0005-0000-0000-00006E000000}"/>
    <cellStyle name="???? 99" xfId="123" xr:uid="{00000000-0005-0000-0000-00006F000000}"/>
    <cellStyle name="?????" xfId="124" xr:uid="{00000000-0005-0000-0000-000070000000}"/>
    <cellStyle name="????? 1" xfId="125" xr:uid="{00000000-0005-0000-0000-000071000000}"/>
    <cellStyle name="????? 2" xfId="126" xr:uid="{00000000-0005-0000-0000-000072000000}"/>
    <cellStyle name="????? 3" xfId="127" xr:uid="{00000000-0005-0000-0000-000073000000}"/>
    <cellStyle name="????? 4" xfId="128" xr:uid="{00000000-0005-0000-0000-000074000000}"/>
    <cellStyle name="???????" xfId="129" xr:uid="{00000000-0005-0000-0000-000075000000}"/>
    <cellStyle name="?????1" xfId="130" xr:uid="{00000000-0005-0000-0000-000076000000}"/>
    <cellStyle name="?????2" xfId="131" xr:uid="{00000000-0005-0000-0000-000077000000}"/>
    <cellStyle name="?????3" xfId="132" xr:uid="{00000000-0005-0000-0000-000078000000}"/>
    <cellStyle name="?????4" xfId="133" xr:uid="{00000000-0005-0000-0000-000079000000}"/>
    <cellStyle name="?????5" xfId="134" xr:uid="{00000000-0005-0000-0000-00007A000000}"/>
    <cellStyle name="?????6" xfId="135" xr:uid="{00000000-0005-0000-0000-00007B000000}"/>
    <cellStyle name="20% - ?????1" xfId="136" xr:uid="{00000000-0005-0000-0000-00007C000000}"/>
    <cellStyle name="20% - ?????2" xfId="137" xr:uid="{00000000-0005-0000-0000-00007D000000}"/>
    <cellStyle name="20% - ?????3" xfId="138" xr:uid="{00000000-0005-0000-0000-00007E000000}"/>
    <cellStyle name="20% - ?????4" xfId="139" xr:uid="{00000000-0005-0000-0000-00007F000000}"/>
    <cellStyle name="20% - ?????5" xfId="140" xr:uid="{00000000-0005-0000-0000-000080000000}"/>
    <cellStyle name="20% - ?????6" xfId="141" xr:uid="{00000000-0005-0000-0000-000081000000}"/>
    <cellStyle name="40% - ?????1" xfId="142" xr:uid="{00000000-0005-0000-0000-000082000000}"/>
    <cellStyle name="40% - ?????2" xfId="143" xr:uid="{00000000-0005-0000-0000-000083000000}"/>
    <cellStyle name="40% - ?????3" xfId="144" xr:uid="{00000000-0005-0000-0000-000084000000}"/>
    <cellStyle name="40% - ?????4" xfId="145" xr:uid="{00000000-0005-0000-0000-000085000000}"/>
    <cellStyle name="40% - ?????5" xfId="146" xr:uid="{00000000-0005-0000-0000-000086000000}"/>
    <cellStyle name="40% - ?????6" xfId="147" xr:uid="{00000000-0005-0000-0000-000087000000}"/>
    <cellStyle name="60% - ?????1" xfId="148" xr:uid="{00000000-0005-0000-0000-000088000000}"/>
    <cellStyle name="60% - ?????2" xfId="149" xr:uid="{00000000-0005-0000-0000-000089000000}"/>
    <cellStyle name="60% - ?????3" xfId="150" xr:uid="{00000000-0005-0000-0000-00008A000000}"/>
    <cellStyle name="60% - ?????4" xfId="151" xr:uid="{00000000-0005-0000-0000-00008B000000}"/>
    <cellStyle name="60% - ?????5" xfId="152" xr:uid="{00000000-0005-0000-0000-00008C000000}"/>
    <cellStyle name="60% - ?????6" xfId="153" xr:uid="{00000000-0005-0000-0000-00008D000000}"/>
    <cellStyle name="Comma" xfId="6" builtinId="3"/>
    <cellStyle name="Comma 2" xfId="154" xr:uid="{00000000-0005-0000-0000-00008F000000}"/>
    <cellStyle name="Comma 2 3" xfId="165" xr:uid="{00000000-0005-0000-0000-000090000000}"/>
    <cellStyle name="Comma 3" xfId="166" xr:uid="{00000000-0005-0000-0000-000091000000}"/>
    <cellStyle name="Normal" xfId="0" builtinId="0"/>
    <cellStyle name="Normal 2" xfId="3" xr:uid="{00000000-0005-0000-0000-000093000000}"/>
    <cellStyle name="Normal 2 2" xfId="7" xr:uid="{00000000-0005-0000-0000-000094000000}"/>
    <cellStyle name="Normal 2 2 2" xfId="162" xr:uid="{00000000-0005-0000-0000-000095000000}"/>
    <cellStyle name="Normal 2 3" xfId="155" xr:uid="{00000000-0005-0000-0000-000096000000}"/>
    <cellStyle name="Normal 3" xfId="2" xr:uid="{00000000-0005-0000-0000-000097000000}"/>
    <cellStyle name="Normal 3 2" xfId="156" xr:uid="{00000000-0005-0000-0000-000098000000}"/>
    <cellStyle name="Normal 3 2 2" xfId="8" xr:uid="{00000000-0005-0000-0000-000099000000}"/>
    <cellStyle name="Normal 3 2 2 2" xfId="9" xr:uid="{00000000-0005-0000-0000-00009A000000}"/>
    <cellStyle name="Normal 4" xfId="157" xr:uid="{00000000-0005-0000-0000-00009B000000}"/>
    <cellStyle name="Normal 5" xfId="158" xr:uid="{00000000-0005-0000-0000-00009C000000}"/>
    <cellStyle name="Normal 5 2 2 2" xfId="161" xr:uid="{00000000-0005-0000-0000-00009D000000}"/>
    <cellStyle name="Normal 5 2 2 2 2" xfId="164" xr:uid="{00000000-0005-0000-0000-00009E000000}"/>
    <cellStyle name="Normal 6" xfId="163" xr:uid="{00000000-0005-0000-0000-00009F000000}"/>
    <cellStyle name="Percent" xfId="1" builtinId="5"/>
    <cellStyle name="Percent 2" xfId="5" xr:uid="{00000000-0005-0000-0000-0000A1000000}"/>
    <cellStyle name="Percent 2 2" xfId="11" xr:uid="{00000000-0005-0000-0000-0000A2000000}"/>
    <cellStyle name="Percent 2 3" xfId="10" xr:uid="{00000000-0005-0000-0000-0000A3000000}"/>
    <cellStyle name="Percent 3" xfId="4" xr:uid="{00000000-0005-0000-0000-0000A4000000}"/>
    <cellStyle name="Percent 3 2" xfId="159" xr:uid="{00000000-0005-0000-0000-0000A5000000}"/>
    <cellStyle name="Percent 4" xfId="160" xr:uid="{00000000-0005-0000-0000-0000A6000000}"/>
  </cellStyles>
  <dxfs count="99">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bgColor theme="9" tint="0.39994506668294322"/>
        </patternFill>
      </fill>
    </dxf>
    <dxf>
      <font>
        <color theme="0"/>
      </font>
      <fill>
        <patternFill>
          <bgColor rgb="FFC00000"/>
        </patternFill>
      </fill>
    </dxf>
    <dxf>
      <font>
        <color theme="0" tint="-4.9989318521683403E-2"/>
      </font>
      <fill>
        <patternFill>
          <bgColor rgb="FFC00000"/>
        </patternFill>
      </fill>
    </dxf>
    <dxf>
      <fill>
        <patternFill>
          <bgColor theme="9" tint="0.39994506668294322"/>
        </patternFill>
      </fill>
    </dxf>
    <dxf>
      <font>
        <color theme="0"/>
      </font>
      <fill>
        <patternFill>
          <bgColor rgb="FFC00000"/>
        </patternFill>
      </fill>
    </dxf>
    <dxf>
      <fill>
        <patternFill>
          <bgColor theme="9" tint="0.59996337778862885"/>
        </patternFill>
      </fill>
    </dxf>
    <dxf>
      <fill>
        <patternFill>
          <bgColor theme="9" tint="0.39994506668294322"/>
        </patternFill>
      </fill>
    </dxf>
    <dxf>
      <font>
        <color theme="0"/>
      </font>
      <fill>
        <patternFill>
          <bgColor rgb="FFC00000"/>
        </patternFill>
      </fill>
    </dxf>
    <dxf>
      <font>
        <color theme="0" tint="-4.9989318521683403E-2"/>
      </font>
      <fill>
        <patternFill>
          <bgColor rgb="FFC00000"/>
        </patternFill>
      </fill>
    </dxf>
    <dxf>
      <fill>
        <patternFill>
          <bgColor theme="9" tint="0.39994506668294322"/>
        </patternFill>
      </fill>
    </dxf>
    <dxf>
      <font>
        <color theme="0"/>
      </font>
      <fill>
        <patternFill>
          <bgColor rgb="FFC00000"/>
        </patternFill>
      </fill>
    </dxf>
    <dxf>
      <fill>
        <patternFill>
          <bgColor rgb="FFFF0000"/>
        </patternFill>
      </fill>
    </dxf>
    <dxf>
      <fill>
        <patternFill>
          <bgColor theme="9" tint="0.39994506668294322"/>
        </patternFill>
      </fill>
    </dxf>
    <dxf>
      <font>
        <color theme="0"/>
      </font>
      <fill>
        <patternFill>
          <bgColor rgb="FFC00000"/>
        </patternFill>
      </fill>
    </dxf>
    <dxf>
      <fill>
        <patternFill>
          <bgColor rgb="FFFFFFCC"/>
        </patternFill>
      </fill>
    </dxf>
    <dxf>
      <fill>
        <patternFill>
          <bgColor theme="9" tint="0.59996337778862885"/>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tint="-4.9989318521683403E-2"/>
      </font>
      <fill>
        <patternFill>
          <bgColor rgb="FFC00000"/>
        </patternFill>
      </fill>
    </dxf>
    <dxf>
      <fill>
        <patternFill>
          <bgColor theme="9" tint="0.39994506668294322"/>
        </patternFill>
      </fill>
    </dxf>
    <dxf>
      <font>
        <color theme="0"/>
      </font>
      <fill>
        <patternFill>
          <bgColor rgb="FFC00000"/>
        </patternFill>
      </fill>
    </dxf>
    <dxf>
      <fill>
        <patternFill>
          <bgColor rgb="FFFF0000"/>
        </patternFill>
      </fill>
    </dxf>
    <dxf>
      <fill>
        <patternFill>
          <bgColor theme="9" tint="0.39994506668294322"/>
        </patternFill>
      </fill>
    </dxf>
    <dxf>
      <font>
        <color theme="0"/>
      </font>
      <fill>
        <patternFill>
          <bgColor rgb="FFC00000"/>
        </patternFill>
      </fill>
    </dxf>
    <dxf>
      <fill>
        <patternFill>
          <bgColor rgb="FFFFFFCC"/>
        </patternFill>
      </fill>
    </dxf>
    <dxf>
      <fill>
        <patternFill>
          <bgColor theme="9" tint="0.59996337778862885"/>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0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ont>
        <color theme="0"/>
      </font>
      <fill>
        <patternFill>
          <bgColor rgb="FFC00000"/>
        </patternFill>
      </fill>
    </dxf>
    <dxf>
      <fill>
        <patternFill>
          <bgColor theme="9" tint="0.59996337778862885"/>
        </patternFill>
      </fill>
    </dxf>
    <dxf>
      <font>
        <color theme="0" tint="-4.9989318521683403E-2"/>
      </font>
      <fill>
        <patternFill>
          <bgColor rgb="FFC00000"/>
        </patternFill>
      </fill>
    </dxf>
    <dxf>
      <fill>
        <patternFill>
          <bgColor theme="9" tint="0.59996337778862885"/>
        </patternFill>
      </fill>
    </dxf>
    <dxf>
      <font>
        <color theme="0" tint="-4.9989318521683403E-2"/>
      </font>
      <fill>
        <patternFill>
          <bgColor rgb="FFC00000"/>
        </patternFill>
      </fill>
    </dxf>
    <dxf>
      <fill>
        <patternFill>
          <bgColor theme="9" tint="0.39994506668294322"/>
        </patternFill>
      </fill>
    </dxf>
    <dxf>
      <font>
        <color theme="0" tint="-4.9989318521683403E-2"/>
      </font>
      <fill>
        <patternFill>
          <bgColor rgb="FFC00000"/>
        </patternFill>
      </fill>
    </dxf>
    <dxf>
      <font>
        <color theme="0"/>
      </font>
      <fill>
        <patternFill>
          <bgColor rgb="FFC00000"/>
        </patternFill>
      </fill>
    </dxf>
    <dxf>
      <font>
        <color theme="0" tint="-4.9989318521683403E-2"/>
      </font>
      <fill>
        <patternFill>
          <bgColor rgb="FFC00000"/>
        </patternFill>
      </fill>
    </dxf>
    <dxf>
      <fill>
        <patternFill>
          <bgColor theme="9" tint="0.59996337778862885"/>
        </patternFill>
      </fill>
    </dxf>
    <dxf>
      <fill>
        <patternFill>
          <bgColor theme="9" tint="0.39994506668294322"/>
        </patternFill>
      </fill>
    </dxf>
    <dxf>
      <font>
        <color theme="0" tint="-4.9989318521683403E-2"/>
      </font>
      <fill>
        <patternFill>
          <bgColor rgb="FFC00000"/>
        </patternFill>
      </fill>
    </dxf>
    <dxf>
      <font>
        <color theme="0" tint="-4.9989318521683403E-2"/>
      </font>
      <fill>
        <patternFill>
          <bgColor rgb="FFC00000"/>
        </patternFill>
      </fill>
    </dxf>
    <dxf>
      <fill>
        <patternFill>
          <bgColor theme="9" tint="0.59996337778862885"/>
        </patternFill>
      </fill>
    </dxf>
    <dxf>
      <fill>
        <patternFill>
          <bgColor theme="9" tint="0.39994506668294322"/>
        </patternFill>
      </fill>
    </dxf>
    <dxf>
      <font>
        <color theme="0" tint="-4.9989318521683403E-2"/>
      </font>
      <fill>
        <patternFill>
          <bgColor rgb="FFC00000"/>
        </patternFill>
      </fill>
    </dxf>
    <dxf>
      <font>
        <color theme="0" tint="-4.9989318521683403E-2"/>
      </font>
      <fill>
        <patternFill>
          <bgColor rgb="FFC00000"/>
        </patternFill>
      </fill>
    </dxf>
    <dxf>
      <fill>
        <patternFill>
          <bgColor theme="9" tint="0.59996337778862885"/>
        </patternFill>
      </fill>
    </dxf>
    <dxf>
      <fill>
        <patternFill>
          <bgColor theme="9" tint="0.39994506668294322"/>
        </patternFill>
      </fill>
    </dxf>
    <dxf>
      <font>
        <color theme="0" tint="-4.9989318521683403E-2"/>
      </font>
      <fill>
        <patternFill>
          <bgColor rgb="FFC00000"/>
        </patternFill>
      </fill>
    </dxf>
    <dxf>
      <font>
        <color theme="0" tint="-4.9989318521683403E-2"/>
      </font>
      <fill>
        <patternFill>
          <bgColor rgb="FFC00000"/>
        </patternFill>
      </fill>
    </dxf>
    <dxf>
      <fill>
        <patternFill>
          <bgColor theme="9" tint="0.59996337778862885"/>
        </patternFill>
      </fill>
    </dxf>
    <dxf>
      <fill>
        <patternFill>
          <bgColor theme="9" tint="0.39994506668294322"/>
        </patternFill>
      </fill>
    </dxf>
    <dxf>
      <font>
        <color theme="0" tint="-4.9989318521683403E-2"/>
      </font>
      <fill>
        <patternFill>
          <bgColor rgb="FFC00000"/>
        </patternFill>
      </fill>
    </dxf>
    <dxf>
      <font>
        <color theme="0" tint="-4.9989318521683403E-2"/>
      </font>
      <fill>
        <patternFill>
          <bgColor rgb="FFC00000"/>
        </patternFill>
      </fill>
    </dxf>
    <dxf>
      <fill>
        <patternFill>
          <bgColor theme="9" tint="0.59996337778862885"/>
        </patternFill>
      </fill>
    </dxf>
    <dxf>
      <fill>
        <patternFill>
          <bgColor theme="9" tint="0.39994506668294322"/>
        </patternFill>
      </fill>
    </dxf>
    <dxf>
      <font>
        <color theme="0" tint="-4.9989318521683403E-2"/>
      </font>
      <fill>
        <patternFill>
          <bgColor rgb="FFC00000"/>
        </patternFill>
      </fill>
    </dxf>
    <dxf>
      <font>
        <color theme="0" tint="-4.9989318521683403E-2"/>
      </font>
      <fill>
        <patternFill>
          <bgColor rgb="FFC00000"/>
        </patternFill>
      </fill>
    </dxf>
    <dxf>
      <fill>
        <patternFill>
          <bgColor theme="9" tint="0.59996337778862885"/>
        </patternFill>
      </fill>
    </dxf>
    <dxf>
      <fill>
        <patternFill>
          <bgColor theme="9" tint="0.39994506668294322"/>
        </patternFill>
      </fill>
    </dxf>
    <dxf>
      <font>
        <color theme="0" tint="-4.9989318521683403E-2"/>
      </font>
      <fill>
        <patternFill>
          <bgColor rgb="FFC00000"/>
        </patternFill>
      </fill>
    </dxf>
    <dxf>
      <font>
        <color theme="0" tint="-4.9989318521683403E-2"/>
      </font>
      <fill>
        <patternFill>
          <bgColor rgb="FFC00000"/>
        </patternFill>
      </fill>
    </dxf>
    <dxf>
      <fill>
        <patternFill>
          <bgColor theme="9" tint="0.59996337778862885"/>
        </patternFill>
      </fill>
    </dxf>
    <dxf>
      <font>
        <color theme="0" tint="-4.9989318521683403E-2"/>
      </font>
      <fill>
        <patternFill>
          <bgColor rgb="FFC00000"/>
        </patternFill>
      </fill>
    </dxf>
    <dxf>
      <fill>
        <patternFill>
          <bgColor theme="9" tint="0.59996337778862885"/>
        </patternFill>
      </fill>
    </dxf>
    <dxf>
      <fill>
        <patternFill>
          <bgColor theme="9" tint="0.59996337778862885"/>
        </patternFill>
      </fill>
    </dxf>
    <dxf>
      <fill>
        <patternFill>
          <bgColor rgb="FFFFFFCC"/>
        </patternFill>
      </fill>
    </dxf>
    <dxf>
      <fill>
        <patternFill>
          <bgColor theme="9" tint="0.59996337778862885"/>
        </patternFill>
      </fill>
    </dxf>
    <dxf>
      <font>
        <color theme="0" tint="-4.9989318521683403E-2"/>
      </font>
      <fill>
        <patternFill>
          <bgColor rgb="FFC00000"/>
        </patternFill>
      </fill>
    </dxf>
    <dxf>
      <fill>
        <patternFill>
          <bgColor rgb="FFFFFFCC"/>
        </patternFill>
      </fill>
    </dxf>
    <dxf>
      <font>
        <color rgb="FFFF0000"/>
      </font>
      <fill>
        <patternFill>
          <bgColor theme="9" tint="0.39994506668294322"/>
        </patternFill>
      </fill>
    </dxf>
    <dxf>
      <font>
        <color rgb="FFFF0000"/>
      </font>
      <fill>
        <patternFill>
          <bgColor theme="9" tint="0.39994506668294322"/>
        </patternFill>
      </fill>
    </dxf>
    <dxf>
      <font>
        <color rgb="FFFF0000"/>
      </font>
      <fill>
        <patternFill>
          <bgColor theme="9" tint="0.59996337778862885"/>
        </patternFill>
      </fill>
    </dxf>
    <dxf>
      <font>
        <color rgb="FFFF0000"/>
      </font>
      <fill>
        <patternFill>
          <bgColor theme="9" tint="0.59996337778862885"/>
        </patternFill>
      </fill>
    </dxf>
    <dxf>
      <fill>
        <patternFill>
          <bgColor theme="9" tint="0.59996337778862885"/>
        </patternFill>
      </fill>
    </dxf>
    <dxf>
      <font>
        <color rgb="FFFF0000"/>
      </font>
      <fill>
        <patternFill>
          <bgColor theme="9" tint="0.39994506668294322"/>
        </patternFill>
      </fill>
    </dxf>
    <dxf>
      <fill>
        <patternFill>
          <bgColor theme="9" tint="0.59996337778862885"/>
        </patternFill>
      </fill>
    </dxf>
    <dxf>
      <fill>
        <patternFill>
          <bgColor rgb="FFFFFFCC"/>
        </patternFill>
      </fill>
    </dxf>
    <dxf>
      <fill>
        <patternFill>
          <bgColor rgb="FFFFFFCC"/>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rgb="FFFFFFCC"/>
        </patternFill>
      </fill>
    </dxf>
    <dxf>
      <fill>
        <patternFill>
          <bgColor theme="9" tint="0.59996337778862885"/>
        </patternFill>
      </fill>
    </dxf>
  </dxfs>
  <tableStyles count="0" defaultTableStyle="TableStyleMedium2" defaultPivotStyle="PivotStyleLight16"/>
  <colors>
    <mruColors>
      <color rgb="FFCC3300"/>
      <color rgb="FFFF3300"/>
      <color rgb="FFFF000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28575</xdr:colOff>
      <xdr:row>10</xdr:row>
      <xdr:rowOff>57150</xdr:rowOff>
    </xdr:from>
    <xdr:to>
      <xdr:col>4</xdr:col>
      <xdr:colOff>590550</xdr:colOff>
      <xdr:row>15</xdr:row>
      <xdr:rowOff>76200</xdr:rowOff>
    </xdr:to>
    <xdr:sp macro="[0]!גיליוןעזר_מלבן1_לחץ" textlink="">
      <xdr:nvSpPr>
        <xdr:cNvPr id="2" name="מלבן 1">
          <a:extLst>
            <a:ext uri="{FF2B5EF4-FFF2-40B4-BE49-F238E27FC236}">
              <a16:creationId xmlns:a16="http://schemas.microsoft.com/office/drawing/2014/main" id="{00000000-0008-0000-0100-000002000000}"/>
            </a:ext>
          </a:extLst>
        </xdr:cNvPr>
        <xdr:cNvSpPr/>
      </xdr:nvSpPr>
      <xdr:spPr>
        <a:xfrm>
          <a:off x="9984657450" y="2057400"/>
          <a:ext cx="1171575" cy="1019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9"/>
  <sheetViews>
    <sheetView rightToLeft="1" workbookViewId="0"/>
  </sheetViews>
  <sheetFormatPr defaultRowHeight="15.5"/>
  <sheetData>
    <row r="1" spans="1:2">
      <c r="B1">
        <v>0.7760125994682312</v>
      </c>
    </row>
    <row r="2" spans="1:2">
      <c r="B2" s="120">
        <v>45713.454837962963</v>
      </c>
    </row>
    <row r="6" spans="1:2">
      <c r="A6" t="s">
        <v>127</v>
      </c>
      <c r="B6" t="b">
        <v>0</v>
      </c>
    </row>
    <row r="7" spans="1:2">
      <c r="A7" t="s">
        <v>128</v>
      </c>
      <c r="B7" t="b">
        <v>0</v>
      </c>
    </row>
    <row r="8" spans="1:2">
      <c r="A8" t="s">
        <v>129</v>
      </c>
      <c r="B8" t="b">
        <v>1</v>
      </c>
    </row>
    <row r="9" spans="1:2">
      <c r="A9" t="s">
        <v>130</v>
      </c>
      <c r="B9" t="b">
        <v>1</v>
      </c>
    </row>
  </sheetData>
  <sheetProtection algorithmName="SHA-512" hashValue="DPkarPmo8IFtbv/UW2WxlL68+a9bsktkt4e50FEzAh1K+KfpdbxCs+/4x4EoRi0FHDafeDY1dlF5OCcAzLTW0g==" saltValue="HcMaXYxJvKRU29DZ1nx+a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1"/>
  <dimension ref="A1:Z19"/>
  <sheetViews>
    <sheetView rightToLeft="1" workbookViewId="0">
      <selection activeCell="C25" sqref="C25"/>
    </sheetView>
  </sheetViews>
  <sheetFormatPr defaultRowHeight="15.5"/>
  <sheetData>
    <row r="1" spans="1:26">
      <c r="A1" t="s">
        <v>13</v>
      </c>
      <c r="B1" t="s">
        <v>14</v>
      </c>
      <c r="C1" t="s">
        <v>15</v>
      </c>
      <c r="D1" t="s">
        <v>16</v>
      </c>
      <c r="E1" t="s">
        <v>17</v>
      </c>
      <c r="F1" t="s">
        <v>18</v>
      </c>
      <c r="G1" t="s">
        <v>19</v>
      </c>
      <c r="H1" t="s">
        <v>20</v>
      </c>
      <c r="I1" t="s">
        <v>21</v>
      </c>
      <c r="J1" t="s">
        <v>22</v>
      </c>
      <c r="K1" t="s">
        <v>23</v>
      </c>
      <c r="L1" t="s">
        <v>24</v>
      </c>
      <c r="M1" t="s">
        <v>25</v>
      </c>
      <c r="N1" t="s">
        <v>26</v>
      </c>
      <c r="O1" t="s">
        <v>27</v>
      </c>
      <c r="P1" t="s">
        <v>28</v>
      </c>
      <c r="Q1" t="s">
        <v>29</v>
      </c>
      <c r="R1" t="s">
        <v>30</v>
      </c>
      <c r="S1" t="s">
        <v>31</v>
      </c>
      <c r="T1" t="s">
        <v>32</v>
      </c>
      <c r="U1" t="s">
        <v>33</v>
      </c>
      <c r="V1" t="s">
        <v>34</v>
      </c>
      <c r="W1" t="s">
        <v>35</v>
      </c>
      <c r="X1" t="s">
        <v>36</v>
      </c>
      <c r="Y1" t="s">
        <v>37</v>
      </c>
      <c r="Z1" t="s">
        <v>38</v>
      </c>
    </row>
    <row r="3" spans="1:26">
      <c r="B3" t="s">
        <v>12</v>
      </c>
    </row>
    <row r="6" spans="1:26">
      <c r="B6" s="4" t="s">
        <v>7</v>
      </c>
      <c r="C6" s="4" t="s">
        <v>8</v>
      </c>
    </row>
    <row r="9" spans="1:26">
      <c r="B9" t="s">
        <v>41</v>
      </c>
    </row>
    <row r="19" spans="4:4">
      <c r="D19">
        <v>1111</v>
      </c>
    </row>
  </sheetData>
  <sheetProtection algorithmName="SHA-512" hashValue="mzfW6U+F0YhRvQnXhB6h2scJ7IG4nXIdzFO8juYxXTlh7tXYR8k9FIjGetIrV5OQ+iSDHjOnZbxp+sir4R4lqA==" saltValue="rC4l7sc4BVv2ddJoLZxo6g==" spinCount="100000" sheet="1" scenarios="1" formatColumns="0" formatRows="0"/>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גיליון2">
    <tabColor theme="9" tint="-0.249977111117893"/>
  </sheetPr>
  <dimension ref="B1:K50"/>
  <sheetViews>
    <sheetView rightToLeft="1" view="pageBreakPreview" zoomScaleNormal="90" zoomScaleSheetLayoutView="100" workbookViewId="0">
      <selection activeCell="C11" sqref="C11"/>
    </sheetView>
  </sheetViews>
  <sheetFormatPr defaultColWidth="9.1796875" defaultRowHeight="15.5"/>
  <cols>
    <col min="2" max="2" width="25.7265625" customWidth="1"/>
    <col min="3" max="3" width="15.26953125" bestFit="1" customWidth="1"/>
    <col min="4" max="4" width="12.26953125" customWidth="1"/>
    <col min="5" max="5" width="20.1796875" customWidth="1"/>
    <col min="6" max="6" width="20.54296875" customWidth="1"/>
    <col min="8" max="8" width="12.7265625" bestFit="1" customWidth="1"/>
    <col min="9" max="9" width="9.7265625" bestFit="1" customWidth="1"/>
  </cols>
  <sheetData>
    <row r="1" spans="2:11" ht="16" thickBot="1"/>
    <row r="2" spans="2:11" ht="21" thickBot="1">
      <c r="B2" s="183" t="s">
        <v>86</v>
      </c>
      <c r="C2" s="184"/>
      <c r="D2" s="184"/>
      <c r="E2" s="184"/>
      <c r="F2" s="184"/>
      <c r="G2" s="184"/>
      <c r="H2" s="185"/>
    </row>
    <row r="3" spans="2:11" ht="16" thickBot="1"/>
    <row r="4" spans="2:11">
      <c r="B4" s="186" t="s">
        <v>50</v>
      </c>
      <c r="C4" s="89" t="s">
        <v>51</v>
      </c>
    </row>
    <row r="5" spans="2:11" ht="31">
      <c r="B5" s="187"/>
      <c r="C5" s="24" t="s">
        <v>52</v>
      </c>
    </row>
    <row r="6" spans="2:11" ht="31.5" thickBot="1">
      <c r="B6" s="188"/>
      <c r="C6" s="46" t="s">
        <v>53</v>
      </c>
    </row>
    <row r="8" spans="2:11" ht="16" thickBot="1"/>
    <row r="9" spans="2:11">
      <c r="B9" s="90" t="s">
        <v>9</v>
      </c>
      <c r="C9" s="87">
        <v>2025</v>
      </c>
    </row>
    <row r="10" spans="2:11" ht="16" thickBot="1">
      <c r="B10" s="91" t="s">
        <v>165</v>
      </c>
      <c r="C10" s="88">
        <v>6500000</v>
      </c>
    </row>
    <row r="12" spans="2:11" ht="16" thickBot="1">
      <c r="K12" s="92"/>
    </row>
    <row r="13" spans="2:11" ht="21" thickBot="1">
      <c r="B13" s="189" t="s">
        <v>43</v>
      </c>
      <c r="C13" s="190"/>
      <c r="K13" s="92"/>
    </row>
    <row r="14" spans="2:11" ht="32.25" customHeight="1">
      <c r="B14" s="64" t="s">
        <v>43</v>
      </c>
      <c r="C14" s="13" t="s">
        <v>73</v>
      </c>
      <c r="K14" s="92"/>
    </row>
    <row r="15" spans="2:11" ht="45.75" customHeight="1">
      <c r="B15" s="64" t="s">
        <v>54</v>
      </c>
      <c r="C15" s="62" t="s">
        <v>7</v>
      </c>
      <c r="K15" s="92"/>
    </row>
    <row r="16" spans="2:11" ht="45.75" customHeight="1">
      <c r="B16" s="64" t="s">
        <v>55</v>
      </c>
      <c r="C16" s="62" t="s">
        <v>7</v>
      </c>
      <c r="K16" s="92"/>
    </row>
    <row r="17" spans="2:11" ht="45.75" customHeight="1">
      <c r="B17" s="64" t="s">
        <v>56</v>
      </c>
      <c r="C17" s="62" t="s">
        <v>7</v>
      </c>
      <c r="K17" s="92"/>
    </row>
    <row r="18" spans="2:11" ht="45.75" customHeight="1">
      <c r="B18" s="64" t="s">
        <v>57</v>
      </c>
      <c r="C18" s="62">
        <v>3500</v>
      </c>
      <c r="K18" s="92"/>
    </row>
    <row r="19" spans="2:11" ht="45.75" customHeight="1">
      <c r="B19" s="64" t="s">
        <v>58</v>
      </c>
      <c r="C19" s="62">
        <v>150</v>
      </c>
      <c r="K19" s="92"/>
    </row>
    <row r="20" spans="2:11" ht="45.75" customHeight="1">
      <c r="B20" s="64" t="s">
        <v>59</v>
      </c>
      <c r="C20" s="62" t="s">
        <v>7</v>
      </c>
      <c r="K20" s="92"/>
    </row>
    <row r="21" spans="2:11" ht="45.75" customHeight="1">
      <c r="B21" s="64" t="s">
        <v>74</v>
      </c>
      <c r="C21" s="66">
        <v>0.15</v>
      </c>
      <c r="K21" s="92"/>
    </row>
    <row r="22" spans="2:11" ht="45.75" customHeight="1" thickBot="1">
      <c r="B22" s="65" t="s">
        <v>61</v>
      </c>
      <c r="C22" s="62">
        <v>1500</v>
      </c>
      <c r="K22" s="92"/>
    </row>
    <row r="23" spans="2:11" ht="45.75" customHeight="1" thickBot="1">
      <c r="B23" s="65" t="s">
        <v>62</v>
      </c>
      <c r="C23" s="62" t="s">
        <v>7</v>
      </c>
      <c r="K23" s="92"/>
    </row>
    <row r="24" spans="2:11" ht="78" thickBot="1">
      <c r="B24" s="65" t="s">
        <v>189</v>
      </c>
      <c r="C24" s="62" t="s">
        <v>7</v>
      </c>
      <c r="K24" s="92"/>
    </row>
    <row r="25" spans="2:11" ht="45.75" customHeight="1" thickBot="1">
      <c r="B25" s="65" t="s">
        <v>63</v>
      </c>
      <c r="C25" s="62" t="s">
        <v>7</v>
      </c>
      <c r="K25" s="92"/>
    </row>
    <row r="26" spans="2:11" ht="45.75" customHeight="1" thickBot="1">
      <c r="B26" s="65" t="s">
        <v>60</v>
      </c>
      <c r="C26" s="79">
        <v>400</v>
      </c>
      <c r="K26" s="92"/>
    </row>
    <row r="27" spans="2:11">
      <c r="K27" s="92"/>
    </row>
    <row r="28" spans="2:11" ht="16" thickBot="1">
      <c r="K28" s="92"/>
    </row>
    <row r="29" spans="2:11" ht="21" thickBot="1">
      <c r="B29" s="191" t="s">
        <v>3</v>
      </c>
      <c r="C29" s="192"/>
      <c r="D29" s="192"/>
      <c r="E29" s="193"/>
      <c r="K29" s="92"/>
    </row>
    <row r="30" spans="2:11" ht="16" thickBot="1">
      <c r="K30" s="92"/>
    </row>
    <row r="31" spans="2:11">
      <c r="B31" s="82" t="s">
        <v>5</v>
      </c>
      <c r="C31" s="83" t="s">
        <v>6</v>
      </c>
      <c r="K31" s="92"/>
    </row>
    <row r="32" spans="2:11" ht="31">
      <c r="B32" s="25" t="s">
        <v>76</v>
      </c>
      <c r="C32" s="84">
        <v>0.15</v>
      </c>
      <c r="K32" s="92"/>
    </row>
    <row r="33" spans="2:11">
      <c r="B33" s="25" t="s">
        <v>94</v>
      </c>
      <c r="C33" s="84">
        <v>0.2</v>
      </c>
      <c r="K33" s="92"/>
    </row>
    <row r="34" spans="2:11">
      <c r="B34" s="25" t="s">
        <v>77</v>
      </c>
      <c r="C34" s="84">
        <v>0.35</v>
      </c>
      <c r="K34" s="92"/>
    </row>
    <row r="35" spans="2:11">
      <c r="B35" s="25" t="s">
        <v>78</v>
      </c>
      <c r="C35" s="84">
        <v>0.15</v>
      </c>
      <c r="K35" s="92"/>
    </row>
    <row r="36" spans="2:11">
      <c r="B36" s="25" t="s">
        <v>79</v>
      </c>
      <c r="C36" s="84">
        <v>0.05</v>
      </c>
      <c r="K36" s="92"/>
    </row>
    <row r="37" spans="2:11">
      <c r="B37" s="25" t="s">
        <v>80</v>
      </c>
      <c r="C37" s="84">
        <v>0.05</v>
      </c>
      <c r="K37" s="92"/>
    </row>
    <row r="38" spans="2:11" ht="16" thickBot="1">
      <c r="B38" s="85" t="s">
        <v>81</v>
      </c>
      <c r="C38" s="86">
        <v>0.05</v>
      </c>
      <c r="K38" s="92"/>
    </row>
    <row r="39" spans="2:11">
      <c r="K39" s="92"/>
    </row>
    <row r="40" spans="2:11" ht="16" thickBot="1">
      <c r="K40" s="92"/>
    </row>
    <row r="41" spans="2:11" ht="21" thickBot="1">
      <c r="B41" s="191" t="s">
        <v>99</v>
      </c>
      <c r="C41" s="192"/>
      <c r="D41" s="192"/>
      <c r="E41" s="193"/>
      <c r="K41" s="92"/>
    </row>
    <row r="42" spans="2:11" ht="16" thickBot="1">
      <c r="K42" s="92"/>
    </row>
    <row r="43" spans="2:11" ht="47" thickBot="1">
      <c r="B43" s="80" t="s">
        <v>102</v>
      </c>
      <c r="C43" s="81">
        <v>0.75</v>
      </c>
      <c r="K43" s="92"/>
    </row>
    <row r="44" spans="2:11">
      <c r="K44" s="92"/>
    </row>
    <row r="45" spans="2:11">
      <c r="K45" s="92"/>
    </row>
    <row r="46" spans="2:11" ht="16" thickBot="1">
      <c r="K46" s="92"/>
    </row>
    <row r="47" spans="2:11" ht="21" thickBot="1">
      <c r="B47" s="191" t="s">
        <v>84</v>
      </c>
      <c r="C47" s="192"/>
      <c r="D47" s="192"/>
      <c r="E47" s="193"/>
      <c r="K47" s="92"/>
    </row>
    <row r="48" spans="2:11" ht="16" thickBot="1">
      <c r="K48" s="92"/>
    </row>
    <row r="49" spans="2:11" ht="31.5" thickBot="1">
      <c r="B49" s="80" t="s">
        <v>85</v>
      </c>
      <c r="C49" s="81">
        <v>0</v>
      </c>
      <c r="K49" s="92"/>
    </row>
    <row r="50" spans="2:11">
      <c r="K50" s="92"/>
    </row>
  </sheetData>
  <sheetProtection algorithmName="SHA-512" hashValue="LfbRu3CIhQVH1+iykXOfHn1eAjS20BhuRDXB8WvFjiECUDod3ph0OIU9wGgPPFBF6I66t7iWsu1ft9RR79MXzQ==" saltValue="O4iL6Mq2UOjvdJXhY29vuQ==" spinCount="100000" sheet="1" scenarios="1" formatColumns="0" formatRows="0"/>
  <mergeCells count="6">
    <mergeCell ref="B2:H2"/>
    <mergeCell ref="B4:B6"/>
    <mergeCell ref="B13:C13"/>
    <mergeCell ref="B29:E29"/>
    <mergeCell ref="B47:E47"/>
    <mergeCell ref="B41:E41"/>
  </mergeCells>
  <dataValidations count="1">
    <dataValidation type="list" allowBlank="1" showInputMessage="1" showErrorMessage="1" sqref="C15:C17 C20 C23:C25" xr:uid="{00000000-0002-0000-0200-000000000000}">
      <formula1>"כן,לא"</formula1>
    </dataValidation>
  </dataValidations>
  <pageMargins left="0.70866141732283472" right="0.70866141732283472" top="0.74803149606299213" bottom="0.74803149606299213" header="0.31496062992125984" footer="0.31496062992125984"/>
  <pageSetup paperSize="9" scale="70" orientation="portrait" r:id="rId1"/>
  <headerFooter>
    <oddFooter>&amp;C&amp;"David,מודגש"א. חפץ ושות'
ייעוץ כלכלי</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3">
    <tabColor theme="5" tint="0.59999389629810485"/>
  </sheetPr>
  <dimension ref="B2:BK92"/>
  <sheetViews>
    <sheetView rightToLeft="1" view="pageBreakPreview" topLeftCell="C1" zoomScale="106" zoomScaleNormal="80" zoomScaleSheetLayoutView="106" workbookViewId="0">
      <pane xSplit="2" ySplit="31" topLeftCell="Z32" activePane="bottomRight" state="frozen"/>
      <selection activeCell="C1" sqref="C1"/>
      <selection pane="topRight" activeCell="E1" sqref="E1"/>
      <selection pane="bottomLeft" activeCell="C32" sqref="C32"/>
      <selection pane="bottomRight" activeCell="W33" sqref="W33"/>
    </sheetView>
  </sheetViews>
  <sheetFormatPr defaultColWidth="9.1796875" defaultRowHeight="15.5"/>
  <cols>
    <col min="2" max="2" width="31.7265625" hidden="1" customWidth="1"/>
    <col min="3" max="3" width="12.7265625" bestFit="1" customWidth="1"/>
    <col min="4" max="4" width="27.1796875" bestFit="1" customWidth="1"/>
    <col min="5" max="18" width="20.1796875" customWidth="1"/>
    <col min="19" max="19" width="26.453125" customWidth="1"/>
    <col min="20" max="22" width="37.26953125" customWidth="1"/>
    <col min="23" max="23" width="20.1796875" customWidth="1"/>
    <col min="24" max="24" width="20" bestFit="1" customWidth="1"/>
    <col min="25" max="25" width="28.7265625" bestFit="1" customWidth="1"/>
    <col min="26" max="26" width="17.7265625" bestFit="1" customWidth="1"/>
    <col min="27" max="27" width="42.7265625" bestFit="1" customWidth="1"/>
    <col min="28" max="28" width="42.7265625" customWidth="1"/>
    <col min="29" max="29" width="20.1796875" customWidth="1"/>
    <col min="30" max="30" width="27" customWidth="1"/>
    <col min="31" max="31" width="46.453125" customWidth="1"/>
    <col min="32" max="32" width="9.26953125" hidden="1" customWidth="1"/>
    <col min="33" max="37" width="11" hidden="1" customWidth="1"/>
    <col min="38" max="63" width="9.1796875" hidden="1" customWidth="1"/>
    <col min="64" max="203" width="9.1796875" customWidth="1"/>
  </cols>
  <sheetData>
    <row r="2" hidden="1"/>
    <row r="3" hidden="1"/>
    <row r="4" hidden="1"/>
    <row r="5" hidden="1"/>
    <row r="6" hidden="1"/>
    <row r="7" hidden="1"/>
    <row r="8" hidden="1"/>
    <row r="9" hidden="1"/>
    <row r="10" hidden="1"/>
    <row r="11" hidden="1"/>
    <row r="12" hidden="1"/>
    <row r="13" hidden="1"/>
    <row r="14" hidden="1"/>
    <row r="15" hidden="1"/>
    <row r="16" hidden="1"/>
    <row r="17" spans="3:63" hidden="1"/>
    <row r="18" spans="3:63" hidden="1"/>
    <row r="19" spans="3:63" hidden="1"/>
    <row r="20" spans="3:63" hidden="1"/>
    <row r="21" spans="3:63" hidden="1"/>
    <row r="22" spans="3:63" hidden="1"/>
    <row r="23" spans="3:63" hidden="1"/>
    <row r="24" spans="3:63" hidden="1"/>
    <row r="25" spans="3:63" hidden="1"/>
    <row r="26" spans="3:63" hidden="1"/>
    <row r="27" spans="3:63" hidden="1"/>
    <row r="28" spans="3:63" hidden="1"/>
    <row r="29" spans="3:63" ht="48" customHeight="1">
      <c r="AG29" s="45" t="s">
        <v>45</v>
      </c>
      <c r="AH29" s="18"/>
      <c r="AI29" s="194" t="s">
        <v>45</v>
      </c>
      <c r="AJ29" s="194"/>
      <c r="AK29" s="18"/>
      <c r="AL29" s="5" t="s">
        <v>72</v>
      </c>
      <c r="AM29" s="5" t="str">
        <f>AL29</f>
        <v>נתון חסר</v>
      </c>
      <c r="AN29" s="5" t="str">
        <f t="shared" ref="AN29:BI29" si="0">AM29</f>
        <v>נתון חסר</v>
      </c>
      <c r="AO29" s="5" t="str">
        <f t="shared" si="0"/>
        <v>נתון חסר</v>
      </c>
      <c r="AP29" s="5" t="str">
        <f t="shared" si="0"/>
        <v>נתון חסר</v>
      </c>
      <c r="AQ29" s="5" t="str">
        <f t="shared" si="0"/>
        <v>נתון חסר</v>
      </c>
      <c r="AR29" s="5" t="str">
        <f t="shared" si="0"/>
        <v>נתון חסר</v>
      </c>
      <c r="AS29" s="5" t="str">
        <f t="shared" si="0"/>
        <v>נתון חסר</v>
      </c>
      <c r="AT29" s="5" t="str">
        <f t="shared" si="0"/>
        <v>נתון חסר</v>
      </c>
      <c r="AU29" s="5" t="str">
        <f t="shared" si="0"/>
        <v>נתון חסר</v>
      </c>
      <c r="AV29" s="5" t="str">
        <f t="shared" si="0"/>
        <v>נתון חסר</v>
      </c>
      <c r="AW29" s="5" t="str">
        <f t="shared" si="0"/>
        <v>נתון חסר</v>
      </c>
      <c r="AX29" s="5" t="str">
        <f t="shared" si="0"/>
        <v>נתון חסר</v>
      </c>
      <c r="AY29" s="5" t="str">
        <f t="shared" si="0"/>
        <v>נתון חסר</v>
      </c>
      <c r="AZ29" s="5" t="str">
        <f t="shared" si="0"/>
        <v>נתון חסר</v>
      </c>
      <c r="BA29" s="5" t="str">
        <f t="shared" si="0"/>
        <v>נתון חסר</v>
      </c>
      <c r="BB29" s="5" t="str">
        <f t="shared" si="0"/>
        <v>נתון חסר</v>
      </c>
      <c r="BC29" s="5" t="str">
        <f t="shared" si="0"/>
        <v>נתון חסר</v>
      </c>
      <c r="BD29" s="5" t="str">
        <f t="shared" ref="BD29" si="1">BC29</f>
        <v>נתון חסר</v>
      </c>
      <c r="BE29" s="5" t="str">
        <f t="shared" si="0"/>
        <v>נתון חסר</v>
      </c>
      <c r="BF29" s="5" t="str">
        <f t="shared" si="0"/>
        <v>נתון חסר</v>
      </c>
      <c r="BG29" s="5" t="str">
        <f t="shared" si="0"/>
        <v>נתון חסר</v>
      </c>
      <c r="BH29" s="5" t="str">
        <f t="shared" si="0"/>
        <v>נתון חסר</v>
      </c>
      <c r="BI29" s="5" t="str">
        <f t="shared" si="0"/>
        <v>נתון חסר</v>
      </c>
      <c r="BJ29" s="5" t="str">
        <f t="shared" ref="BJ29:BJ30" si="2">BD29</f>
        <v>נתון חסר</v>
      </c>
      <c r="BK29" s="5" t="str">
        <f t="shared" ref="BK29:BK30" si="3">BJ29</f>
        <v>נתון חסר</v>
      </c>
    </row>
    <row r="30" spans="3:63" ht="48" customHeight="1" thickBot="1">
      <c r="D30" s="175" t="s">
        <v>169</v>
      </c>
      <c r="E30" s="176" t="s">
        <v>170</v>
      </c>
      <c r="F30" s="176" t="s">
        <v>171</v>
      </c>
      <c r="G30" s="176" t="s">
        <v>172</v>
      </c>
      <c r="H30" s="176" t="s">
        <v>173</v>
      </c>
      <c r="I30" s="176" t="s">
        <v>174</v>
      </c>
      <c r="J30" s="176" t="s">
        <v>198</v>
      </c>
      <c r="K30" s="176" t="s">
        <v>198</v>
      </c>
      <c r="L30" s="176" t="s">
        <v>198</v>
      </c>
      <c r="M30" s="176" t="s">
        <v>181</v>
      </c>
      <c r="N30" s="176" t="s">
        <v>188</v>
      </c>
      <c r="O30" s="176" t="s">
        <v>175</v>
      </c>
      <c r="P30" s="176" t="s">
        <v>177</v>
      </c>
      <c r="Q30" s="176" t="s">
        <v>178</v>
      </c>
      <c r="R30" s="176" t="s">
        <v>179</v>
      </c>
      <c r="S30" s="176" t="s">
        <v>180</v>
      </c>
      <c r="T30" s="176" t="s">
        <v>191</v>
      </c>
      <c r="U30" s="176" t="s">
        <v>192</v>
      </c>
      <c r="V30" s="176" t="s">
        <v>193</v>
      </c>
      <c r="W30" s="176" t="s">
        <v>176</v>
      </c>
      <c r="X30" s="176" t="s">
        <v>182</v>
      </c>
      <c r="Y30" s="176" t="s">
        <v>183</v>
      </c>
      <c r="Z30" s="176" t="s">
        <v>184</v>
      </c>
      <c r="AA30" s="176" t="s">
        <v>185</v>
      </c>
      <c r="AB30" s="176" t="s">
        <v>186</v>
      </c>
      <c r="AC30" s="176" t="s">
        <v>188</v>
      </c>
      <c r="AD30" s="176" t="s">
        <v>181</v>
      </c>
      <c r="AE30" s="176" t="s">
        <v>199</v>
      </c>
      <c r="AG30" s="45"/>
      <c r="AH30" s="18"/>
      <c r="AI30" s="45"/>
      <c r="AJ30" s="45"/>
      <c r="AK30" s="18"/>
      <c r="AL30" s="5" t="s">
        <v>71</v>
      </c>
      <c r="AM30" s="5" t="str">
        <f>AL30</f>
        <v>הזנה שגויה</v>
      </c>
      <c r="AN30" s="5" t="str">
        <f t="shared" ref="AN30:BI30" si="4">AM30</f>
        <v>הזנה שגויה</v>
      </c>
      <c r="AO30" s="5" t="str">
        <f t="shared" si="4"/>
        <v>הזנה שגויה</v>
      </c>
      <c r="AP30" s="5" t="str">
        <f t="shared" si="4"/>
        <v>הזנה שגויה</v>
      </c>
      <c r="AQ30" s="5" t="str">
        <f t="shared" si="4"/>
        <v>הזנה שגויה</v>
      </c>
      <c r="AR30" s="5" t="str">
        <f t="shared" si="4"/>
        <v>הזנה שגויה</v>
      </c>
      <c r="AS30" s="5" t="str">
        <f t="shared" si="4"/>
        <v>הזנה שגויה</v>
      </c>
      <c r="AT30" s="5" t="str">
        <f t="shared" si="4"/>
        <v>הזנה שגויה</v>
      </c>
      <c r="AU30" s="5" t="str">
        <f t="shared" si="4"/>
        <v>הזנה שגויה</v>
      </c>
      <c r="AV30" s="5" t="str">
        <f t="shared" si="4"/>
        <v>הזנה שגויה</v>
      </c>
      <c r="AW30" s="5" t="str">
        <f t="shared" si="4"/>
        <v>הזנה שגויה</v>
      </c>
      <c r="AX30" s="5" t="str">
        <f t="shared" si="4"/>
        <v>הזנה שגויה</v>
      </c>
      <c r="AY30" s="5" t="str">
        <f t="shared" si="4"/>
        <v>הזנה שגויה</v>
      </c>
      <c r="AZ30" s="5" t="str">
        <f t="shared" si="4"/>
        <v>הזנה שגויה</v>
      </c>
      <c r="BA30" s="5" t="str">
        <f t="shared" si="4"/>
        <v>הזנה שגויה</v>
      </c>
      <c r="BB30" s="5" t="str">
        <f t="shared" si="4"/>
        <v>הזנה שגויה</v>
      </c>
      <c r="BC30" s="5" t="str">
        <f t="shared" si="4"/>
        <v>הזנה שגויה</v>
      </c>
      <c r="BD30" s="5" t="str">
        <f t="shared" ref="BD30" si="5">BC30</f>
        <v>הזנה שגויה</v>
      </c>
      <c r="BE30" s="5" t="str">
        <f t="shared" si="4"/>
        <v>הזנה שגויה</v>
      </c>
      <c r="BF30" s="5" t="str">
        <f t="shared" si="4"/>
        <v>הזנה שגויה</v>
      </c>
      <c r="BG30" s="5" t="str">
        <f t="shared" si="4"/>
        <v>הזנה שגויה</v>
      </c>
      <c r="BH30" s="5" t="str">
        <f t="shared" si="4"/>
        <v>הזנה שגויה</v>
      </c>
      <c r="BI30" s="5" t="str">
        <f t="shared" si="4"/>
        <v>הזנה שגויה</v>
      </c>
      <c r="BJ30" s="5" t="str">
        <f t="shared" si="2"/>
        <v>הזנה שגויה</v>
      </c>
      <c r="BK30" s="5" t="str">
        <f t="shared" si="3"/>
        <v>הזנה שגויה</v>
      </c>
    </row>
    <row r="31" spans="3:63" ht="102" customHeight="1" thickBot="1">
      <c r="C31" s="195" t="s">
        <v>1</v>
      </c>
      <c r="D31" s="195" t="s">
        <v>2</v>
      </c>
      <c r="E31" s="57" t="s">
        <v>187</v>
      </c>
      <c r="F31" s="73" t="s">
        <v>55</v>
      </c>
      <c r="G31" s="57" t="s">
        <v>56</v>
      </c>
      <c r="H31" s="74" t="s">
        <v>57</v>
      </c>
      <c r="I31" s="74" t="s">
        <v>58</v>
      </c>
      <c r="J31" s="73" t="s">
        <v>64</v>
      </c>
      <c r="K31" s="58" t="s">
        <v>65</v>
      </c>
      <c r="L31" s="73" t="s">
        <v>66</v>
      </c>
      <c r="M31" s="73" t="s">
        <v>67</v>
      </c>
      <c r="N31" s="73" t="s">
        <v>164</v>
      </c>
      <c r="O31" s="74" t="s">
        <v>59</v>
      </c>
      <c r="P31" s="73" t="s">
        <v>61</v>
      </c>
      <c r="Q31" s="73" t="s">
        <v>62</v>
      </c>
      <c r="R31" s="73" t="str">
        <f>פרמטרים!B24</f>
        <v>שירותי הספרייה ניתנים לעיוורים וללקויי ראייה בכל הארץ בלא הבדל גזע, דת, מין, לאום השקפה או השתייכות מפלגתית</v>
      </c>
      <c r="S31" s="73" t="s">
        <v>63</v>
      </c>
      <c r="T31" s="73" t="s">
        <v>68</v>
      </c>
      <c r="U31" s="73" t="s">
        <v>95</v>
      </c>
      <c r="V31" s="73" t="s">
        <v>83</v>
      </c>
      <c r="W31" s="75" t="s">
        <v>60</v>
      </c>
      <c r="X31" s="73" t="s">
        <v>123</v>
      </c>
      <c r="Y31" s="73" t="s">
        <v>124</v>
      </c>
      <c r="Z31" s="177" t="s">
        <v>125</v>
      </c>
      <c r="AA31" s="177" t="s">
        <v>126</v>
      </c>
      <c r="AB31" s="177" t="s">
        <v>168</v>
      </c>
      <c r="AC31" s="177" t="s">
        <v>92</v>
      </c>
      <c r="AD31" s="177" t="s">
        <v>210</v>
      </c>
      <c r="AE31" s="177" t="s">
        <v>200</v>
      </c>
      <c r="AG31" s="15" t="s">
        <v>46</v>
      </c>
      <c r="AH31" s="18"/>
      <c r="AI31" s="15" t="s">
        <v>7</v>
      </c>
      <c r="AJ31" s="16" t="s">
        <v>8</v>
      </c>
      <c r="AK31" s="18"/>
      <c r="AL31" s="6" t="str">
        <f t="shared" ref="AL31:AU32" si="6">E31</f>
        <v xml:space="preserve">המוסד משמש כספרייה לעיוורים וללקויי ראייה או משק סגור </v>
      </c>
      <c r="AM31" s="6" t="str">
        <f t="shared" si="6"/>
        <v>המוסד פועל כספרייה במשך שנתיים רצופות</v>
      </c>
      <c r="AN31" s="6" t="str">
        <f t="shared" si="6"/>
        <v>מנהל ספרייה עוסק בהיקף שלא יפחת בחצי משרה</v>
      </c>
      <c r="AO31" s="6" t="str">
        <f t="shared" si="6"/>
        <v>כמה כותרים מונגשים ברשות הספרייה?</v>
      </c>
      <c r="AP31" s="6" t="str">
        <f t="shared" si="6"/>
        <v>כמה כותרים הספרייה הנגישה בשנת הערכה?</v>
      </c>
      <c r="AQ31" s="6" t="str">
        <f t="shared" si="6"/>
        <v>כמה מתוך הכותרים שהספרייה הנגישה בשנת ההערכה הם בכתב ברייל?</v>
      </c>
      <c r="AR31" s="6" t="str">
        <f t="shared" si="6"/>
        <v>כמה מתוך הכותרים שהספרייה הנגישה בשנת ההערכה הם בשמע?</v>
      </c>
      <c r="AS31" s="6" t="str">
        <f t="shared" si="6"/>
        <v>כמה מתוך הכותרים שהספרייה הנגישה בשנת ההערכה הם באות מוגדלת?</v>
      </c>
      <c r="AT31" s="6" t="str">
        <f t="shared" si="6"/>
        <v>כמה כותרים מונגשים הופקו או נרכשו בשנת ההערכה בשפה הערבית?</v>
      </c>
      <c r="AU31" s="6" t="str">
        <f t="shared" si="6"/>
        <v>כמה כותרים מונגשים הופקו או נרכשו בשנת ההערכה בשפה זרה נוספת מלבד ערבית?</v>
      </c>
      <c r="AV31" s="6" t="str">
        <f t="shared" ref="AV31:BE32" si="7">O31</f>
        <v>האם המוסד שומר על זכויות יוצרים של הכותרים?</v>
      </c>
      <c r="AW31" s="6" t="str">
        <f t="shared" si="7"/>
        <v>כמה השאלות של ספרים מונגשים התקיימו בשנת הערכה?</v>
      </c>
      <c r="AX31" s="6" t="str">
        <f t="shared" si="7"/>
        <v>האם שירותי ההשאלה ניתנים בחינם?</v>
      </c>
      <c r="AY31" s="6" t="str">
        <f t="shared" si="7"/>
        <v>שירותי הספרייה ניתנים לעיוורים וללקויי ראייה בכל הארץ בלא הבדל גזע, דת, מין, לאום השקפה או השתייכות מפלגתית</v>
      </c>
      <c r="AZ31" s="6" t="str">
        <f t="shared" si="7"/>
        <v>האם המוסד מקיים מנגנון השאלה טלפוני בהיקף של 16 ש"ש, במשך 4 ימים בשבוע?</v>
      </c>
      <c r="BA31" s="6" t="str">
        <f t="shared" si="7"/>
        <v>עבור לא פחות ממחצית מהספרים המונגשים- האם קיים מנגנון השאלת ספרים על ידי הורדת קבצים מאתר האינטרנט, הפועל בכל שעות היממה?</v>
      </c>
      <c r="BB31" s="6" t="str">
        <f t="shared" si="7"/>
        <v>הקטלוג, הכולל לא פחות ממחצית הספרים המונגשים, מונגש בשמע בטלפון או באינטרנט?</v>
      </c>
      <c r="BC31" s="6" t="str">
        <f t="shared" si="7"/>
        <v>האם קיים שירות המאפשר למנויים להזמין, להשאיל ולהאריך השאלות באמצעות האינטרנט או דואר אלקטרוני?</v>
      </c>
      <c r="BD31" s="6" t="str">
        <f t="shared" si="7"/>
        <v>כמה מנויים פעילים יש לספרייה?</v>
      </c>
      <c r="BE31" s="6" t="str">
        <f t="shared" si="7"/>
        <v>המוסד עומד בדרישות הנוהל, ובכלל זה יעמיד
עצמו לביקורת המשרד בהתאם לדינים החלים עליו,
הוראות הנוהל והחלטות הממשלה, זאת להבטחת
עמידתו בתנאים למתן תמיכה, ובלי לפגוע בחופש
היצירה, בחירות האמנותית ובחופש הביטוי;</v>
      </c>
      <c r="BF31" s="6" t="str">
        <f t="shared" ref="BF31:BI32" si="8">Y31</f>
        <v>מטרות המוסד כמפורט במסמכי היסוד שלו ואופן פעולתו עולים בקנה אחד עם מטרות התמיכה המפורטות במבחנים אלה</v>
      </c>
      <c r="BG31" s="6" t="str">
        <f t="shared" si="8"/>
        <v>המוסד משתמש בכספי התמיכה רק למטרות שלשמן
ניתנו</v>
      </c>
      <c r="BH31" s="6" t="str">
        <f t="shared" si="8"/>
        <v>המוסד מקיים את הוראות החוק הרלוונטיות
לפעילותו, מקפיד על כללי ניהול תקין ושומר על
שקיפות מלאה באורחות התנהלותו באופן ההולם
את מטרותיו הציבוריות</v>
      </c>
      <c r="BI31" s="6" t="str">
        <f t="shared" si="8"/>
        <v>המוסד פועל ביעילות ובתקורה מינימלית, שמאפשרת את פעילותו התקינה והראויה, לרבות בהתאם לנוהל ולהנחיות החשב הכללי במשרד האוצר לעניין הוצאות הנהלה וכלליות</v>
      </c>
      <c r="BJ31" s="6" t="str">
        <f t="shared" ref="BJ31:BJ32" si="9">AC31</f>
        <v>האם רוב הספרים בספרייה הם בשפה הערבית?</v>
      </c>
      <c r="BK31" s="6" t="str">
        <f t="shared" ref="BK31:BK32" si="10">AD31</f>
        <v>המוסד הפיק או רכש בשנת ההערכה ספרים מונגשים בשפה הערבית, בהיקף שלא יפחת מ15% מתוך כלל הספרים המונגשים שהופקו או נרכשו על ידו בשנת ההערכה</v>
      </c>
    </row>
    <row r="32" spans="3:63" ht="20.25" customHeight="1" thickBot="1">
      <c r="C32" s="196"/>
      <c r="D32" s="196"/>
      <c r="E32" s="54" t="s">
        <v>69</v>
      </c>
      <c r="F32" s="54" t="s">
        <v>69</v>
      </c>
      <c r="G32" s="54" t="s">
        <v>69</v>
      </c>
      <c r="H32" s="55" t="s">
        <v>70</v>
      </c>
      <c r="I32" s="55" t="s">
        <v>70</v>
      </c>
      <c r="J32" s="55" t="s">
        <v>70</v>
      </c>
      <c r="K32" s="59" t="s">
        <v>70</v>
      </c>
      <c r="L32" s="55" t="s">
        <v>70</v>
      </c>
      <c r="M32" s="55" t="s">
        <v>70</v>
      </c>
      <c r="N32" s="55" t="s">
        <v>70</v>
      </c>
      <c r="O32" s="54" t="s">
        <v>69</v>
      </c>
      <c r="P32" s="55" t="s">
        <v>70</v>
      </c>
      <c r="Q32" s="54" t="s">
        <v>69</v>
      </c>
      <c r="R32" s="54" t="s">
        <v>69</v>
      </c>
      <c r="S32" s="54" t="s">
        <v>69</v>
      </c>
      <c r="T32" s="54" t="s">
        <v>69</v>
      </c>
      <c r="U32" s="54" t="s">
        <v>69</v>
      </c>
      <c r="V32" s="54" t="s">
        <v>69</v>
      </c>
      <c r="W32" s="56" t="s">
        <v>70</v>
      </c>
      <c r="X32" s="54" t="s">
        <v>69</v>
      </c>
      <c r="Y32" s="54" t="s">
        <v>69</v>
      </c>
      <c r="Z32" s="54" t="s">
        <v>69</v>
      </c>
      <c r="AA32" s="54" t="s">
        <v>69</v>
      </c>
      <c r="AB32" s="54" t="s">
        <v>69</v>
      </c>
      <c r="AC32" s="54" t="s">
        <v>69</v>
      </c>
      <c r="AD32" s="93" t="s">
        <v>69</v>
      </c>
      <c r="AE32" s="93" t="s">
        <v>69</v>
      </c>
      <c r="AG32" s="15"/>
      <c r="AH32" s="18"/>
      <c r="AI32" s="15"/>
      <c r="AJ32" s="16"/>
      <c r="AK32" s="18"/>
      <c r="AL32" s="6" t="str">
        <f t="shared" si="6"/>
        <v>כן/לא</v>
      </c>
      <c r="AM32" s="6" t="str">
        <f t="shared" si="6"/>
        <v>כן/לא</v>
      </c>
      <c r="AN32" s="6" t="str">
        <f t="shared" si="6"/>
        <v>כן/לא</v>
      </c>
      <c r="AO32" s="6" t="str">
        <f t="shared" si="6"/>
        <v>מספר יחידות</v>
      </c>
      <c r="AP32" s="6" t="str">
        <f t="shared" si="6"/>
        <v>מספר יחידות</v>
      </c>
      <c r="AQ32" s="6" t="str">
        <f t="shared" si="6"/>
        <v>מספר יחידות</v>
      </c>
      <c r="AR32" s="6" t="str">
        <f t="shared" si="6"/>
        <v>מספר יחידות</v>
      </c>
      <c r="AS32" s="6" t="str">
        <f t="shared" si="6"/>
        <v>מספר יחידות</v>
      </c>
      <c r="AT32" s="6" t="str">
        <f t="shared" si="6"/>
        <v>מספר יחידות</v>
      </c>
      <c r="AU32" s="6" t="str">
        <f t="shared" si="6"/>
        <v>מספר יחידות</v>
      </c>
      <c r="AV32" s="6" t="str">
        <f t="shared" si="7"/>
        <v>כן/לא</v>
      </c>
      <c r="AW32" s="6" t="str">
        <f t="shared" si="7"/>
        <v>מספר יחידות</v>
      </c>
      <c r="AX32" s="6" t="str">
        <f t="shared" si="7"/>
        <v>כן/לא</v>
      </c>
      <c r="AY32" s="6" t="str">
        <f t="shared" si="7"/>
        <v>כן/לא</v>
      </c>
      <c r="AZ32" s="6" t="str">
        <f t="shared" si="7"/>
        <v>כן/לא</v>
      </c>
      <c r="BA32" s="6" t="str">
        <f t="shared" si="7"/>
        <v>כן/לא</v>
      </c>
      <c r="BB32" s="6" t="str">
        <f t="shared" si="7"/>
        <v>כן/לא</v>
      </c>
      <c r="BC32" s="6" t="str">
        <f t="shared" si="7"/>
        <v>כן/לא</v>
      </c>
      <c r="BD32" s="6" t="str">
        <f t="shared" si="7"/>
        <v>מספר יחידות</v>
      </c>
      <c r="BE32" s="6" t="str">
        <f t="shared" si="7"/>
        <v>כן/לא</v>
      </c>
      <c r="BF32" s="6" t="str">
        <f t="shared" si="8"/>
        <v>כן/לא</v>
      </c>
      <c r="BG32" s="6" t="str">
        <f t="shared" si="8"/>
        <v>כן/לא</v>
      </c>
      <c r="BH32" s="6" t="str">
        <f t="shared" si="8"/>
        <v>כן/לא</v>
      </c>
      <c r="BI32" s="6" t="str">
        <f t="shared" si="8"/>
        <v>כן/לא</v>
      </c>
      <c r="BJ32" s="6" t="str">
        <f t="shared" si="9"/>
        <v>כן/לא</v>
      </c>
      <c r="BK32" s="6" t="str">
        <f t="shared" si="10"/>
        <v>כן/לא</v>
      </c>
    </row>
    <row r="33" spans="2:63" ht="15.75" customHeight="1">
      <c r="B33" t="e">
        <f>#REF!</f>
        <v>#REF!</v>
      </c>
      <c r="C33" s="76">
        <v>1</v>
      </c>
      <c r="D33" s="35" t="s">
        <v>87</v>
      </c>
      <c r="E33" s="36" t="s">
        <v>7</v>
      </c>
      <c r="F33" s="50" t="s">
        <v>7</v>
      </c>
      <c r="G33" s="51" t="s">
        <v>7</v>
      </c>
      <c r="H33" s="38">
        <v>43807</v>
      </c>
      <c r="I33" s="38">
        <v>3601</v>
      </c>
      <c r="J33" s="38">
        <v>715</v>
      </c>
      <c r="K33" s="38">
        <v>1506</v>
      </c>
      <c r="L33" s="38">
        <v>645</v>
      </c>
      <c r="M33" s="38">
        <v>620</v>
      </c>
      <c r="N33" s="38">
        <v>238</v>
      </c>
      <c r="O33" s="47" t="s">
        <v>7</v>
      </c>
      <c r="P33" s="38">
        <v>900092</v>
      </c>
      <c r="Q33" s="38" t="s">
        <v>7</v>
      </c>
      <c r="R33" s="38" t="s">
        <v>7</v>
      </c>
      <c r="S33" s="38" t="s">
        <v>7</v>
      </c>
      <c r="T33" s="38" t="s">
        <v>7</v>
      </c>
      <c r="U33" s="38" t="s">
        <v>7</v>
      </c>
      <c r="V33" s="38" t="s">
        <v>7</v>
      </c>
      <c r="W33" s="37">
        <v>15506</v>
      </c>
      <c r="X33" s="38" t="s">
        <v>7</v>
      </c>
      <c r="Y33" s="38" t="s">
        <v>7</v>
      </c>
      <c r="Z33" s="38" t="s">
        <v>7</v>
      </c>
      <c r="AA33" s="38" t="s">
        <v>7</v>
      </c>
      <c r="AB33" s="38" t="s">
        <v>7</v>
      </c>
      <c r="AC33" s="38" t="s">
        <v>8</v>
      </c>
      <c r="AD33" s="37" t="str">
        <f>IF(D33="","",IF(IFERROR(M33/I33,0)&lt;15%,"לא","כן"))</f>
        <v>כן</v>
      </c>
      <c r="AE33" s="37" t="s">
        <v>7</v>
      </c>
      <c r="AG33" s="17">
        <f t="shared" ref="AG33:AG64" si="11">IF(D33="",0,1)</f>
        <v>1</v>
      </c>
      <c r="AH33" s="18"/>
      <c r="AI33" s="17" t="str">
        <f t="shared" ref="AI33:AJ48" si="12">IF($D33="","",AI$31)</f>
        <v>כן</v>
      </c>
      <c r="AJ33" s="17" t="str">
        <f t="shared" si="12"/>
        <v>לא</v>
      </c>
      <c r="AK33" s="18"/>
      <c r="AL33" s="1" t="str">
        <f t="shared" ref="AL33:AL64" si="13">IF($D33="","",IF(ISERR(MATCH(E33,$AI33:$AJ33)),AL$30,IF(E33="",AL$29,E33)))</f>
        <v>כן</v>
      </c>
      <c r="AM33" s="1" t="str">
        <f t="shared" ref="AM33:AM64" si="14">IF($D33="","",IF(ISERR(MATCH(F33,$AI33:$AJ33)),AM$30,IF(F33="",AM$29,F33)))</f>
        <v>כן</v>
      </c>
      <c r="AN33" s="1" t="str">
        <f t="shared" ref="AN33:AN64" si="15">IF($D33="","",IF(ISERR(MATCH(G33,$AI33:$AJ33)),AN$30,IF(G33="",AN$29,G33)))</f>
        <v>כן</v>
      </c>
      <c r="AO33" s="1">
        <f t="shared" ref="AO33:AO64" si="16">IF($D33="","",IF(ISERR(H33/3),AO$30,IF(H33="",AO$29,H33)))</f>
        <v>43807</v>
      </c>
      <c r="AP33" s="1">
        <f t="shared" ref="AP33:AP64" si="17">IF($D33="","",IF(ISERR(I33/3),AP$30,IF(I33="",AP$29,I33)))</f>
        <v>3601</v>
      </c>
      <c r="AQ33" s="1">
        <f t="shared" ref="AQ33:AQ64" si="18">IF($D33="","",IF(ISERR(J33/3),AQ$30,IF(J33="",AQ$29,J33)))</f>
        <v>715</v>
      </c>
      <c r="AR33" s="1">
        <f t="shared" ref="AR33:AR64" si="19">IF($D33="","",IF(ISERR(K33/3),AR$30,IF(K33="",AR$29,K33)))</f>
        <v>1506</v>
      </c>
      <c r="AS33" s="1">
        <f t="shared" ref="AS33:AS64" si="20">IF($D33="","",IF(ISERR(L33/3),AS$30,IF(L33="",AS$29,L33)))</f>
        <v>645</v>
      </c>
      <c r="AT33" s="1">
        <f t="shared" ref="AT33:AT64" si="21">IF($D33="","",IF(ISERR(M33/3),AT$30,IF(M33="",AT$29,M33)))</f>
        <v>620</v>
      </c>
      <c r="AU33" s="1">
        <f t="shared" ref="AU33:AU64" si="22">IF($D33="","",IF(ISERR(N33/3),AU$30,IF(N33="",AU$29,N33)))</f>
        <v>238</v>
      </c>
      <c r="AV33" s="1" t="str">
        <f t="shared" ref="AV33:AV64" si="23">IF($D33="","",IF(ISERR(MATCH(O33,$AI33:$AJ33)),AV$30,IF(O33="",AV$29,O33)))</f>
        <v>כן</v>
      </c>
      <c r="AW33" s="1">
        <f t="shared" ref="AW33:AW64" si="24">IF($D33="","",IF(ISERR(P33/3),AW$30,IF(P33="",AW$29,P33)))</f>
        <v>900092</v>
      </c>
      <c r="AX33" s="1" t="str">
        <f t="shared" ref="AX33:AX64" si="25">IF($D33="","",IF(ISERR(MATCH(Q33,$AI33:$AJ33)),AX$30,IF(Q33="",AX$29,Q33)))</f>
        <v>כן</v>
      </c>
      <c r="AY33" s="1" t="str">
        <f t="shared" ref="AY33:AY64" si="26">IF($D33="","",IF(ISERR(MATCH(R33,$AI33:$AJ33)),AY$30,IF(R33="",AY$29,R33)))</f>
        <v>כן</v>
      </c>
      <c r="AZ33" s="1" t="str">
        <f t="shared" ref="AZ33:AZ64" si="27">IF($D33="","",IF(ISERR(MATCH(S33,$AI33:$AJ33)),AZ$30,IF(S33="",AZ$29,S33)))</f>
        <v>כן</v>
      </c>
      <c r="BA33" s="1" t="str">
        <f t="shared" ref="BA33:BA64" si="28">IF($D33="","",IF(ISERR(MATCH(T33,$AI33:$AJ33)),BA$30,IF(T33="",BA$29,T33)))</f>
        <v>כן</v>
      </c>
      <c r="BB33" s="1" t="str">
        <f t="shared" ref="BB33:BB64" si="29">IF($D33="","",IF(ISERR(MATCH(U33,$AI33:$AJ33)),BB$30,IF(U33="",BB$29,U33)))</f>
        <v>כן</v>
      </c>
      <c r="BC33" s="1" t="str">
        <f t="shared" ref="BC33:BC64" si="30">IF($D33="","",IF(ISERR(MATCH(V33,$AI33:$AJ33)),BC$30,IF(V33="",BC$29,V33)))</f>
        <v>כן</v>
      </c>
      <c r="BD33" s="1">
        <f t="shared" ref="BD33:BD64" si="31">IF($D33="","",IF(ISERR(W33/3),BD$30,IF(W33="",BD$29,W33)))</f>
        <v>15506</v>
      </c>
      <c r="BE33" s="1" t="str">
        <f t="shared" ref="BE33:BE64" si="32">IF($D33="","",IF(ISERR(MATCH(X33,$AI33:$AJ33)),BE$30,IF(X33="",BE$29,X33)))</f>
        <v>כן</v>
      </c>
      <c r="BF33" s="1" t="str">
        <f t="shared" ref="BF33:BF64" si="33">IF($D33="","",IF(ISERR(MATCH(Y33,$AI33:$AJ33)),BF$30,IF(Y33="",BF$29,Y33)))</f>
        <v>כן</v>
      </c>
      <c r="BG33" s="1" t="str">
        <f t="shared" ref="BG33:BG64" si="34">IF($D33="","",IF(ISERR(MATCH(Z33,$AI33:$AJ33)),BG$30,IF(Z33="",BG$29,Z33)))</f>
        <v>כן</v>
      </c>
      <c r="BH33" s="1" t="str">
        <f t="shared" ref="BH33:BH64" si="35">IF($D33="","",IF(ISERR(MATCH(AA33,$AI33:$AJ33)),BH$30,IF(AA33="",BH$29,AA33)))</f>
        <v>כן</v>
      </c>
      <c r="BI33" s="1" t="str">
        <f>IF($D33="","",IF(ISERR(MATCH(AB33,$AI33:$AJ33)),BI$30,IF(AB33="",BI$29,AB33)))</f>
        <v>כן</v>
      </c>
      <c r="BJ33" s="1" t="str">
        <f t="shared" ref="BJ33:BJ64" si="36">IF($D33="","",IF(ISERR(MATCH(AC33,$AI33:$AJ33)),BJ$30,IF(AC33="",BJ$29,AC33)))</f>
        <v>לא</v>
      </c>
      <c r="BK33" s="1" t="str">
        <f t="shared" ref="BK33:BK64" si="37">IF($D33="","",IF(ISERR(MATCH(AD33,$AI33:$AJ33)),BK$30,IF(AD33="",BK$29,AD33)))</f>
        <v>כן</v>
      </c>
    </row>
    <row r="34" spans="2:63">
      <c r="B34" t="e">
        <f>#REF!</f>
        <v>#REF!</v>
      </c>
      <c r="C34" s="40">
        <v>2</v>
      </c>
      <c r="D34" s="35" t="s">
        <v>88</v>
      </c>
      <c r="E34" s="36" t="s">
        <v>7</v>
      </c>
      <c r="F34" s="50" t="s">
        <v>7</v>
      </c>
      <c r="G34" s="51" t="s">
        <v>7</v>
      </c>
      <c r="H34" s="38">
        <v>6701</v>
      </c>
      <c r="I34" s="38">
        <v>270</v>
      </c>
      <c r="J34" s="38">
        <v>144</v>
      </c>
      <c r="K34" s="38">
        <v>0</v>
      </c>
      <c r="L34" s="38">
        <v>126</v>
      </c>
      <c r="M34" s="38">
        <v>0</v>
      </c>
      <c r="N34" s="38">
        <v>20</v>
      </c>
      <c r="O34" s="47" t="s">
        <v>7</v>
      </c>
      <c r="P34" s="38">
        <v>3348</v>
      </c>
      <c r="Q34" s="38" t="s">
        <v>7</v>
      </c>
      <c r="R34" s="38" t="s">
        <v>7</v>
      </c>
      <c r="S34" s="38" t="s">
        <v>7</v>
      </c>
      <c r="T34" s="38" t="s">
        <v>8</v>
      </c>
      <c r="U34" s="38" t="s">
        <v>7</v>
      </c>
      <c r="V34" s="38" t="s">
        <v>7</v>
      </c>
      <c r="W34" s="37">
        <v>458</v>
      </c>
      <c r="X34" s="38" t="s">
        <v>7</v>
      </c>
      <c r="Y34" s="38" t="s">
        <v>7</v>
      </c>
      <c r="Z34" s="38" t="s">
        <v>7</v>
      </c>
      <c r="AA34" s="38" t="s">
        <v>7</v>
      </c>
      <c r="AB34" s="38" t="s">
        <v>7</v>
      </c>
      <c r="AC34" s="38" t="s">
        <v>8</v>
      </c>
      <c r="AD34" s="37" t="str">
        <f t="shared" ref="AD34:AD92" si="38">IF(D34="","",IF(IFERROR(M34/I34,0)&lt;15%,"לא","כן"))</f>
        <v>לא</v>
      </c>
      <c r="AE34" s="37" t="s">
        <v>7</v>
      </c>
      <c r="AG34" s="17">
        <f t="shared" si="11"/>
        <v>1</v>
      </c>
      <c r="AH34" s="18"/>
      <c r="AI34" s="17" t="str">
        <f t="shared" si="12"/>
        <v>כן</v>
      </c>
      <c r="AJ34" s="17" t="str">
        <f t="shared" si="12"/>
        <v>לא</v>
      </c>
      <c r="AK34" s="18"/>
      <c r="AL34" s="1" t="str">
        <f t="shared" ref="AL34:AL39" si="39">IF($D34="","",IF(ISERR(MATCH(E34,$AI34:$AJ34)),AL$30,IF(E34="",AL$29,E34)))</f>
        <v>כן</v>
      </c>
      <c r="AM34" s="1" t="str">
        <f t="shared" ref="AM34:AM39" si="40">IF($D34="","",IF(ISERR(MATCH(F34,$AI34:$AJ34)),AM$30,IF(F34="",AM$29,F34)))</f>
        <v>כן</v>
      </c>
      <c r="AN34" s="1" t="str">
        <f t="shared" ref="AN34:AN39" si="41">IF($D34="","",IF(ISERR(MATCH(G34,$AI34:$AJ34)),AN$30,IF(G34="",AN$29,G34)))</f>
        <v>כן</v>
      </c>
      <c r="AO34" s="1">
        <f t="shared" ref="AO34:AO39" si="42">IF($D34="","",IF(ISERR(H34/3),AO$30,IF(H34="",AO$29,H34)))</f>
        <v>6701</v>
      </c>
      <c r="AP34" s="1">
        <f t="shared" ref="AP34:AP39" si="43">IF($D34="","",IF(ISERR(I34/3),AP$30,IF(I34="",AP$29,I34)))</f>
        <v>270</v>
      </c>
      <c r="AQ34" s="1">
        <f t="shared" ref="AQ34:AQ39" si="44">IF($D34="","",IF(ISERR(J34/3),AQ$30,IF(J34="",AQ$29,J34)))</f>
        <v>144</v>
      </c>
      <c r="AR34" s="1">
        <f t="shared" ref="AR34:AR39" si="45">IF($D34="","",IF(ISERR(K34/3),AR$30,IF(K34="",AR$29,K34)))</f>
        <v>0</v>
      </c>
      <c r="AS34" s="1">
        <f t="shared" ref="AS34:AS39" si="46">IF($D34="","",IF(ISERR(L34/3),AS$30,IF(L34="",AS$29,L34)))</f>
        <v>126</v>
      </c>
      <c r="AT34" s="1">
        <f t="shared" ref="AT34:AT39" si="47">IF($D34="","",IF(ISERR(M34/3),AT$30,IF(M34="",AT$29,M34)))</f>
        <v>0</v>
      </c>
      <c r="AU34" s="1">
        <f t="shared" ref="AU34:AU39" si="48">IF($D34="","",IF(ISERR(N34/3),AU$30,IF(N34="",AU$29,N34)))</f>
        <v>20</v>
      </c>
      <c r="AV34" s="1" t="str">
        <f t="shared" ref="AV34:AV39" si="49">IF($D34="","",IF(ISERR(MATCH(O34,$AI34:$AJ34)),AV$30,IF(O34="",AV$29,O34)))</f>
        <v>כן</v>
      </c>
      <c r="AW34" s="1">
        <f t="shared" ref="AW34:AW39" si="50">IF($D34="","",IF(ISERR(P34/3),AW$30,IF(P34="",AW$29,P34)))</f>
        <v>3348</v>
      </c>
      <c r="AX34" s="1" t="str">
        <f t="shared" ref="AX34:AX39" si="51">IF($D34="","",IF(ISERR(MATCH(Q34,$AI34:$AJ34)),AX$30,IF(Q34="",AX$29,Q34)))</f>
        <v>כן</v>
      </c>
      <c r="AY34" s="1" t="str">
        <f t="shared" ref="AY34:AY39" si="52">IF($D34="","",IF(ISERR(MATCH(R34,$AI34:$AJ34)),AY$30,IF(R34="",AY$29,R34)))</f>
        <v>כן</v>
      </c>
      <c r="AZ34" s="1" t="str">
        <f t="shared" ref="AZ34:AZ39" si="53">IF($D34="","",IF(ISERR(MATCH(S34,$AI34:$AJ34)),AZ$30,IF(S34="",AZ$29,S34)))</f>
        <v>כן</v>
      </c>
      <c r="BA34" s="1" t="str">
        <f t="shared" ref="BA34:BA39" si="54">IF($D34="","",IF(ISERR(MATCH(T34,$AI34:$AJ34)),BA$30,IF(T34="",BA$29,T34)))</f>
        <v>לא</v>
      </c>
      <c r="BB34" s="1" t="str">
        <f t="shared" ref="BB34:BB39" si="55">IF($D34="","",IF(ISERR(MATCH(U34,$AI34:$AJ34)),BB$30,IF(U34="",BB$29,U34)))</f>
        <v>כן</v>
      </c>
      <c r="BC34" s="1" t="str">
        <f t="shared" ref="BC34:BC39" si="56">IF($D34="","",IF(ISERR(MATCH(V34,$AI34:$AJ34)),BC$30,IF(V34="",BC$29,V34)))</f>
        <v>כן</v>
      </c>
      <c r="BD34" s="1">
        <f t="shared" ref="BD34:BD39" si="57">IF($D34="","",IF(ISERR(W34/3),BD$30,IF(W34="",BD$29,W34)))</f>
        <v>458</v>
      </c>
      <c r="BE34" s="1" t="str">
        <f t="shared" ref="BE34:BE39" si="58">IF($D34="","",IF(ISERR(MATCH(X34,$AI34:$AJ34)),BE$30,IF(X34="",BE$29,X34)))</f>
        <v>כן</v>
      </c>
      <c r="BF34" s="1" t="str">
        <f t="shared" ref="BF34:BF39" si="59">IF($D34="","",IF(ISERR(MATCH(Y34,$AI34:$AJ34)),BF$30,IF(Y34="",BF$29,Y34)))</f>
        <v>כן</v>
      </c>
      <c r="BG34" s="1" t="str">
        <f t="shared" ref="BG34:BG39" si="60">IF($D34="","",IF(ISERR(MATCH(Z34,$AI34:$AJ34)),BG$30,IF(Z34="",BG$29,Z34)))</f>
        <v>כן</v>
      </c>
      <c r="BH34" s="1" t="str">
        <f t="shared" ref="BH34:BH39" si="61">IF($D34="","",IF(ISERR(MATCH(AA34,$AI34:$AJ34)),BH$30,IF(AA34="",BH$29,AA34)))</f>
        <v>כן</v>
      </c>
      <c r="BI34" s="1" t="str">
        <f t="shared" ref="BI34:BI39" si="62">IF($D34="","",IF(ISERR(MATCH(AB34,$AI34:$AJ34)),BI$30,IF(AB34="",BI$29,AB34)))</f>
        <v>כן</v>
      </c>
      <c r="BJ34" s="1" t="str">
        <f t="shared" ref="BJ34:BJ39" si="63">IF($D34="","",IF(ISERR(MATCH(AC34,$AI34:$AJ34)),BJ$30,IF(AC34="",BJ$29,AC34)))</f>
        <v>לא</v>
      </c>
      <c r="BK34" s="1" t="str">
        <f t="shared" ref="BK34:BK39" si="64">IF($D34="","",IF(ISERR(MATCH(AD34,$AI34:$AJ34)),BK$30,IF(AD34="",BK$29,AD34)))</f>
        <v>לא</v>
      </c>
    </row>
    <row r="35" spans="2:63">
      <c r="B35" t="e">
        <f>#REF!</f>
        <v>#REF!</v>
      </c>
      <c r="C35" s="40">
        <v>3</v>
      </c>
      <c r="D35" s="35" t="s">
        <v>89</v>
      </c>
      <c r="E35" s="36" t="s">
        <v>7</v>
      </c>
      <c r="F35" s="50" t="s">
        <v>7</v>
      </c>
      <c r="G35" s="51" t="s">
        <v>7</v>
      </c>
      <c r="H35" s="38">
        <v>6541</v>
      </c>
      <c r="I35" s="38">
        <v>155</v>
      </c>
      <c r="J35" s="38">
        <v>55</v>
      </c>
      <c r="K35" s="38">
        <v>45</v>
      </c>
      <c r="L35" s="38">
        <v>55</v>
      </c>
      <c r="M35" s="38">
        <v>40</v>
      </c>
      <c r="N35" s="38">
        <v>16</v>
      </c>
      <c r="O35" s="47" t="s">
        <v>7</v>
      </c>
      <c r="P35" s="38">
        <v>3557</v>
      </c>
      <c r="Q35" s="38" t="s">
        <v>7</v>
      </c>
      <c r="R35" s="38" t="s">
        <v>7</v>
      </c>
      <c r="S35" s="38" t="s">
        <v>7</v>
      </c>
      <c r="T35" s="38" t="s">
        <v>8</v>
      </c>
      <c r="U35" s="38" t="s">
        <v>7</v>
      </c>
      <c r="V35" s="38" t="s">
        <v>7</v>
      </c>
      <c r="W35" s="38">
        <v>3049</v>
      </c>
      <c r="X35" s="38" t="s">
        <v>7</v>
      </c>
      <c r="Y35" s="38" t="s">
        <v>7</v>
      </c>
      <c r="Z35" s="38" t="s">
        <v>7</v>
      </c>
      <c r="AA35" s="38" t="s">
        <v>7</v>
      </c>
      <c r="AB35" s="38" t="s">
        <v>7</v>
      </c>
      <c r="AC35" s="38" t="s">
        <v>8</v>
      </c>
      <c r="AD35" s="37" t="str">
        <f t="shared" si="38"/>
        <v>כן</v>
      </c>
      <c r="AE35" s="37" t="s">
        <v>7</v>
      </c>
      <c r="AG35" s="17">
        <f t="shared" si="11"/>
        <v>1</v>
      </c>
      <c r="AH35" s="18"/>
      <c r="AI35" s="17" t="str">
        <f t="shared" si="12"/>
        <v>כן</v>
      </c>
      <c r="AJ35" s="17" t="str">
        <f t="shared" si="12"/>
        <v>לא</v>
      </c>
      <c r="AK35" s="18"/>
      <c r="AL35" s="1" t="str">
        <f t="shared" si="39"/>
        <v>כן</v>
      </c>
      <c r="AM35" s="1" t="str">
        <f t="shared" si="40"/>
        <v>כן</v>
      </c>
      <c r="AN35" s="1" t="str">
        <f t="shared" si="41"/>
        <v>כן</v>
      </c>
      <c r="AO35" s="1">
        <f t="shared" si="42"/>
        <v>6541</v>
      </c>
      <c r="AP35" s="1">
        <f t="shared" si="43"/>
        <v>155</v>
      </c>
      <c r="AQ35" s="1">
        <f t="shared" si="44"/>
        <v>55</v>
      </c>
      <c r="AR35" s="1">
        <f t="shared" si="45"/>
        <v>45</v>
      </c>
      <c r="AS35" s="1">
        <f t="shared" si="46"/>
        <v>55</v>
      </c>
      <c r="AT35" s="1">
        <f t="shared" si="47"/>
        <v>40</v>
      </c>
      <c r="AU35" s="1">
        <f t="shared" si="48"/>
        <v>16</v>
      </c>
      <c r="AV35" s="1" t="str">
        <f t="shared" si="49"/>
        <v>כן</v>
      </c>
      <c r="AW35" s="1">
        <f t="shared" si="50"/>
        <v>3557</v>
      </c>
      <c r="AX35" s="1" t="str">
        <f t="shared" si="51"/>
        <v>כן</v>
      </c>
      <c r="AY35" s="1" t="str">
        <f t="shared" si="52"/>
        <v>כן</v>
      </c>
      <c r="AZ35" s="1" t="str">
        <f t="shared" si="53"/>
        <v>כן</v>
      </c>
      <c r="BA35" s="1" t="str">
        <f t="shared" si="54"/>
        <v>לא</v>
      </c>
      <c r="BB35" s="1" t="str">
        <f t="shared" si="55"/>
        <v>כן</v>
      </c>
      <c r="BC35" s="1" t="str">
        <f t="shared" si="56"/>
        <v>כן</v>
      </c>
      <c r="BD35" s="1">
        <f t="shared" si="57"/>
        <v>3049</v>
      </c>
      <c r="BE35" s="1" t="str">
        <f t="shared" si="58"/>
        <v>כן</v>
      </c>
      <c r="BF35" s="1" t="str">
        <f t="shared" si="59"/>
        <v>כן</v>
      </c>
      <c r="BG35" s="1" t="str">
        <f t="shared" si="60"/>
        <v>כן</v>
      </c>
      <c r="BH35" s="1" t="str">
        <f t="shared" si="61"/>
        <v>כן</v>
      </c>
      <c r="BI35" s="1" t="str">
        <f t="shared" si="62"/>
        <v>כן</v>
      </c>
      <c r="BJ35" s="1" t="str">
        <f t="shared" si="63"/>
        <v>לא</v>
      </c>
      <c r="BK35" s="1" t="str">
        <f t="shared" si="64"/>
        <v>כן</v>
      </c>
    </row>
    <row r="36" spans="2:63">
      <c r="B36" t="e">
        <f>#REF!</f>
        <v>#REF!</v>
      </c>
      <c r="C36" s="40">
        <v>4</v>
      </c>
      <c r="D36" s="35" t="s">
        <v>90</v>
      </c>
      <c r="E36" s="36" t="s">
        <v>7</v>
      </c>
      <c r="F36" s="50" t="s">
        <v>7</v>
      </c>
      <c r="G36" s="51" t="s">
        <v>7</v>
      </c>
      <c r="H36" s="38">
        <v>14613</v>
      </c>
      <c r="I36" s="38">
        <v>1628</v>
      </c>
      <c r="J36" s="38">
        <v>619</v>
      </c>
      <c r="K36" s="38">
        <v>390</v>
      </c>
      <c r="L36" s="38">
        <v>619</v>
      </c>
      <c r="M36" s="38">
        <v>1501</v>
      </c>
      <c r="N36" s="38">
        <v>127</v>
      </c>
      <c r="O36" s="47" t="s">
        <v>7</v>
      </c>
      <c r="P36" s="38">
        <v>23987</v>
      </c>
      <c r="Q36" s="38" t="s">
        <v>7</v>
      </c>
      <c r="R36" s="38" t="s">
        <v>7</v>
      </c>
      <c r="S36" s="38" t="s">
        <v>7</v>
      </c>
      <c r="T36" s="38" t="s">
        <v>7</v>
      </c>
      <c r="U36" s="38" t="s">
        <v>7</v>
      </c>
      <c r="V36" s="38" t="s">
        <v>7</v>
      </c>
      <c r="W36" s="37">
        <v>1330</v>
      </c>
      <c r="X36" s="38" t="s">
        <v>7</v>
      </c>
      <c r="Y36" s="38" t="s">
        <v>7</v>
      </c>
      <c r="Z36" s="38" t="s">
        <v>7</v>
      </c>
      <c r="AA36" s="38" t="s">
        <v>7</v>
      </c>
      <c r="AB36" s="38" t="s">
        <v>7</v>
      </c>
      <c r="AC36" s="38" t="s">
        <v>7</v>
      </c>
      <c r="AD36" s="37" t="str">
        <f t="shared" si="38"/>
        <v>כן</v>
      </c>
      <c r="AE36" s="37" t="s">
        <v>7</v>
      </c>
      <c r="AG36" s="17">
        <f t="shared" si="11"/>
        <v>1</v>
      </c>
      <c r="AH36" s="18"/>
      <c r="AI36" s="17" t="str">
        <f t="shared" si="12"/>
        <v>כן</v>
      </c>
      <c r="AJ36" s="17" t="str">
        <f t="shared" si="12"/>
        <v>לא</v>
      </c>
      <c r="AK36" s="18"/>
      <c r="AL36" s="1" t="str">
        <f t="shared" si="39"/>
        <v>כן</v>
      </c>
      <c r="AM36" s="1" t="str">
        <f t="shared" si="40"/>
        <v>כן</v>
      </c>
      <c r="AN36" s="1" t="str">
        <f t="shared" si="41"/>
        <v>כן</v>
      </c>
      <c r="AO36" s="1">
        <f t="shared" si="42"/>
        <v>14613</v>
      </c>
      <c r="AP36" s="1">
        <f t="shared" si="43"/>
        <v>1628</v>
      </c>
      <c r="AQ36" s="1">
        <f t="shared" si="44"/>
        <v>619</v>
      </c>
      <c r="AR36" s="1">
        <f t="shared" si="45"/>
        <v>390</v>
      </c>
      <c r="AS36" s="1">
        <f t="shared" si="46"/>
        <v>619</v>
      </c>
      <c r="AT36" s="1">
        <f t="shared" si="47"/>
        <v>1501</v>
      </c>
      <c r="AU36" s="1">
        <f t="shared" si="48"/>
        <v>127</v>
      </c>
      <c r="AV36" s="1" t="str">
        <f t="shared" si="49"/>
        <v>כן</v>
      </c>
      <c r="AW36" s="1">
        <f t="shared" si="50"/>
        <v>23987</v>
      </c>
      <c r="AX36" s="1" t="str">
        <f t="shared" si="51"/>
        <v>כן</v>
      </c>
      <c r="AY36" s="1" t="str">
        <f t="shared" si="52"/>
        <v>כן</v>
      </c>
      <c r="AZ36" s="1" t="str">
        <f t="shared" si="53"/>
        <v>כן</v>
      </c>
      <c r="BA36" s="1" t="str">
        <f t="shared" si="54"/>
        <v>כן</v>
      </c>
      <c r="BB36" s="1" t="str">
        <f t="shared" si="55"/>
        <v>כן</v>
      </c>
      <c r="BC36" s="1" t="str">
        <f t="shared" si="56"/>
        <v>כן</v>
      </c>
      <c r="BD36" s="1">
        <f t="shared" si="57"/>
        <v>1330</v>
      </c>
      <c r="BE36" s="1" t="str">
        <f t="shared" si="58"/>
        <v>כן</v>
      </c>
      <c r="BF36" s="1" t="str">
        <f t="shared" si="59"/>
        <v>כן</v>
      </c>
      <c r="BG36" s="1" t="str">
        <f t="shared" si="60"/>
        <v>כן</v>
      </c>
      <c r="BH36" s="1" t="str">
        <f t="shared" si="61"/>
        <v>כן</v>
      </c>
      <c r="BI36" s="1" t="str">
        <f t="shared" si="62"/>
        <v>כן</v>
      </c>
      <c r="BJ36" s="1" t="str">
        <f t="shared" si="63"/>
        <v>כן</v>
      </c>
      <c r="BK36" s="1" t="str">
        <f t="shared" si="64"/>
        <v>כן</v>
      </c>
    </row>
    <row r="37" spans="2:63">
      <c r="B37" t="e">
        <f>#REF!</f>
        <v>#REF!</v>
      </c>
      <c r="C37" s="40">
        <v>5</v>
      </c>
      <c r="D37" s="35"/>
      <c r="E37" s="36"/>
      <c r="F37" s="50"/>
      <c r="G37" s="51"/>
      <c r="H37" s="38"/>
      <c r="I37" s="38"/>
      <c r="J37" s="38"/>
      <c r="K37" s="38"/>
      <c r="L37" s="38"/>
      <c r="M37" s="38"/>
      <c r="N37" s="38"/>
      <c r="O37" s="47"/>
      <c r="P37" s="38"/>
      <c r="Q37" s="38"/>
      <c r="R37" s="38"/>
      <c r="S37" s="38"/>
      <c r="T37" s="38"/>
      <c r="U37" s="38"/>
      <c r="V37" s="38"/>
      <c r="W37" s="37"/>
      <c r="X37" s="38"/>
      <c r="Y37" s="38"/>
      <c r="Z37" s="38"/>
      <c r="AA37" s="38"/>
      <c r="AB37" s="38"/>
      <c r="AC37" s="38"/>
      <c r="AD37" s="37" t="str">
        <f t="shared" si="38"/>
        <v/>
      </c>
      <c r="AE37" s="37"/>
      <c r="AG37" s="17">
        <f t="shared" si="11"/>
        <v>0</v>
      </c>
      <c r="AH37" s="18"/>
      <c r="AI37" s="17" t="str">
        <f t="shared" si="12"/>
        <v/>
      </c>
      <c r="AJ37" s="17" t="str">
        <f t="shared" si="12"/>
        <v/>
      </c>
      <c r="AK37" s="18"/>
      <c r="AL37" s="1" t="str">
        <f t="shared" si="39"/>
        <v/>
      </c>
      <c r="AM37" s="1" t="str">
        <f t="shared" si="40"/>
        <v/>
      </c>
      <c r="AN37" s="1" t="str">
        <f t="shared" si="41"/>
        <v/>
      </c>
      <c r="AO37" s="1" t="str">
        <f t="shared" si="42"/>
        <v/>
      </c>
      <c r="AP37" s="1" t="str">
        <f t="shared" si="43"/>
        <v/>
      </c>
      <c r="AQ37" s="1" t="str">
        <f t="shared" si="44"/>
        <v/>
      </c>
      <c r="AR37" s="1" t="str">
        <f t="shared" si="45"/>
        <v/>
      </c>
      <c r="AS37" s="1" t="str">
        <f t="shared" si="46"/>
        <v/>
      </c>
      <c r="AT37" s="1" t="str">
        <f t="shared" si="47"/>
        <v/>
      </c>
      <c r="AU37" s="1" t="str">
        <f t="shared" si="48"/>
        <v/>
      </c>
      <c r="AV37" s="1" t="str">
        <f t="shared" si="49"/>
        <v/>
      </c>
      <c r="AW37" s="1" t="str">
        <f t="shared" si="50"/>
        <v/>
      </c>
      <c r="AX37" s="1" t="str">
        <f t="shared" si="51"/>
        <v/>
      </c>
      <c r="AY37" s="1" t="str">
        <f t="shared" si="52"/>
        <v/>
      </c>
      <c r="AZ37" s="1" t="str">
        <f t="shared" si="53"/>
        <v/>
      </c>
      <c r="BA37" s="1" t="str">
        <f t="shared" si="54"/>
        <v/>
      </c>
      <c r="BB37" s="1" t="str">
        <f t="shared" si="55"/>
        <v/>
      </c>
      <c r="BC37" s="1" t="str">
        <f t="shared" si="56"/>
        <v/>
      </c>
      <c r="BD37" s="1" t="str">
        <f t="shared" si="57"/>
        <v/>
      </c>
      <c r="BE37" s="1" t="str">
        <f t="shared" si="58"/>
        <v/>
      </c>
      <c r="BF37" s="1" t="str">
        <f t="shared" si="59"/>
        <v/>
      </c>
      <c r="BG37" s="1" t="str">
        <f t="shared" si="60"/>
        <v/>
      </c>
      <c r="BH37" s="1" t="str">
        <f t="shared" si="61"/>
        <v/>
      </c>
      <c r="BI37" s="1" t="str">
        <f t="shared" si="62"/>
        <v/>
      </c>
      <c r="BJ37" s="1" t="str">
        <f t="shared" si="63"/>
        <v/>
      </c>
      <c r="BK37" s="1" t="str">
        <f t="shared" si="64"/>
        <v/>
      </c>
    </row>
    <row r="38" spans="2:63">
      <c r="B38" t="e">
        <f>#REF!</f>
        <v>#REF!</v>
      </c>
      <c r="C38" s="40">
        <v>6</v>
      </c>
      <c r="D38" s="35"/>
      <c r="E38" s="36"/>
      <c r="F38" s="50"/>
      <c r="G38" s="51"/>
      <c r="H38" s="38"/>
      <c r="I38" s="38"/>
      <c r="J38" s="38"/>
      <c r="K38" s="38"/>
      <c r="L38" s="38"/>
      <c r="M38" s="38"/>
      <c r="N38" s="38"/>
      <c r="O38" s="47"/>
      <c r="P38" s="38"/>
      <c r="Q38" s="38"/>
      <c r="R38" s="38"/>
      <c r="S38" s="38"/>
      <c r="T38" s="38"/>
      <c r="U38" s="38"/>
      <c r="V38" s="38"/>
      <c r="W38" s="37"/>
      <c r="X38" s="38"/>
      <c r="Y38" s="38"/>
      <c r="Z38" s="38"/>
      <c r="AA38" s="38"/>
      <c r="AB38" s="38"/>
      <c r="AC38" s="38" t="s">
        <v>93</v>
      </c>
      <c r="AD38" s="37" t="str">
        <f t="shared" si="38"/>
        <v/>
      </c>
      <c r="AE38" s="37"/>
      <c r="AG38" s="17">
        <f t="shared" si="11"/>
        <v>0</v>
      </c>
      <c r="AH38" s="18"/>
      <c r="AI38" s="17" t="str">
        <f t="shared" si="12"/>
        <v/>
      </c>
      <c r="AJ38" s="17" t="str">
        <f t="shared" si="12"/>
        <v/>
      </c>
      <c r="AK38" s="18"/>
      <c r="AL38" s="1" t="str">
        <f t="shared" si="39"/>
        <v/>
      </c>
      <c r="AM38" s="1" t="str">
        <f t="shared" si="40"/>
        <v/>
      </c>
      <c r="AN38" s="1" t="str">
        <f t="shared" si="41"/>
        <v/>
      </c>
      <c r="AO38" s="1" t="str">
        <f t="shared" si="42"/>
        <v/>
      </c>
      <c r="AP38" s="1" t="str">
        <f t="shared" si="43"/>
        <v/>
      </c>
      <c r="AQ38" s="1" t="str">
        <f t="shared" si="44"/>
        <v/>
      </c>
      <c r="AR38" s="1" t="str">
        <f t="shared" si="45"/>
        <v/>
      </c>
      <c r="AS38" s="1" t="str">
        <f t="shared" si="46"/>
        <v/>
      </c>
      <c r="AT38" s="1" t="str">
        <f t="shared" si="47"/>
        <v/>
      </c>
      <c r="AU38" s="1" t="str">
        <f t="shared" si="48"/>
        <v/>
      </c>
      <c r="AV38" s="1" t="str">
        <f t="shared" si="49"/>
        <v/>
      </c>
      <c r="AW38" s="1" t="str">
        <f t="shared" si="50"/>
        <v/>
      </c>
      <c r="AX38" s="1" t="str">
        <f t="shared" si="51"/>
        <v/>
      </c>
      <c r="AY38" s="1" t="str">
        <f t="shared" si="52"/>
        <v/>
      </c>
      <c r="AZ38" s="1" t="str">
        <f t="shared" si="53"/>
        <v/>
      </c>
      <c r="BA38" s="1" t="str">
        <f t="shared" si="54"/>
        <v/>
      </c>
      <c r="BB38" s="1" t="str">
        <f t="shared" si="55"/>
        <v/>
      </c>
      <c r="BC38" s="1" t="str">
        <f t="shared" si="56"/>
        <v/>
      </c>
      <c r="BD38" s="1" t="str">
        <f t="shared" si="57"/>
        <v/>
      </c>
      <c r="BE38" s="1" t="str">
        <f t="shared" si="58"/>
        <v/>
      </c>
      <c r="BF38" s="1" t="str">
        <f t="shared" si="59"/>
        <v/>
      </c>
      <c r="BG38" s="1" t="str">
        <f t="shared" si="60"/>
        <v/>
      </c>
      <c r="BH38" s="1" t="str">
        <f t="shared" si="61"/>
        <v/>
      </c>
      <c r="BI38" s="1" t="str">
        <f t="shared" si="62"/>
        <v/>
      </c>
      <c r="BJ38" s="1" t="str">
        <f t="shared" si="63"/>
        <v/>
      </c>
      <c r="BK38" s="1" t="str">
        <f t="shared" si="64"/>
        <v/>
      </c>
    </row>
    <row r="39" spans="2:63">
      <c r="B39" t="e">
        <f>#REF!</f>
        <v>#REF!</v>
      </c>
      <c r="C39" s="40">
        <v>7</v>
      </c>
      <c r="D39" s="35"/>
      <c r="E39" s="36"/>
      <c r="F39" s="50"/>
      <c r="G39" s="51"/>
      <c r="H39" s="38"/>
      <c r="I39" s="38"/>
      <c r="J39" s="38"/>
      <c r="K39" s="38"/>
      <c r="L39" s="38"/>
      <c r="M39" s="38"/>
      <c r="N39" s="38"/>
      <c r="O39" s="47"/>
      <c r="P39" s="38"/>
      <c r="Q39" s="38"/>
      <c r="R39" s="38"/>
      <c r="S39" s="38"/>
      <c r="T39" s="38"/>
      <c r="U39" s="38"/>
      <c r="V39" s="38"/>
      <c r="W39" s="37"/>
      <c r="X39" s="38"/>
      <c r="Y39" s="38"/>
      <c r="Z39" s="38"/>
      <c r="AA39" s="38"/>
      <c r="AB39" s="38"/>
      <c r="AC39" s="38"/>
      <c r="AD39" s="37" t="str">
        <f t="shared" si="38"/>
        <v/>
      </c>
      <c r="AE39" s="37"/>
      <c r="AG39" s="17">
        <f t="shared" si="11"/>
        <v>0</v>
      </c>
      <c r="AH39" s="18"/>
      <c r="AI39" s="17" t="str">
        <f t="shared" si="12"/>
        <v/>
      </c>
      <c r="AJ39" s="17" t="str">
        <f t="shared" si="12"/>
        <v/>
      </c>
      <c r="AK39" s="18"/>
      <c r="AL39" s="1" t="str">
        <f t="shared" si="39"/>
        <v/>
      </c>
      <c r="AM39" s="1" t="str">
        <f t="shared" si="40"/>
        <v/>
      </c>
      <c r="AN39" s="1" t="str">
        <f t="shared" si="41"/>
        <v/>
      </c>
      <c r="AO39" s="1" t="str">
        <f t="shared" si="42"/>
        <v/>
      </c>
      <c r="AP39" s="1" t="str">
        <f t="shared" si="43"/>
        <v/>
      </c>
      <c r="AQ39" s="1" t="str">
        <f t="shared" si="44"/>
        <v/>
      </c>
      <c r="AR39" s="1" t="str">
        <f t="shared" si="45"/>
        <v/>
      </c>
      <c r="AS39" s="1" t="str">
        <f t="shared" si="46"/>
        <v/>
      </c>
      <c r="AT39" s="1" t="str">
        <f t="shared" si="47"/>
        <v/>
      </c>
      <c r="AU39" s="1" t="str">
        <f t="shared" si="48"/>
        <v/>
      </c>
      <c r="AV39" s="1" t="str">
        <f t="shared" si="49"/>
        <v/>
      </c>
      <c r="AW39" s="1" t="str">
        <f t="shared" si="50"/>
        <v/>
      </c>
      <c r="AX39" s="1" t="str">
        <f t="shared" si="51"/>
        <v/>
      </c>
      <c r="AY39" s="1" t="str">
        <f t="shared" si="52"/>
        <v/>
      </c>
      <c r="AZ39" s="1" t="str">
        <f t="shared" si="53"/>
        <v/>
      </c>
      <c r="BA39" s="1" t="str">
        <f t="shared" si="54"/>
        <v/>
      </c>
      <c r="BB39" s="1" t="str">
        <f t="shared" si="55"/>
        <v/>
      </c>
      <c r="BC39" s="1" t="str">
        <f t="shared" si="56"/>
        <v/>
      </c>
      <c r="BD39" s="1" t="str">
        <f t="shared" si="57"/>
        <v/>
      </c>
      <c r="BE39" s="1" t="str">
        <f t="shared" si="58"/>
        <v/>
      </c>
      <c r="BF39" s="1" t="str">
        <f t="shared" si="59"/>
        <v/>
      </c>
      <c r="BG39" s="1" t="str">
        <f t="shared" si="60"/>
        <v/>
      </c>
      <c r="BH39" s="1" t="str">
        <f t="shared" si="61"/>
        <v/>
      </c>
      <c r="BI39" s="1" t="str">
        <f t="shared" si="62"/>
        <v/>
      </c>
      <c r="BJ39" s="1" t="str">
        <f t="shared" si="63"/>
        <v/>
      </c>
      <c r="BK39" s="1" t="str">
        <f t="shared" si="64"/>
        <v/>
      </c>
    </row>
    <row r="40" spans="2:63">
      <c r="B40" t="e">
        <f>#REF!</f>
        <v>#REF!</v>
      </c>
      <c r="C40" s="40">
        <v>8</v>
      </c>
      <c r="D40" s="35"/>
      <c r="E40" s="36"/>
      <c r="F40" s="50"/>
      <c r="G40" s="51"/>
      <c r="H40" s="38"/>
      <c r="I40" s="38"/>
      <c r="J40" s="38"/>
      <c r="K40" s="38"/>
      <c r="L40" s="38"/>
      <c r="M40" s="38"/>
      <c r="N40" s="38"/>
      <c r="O40" s="47"/>
      <c r="P40" s="38"/>
      <c r="Q40" s="38"/>
      <c r="R40" s="38"/>
      <c r="S40" s="38"/>
      <c r="T40" s="38"/>
      <c r="U40" s="38"/>
      <c r="V40" s="38"/>
      <c r="W40" s="37"/>
      <c r="X40" s="38"/>
      <c r="Y40" s="38"/>
      <c r="Z40" s="38"/>
      <c r="AA40" s="38"/>
      <c r="AB40" s="38"/>
      <c r="AC40" s="38"/>
      <c r="AD40" s="37" t="str">
        <f t="shared" si="38"/>
        <v/>
      </c>
      <c r="AE40" s="37"/>
      <c r="AG40" s="17">
        <f t="shared" si="11"/>
        <v>0</v>
      </c>
      <c r="AH40" s="18"/>
      <c r="AI40" s="17" t="str">
        <f t="shared" si="12"/>
        <v/>
      </c>
      <c r="AJ40" s="17" t="str">
        <f t="shared" si="12"/>
        <v/>
      </c>
      <c r="AK40" s="18"/>
      <c r="AL40" s="1" t="str">
        <f t="shared" si="13"/>
        <v/>
      </c>
      <c r="AM40" s="1" t="str">
        <f t="shared" si="14"/>
        <v/>
      </c>
      <c r="AN40" s="1" t="str">
        <f t="shared" si="15"/>
        <v/>
      </c>
      <c r="AO40" s="1" t="str">
        <f t="shared" si="16"/>
        <v/>
      </c>
      <c r="AP40" s="1" t="str">
        <f t="shared" si="17"/>
        <v/>
      </c>
      <c r="AQ40" s="1" t="str">
        <f t="shared" si="18"/>
        <v/>
      </c>
      <c r="AR40" s="1" t="str">
        <f t="shared" si="19"/>
        <v/>
      </c>
      <c r="AS40" s="1" t="str">
        <f t="shared" si="20"/>
        <v/>
      </c>
      <c r="AT40" s="1" t="str">
        <f t="shared" si="21"/>
        <v/>
      </c>
      <c r="AU40" s="1" t="str">
        <f t="shared" si="22"/>
        <v/>
      </c>
      <c r="AV40" s="1" t="str">
        <f t="shared" si="23"/>
        <v/>
      </c>
      <c r="AW40" s="1" t="str">
        <f t="shared" si="24"/>
        <v/>
      </c>
      <c r="AX40" s="1" t="str">
        <f t="shared" si="25"/>
        <v/>
      </c>
      <c r="AY40" s="1" t="str">
        <f t="shared" si="26"/>
        <v/>
      </c>
      <c r="AZ40" s="1" t="str">
        <f t="shared" si="27"/>
        <v/>
      </c>
      <c r="BA40" s="1" t="str">
        <f t="shared" si="28"/>
        <v/>
      </c>
      <c r="BB40" s="1" t="str">
        <f t="shared" si="29"/>
        <v/>
      </c>
      <c r="BC40" s="1" t="str">
        <f t="shared" si="30"/>
        <v/>
      </c>
      <c r="BD40" s="1" t="str">
        <f t="shared" si="31"/>
        <v/>
      </c>
      <c r="BE40" s="1" t="str">
        <f t="shared" si="32"/>
        <v/>
      </c>
      <c r="BF40" s="1" t="str">
        <f t="shared" si="33"/>
        <v/>
      </c>
      <c r="BG40" s="1" t="str">
        <f t="shared" si="34"/>
        <v/>
      </c>
      <c r="BH40" s="1" t="str">
        <f t="shared" si="35"/>
        <v/>
      </c>
      <c r="BI40" s="1" t="str">
        <f t="shared" ref="BI40:BI64" si="65">IF($D40="","",IF(ISERR(MATCH(AB40,$AI40:$AJ40)),BI$30,IF(AB40="",BI$29,AB40)))</f>
        <v/>
      </c>
      <c r="BJ40" s="1" t="str">
        <f t="shared" si="36"/>
        <v/>
      </c>
      <c r="BK40" s="1" t="str">
        <f t="shared" si="37"/>
        <v/>
      </c>
    </row>
    <row r="41" spans="2:63">
      <c r="B41" t="e">
        <f>#REF!</f>
        <v>#REF!</v>
      </c>
      <c r="C41" s="40">
        <v>9</v>
      </c>
      <c r="D41" s="35"/>
      <c r="E41" s="36"/>
      <c r="F41" s="50"/>
      <c r="G41" s="51"/>
      <c r="H41" s="38"/>
      <c r="I41" s="38"/>
      <c r="J41" s="38"/>
      <c r="K41" s="38"/>
      <c r="L41" s="38"/>
      <c r="M41" s="38"/>
      <c r="N41" s="38"/>
      <c r="O41" s="47"/>
      <c r="P41" s="38"/>
      <c r="Q41" s="38"/>
      <c r="R41" s="38"/>
      <c r="S41" s="38"/>
      <c r="T41" s="38"/>
      <c r="U41" s="38"/>
      <c r="V41" s="38"/>
      <c r="W41" s="37"/>
      <c r="X41" s="38"/>
      <c r="Y41" s="38"/>
      <c r="Z41" s="38"/>
      <c r="AA41" s="38"/>
      <c r="AB41" s="38"/>
      <c r="AC41" s="38"/>
      <c r="AD41" s="37" t="str">
        <f t="shared" si="38"/>
        <v/>
      </c>
      <c r="AE41" s="37"/>
      <c r="AG41" s="17">
        <f t="shared" si="11"/>
        <v>0</v>
      </c>
      <c r="AH41" s="18"/>
      <c r="AI41" s="17" t="str">
        <f t="shared" si="12"/>
        <v/>
      </c>
      <c r="AJ41" s="17" t="str">
        <f t="shared" si="12"/>
        <v/>
      </c>
      <c r="AK41" s="18"/>
      <c r="AL41" s="1" t="str">
        <f t="shared" si="13"/>
        <v/>
      </c>
      <c r="AM41" s="1" t="str">
        <f t="shared" si="14"/>
        <v/>
      </c>
      <c r="AN41" s="1" t="str">
        <f t="shared" si="15"/>
        <v/>
      </c>
      <c r="AO41" s="1" t="str">
        <f t="shared" si="16"/>
        <v/>
      </c>
      <c r="AP41" s="1" t="str">
        <f t="shared" si="17"/>
        <v/>
      </c>
      <c r="AQ41" s="1" t="str">
        <f t="shared" si="18"/>
        <v/>
      </c>
      <c r="AR41" s="1" t="str">
        <f t="shared" si="19"/>
        <v/>
      </c>
      <c r="AS41" s="1" t="str">
        <f t="shared" si="20"/>
        <v/>
      </c>
      <c r="AT41" s="1" t="str">
        <f t="shared" si="21"/>
        <v/>
      </c>
      <c r="AU41" s="1" t="str">
        <f t="shared" si="22"/>
        <v/>
      </c>
      <c r="AV41" s="1" t="str">
        <f t="shared" si="23"/>
        <v/>
      </c>
      <c r="AW41" s="1" t="str">
        <f t="shared" si="24"/>
        <v/>
      </c>
      <c r="AX41" s="1" t="str">
        <f t="shared" si="25"/>
        <v/>
      </c>
      <c r="AY41" s="1" t="str">
        <f t="shared" si="26"/>
        <v/>
      </c>
      <c r="AZ41" s="1" t="str">
        <f t="shared" si="27"/>
        <v/>
      </c>
      <c r="BA41" s="1" t="str">
        <f t="shared" si="28"/>
        <v/>
      </c>
      <c r="BB41" s="1" t="str">
        <f t="shared" si="29"/>
        <v/>
      </c>
      <c r="BC41" s="1" t="str">
        <f t="shared" si="30"/>
        <v/>
      </c>
      <c r="BD41" s="1" t="str">
        <f t="shared" si="31"/>
        <v/>
      </c>
      <c r="BE41" s="1" t="str">
        <f t="shared" si="32"/>
        <v/>
      </c>
      <c r="BF41" s="1" t="str">
        <f t="shared" si="33"/>
        <v/>
      </c>
      <c r="BG41" s="1" t="str">
        <f t="shared" si="34"/>
        <v/>
      </c>
      <c r="BH41" s="1" t="str">
        <f t="shared" si="35"/>
        <v/>
      </c>
      <c r="BI41" s="1" t="str">
        <f t="shared" si="65"/>
        <v/>
      </c>
      <c r="BJ41" s="1" t="str">
        <f t="shared" si="36"/>
        <v/>
      </c>
      <c r="BK41" s="1" t="str">
        <f t="shared" si="37"/>
        <v/>
      </c>
    </row>
    <row r="42" spans="2:63">
      <c r="B42" t="e">
        <f>#REF!</f>
        <v>#REF!</v>
      </c>
      <c r="C42" s="40">
        <v>10</v>
      </c>
      <c r="D42" s="35"/>
      <c r="E42" s="36"/>
      <c r="F42" s="50"/>
      <c r="G42" s="51"/>
      <c r="H42" s="38"/>
      <c r="I42" s="38"/>
      <c r="J42" s="38"/>
      <c r="K42" s="38"/>
      <c r="L42" s="38"/>
      <c r="M42" s="38"/>
      <c r="N42" s="38"/>
      <c r="O42" s="47"/>
      <c r="P42" s="38"/>
      <c r="Q42" s="38"/>
      <c r="R42" s="38"/>
      <c r="S42" s="38"/>
      <c r="T42" s="38"/>
      <c r="U42" s="38"/>
      <c r="V42" s="38"/>
      <c r="W42" s="37"/>
      <c r="X42" s="38"/>
      <c r="Y42" s="38"/>
      <c r="Z42" s="38"/>
      <c r="AA42" s="38"/>
      <c r="AB42" s="38"/>
      <c r="AC42" s="38"/>
      <c r="AD42" s="37" t="str">
        <f t="shared" si="38"/>
        <v/>
      </c>
      <c r="AE42" s="37"/>
      <c r="AG42" s="17">
        <f t="shared" si="11"/>
        <v>0</v>
      </c>
      <c r="AH42" s="18"/>
      <c r="AI42" s="17" t="str">
        <f t="shared" si="12"/>
        <v/>
      </c>
      <c r="AJ42" s="17" t="str">
        <f t="shared" si="12"/>
        <v/>
      </c>
      <c r="AK42" s="18"/>
      <c r="AL42" s="1" t="str">
        <f t="shared" si="13"/>
        <v/>
      </c>
      <c r="AM42" s="1" t="str">
        <f t="shared" si="14"/>
        <v/>
      </c>
      <c r="AN42" s="1" t="str">
        <f t="shared" si="15"/>
        <v/>
      </c>
      <c r="AO42" s="1" t="str">
        <f t="shared" si="16"/>
        <v/>
      </c>
      <c r="AP42" s="1" t="str">
        <f t="shared" si="17"/>
        <v/>
      </c>
      <c r="AQ42" s="1" t="str">
        <f t="shared" si="18"/>
        <v/>
      </c>
      <c r="AR42" s="1" t="str">
        <f t="shared" si="19"/>
        <v/>
      </c>
      <c r="AS42" s="1" t="str">
        <f t="shared" si="20"/>
        <v/>
      </c>
      <c r="AT42" s="1" t="str">
        <f t="shared" si="21"/>
        <v/>
      </c>
      <c r="AU42" s="1" t="str">
        <f t="shared" si="22"/>
        <v/>
      </c>
      <c r="AV42" s="1" t="str">
        <f t="shared" si="23"/>
        <v/>
      </c>
      <c r="AW42" s="1" t="str">
        <f t="shared" si="24"/>
        <v/>
      </c>
      <c r="AX42" s="1" t="str">
        <f t="shared" si="25"/>
        <v/>
      </c>
      <c r="AY42" s="1" t="str">
        <f t="shared" si="26"/>
        <v/>
      </c>
      <c r="AZ42" s="1" t="str">
        <f t="shared" si="27"/>
        <v/>
      </c>
      <c r="BA42" s="1" t="str">
        <f t="shared" si="28"/>
        <v/>
      </c>
      <c r="BB42" s="1" t="str">
        <f t="shared" si="29"/>
        <v/>
      </c>
      <c r="BC42" s="1" t="str">
        <f t="shared" si="30"/>
        <v/>
      </c>
      <c r="BD42" s="1" t="str">
        <f t="shared" si="31"/>
        <v/>
      </c>
      <c r="BE42" s="1" t="str">
        <f t="shared" si="32"/>
        <v/>
      </c>
      <c r="BF42" s="1" t="str">
        <f t="shared" si="33"/>
        <v/>
      </c>
      <c r="BG42" s="1" t="str">
        <f t="shared" si="34"/>
        <v/>
      </c>
      <c r="BH42" s="1" t="str">
        <f t="shared" si="35"/>
        <v/>
      </c>
      <c r="BI42" s="1" t="str">
        <f t="shared" si="65"/>
        <v/>
      </c>
      <c r="BJ42" s="1" t="str">
        <f t="shared" si="36"/>
        <v/>
      </c>
      <c r="BK42" s="1" t="str">
        <f t="shared" si="37"/>
        <v/>
      </c>
    </row>
    <row r="43" spans="2:63">
      <c r="B43" t="e">
        <f>#REF!</f>
        <v>#REF!</v>
      </c>
      <c r="C43" s="40">
        <v>11</v>
      </c>
      <c r="D43" s="35"/>
      <c r="E43" s="36"/>
      <c r="F43" s="50"/>
      <c r="G43" s="51"/>
      <c r="H43" s="38"/>
      <c r="I43" s="38"/>
      <c r="J43" s="38"/>
      <c r="K43" s="60"/>
      <c r="L43" s="38"/>
      <c r="M43" s="38"/>
      <c r="N43" s="38"/>
      <c r="O43" s="47"/>
      <c r="P43" s="38"/>
      <c r="Q43" s="38"/>
      <c r="R43" s="38"/>
      <c r="S43" s="38"/>
      <c r="T43" s="38"/>
      <c r="U43" s="38"/>
      <c r="V43" s="38"/>
      <c r="W43" s="37"/>
      <c r="X43" s="38"/>
      <c r="Y43" s="38"/>
      <c r="Z43" s="38"/>
      <c r="AA43" s="38"/>
      <c r="AB43" s="38"/>
      <c r="AC43" s="38"/>
      <c r="AD43" s="37" t="str">
        <f t="shared" si="38"/>
        <v/>
      </c>
      <c r="AE43" s="37"/>
      <c r="AG43" s="17">
        <f t="shared" si="11"/>
        <v>0</v>
      </c>
      <c r="AH43" s="18"/>
      <c r="AI43" s="17" t="str">
        <f t="shared" si="12"/>
        <v/>
      </c>
      <c r="AJ43" s="17" t="str">
        <f t="shared" si="12"/>
        <v/>
      </c>
      <c r="AK43" s="18"/>
      <c r="AL43" s="1" t="str">
        <f t="shared" si="13"/>
        <v/>
      </c>
      <c r="AM43" s="1" t="str">
        <f t="shared" si="14"/>
        <v/>
      </c>
      <c r="AN43" s="1" t="str">
        <f t="shared" si="15"/>
        <v/>
      </c>
      <c r="AO43" s="1" t="str">
        <f t="shared" si="16"/>
        <v/>
      </c>
      <c r="AP43" s="1" t="str">
        <f t="shared" si="17"/>
        <v/>
      </c>
      <c r="AQ43" s="1" t="str">
        <f t="shared" si="18"/>
        <v/>
      </c>
      <c r="AR43" s="1" t="str">
        <f t="shared" si="19"/>
        <v/>
      </c>
      <c r="AS43" s="1" t="str">
        <f t="shared" si="20"/>
        <v/>
      </c>
      <c r="AT43" s="1" t="str">
        <f t="shared" si="21"/>
        <v/>
      </c>
      <c r="AU43" s="1" t="str">
        <f t="shared" si="22"/>
        <v/>
      </c>
      <c r="AV43" s="1" t="str">
        <f t="shared" si="23"/>
        <v/>
      </c>
      <c r="AW43" s="1" t="str">
        <f t="shared" si="24"/>
        <v/>
      </c>
      <c r="AX43" s="1" t="str">
        <f t="shared" si="25"/>
        <v/>
      </c>
      <c r="AY43" s="1" t="str">
        <f t="shared" si="26"/>
        <v/>
      </c>
      <c r="AZ43" s="1" t="str">
        <f t="shared" si="27"/>
        <v/>
      </c>
      <c r="BA43" s="1" t="str">
        <f t="shared" si="28"/>
        <v/>
      </c>
      <c r="BB43" s="1" t="str">
        <f t="shared" si="29"/>
        <v/>
      </c>
      <c r="BC43" s="1" t="str">
        <f t="shared" si="30"/>
        <v/>
      </c>
      <c r="BD43" s="1" t="str">
        <f t="shared" si="31"/>
        <v/>
      </c>
      <c r="BE43" s="1" t="str">
        <f t="shared" si="32"/>
        <v/>
      </c>
      <c r="BF43" s="1" t="str">
        <f t="shared" si="33"/>
        <v/>
      </c>
      <c r="BG43" s="1" t="str">
        <f t="shared" si="34"/>
        <v/>
      </c>
      <c r="BH43" s="1" t="str">
        <f t="shared" si="35"/>
        <v/>
      </c>
      <c r="BI43" s="1" t="str">
        <f t="shared" si="65"/>
        <v/>
      </c>
      <c r="BJ43" s="1" t="str">
        <f t="shared" si="36"/>
        <v/>
      </c>
      <c r="BK43" s="1" t="str">
        <f t="shared" si="37"/>
        <v/>
      </c>
    </row>
    <row r="44" spans="2:63">
      <c r="B44" t="e">
        <f>#REF!</f>
        <v>#REF!</v>
      </c>
      <c r="C44" s="40">
        <v>12</v>
      </c>
      <c r="D44" s="35"/>
      <c r="E44" s="36"/>
      <c r="F44" s="50"/>
      <c r="G44" s="51"/>
      <c r="H44" s="38"/>
      <c r="I44" s="38"/>
      <c r="J44" s="38"/>
      <c r="K44" s="60"/>
      <c r="L44" s="38"/>
      <c r="M44" s="38"/>
      <c r="N44" s="38"/>
      <c r="O44" s="47"/>
      <c r="P44" s="38"/>
      <c r="Q44" s="38"/>
      <c r="R44" s="38"/>
      <c r="S44" s="38"/>
      <c r="T44" s="38"/>
      <c r="U44" s="38"/>
      <c r="V44" s="38"/>
      <c r="W44" s="37"/>
      <c r="X44" s="38"/>
      <c r="Y44" s="38"/>
      <c r="Z44" s="38"/>
      <c r="AA44" s="38"/>
      <c r="AB44" s="38"/>
      <c r="AC44" s="38"/>
      <c r="AD44" s="37" t="str">
        <f t="shared" si="38"/>
        <v/>
      </c>
      <c r="AE44" s="37"/>
      <c r="AG44" s="17">
        <f t="shared" si="11"/>
        <v>0</v>
      </c>
      <c r="AH44" s="18"/>
      <c r="AI44" s="17" t="str">
        <f t="shared" si="12"/>
        <v/>
      </c>
      <c r="AJ44" s="17" t="str">
        <f t="shared" si="12"/>
        <v/>
      </c>
      <c r="AK44" s="18"/>
      <c r="AL44" s="1" t="str">
        <f t="shared" si="13"/>
        <v/>
      </c>
      <c r="AM44" s="1" t="str">
        <f t="shared" si="14"/>
        <v/>
      </c>
      <c r="AN44" s="1" t="str">
        <f t="shared" si="15"/>
        <v/>
      </c>
      <c r="AO44" s="1" t="str">
        <f t="shared" si="16"/>
        <v/>
      </c>
      <c r="AP44" s="1" t="str">
        <f t="shared" si="17"/>
        <v/>
      </c>
      <c r="AQ44" s="1" t="str">
        <f t="shared" si="18"/>
        <v/>
      </c>
      <c r="AR44" s="1" t="str">
        <f t="shared" si="19"/>
        <v/>
      </c>
      <c r="AS44" s="1" t="str">
        <f t="shared" si="20"/>
        <v/>
      </c>
      <c r="AT44" s="1" t="str">
        <f t="shared" si="21"/>
        <v/>
      </c>
      <c r="AU44" s="1" t="str">
        <f t="shared" si="22"/>
        <v/>
      </c>
      <c r="AV44" s="1" t="str">
        <f t="shared" si="23"/>
        <v/>
      </c>
      <c r="AW44" s="1" t="str">
        <f t="shared" si="24"/>
        <v/>
      </c>
      <c r="AX44" s="1" t="str">
        <f t="shared" si="25"/>
        <v/>
      </c>
      <c r="AY44" s="1" t="str">
        <f t="shared" si="26"/>
        <v/>
      </c>
      <c r="AZ44" s="1" t="str">
        <f t="shared" si="27"/>
        <v/>
      </c>
      <c r="BA44" s="1" t="str">
        <f t="shared" si="28"/>
        <v/>
      </c>
      <c r="BB44" s="1" t="str">
        <f t="shared" si="29"/>
        <v/>
      </c>
      <c r="BC44" s="1" t="str">
        <f t="shared" si="30"/>
        <v/>
      </c>
      <c r="BD44" s="1" t="str">
        <f t="shared" si="31"/>
        <v/>
      </c>
      <c r="BE44" s="1" t="str">
        <f t="shared" si="32"/>
        <v/>
      </c>
      <c r="BF44" s="1" t="str">
        <f t="shared" si="33"/>
        <v/>
      </c>
      <c r="BG44" s="1" t="str">
        <f t="shared" si="34"/>
        <v/>
      </c>
      <c r="BH44" s="1" t="str">
        <f t="shared" si="35"/>
        <v/>
      </c>
      <c r="BI44" s="1" t="str">
        <f t="shared" si="65"/>
        <v/>
      </c>
      <c r="BJ44" s="1" t="str">
        <f t="shared" si="36"/>
        <v/>
      </c>
      <c r="BK44" s="1" t="str">
        <f t="shared" si="37"/>
        <v/>
      </c>
    </row>
    <row r="45" spans="2:63">
      <c r="B45" t="e">
        <f>#REF!</f>
        <v>#REF!</v>
      </c>
      <c r="C45" s="40">
        <v>13</v>
      </c>
      <c r="D45" s="35"/>
      <c r="E45" s="36"/>
      <c r="F45" s="50"/>
      <c r="G45" s="51"/>
      <c r="H45" s="38"/>
      <c r="I45" s="38"/>
      <c r="J45" s="38"/>
      <c r="K45" s="60"/>
      <c r="L45" s="38"/>
      <c r="M45" s="38"/>
      <c r="N45" s="38"/>
      <c r="O45" s="47"/>
      <c r="P45" s="38"/>
      <c r="Q45" s="38"/>
      <c r="R45" s="38"/>
      <c r="S45" s="38"/>
      <c r="T45" s="38"/>
      <c r="U45" s="38"/>
      <c r="V45" s="38"/>
      <c r="W45" s="37"/>
      <c r="X45" s="38"/>
      <c r="Y45" s="38"/>
      <c r="Z45" s="38"/>
      <c r="AA45" s="38"/>
      <c r="AB45" s="38"/>
      <c r="AC45" s="38"/>
      <c r="AD45" s="37" t="str">
        <f t="shared" si="38"/>
        <v/>
      </c>
      <c r="AE45" s="37"/>
      <c r="AG45" s="17">
        <f t="shared" si="11"/>
        <v>0</v>
      </c>
      <c r="AH45" s="18"/>
      <c r="AI45" s="17" t="str">
        <f t="shared" si="12"/>
        <v/>
      </c>
      <c r="AJ45" s="17" t="str">
        <f t="shared" si="12"/>
        <v/>
      </c>
      <c r="AK45" s="18"/>
      <c r="AL45" s="1" t="str">
        <f t="shared" si="13"/>
        <v/>
      </c>
      <c r="AM45" s="1" t="str">
        <f t="shared" si="14"/>
        <v/>
      </c>
      <c r="AN45" s="1" t="str">
        <f t="shared" si="15"/>
        <v/>
      </c>
      <c r="AO45" s="1" t="str">
        <f t="shared" si="16"/>
        <v/>
      </c>
      <c r="AP45" s="1" t="str">
        <f t="shared" si="17"/>
        <v/>
      </c>
      <c r="AQ45" s="1" t="str">
        <f t="shared" si="18"/>
        <v/>
      </c>
      <c r="AR45" s="1" t="str">
        <f t="shared" si="19"/>
        <v/>
      </c>
      <c r="AS45" s="1" t="str">
        <f t="shared" si="20"/>
        <v/>
      </c>
      <c r="AT45" s="1" t="str">
        <f t="shared" si="21"/>
        <v/>
      </c>
      <c r="AU45" s="1" t="str">
        <f t="shared" si="22"/>
        <v/>
      </c>
      <c r="AV45" s="1" t="str">
        <f t="shared" si="23"/>
        <v/>
      </c>
      <c r="AW45" s="1" t="str">
        <f t="shared" si="24"/>
        <v/>
      </c>
      <c r="AX45" s="1" t="str">
        <f t="shared" si="25"/>
        <v/>
      </c>
      <c r="AY45" s="1" t="str">
        <f t="shared" si="26"/>
        <v/>
      </c>
      <c r="AZ45" s="1" t="str">
        <f t="shared" si="27"/>
        <v/>
      </c>
      <c r="BA45" s="1" t="str">
        <f t="shared" si="28"/>
        <v/>
      </c>
      <c r="BB45" s="1" t="str">
        <f t="shared" si="29"/>
        <v/>
      </c>
      <c r="BC45" s="1" t="str">
        <f t="shared" si="30"/>
        <v/>
      </c>
      <c r="BD45" s="1" t="str">
        <f t="shared" si="31"/>
        <v/>
      </c>
      <c r="BE45" s="1" t="str">
        <f t="shared" si="32"/>
        <v/>
      </c>
      <c r="BF45" s="1" t="str">
        <f t="shared" si="33"/>
        <v/>
      </c>
      <c r="BG45" s="1" t="str">
        <f t="shared" si="34"/>
        <v/>
      </c>
      <c r="BH45" s="1" t="str">
        <f t="shared" si="35"/>
        <v/>
      </c>
      <c r="BI45" s="1" t="str">
        <f t="shared" si="65"/>
        <v/>
      </c>
      <c r="BJ45" s="1" t="str">
        <f t="shared" si="36"/>
        <v/>
      </c>
      <c r="BK45" s="1" t="str">
        <f t="shared" si="37"/>
        <v/>
      </c>
    </row>
    <row r="46" spans="2:63">
      <c r="B46" t="e">
        <f>#REF!</f>
        <v>#REF!</v>
      </c>
      <c r="C46" s="40">
        <v>14</v>
      </c>
      <c r="D46" s="35"/>
      <c r="E46" s="36"/>
      <c r="F46" s="50"/>
      <c r="G46" s="51"/>
      <c r="H46" s="38"/>
      <c r="I46" s="38"/>
      <c r="J46" s="38"/>
      <c r="K46" s="60"/>
      <c r="L46" s="38"/>
      <c r="M46" s="38"/>
      <c r="N46" s="38"/>
      <c r="O46" s="47"/>
      <c r="P46" s="38"/>
      <c r="Q46" s="38"/>
      <c r="R46" s="38"/>
      <c r="S46" s="38"/>
      <c r="T46" s="38"/>
      <c r="U46" s="38"/>
      <c r="V46" s="38"/>
      <c r="W46" s="37"/>
      <c r="X46" s="38"/>
      <c r="Y46" s="38"/>
      <c r="Z46" s="38"/>
      <c r="AA46" s="38"/>
      <c r="AB46" s="38"/>
      <c r="AC46" s="38"/>
      <c r="AD46" s="37" t="str">
        <f t="shared" si="38"/>
        <v/>
      </c>
      <c r="AE46" s="37"/>
      <c r="AG46" s="17">
        <f t="shared" si="11"/>
        <v>0</v>
      </c>
      <c r="AH46" s="18"/>
      <c r="AI46" s="17" t="str">
        <f t="shared" si="12"/>
        <v/>
      </c>
      <c r="AJ46" s="17" t="str">
        <f t="shared" si="12"/>
        <v/>
      </c>
      <c r="AK46" s="18"/>
      <c r="AL46" s="1" t="str">
        <f t="shared" si="13"/>
        <v/>
      </c>
      <c r="AM46" s="1" t="str">
        <f t="shared" si="14"/>
        <v/>
      </c>
      <c r="AN46" s="1" t="str">
        <f t="shared" si="15"/>
        <v/>
      </c>
      <c r="AO46" s="1" t="str">
        <f t="shared" si="16"/>
        <v/>
      </c>
      <c r="AP46" s="1" t="str">
        <f t="shared" si="17"/>
        <v/>
      </c>
      <c r="AQ46" s="1" t="str">
        <f t="shared" si="18"/>
        <v/>
      </c>
      <c r="AR46" s="1" t="str">
        <f t="shared" si="19"/>
        <v/>
      </c>
      <c r="AS46" s="1" t="str">
        <f t="shared" si="20"/>
        <v/>
      </c>
      <c r="AT46" s="1" t="str">
        <f t="shared" si="21"/>
        <v/>
      </c>
      <c r="AU46" s="1" t="str">
        <f t="shared" si="22"/>
        <v/>
      </c>
      <c r="AV46" s="1" t="str">
        <f t="shared" si="23"/>
        <v/>
      </c>
      <c r="AW46" s="1" t="str">
        <f t="shared" si="24"/>
        <v/>
      </c>
      <c r="AX46" s="1" t="str">
        <f t="shared" si="25"/>
        <v/>
      </c>
      <c r="AY46" s="1" t="str">
        <f t="shared" si="26"/>
        <v/>
      </c>
      <c r="AZ46" s="1" t="str">
        <f t="shared" si="27"/>
        <v/>
      </c>
      <c r="BA46" s="1" t="str">
        <f t="shared" si="28"/>
        <v/>
      </c>
      <c r="BB46" s="1" t="str">
        <f t="shared" si="29"/>
        <v/>
      </c>
      <c r="BC46" s="1" t="str">
        <f t="shared" si="30"/>
        <v/>
      </c>
      <c r="BD46" s="1" t="str">
        <f t="shared" si="31"/>
        <v/>
      </c>
      <c r="BE46" s="1" t="str">
        <f t="shared" si="32"/>
        <v/>
      </c>
      <c r="BF46" s="1" t="str">
        <f t="shared" si="33"/>
        <v/>
      </c>
      <c r="BG46" s="1" t="str">
        <f t="shared" si="34"/>
        <v/>
      </c>
      <c r="BH46" s="1" t="str">
        <f t="shared" si="35"/>
        <v/>
      </c>
      <c r="BI46" s="1" t="str">
        <f t="shared" si="65"/>
        <v/>
      </c>
      <c r="BJ46" s="1" t="str">
        <f t="shared" si="36"/>
        <v/>
      </c>
      <c r="BK46" s="1" t="str">
        <f t="shared" si="37"/>
        <v/>
      </c>
    </row>
    <row r="47" spans="2:63">
      <c r="B47" t="e">
        <f>#REF!</f>
        <v>#REF!</v>
      </c>
      <c r="C47" s="40">
        <v>15</v>
      </c>
      <c r="D47" s="35"/>
      <c r="E47" s="36"/>
      <c r="F47" s="50"/>
      <c r="G47" s="51"/>
      <c r="H47" s="38"/>
      <c r="I47" s="38"/>
      <c r="J47" s="38"/>
      <c r="K47" s="60"/>
      <c r="L47" s="38"/>
      <c r="M47" s="38"/>
      <c r="N47" s="38"/>
      <c r="O47" s="47"/>
      <c r="P47" s="38"/>
      <c r="Q47" s="38"/>
      <c r="R47" s="38"/>
      <c r="S47" s="38"/>
      <c r="T47" s="38"/>
      <c r="U47" s="38"/>
      <c r="V47" s="38"/>
      <c r="W47" s="37"/>
      <c r="X47" s="38"/>
      <c r="Y47" s="38"/>
      <c r="Z47" s="38"/>
      <c r="AA47" s="38"/>
      <c r="AB47" s="38"/>
      <c r="AC47" s="38"/>
      <c r="AD47" s="37" t="str">
        <f t="shared" si="38"/>
        <v/>
      </c>
      <c r="AE47" s="37"/>
      <c r="AG47" s="17">
        <f t="shared" si="11"/>
        <v>0</v>
      </c>
      <c r="AH47" s="18"/>
      <c r="AI47" s="17" t="str">
        <f t="shared" si="12"/>
        <v/>
      </c>
      <c r="AJ47" s="17" t="str">
        <f t="shared" si="12"/>
        <v/>
      </c>
      <c r="AK47" s="18"/>
      <c r="AL47" s="1" t="str">
        <f t="shared" si="13"/>
        <v/>
      </c>
      <c r="AM47" s="1" t="str">
        <f t="shared" si="14"/>
        <v/>
      </c>
      <c r="AN47" s="1" t="str">
        <f t="shared" si="15"/>
        <v/>
      </c>
      <c r="AO47" s="1" t="str">
        <f t="shared" si="16"/>
        <v/>
      </c>
      <c r="AP47" s="1" t="str">
        <f t="shared" si="17"/>
        <v/>
      </c>
      <c r="AQ47" s="1" t="str">
        <f t="shared" si="18"/>
        <v/>
      </c>
      <c r="AR47" s="1" t="str">
        <f t="shared" si="19"/>
        <v/>
      </c>
      <c r="AS47" s="1" t="str">
        <f t="shared" si="20"/>
        <v/>
      </c>
      <c r="AT47" s="1" t="str">
        <f t="shared" si="21"/>
        <v/>
      </c>
      <c r="AU47" s="1" t="str">
        <f t="shared" si="22"/>
        <v/>
      </c>
      <c r="AV47" s="1" t="str">
        <f t="shared" si="23"/>
        <v/>
      </c>
      <c r="AW47" s="1" t="str">
        <f t="shared" si="24"/>
        <v/>
      </c>
      <c r="AX47" s="1" t="str">
        <f t="shared" si="25"/>
        <v/>
      </c>
      <c r="AY47" s="1" t="str">
        <f t="shared" si="26"/>
        <v/>
      </c>
      <c r="AZ47" s="1" t="str">
        <f t="shared" si="27"/>
        <v/>
      </c>
      <c r="BA47" s="1" t="str">
        <f t="shared" si="28"/>
        <v/>
      </c>
      <c r="BB47" s="1" t="str">
        <f t="shared" si="29"/>
        <v/>
      </c>
      <c r="BC47" s="1" t="str">
        <f t="shared" si="30"/>
        <v/>
      </c>
      <c r="BD47" s="1" t="str">
        <f t="shared" si="31"/>
        <v/>
      </c>
      <c r="BE47" s="1" t="str">
        <f t="shared" si="32"/>
        <v/>
      </c>
      <c r="BF47" s="1" t="str">
        <f t="shared" si="33"/>
        <v/>
      </c>
      <c r="BG47" s="1" t="str">
        <f t="shared" si="34"/>
        <v/>
      </c>
      <c r="BH47" s="1" t="str">
        <f t="shared" si="35"/>
        <v/>
      </c>
      <c r="BI47" s="1" t="str">
        <f t="shared" si="65"/>
        <v/>
      </c>
      <c r="BJ47" s="1" t="str">
        <f t="shared" si="36"/>
        <v/>
      </c>
      <c r="BK47" s="1" t="str">
        <f t="shared" si="37"/>
        <v/>
      </c>
    </row>
    <row r="48" spans="2:63">
      <c r="B48" t="e">
        <f>#REF!</f>
        <v>#REF!</v>
      </c>
      <c r="C48" s="40">
        <v>16</v>
      </c>
      <c r="D48" s="35"/>
      <c r="E48" s="36"/>
      <c r="F48" s="50"/>
      <c r="G48" s="51"/>
      <c r="H48" s="38"/>
      <c r="I48" s="38"/>
      <c r="J48" s="38"/>
      <c r="K48" s="60"/>
      <c r="L48" s="38"/>
      <c r="M48" s="38"/>
      <c r="N48" s="38"/>
      <c r="O48" s="47"/>
      <c r="P48" s="38"/>
      <c r="Q48" s="38"/>
      <c r="R48" s="38"/>
      <c r="S48" s="38"/>
      <c r="T48" s="38"/>
      <c r="U48" s="38"/>
      <c r="V48" s="38"/>
      <c r="W48" s="37"/>
      <c r="X48" s="38"/>
      <c r="Y48" s="38"/>
      <c r="Z48" s="38"/>
      <c r="AA48" s="38"/>
      <c r="AB48" s="38"/>
      <c r="AC48" s="38"/>
      <c r="AD48" s="37" t="str">
        <f t="shared" si="38"/>
        <v/>
      </c>
      <c r="AE48" s="37"/>
      <c r="AG48" s="17">
        <f t="shared" si="11"/>
        <v>0</v>
      </c>
      <c r="AH48" s="18"/>
      <c r="AI48" s="17" t="str">
        <f t="shared" si="12"/>
        <v/>
      </c>
      <c r="AJ48" s="17" t="str">
        <f t="shared" si="12"/>
        <v/>
      </c>
      <c r="AK48" s="18"/>
      <c r="AL48" s="1" t="str">
        <f t="shared" si="13"/>
        <v/>
      </c>
      <c r="AM48" s="1" t="str">
        <f t="shared" si="14"/>
        <v/>
      </c>
      <c r="AN48" s="1" t="str">
        <f t="shared" si="15"/>
        <v/>
      </c>
      <c r="AO48" s="1" t="str">
        <f t="shared" si="16"/>
        <v/>
      </c>
      <c r="AP48" s="1" t="str">
        <f t="shared" si="17"/>
        <v/>
      </c>
      <c r="AQ48" s="1" t="str">
        <f t="shared" si="18"/>
        <v/>
      </c>
      <c r="AR48" s="1" t="str">
        <f t="shared" si="19"/>
        <v/>
      </c>
      <c r="AS48" s="1" t="str">
        <f t="shared" si="20"/>
        <v/>
      </c>
      <c r="AT48" s="1" t="str">
        <f t="shared" si="21"/>
        <v/>
      </c>
      <c r="AU48" s="1" t="str">
        <f t="shared" si="22"/>
        <v/>
      </c>
      <c r="AV48" s="1" t="str">
        <f t="shared" si="23"/>
        <v/>
      </c>
      <c r="AW48" s="1" t="str">
        <f t="shared" si="24"/>
        <v/>
      </c>
      <c r="AX48" s="1" t="str">
        <f t="shared" si="25"/>
        <v/>
      </c>
      <c r="AY48" s="1" t="str">
        <f t="shared" si="26"/>
        <v/>
      </c>
      <c r="AZ48" s="1" t="str">
        <f t="shared" si="27"/>
        <v/>
      </c>
      <c r="BA48" s="1" t="str">
        <f t="shared" si="28"/>
        <v/>
      </c>
      <c r="BB48" s="1" t="str">
        <f t="shared" si="29"/>
        <v/>
      </c>
      <c r="BC48" s="1" t="str">
        <f t="shared" si="30"/>
        <v/>
      </c>
      <c r="BD48" s="1" t="str">
        <f t="shared" si="31"/>
        <v/>
      </c>
      <c r="BE48" s="1" t="str">
        <f t="shared" si="32"/>
        <v/>
      </c>
      <c r="BF48" s="1" t="str">
        <f t="shared" si="33"/>
        <v/>
      </c>
      <c r="BG48" s="1" t="str">
        <f t="shared" si="34"/>
        <v/>
      </c>
      <c r="BH48" s="1" t="str">
        <f t="shared" si="35"/>
        <v/>
      </c>
      <c r="BI48" s="1" t="str">
        <f t="shared" si="65"/>
        <v/>
      </c>
      <c r="BJ48" s="1" t="str">
        <f t="shared" si="36"/>
        <v/>
      </c>
      <c r="BK48" s="1" t="str">
        <f t="shared" si="37"/>
        <v/>
      </c>
    </row>
    <row r="49" spans="2:63">
      <c r="B49" t="e">
        <f>#REF!</f>
        <v>#REF!</v>
      </c>
      <c r="C49" s="40">
        <v>17</v>
      </c>
      <c r="D49" s="35"/>
      <c r="E49" s="36"/>
      <c r="F49" s="50"/>
      <c r="G49" s="51"/>
      <c r="H49" s="38"/>
      <c r="I49" s="38"/>
      <c r="J49" s="38"/>
      <c r="K49" s="60"/>
      <c r="L49" s="38"/>
      <c r="M49" s="38"/>
      <c r="N49" s="38"/>
      <c r="O49" s="47"/>
      <c r="P49" s="38"/>
      <c r="Q49" s="38"/>
      <c r="R49" s="38"/>
      <c r="S49" s="38"/>
      <c r="T49" s="38"/>
      <c r="U49" s="38"/>
      <c r="V49" s="38"/>
      <c r="W49" s="37"/>
      <c r="X49" s="38"/>
      <c r="Y49" s="38"/>
      <c r="Z49" s="38"/>
      <c r="AA49" s="38"/>
      <c r="AB49" s="38"/>
      <c r="AC49" s="38"/>
      <c r="AD49" s="37" t="str">
        <f t="shared" si="38"/>
        <v/>
      </c>
      <c r="AE49" s="37"/>
      <c r="AG49" s="17">
        <f t="shared" si="11"/>
        <v>0</v>
      </c>
      <c r="AH49" s="18"/>
      <c r="AI49" s="17" t="str">
        <f t="shared" ref="AI49:AJ92" si="66">IF($D49="","",AI$31)</f>
        <v/>
      </c>
      <c r="AJ49" s="17" t="str">
        <f t="shared" si="66"/>
        <v/>
      </c>
      <c r="AK49" s="18"/>
      <c r="AL49" s="1" t="str">
        <f t="shared" si="13"/>
        <v/>
      </c>
      <c r="AM49" s="1" t="str">
        <f t="shared" si="14"/>
        <v/>
      </c>
      <c r="AN49" s="1" t="str">
        <f t="shared" si="15"/>
        <v/>
      </c>
      <c r="AO49" s="1" t="str">
        <f t="shared" si="16"/>
        <v/>
      </c>
      <c r="AP49" s="1" t="str">
        <f t="shared" si="17"/>
        <v/>
      </c>
      <c r="AQ49" s="1" t="str">
        <f t="shared" si="18"/>
        <v/>
      </c>
      <c r="AR49" s="1" t="str">
        <f t="shared" si="19"/>
        <v/>
      </c>
      <c r="AS49" s="1" t="str">
        <f t="shared" si="20"/>
        <v/>
      </c>
      <c r="AT49" s="1" t="str">
        <f t="shared" si="21"/>
        <v/>
      </c>
      <c r="AU49" s="1" t="str">
        <f t="shared" si="22"/>
        <v/>
      </c>
      <c r="AV49" s="1" t="str">
        <f t="shared" si="23"/>
        <v/>
      </c>
      <c r="AW49" s="1" t="str">
        <f t="shared" si="24"/>
        <v/>
      </c>
      <c r="AX49" s="1" t="str">
        <f t="shared" si="25"/>
        <v/>
      </c>
      <c r="AY49" s="1" t="str">
        <f t="shared" si="26"/>
        <v/>
      </c>
      <c r="AZ49" s="1" t="str">
        <f t="shared" si="27"/>
        <v/>
      </c>
      <c r="BA49" s="1" t="str">
        <f t="shared" si="28"/>
        <v/>
      </c>
      <c r="BB49" s="1" t="str">
        <f t="shared" si="29"/>
        <v/>
      </c>
      <c r="BC49" s="1" t="str">
        <f t="shared" si="30"/>
        <v/>
      </c>
      <c r="BD49" s="1" t="str">
        <f t="shared" si="31"/>
        <v/>
      </c>
      <c r="BE49" s="1" t="str">
        <f t="shared" si="32"/>
        <v/>
      </c>
      <c r="BF49" s="1" t="str">
        <f t="shared" si="33"/>
        <v/>
      </c>
      <c r="BG49" s="1" t="str">
        <f t="shared" si="34"/>
        <v/>
      </c>
      <c r="BH49" s="1" t="str">
        <f t="shared" si="35"/>
        <v/>
      </c>
      <c r="BI49" s="1" t="str">
        <f t="shared" si="65"/>
        <v/>
      </c>
      <c r="BJ49" s="1" t="str">
        <f t="shared" si="36"/>
        <v/>
      </c>
      <c r="BK49" s="1" t="str">
        <f t="shared" si="37"/>
        <v/>
      </c>
    </row>
    <row r="50" spans="2:63">
      <c r="B50" t="e">
        <f>#REF!</f>
        <v>#REF!</v>
      </c>
      <c r="C50" s="40">
        <v>18</v>
      </c>
      <c r="D50" s="35"/>
      <c r="E50" s="36"/>
      <c r="F50" s="50"/>
      <c r="G50" s="51"/>
      <c r="H50" s="38"/>
      <c r="I50" s="38"/>
      <c r="J50" s="38"/>
      <c r="K50" s="60"/>
      <c r="L50" s="38"/>
      <c r="M50" s="38"/>
      <c r="N50" s="38"/>
      <c r="O50" s="47"/>
      <c r="P50" s="38"/>
      <c r="Q50" s="38"/>
      <c r="R50" s="38"/>
      <c r="S50" s="38"/>
      <c r="T50" s="38"/>
      <c r="U50" s="38"/>
      <c r="V50" s="38"/>
      <c r="W50" s="37"/>
      <c r="X50" s="38"/>
      <c r="Y50" s="38"/>
      <c r="Z50" s="38"/>
      <c r="AA50" s="38"/>
      <c r="AB50" s="38"/>
      <c r="AC50" s="38"/>
      <c r="AD50" s="37" t="str">
        <f t="shared" si="38"/>
        <v/>
      </c>
      <c r="AE50" s="37"/>
      <c r="AG50" s="17">
        <f t="shared" si="11"/>
        <v>0</v>
      </c>
      <c r="AH50" s="18"/>
      <c r="AI50" s="17" t="str">
        <f t="shared" si="66"/>
        <v/>
      </c>
      <c r="AJ50" s="17" t="str">
        <f t="shared" si="66"/>
        <v/>
      </c>
      <c r="AK50" s="18"/>
      <c r="AL50" s="1" t="str">
        <f t="shared" si="13"/>
        <v/>
      </c>
      <c r="AM50" s="1" t="str">
        <f t="shared" si="14"/>
        <v/>
      </c>
      <c r="AN50" s="1" t="str">
        <f t="shared" si="15"/>
        <v/>
      </c>
      <c r="AO50" s="1" t="str">
        <f t="shared" si="16"/>
        <v/>
      </c>
      <c r="AP50" s="1" t="str">
        <f t="shared" si="17"/>
        <v/>
      </c>
      <c r="AQ50" s="1" t="str">
        <f t="shared" si="18"/>
        <v/>
      </c>
      <c r="AR50" s="1" t="str">
        <f t="shared" si="19"/>
        <v/>
      </c>
      <c r="AS50" s="1" t="str">
        <f t="shared" si="20"/>
        <v/>
      </c>
      <c r="AT50" s="1" t="str">
        <f t="shared" si="21"/>
        <v/>
      </c>
      <c r="AU50" s="1" t="str">
        <f t="shared" si="22"/>
        <v/>
      </c>
      <c r="AV50" s="1" t="str">
        <f t="shared" si="23"/>
        <v/>
      </c>
      <c r="AW50" s="1" t="str">
        <f t="shared" si="24"/>
        <v/>
      </c>
      <c r="AX50" s="1" t="str">
        <f t="shared" si="25"/>
        <v/>
      </c>
      <c r="AY50" s="1" t="str">
        <f t="shared" si="26"/>
        <v/>
      </c>
      <c r="AZ50" s="1" t="str">
        <f t="shared" si="27"/>
        <v/>
      </c>
      <c r="BA50" s="1" t="str">
        <f t="shared" si="28"/>
        <v/>
      </c>
      <c r="BB50" s="1" t="str">
        <f t="shared" si="29"/>
        <v/>
      </c>
      <c r="BC50" s="1" t="str">
        <f t="shared" si="30"/>
        <v/>
      </c>
      <c r="BD50" s="1" t="str">
        <f t="shared" si="31"/>
        <v/>
      </c>
      <c r="BE50" s="1" t="str">
        <f t="shared" si="32"/>
        <v/>
      </c>
      <c r="BF50" s="1" t="str">
        <f t="shared" si="33"/>
        <v/>
      </c>
      <c r="BG50" s="1" t="str">
        <f t="shared" si="34"/>
        <v/>
      </c>
      <c r="BH50" s="1" t="str">
        <f t="shared" si="35"/>
        <v/>
      </c>
      <c r="BI50" s="1" t="str">
        <f t="shared" si="65"/>
        <v/>
      </c>
      <c r="BJ50" s="1" t="str">
        <f t="shared" si="36"/>
        <v/>
      </c>
      <c r="BK50" s="1" t="str">
        <f t="shared" si="37"/>
        <v/>
      </c>
    </row>
    <row r="51" spans="2:63">
      <c r="B51" t="e">
        <f>#REF!</f>
        <v>#REF!</v>
      </c>
      <c r="C51" s="40">
        <v>19</v>
      </c>
      <c r="D51" s="35"/>
      <c r="E51" s="36"/>
      <c r="F51" s="50"/>
      <c r="G51" s="51"/>
      <c r="H51" s="38"/>
      <c r="I51" s="38"/>
      <c r="J51" s="38"/>
      <c r="K51" s="60"/>
      <c r="L51" s="38"/>
      <c r="M51" s="38"/>
      <c r="N51" s="38"/>
      <c r="O51" s="47"/>
      <c r="P51" s="38"/>
      <c r="Q51" s="38"/>
      <c r="R51" s="38"/>
      <c r="S51" s="38"/>
      <c r="T51" s="38"/>
      <c r="U51" s="38"/>
      <c r="V51" s="38"/>
      <c r="W51" s="37"/>
      <c r="X51" s="38"/>
      <c r="Y51" s="38"/>
      <c r="Z51" s="38"/>
      <c r="AA51" s="38"/>
      <c r="AB51" s="38"/>
      <c r="AC51" s="38"/>
      <c r="AD51" s="37" t="str">
        <f t="shared" si="38"/>
        <v/>
      </c>
      <c r="AE51" s="37"/>
      <c r="AG51" s="17">
        <f t="shared" si="11"/>
        <v>0</v>
      </c>
      <c r="AH51" s="18"/>
      <c r="AI51" s="17" t="str">
        <f t="shared" si="66"/>
        <v/>
      </c>
      <c r="AJ51" s="17" t="str">
        <f t="shared" si="66"/>
        <v/>
      </c>
      <c r="AK51" s="18"/>
      <c r="AL51" s="1" t="str">
        <f t="shared" si="13"/>
        <v/>
      </c>
      <c r="AM51" s="1" t="str">
        <f t="shared" si="14"/>
        <v/>
      </c>
      <c r="AN51" s="1" t="str">
        <f t="shared" si="15"/>
        <v/>
      </c>
      <c r="AO51" s="1" t="str">
        <f t="shared" si="16"/>
        <v/>
      </c>
      <c r="AP51" s="1" t="str">
        <f t="shared" si="17"/>
        <v/>
      </c>
      <c r="AQ51" s="1" t="str">
        <f t="shared" si="18"/>
        <v/>
      </c>
      <c r="AR51" s="1" t="str">
        <f t="shared" si="19"/>
        <v/>
      </c>
      <c r="AS51" s="1" t="str">
        <f t="shared" si="20"/>
        <v/>
      </c>
      <c r="AT51" s="1" t="str">
        <f t="shared" si="21"/>
        <v/>
      </c>
      <c r="AU51" s="1" t="str">
        <f t="shared" si="22"/>
        <v/>
      </c>
      <c r="AV51" s="1" t="str">
        <f t="shared" si="23"/>
        <v/>
      </c>
      <c r="AW51" s="1" t="str">
        <f t="shared" si="24"/>
        <v/>
      </c>
      <c r="AX51" s="1" t="str">
        <f t="shared" si="25"/>
        <v/>
      </c>
      <c r="AY51" s="1" t="str">
        <f t="shared" si="26"/>
        <v/>
      </c>
      <c r="AZ51" s="1" t="str">
        <f t="shared" si="27"/>
        <v/>
      </c>
      <c r="BA51" s="1" t="str">
        <f t="shared" si="28"/>
        <v/>
      </c>
      <c r="BB51" s="1" t="str">
        <f t="shared" si="29"/>
        <v/>
      </c>
      <c r="BC51" s="1" t="str">
        <f t="shared" si="30"/>
        <v/>
      </c>
      <c r="BD51" s="1" t="str">
        <f t="shared" si="31"/>
        <v/>
      </c>
      <c r="BE51" s="1" t="str">
        <f t="shared" si="32"/>
        <v/>
      </c>
      <c r="BF51" s="1" t="str">
        <f t="shared" si="33"/>
        <v/>
      </c>
      <c r="BG51" s="1" t="str">
        <f t="shared" si="34"/>
        <v/>
      </c>
      <c r="BH51" s="1" t="str">
        <f t="shared" si="35"/>
        <v/>
      </c>
      <c r="BI51" s="1" t="str">
        <f t="shared" si="65"/>
        <v/>
      </c>
      <c r="BJ51" s="1" t="str">
        <f t="shared" si="36"/>
        <v/>
      </c>
      <c r="BK51" s="1" t="str">
        <f t="shared" si="37"/>
        <v/>
      </c>
    </row>
    <row r="52" spans="2:63">
      <c r="B52" t="e">
        <f>#REF!</f>
        <v>#REF!</v>
      </c>
      <c r="C52" s="40">
        <v>20</v>
      </c>
      <c r="D52" s="35"/>
      <c r="E52" s="36"/>
      <c r="F52" s="50"/>
      <c r="G52" s="51"/>
      <c r="H52" s="38"/>
      <c r="I52" s="38"/>
      <c r="J52" s="38"/>
      <c r="K52" s="60"/>
      <c r="L52" s="38"/>
      <c r="M52" s="38"/>
      <c r="N52" s="38"/>
      <c r="O52" s="47"/>
      <c r="P52" s="38"/>
      <c r="Q52" s="38"/>
      <c r="R52" s="38"/>
      <c r="S52" s="38"/>
      <c r="T52" s="38"/>
      <c r="U52" s="38"/>
      <c r="V52" s="38"/>
      <c r="W52" s="37"/>
      <c r="X52" s="38"/>
      <c r="Y52" s="38"/>
      <c r="Z52" s="38"/>
      <c r="AA52" s="38"/>
      <c r="AB52" s="38"/>
      <c r="AC52" s="38"/>
      <c r="AD52" s="37" t="str">
        <f t="shared" si="38"/>
        <v/>
      </c>
      <c r="AE52" s="37"/>
      <c r="AG52" s="17">
        <f t="shared" si="11"/>
        <v>0</v>
      </c>
      <c r="AH52" s="18"/>
      <c r="AI52" s="17" t="str">
        <f t="shared" si="66"/>
        <v/>
      </c>
      <c r="AJ52" s="17" t="str">
        <f t="shared" si="66"/>
        <v/>
      </c>
      <c r="AK52" s="18"/>
      <c r="AL52" s="1" t="str">
        <f t="shared" si="13"/>
        <v/>
      </c>
      <c r="AM52" s="1" t="str">
        <f t="shared" si="14"/>
        <v/>
      </c>
      <c r="AN52" s="1" t="str">
        <f t="shared" si="15"/>
        <v/>
      </c>
      <c r="AO52" s="1" t="str">
        <f t="shared" si="16"/>
        <v/>
      </c>
      <c r="AP52" s="1" t="str">
        <f t="shared" si="17"/>
        <v/>
      </c>
      <c r="AQ52" s="1" t="str">
        <f t="shared" si="18"/>
        <v/>
      </c>
      <c r="AR52" s="1" t="str">
        <f t="shared" si="19"/>
        <v/>
      </c>
      <c r="AS52" s="1" t="str">
        <f t="shared" si="20"/>
        <v/>
      </c>
      <c r="AT52" s="1" t="str">
        <f t="shared" si="21"/>
        <v/>
      </c>
      <c r="AU52" s="1" t="str">
        <f t="shared" si="22"/>
        <v/>
      </c>
      <c r="AV52" s="1" t="str">
        <f t="shared" si="23"/>
        <v/>
      </c>
      <c r="AW52" s="1" t="str">
        <f t="shared" si="24"/>
        <v/>
      </c>
      <c r="AX52" s="1" t="str">
        <f t="shared" si="25"/>
        <v/>
      </c>
      <c r="AY52" s="1" t="str">
        <f t="shared" si="26"/>
        <v/>
      </c>
      <c r="AZ52" s="1" t="str">
        <f t="shared" si="27"/>
        <v/>
      </c>
      <c r="BA52" s="1" t="str">
        <f t="shared" si="28"/>
        <v/>
      </c>
      <c r="BB52" s="1" t="str">
        <f t="shared" si="29"/>
        <v/>
      </c>
      <c r="BC52" s="1" t="str">
        <f t="shared" si="30"/>
        <v/>
      </c>
      <c r="BD52" s="1" t="str">
        <f t="shared" si="31"/>
        <v/>
      </c>
      <c r="BE52" s="1" t="str">
        <f t="shared" si="32"/>
        <v/>
      </c>
      <c r="BF52" s="1" t="str">
        <f t="shared" si="33"/>
        <v/>
      </c>
      <c r="BG52" s="1" t="str">
        <f t="shared" si="34"/>
        <v/>
      </c>
      <c r="BH52" s="1" t="str">
        <f t="shared" si="35"/>
        <v/>
      </c>
      <c r="BI52" s="1" t="str">
        <f t="shared" si="65"/>
        <v/>
      </c>
      <c r="BJ52" s="1" t="str">
        <f t="shared" si="36"/>
        <v/>
      </c>
      <c r="BK52" s="1" t="str">
        <f t="shared" si="37"/>
        <v/>
      </c>
    </row>
    <row r="53" spans="2:63">
      <c r="B53" t="e">
        <f>#REF!</f>
        <v>#REF!</v>
      </c>
      <c r="C53" s="40">
        <v>21</v>
      </c>
      <c r="D53" s="35"/>
      <c r="E53" s="36"/>
      <c r="F53" s="50"/>
      <c r="G53" s="51"/>
      <c r="H53" s="38"/>
      <c r="I53" s="38"/>
      <c r="J53" s="38"/>
      <c r="K53" s="60"/>
      <c r="L53" s="38"/>
      <c r="M53" s="38"/>
      <c r="N53" s="38"/>
      <c r="O53" s="47"/>
      <c r="P53" s="38"/>
      <c r="Q53" s="38"/>
      <c r="R53" s="38"/>
      <c r="S53" s="38"/>
      <c r="T53" s="38"/>
      <c r="U53" s="38"/>
      <c r="V53" s="38"/>
      <c r="W53" s="37"/>
      <c r="X53" s="38"/>
      <c r="Y53" s="38"/>
      <c r="Z53" s="38"/>
      <c r="AA53" s="38"/>
      <c r="AB53" s="38"/>
      <c r="AC53" s="38"/>
      <c r="AD53" s="37" t="str">
        <f t="shared" si="38"/>
        <v/>
      </c>
      <c r="AE53" s="37"/>
      <c r="AG53" s="17">
        <f t="shared" si="11"/>
        <v>0</v>
      </c>
      <c r="AH53" s="18"/>
      <c r="AI53" s="17" t="str">
        <f t="shared" si="66"/>
        <v/>
      </c>
      <c r="AJ53" s="17" t="str">
        <f t="shared" si="66"/>
        <v/>
      </c>
      <c r="AK53" s="18"/>
      <c r="AL53" s="1" t="str">
        <f t="shared" si="13"/>
        <v/>
      </c>
      <c r="AM53" s="1" t="str">
        <f t="shared" si="14"/>
        <v/>
      </c>
      <c r="AN53" s="1" t="str">
        <f t="shared" si="15"/>
        <v/>
      </c>
      <c r="AO53" s="1" t="str">
        <f t="shared" si="16"/>
        <v/>
      </c>
      <c r="AP53" s="1" t="str">
        <f t="shared" si="17"/>
        <v/>
      </c>
      <c r="AQ53" s="1" t="str">
        <f t="shared" si="18"/>
        <v/>
      </c>
      <c r="AR53" s="1" t="str">
        <f t="shared" si="19"/>
        <v/>
      </c>
      <c r="AS53" s="1" t="str">
        <f t="shared" si="20"/>
        <v/>
      </c>
      <c r="AT53" s="1" t="str">
        <f t="shared" si="21"/>
        <v/>
      </c>
      <c r="AU53" s="1" t="str">
        <f t="shared" si="22"/>
        <v/>
      </c>
      <c r="AV53" s="1" t="str">
        <f t="shared" si="23"/>
        <v/>
      </c>
      <c r="AW53" s="1" t="str">
        <f t="shared" si="24"/>
        <v/>
      </c>
      <c r="AX53" s="1" t="str">
        <f t="shared" si="25"/>
        <v/>
      </c>
      <c r="AY53" s="1" t="str">
        <f t="shared" si="26"/>
        <v/>
      </c>
      <c r="AZ53" s="1" t="str">
        <f t="shared" si="27"/>
        <v/>
      </c>
      <c r="BA53" s="1" t="str">
        <f t="shared" si="28"/>
        <v/>
      </c>
      <c r="BB53" s="1" t="str">
        <f t="shared" si="29"/>
        <v/>
      </c>
      <c r="BC53" s="1" t="str">
        <f t="shared" si="30"/>
        <v/>
      </c>
      <c r="BD53" s="1" t="str">
        <f t="shared" si="31"/>
        <v/>
      </c>
      <c r="BE53" s="1" t="str">
        <f t="shared" si="32"/>
        <v/>
      </c>
      <c r="BF53" s="1" t="str">
        <f t="shared" si="33"/>
        <v/>
      </c>
      <c r="BG53" s="1" t="str">
        <f t="shared" si="34"/>
        <v/>
      </c>
      <c r="BH53" s="1" t="str">
        <f t="shared" si="35"/>
        <v/>
      </c>
      <c r="BI53" s="1" t="str">
        <f t="shared" si="65"/>
        <v/>
      </c>
      <c r="BJ53" s="1" t="str">
        <f t="shared" si="36"/>
        <v/>
      </c>
      <c r="BK53" s="1" t="str">
        <f t="shared" si="37"/>
        <v/>
      </c>
    </row>
    <row r="54" spans="2:63">
      <c r="B54" t="e">
        <f>#REF!</f>
        <v>#REF!</v>
      </c>
      <c r="C54" s="40">
        <v>22</v>
      </c>
      <c r="D54" s="35"/>
      <c r="E54" s="36"/>
      <c r="F54" s="50"/>
      <c r="G54" s="51"/>
      <c r="H54" s="38"/>
      <c r="I54" s="38"/>
      <c r="J54" s="38"/>
      <c r="K54" s="60"/>
      <c r="L54" s="38"/>
      <c r="M54" s="38"/>
      <c r="N54" s="38"/>
      <c r="O54" s="47"/>
      <c r="P54" s="38"/>
      <c r="Q54" s="38"/>
      <c r="R54" s="38"/>
      <c r="S54" s="38"/>
      <c r="T54" s="38"/>
      <c r="U54" s="38"/>
      <c r="V54" s="38"/>
      <c r="W54" s="37"/>
      <c r="X54" s="38"/>
      <c r="Y54" s="38"/>
      <c r="Z54" s="38"/>
      <c r="AA54" s="38"/>
      <c r="AB54" s="38"/>
      <c r="AC54" s="38"/>
      <c r="AD54" s="37" t="str">
        <f t="shared" si="38"/>
        <v/>
      </c>
      <c r="AE54" s="37"/>
      <c r="AG54" s="17">
        <f t="shared" si="11"/>
        <v>0</v>
      </c>
      <c r="AH54" s="18"/>
      <c r="AI54" s="17" t="str">
        <f t="shared" si="66"/>
        <v/>
      </c>
      <c r="AJ54" s="17" t="str">
        <f t="shared" si="66"/>
        <v/>
      </c>
      <c r="AK54" s="18"/>
      <c r="AL54" s="1" t="str">
        <f t="shared" si="13"/>
        <v/>
      </c>
      <c r="AM54" s="1" t="str">
        <f t="shared" si="14"/>
        <v/>
      </c>
      <c r="AN54" s="1" t="str">
        <f t="shared" si="15"/>
        <v/>
      </c>
      <c r="AO54" s="1" t="str">
        <f t="shared" si="16"/>
        <v/>
      </c>
      <c r="AP54" s="1" t="str">
        <f t="shared" si="17"/>
        <v/>
      </c>
      <c r="AQ54" s="1" t="str">
        <f t="shared" si="18"/>
        <v/>
      </c>
      <c r="AR54" s="1" t="str">
        <f t="shared" si="19"/>
        <v/>
      </c>
      <c r="AS54" s="1" t="str">
        <f t="shared" si="20"/>
        <v/>
      </c>
      <c r="AT54" s="1" t="str">
        <f t="shared" si="21"/>
        <v/>
      </c>
      <c r="AU54" s="1" t="str">
        <f t="shared" si="22"/>
        <v/>
      </c>
      <c r="AV54" s="1" t="str">
        <f t="shared" si="23"/>
        <v/>
      </c>
      <c r="AW54" s="1" t="str">
        <f t="shared" si="24"/>
        <v/>
      </c>
      <c r="AX54" s="1" t="str">
        <f t="shared" si="25"/>
        <v/>
      </c>
      <c r="AY54" s="1" t="str">
        <f t="shared" si="26"/>
        <v/>
      </c>
      <c r="AZ54" s="1" t="str">
        <f t="shared" si="27"/>
        <v/>
      </c>
      <c r="BA54" s="1" t="str">
        <f t="shared" si="28"/>
        <v/>
      </c>
      <c r="BB54" s="1" t="str">
        <f t="shared" si="29"/>
        <v/>
      </c>
      <c r="BC54" s="1" t="str">
        <f t="shared" si="30"/>
        <v/>
      </c>
      <c r="BD54" s="1" t="str">
        <f t="shared" si="31"/>
        <v/>
      </c>
      <c r="BE54" s="1" t="str">
        <f t="shared" si="32"/>
        <v/>
      </c>
      <c r="BF54" s="1" t="str">
        <f t="shared" si="33"/>
        <v/>
      </c>
      <c r="BG54" s="1" t="str">
        <f t="shared" si="34"/>
        <v/>
      </c>
      <c r="BH54" s="1" t="str">
        <f t="shared" si="35"/>
        <v/>
      </c>
      <c r="BI54" s="1" t="str">
        <f t="shared" si="65"/>
        <v/>
      </c>
      <c r="BJ54" s="1" t="str">
        <f t="shared" si="36"/>
        <v/>
      </c>
      <c r="BK54" s="1" t="str">
        <f t="shared" si="37"/>
        <v/>
      </c>
    </row>
    <row r="55" spans="2:63">
      <c r="B55" t="e">
        <f>#REF!</f>
        <v>#REF!</v>
      </c>
      <c r="C55" s="40">
        <v>23</v>
      </c>
      <c r="D55" s="35"/>
      <c r="E55" s="36"/>
      <c r="F55" s="50"/>
      <c r="G55" s="51"/>
      <c r="H55" s="38"/>
      <c r="I55" s="38"/>
      <c r="J55" s="38"/>
      <c r="K55" s="60"/>
      <c r="L55" s="38"/>
      <c r="M55" s="38"/>
      <c r="N55" s="38"/>
      <c r="O55" s="47"/>
      <c r="P55" s="38"/>
      <c r="Q55" s="38"/>
      <c r="R55" s="38"/>
      <c r="S55" s="38"/>
      <c r="T55" s="38"/>
      <c r="U55" s="38"/>
      <c r="V55" s="38"/>
      <c r="W55" s="37"/>
      <c r="X55" s="38"/>
      <c r="Y55" s="38"/>
      <c r="Z55" s="38"/>
      <c r="AA55" s="38"/>
      <c r="AB55" s="38"/>
      <c r="AC55" s="38"/>
      <c r="AD55" s="37" t="str">
        <f t="shared" si="38"/>
        <v/>
      </c>
      <c r="AE55" s="37"/>
      <c r="AG55" s="17">
        <f t="shared" si="11"/>
        <v>0</v>
      </c>
      <c r="AH55" s="18"/>
      <c r="AI55" s="17" t="str">
        <f t="shared" si="66"/>
        <v/>
      </c>
      <c r="AJ55" s="17" t="str">
        <f t="shared" si="66"/>
        <v/>
      </c>
      <c r="AK55" s="18"/>
      <c r="AL55" s="1" t="str">
        <f t="shared" si="13"/>
        <v/>
      </c>
      <c r="AM55" s="1" t="str">
        <f t="shared" si="14"/>
        <v/>
      </c>
      <c r="AN55" s="1" t="str">
        <f t="shared" si="15"/>
        <v/>
      </c>
      <c r="AO55" s="1" t="str">
        <f t="shared" si="16"/>
        <v/>
      </c>
      <c r="AP55" s="1" t="str">
        <f t="shared" si="17"/>
        <v/>
      </c>
      <c r="AQ55" s="1" t="str">
        <f t="shared" si="18"/>
        <v/>
      </c>
      <c r="AR55" s="1" t="str">
        <f t="shared" si="19"/>
        <v/>
      </c>
      <c r="AS55" s="1" t="str">
        <f t="shared" si="20"/>
        <v/>
      </c>
      <c r="AT55" s="1" t="str">
        <f t="shared" si="21"/>
        <v/>
      </c>
      <c r="AU55" s="1" t="str">
        <f t="shared" si="22"/>
        <v/>
      </c>
      <c r="AV55" s="1" t="str">
        <f t="shared" si="23"/>
        <v/>
      </c>
      <c r="AW55" s="1" t="str">
        <f t="shared" si="24"/>
        <v/>
      </c>
      <c r="AX55" s="1" t="str">
        <f t="shared" si="25"/>
        <v/>
      </c>
      <c r="AY55" s="1" t="str">
        <f t="shared" si="26"/>
        <v/>
      </c>
      <c r="AZ55" s="1" t="str">
        <f t="shared" si="27"/>
        <v/>
      </c>
      <c r="BA55" s="1" t="str">
        <f t="shared" si="28"/>
        <v/>
      </c>
      <c r="BB55" s="1" t="str">
        <f t="shared" si="29"/>
        <v/>
      </c>
      <c r="BC55" s="1" t="str">
        <f t="shared" si="30"/>
        <v/>
      </c>
      <c r="BD55" s="1" t="str">
        <f t="shared" si="31"/>
        <v/>
      </c>
      <c r="BE55" s="1" t="str">
        <f t="shared" si="32"/>
        <v/>
      </c>
      <c r="BF55" s="1" t="str">
        <f t="shared" si="33"/>
        <v/>
      </c>
      <c r="BG55" s="1" t="str">
        <f t="shared" si="34"/>
        <v/>
      </c>
      <c r="BH55" s="1" t="str">
        <f t="shared" si="35"/>
        <v/>
      </c>
      <c r="BI55" s="1" t="str">
        <f t="shared" si="65"/>
        <v/>
      </c>
      <c r="BJ55" s="1" t="str">
        <f t="shared" si="36"/>
        <v/>
      </c>
      <c r="BK55" s="1" t="str">
        <f t="shared" si="37"/>
        <v/>
      </c>
    </row>
    <row r="56" spans="2:63">
      <c r="B56" t="e">
        <f>#REF!</f>
        <v>#REF!</v>
      </c>
      <c r="C56" s="40">
        <v>24</v>
      </c>
      <c r="D56" s="35"/>
      <c r="E56" s="36"/>
      <c r="F56" s="50"/>
      <c r="G56" s="51"/>
      <c r="H56" s="38"/>
      <c r="I56" s="38"/>
      <c r="J56" s="38"/>
      <c r="K56" s="60"/>
      <c r="L56" s="38"/>
      <c r="M56" s="38"/>
      <c r="N56" s="38"/>
      <c r="O56" s="47"/>
      <c r="P56" s="38"/>
      <c r="Q56" s="38"/>
      <c r="R56" s="38"/>
      <c r="S56" s="38"/>
      <c r="T56" s="38"/>
      <c r="U56" s="38"/>
      <c r="V56" s="38"/>
      <c r="W56" s="37"/>
      <c r="X56" s="38"/>
      <c r="Y56" s="38"/>
      <c r="Z56" s="38"/>
      <c r="AA56" s="38"/>
      <c r="AB56" s="38"/>
      <c r="AC56" s="38"/>
      <c r="AD56" s="37" t="str">
        <f t="shared" si="38"/>
        <v/>
      </c>
      <c r="AE56" s="37"/>
      <c r="AG56" s="17">
        <f t="shared" si="11"/>
        <v>0</v>
      </c>
      <c r="AH56" s="18"/>
      <c r="AI56" s="17" t="str">
        <f t="shared" si="66"/>
        <v/>
      </c>
      <c r="AJ56" s="17" t="str">
        <f t="shared" si="66"/>
        <v/>
      </c>
      <c r="AK56" s="18"/>
      <c r="AL56" s="1" t="str">
        <f t="shared" si="13"/>
        <v/>
      </c>
      <c r="AM56" s="1" t="str">
        <f t="shared" si="14"/>
        <v/>
      </c>
      <c r="AN56" s="1" t="str">
        <f t="shared" si="15"/>
        <v/>
      </c>
      <c r="AO56" s="1" t="str">
        <f t="shared" si="16"/>
        <v/>
      </c>
      <c r="AP56" s="1" t="str">
        <f t="shared" si="17"/>
        <v/>
      </c>
      <c r="AQ56" s="1" t="str">
        <f t="shared" si="18"/>
        <v/>
      </c>
      <c r="AR56" s="1" t="str">
        <f t="shared" si="19"/>
        <v/>
      </c>
      <c r="AS56" s="1" t="str">
        <f t="shared" si="20"/>
        <v/>
      </c>
      <c r="AT56" s="1" t="str">
        <f t="shared" si="21"/>
        <v/>
      </c>
      <c r="AU56" s="1" t="str">
        <f t="shared" si="22"/>
        <v/>
      </c>
      <c r="AV56" s="1" t="str">
        <f t="shared" si="23"/>
        <v/>
      </c>
      <c r="AW56" s="1" t="str">
        <f t="shared" si="24"/>
        <v/>
      </c>
      <c r="AX56" s="1" t="str">
        <f t="shared" si="25"/>
        <v/>
      </c>
      <c r="AY56" s="1" t="str">
        <f t="shared" si="26"/>
        <v/>
      </c>
      <c r="AZ56" s="1" t="str">
        <f t="shared" si="27"/>
        <v/>
      </c>
      <c r="BA56" s="1" t="str">
        <f t="shared" si="28"/>
        <v/>
      </c>
      <c r="BB56" s="1" t="str">
        <f t="shared" si="29"/>
        <v/>
      </c>
      <c r="BC56" s="1" t="str">
        <f t="shared" si="30"/>
        <v/>
      </c>
      <c r="BD56" s="1" t="str">
        <f t="shared" si="31"/>
        <v/>
      </c>
      <c r="BE56" s="1" t="str">
        <f t="shared" si="32"/>
        <v/>
      </c>
      <c r="BF56" s="1" t="str">
        <f t="shared" si="33"/>
        <v/>
      </c>
      <c r="BG56" s="1" t="str">
        <f t="shared" si="34"/>
        <v/>
      </c>
      <c r="BH56" s="1" t="str">
        <f t="shared" si="35"/>
        <v/>
      </c>
      <c r="BI56" s="1" t="str">
        <f t="shared" si="65"/>
        <v/>
      </c>
      <c r="BJ56" s="1" t="str">
        <f t="shared" si="36"/>
        <v/>
      </c>
      <c r="BK56" s="1" t="str">
        <f t="shared" si="37"/>
        <v/>
      </c>
    </row>
    <row r="57" spans="2:63">
      <c r="B57" t="e">
        <f>#REF!</f>
        <v>#REF!</v>
      </c>
      <c r="C57" s="40">
        <v>25</v>
      </c>
      <c r="D57" s="35"/>
      <c r="E57" s="36"/>
      <c r="F57" s="50"/>
      <c r="G57" s="51"/>
      <c r="H57" s="38"/>
      <c r="I57" s="38"/>
      <c r="J57" s="38"/>
      <c r="K57" s="60"/>
      <c r="L57" s="38"/>
      <c r="M57" s="38"/>
      <c r="N57" s="38"/>
      <c r="O57" s="47"/>
      <c r="P57" s="38"/>
      <c r="Q57" s="38"/>
      <c r="R57" s="38"/>
      <c r="S57" s="38"/>
      <c r="T57" s="38"/>
      <c r="U57" s="38"/>
      <c r="V57" s="38"/>
      <c r="W57" s="37"/>
      <c r="X57" s="38"/>
      <c r="Y57" s="38"/>
      <c r="Z57" s="38"/>
      <c r="AA57" s="38"/>
      <c r="AB57" s="38"/>
      <c r="AC57" s="38"/>
      <c r="AD57" s="37" t="str">
        <f t="shared" si="38"/>
        <v/>
      </c>
      <c r="AE57" s="37"/>
      <c r="AG57" s="17">
        <f t="shared" si="11"/>
        <v>0</v>
      </c>
      <c r="AH57" s="18"/>
      <c r="AI57" s="17" t="str">
        <f t="shared" si="66"/>
        <v/>
      </c>
      <c r="AJ57" s="17" t="str">
        <f t="shared" si="66"/>
        <v/>
      </c>
      <c r="AK57" s="18"/>
      <c r="AL57" s="1" t="str">
        <f t="shared" si="13"/>
        <v/>
      </c>
      <c r="AM57" s="1" t="str">
        <f t="shared" si="14"/>
        <v/>
      </c>
      <c r="AN57" s="1" t="str">
        <f t="shared" si="15"/>
        <v/>
      </c>
      <c r="AO57" s="1" t="str">
        <f t="shared" si="16"/>
        <v/>
      </c>
      <c r="AP57" s="1" t="str">
        <f t="shared" si="17"/>
        <v/>
      </c>
      <c r="AQ57" s="1" t="str">
        <f t="shared" si="18"/>
        <v/>
      </c>
      <c r="AR57" s="1" t="str">
        <f t="shared" si="19"/>
        <v/>
      </c>
      <c r="AS57" s="1" t="str">
        <f t="shared" si="20"/>
        <v/>
      </c>
      <c r="AT57" s="1" t="str">
        <f t="shared" si="21"/>
        <v/>
      </c>
      <c r="AU57" s="1" t="str">
        <f t="shared" si="22"/>
        <v/>
      </c>
      <c r="AV57" s="1" t="str">
        <f t="shared" si="23"/>
        <v/>
      </c>
      <c r="AW57" s="1" t="str">
        <f t="shared" si="24"/>
        <v/>
      </c>
      <c r="AX57" s="1" t="str">
        <f t="shared" si="25"/>
        <v/>
      </c>
      <c r="AY57" s="1" t="str">
        <f t="shared" si="26"/>
        <v/>
      </c>
      <c r="AZ57" s="1" t="str">
        <f t="shared" si="27"/>
        <v/>
      </c>
      <c r="BA57" s="1" t="str">
        <f t="shared" si="28"/>
        <v/>
      </c>
      <c r="BB57" s="1" t="str">
        <f t="shared" si="29"/>
        <v/>
      </c>
      <c r="BC57" s="1" t="str">
        <f t="shared" si="30"/>
        <v/>
      </c>
      <c r="BD57" s="1" t="str">
        <f t="shared" si="31"/>
        <v/>
      </c>
      <c r="BE57" s="1" t="str">
        <f t="shared" si="32"/>
        <v/>
      </c>
      <c r="BF57" s="1" t="str">
        <f t="shared" si="33"/>
        <v/>
      </c>
      <c r="BG57" s="1" t="str">
        <f t="shared" si="34"/>
        <v/>
      </c>
      <c r="BH57" s="1" t="str">
        <f t="shared" si="35"/>
        <v/>
      </c>
      <c r="BI57" s="1" t="str">
        <f t="shared" si="65"/>
        <v/>
      </c>
      <c r="BJ57" s="1" t="str">
        <f t="shared" si="36"/>
        <v/>
      </c>
      <c r="BK57" s="1" t="str">
        <f t="shared" si="37"/>
        <v/>
      </c>
    </row>
    <row r="58" spans="2:63">
      <c r="B58" t="e">
        <f>#REF!</f>
        <v>#REF!</v>
      </c>
      <c r="C58" s="40">
        <v>26</v>
      </c>
      <c r="D58" s="35"/>
      <c r="E58" s="36"/>
      <c r="F58" s="50"/>
      <c r="G58" s="51"/>
      <c r="H58" s="38"/>
      <c r="I58" s="38"/>
      <c r="J58" s="38"/>
      <c r="K58" s="60"/>
      <c r="L58" s="38"/>
      <c r="M58" s="38"/>
      <c r="N58" s="38"/>
      <c r="O58" s="47"/>
      <c r="P58" s="38"/>
      <c r="Q58" s="38"/>
      <c r="R58" s="38"/>
      <c r="S58" s="38"/>
      <c r="T58" s="38"/>
      <c r="U58" s="38"/>
      <c r="V58" s="38"/>
      <c r="W58" s="37"/>
      <c r="X58" s="38"/>
      <c r="Y58" s="38"/>
      <c r="Z58" s="38"/>
      <c r="AA58" s="38"/>
      <c r="AB58" s="38"/>
      <c r="AC58" s="38"/>
      <c r="AD58" s="37" t="str">
        <f t="shared" si="38"/>
        <v/>
      </c>
      <c r="AE58" s="37"/>
      <c r="AG58" s="17">
        <f t="shared" si="11"/>
        <v>0</v>
      </c>
      <c r="AH58" s="18"/>
      <c r="AI58" s="17" t="str">
        <f t="shared" si="66"/>
        <v/>
      </c>
      <c r="AJ58" s="17" t="str">
        <f t="shared" si="66"/>
        <v/>
      </c>
      <c r="AK58" s="18"/>
      <c r="AL58" s="1" t="str">
        <f t="shared" si="13"/>
        <v/>
      </c>
      <c r="AM58" s="1" t="str">
        <f t="shared" si="14"/>
        <v/>
      </c>
      <c r="AN58" s="1" t="str">
        <f t="shared" si="15"/>
        <v/>
      </c>
      <c r="AO58" s="1" t="str">
        <f t="shared" si="16"/>
        <v/>
      </c>
      <c r="AP58" s="1" t="str">
        <f t="shared" si="17"/>
        <v/>
      </c>
      <c r="AQ58" s="1" t="str">
        <f t="shared" si="18"/>
        <v/>
      </c>
      <c r="AR58" s="1" t="str">
        <f t="shared" si="19"/>
        <v/>
      </c>
      <c r="AS58" s="1" t="str">
        <f t="shared" si="20"/>
        <v/>
      </c>
      <c r="AT58" s="1" t="str">
        <f t="shared" si="21"/>
        <v/>
      </c>
      <c r="AU58" s="1" t="str">
        <f t="shared" si="22"/>
        <v/>
      </c>
      <c r="AV58" s="1" t="str">
        <f t="shared" si="23"/>
        <v/>
      </c>
      <c r="AW58" s="1" t="str">
        <f t="shared" si="24"/>
        <v/>
      </c>
      <c r="AX58" s="1" t="str">
        <f t="shared" si="25"/>
        <v/>
      </c>
      <c r="AY58" s="1" t="str">
        <f t="shared" si="26"/>
        <v/>
      </c>
      <c r="AZ58" s="1" t="str">
        <f t="shared" si="27"/>
        <v/>
      </c>
      <c r="BA58" s="1" t="str">
        <f t="shared" si="28"/>
        <v/>
      </c>
      <c r="BB58" s="1" t="str">
        <f t="shared" si="29"/>
        <v/>
      </c>
      <c r="BC58" s="1" t="str">
        <f t="shared" si="30"/>
        <v/>
      </c>
      <c r="BD58" s="1" t="str">
        <f t="shared" si="31"/>
        <v/>
      </c>
      <c r="BE58" s="1" t="str">
        <f t="shared" si="32"/>
        <v/>
      </c>
      <c r="BF58" s="1" t="str">
        <f t="shared" si="33"/>
        <v/>
      </c>
      <c r="BG58" s="1" t="str">
        <f t="shared" si="34"/>
        <v/>
      </c>
      <c r="BH58" s="1" t="str">
        <f t="shared" si="35"/>
        <v/>
      </c>
      <c r="BI58" s="1" t="str">
        <f t="shared" si="65"/>
        <v/>
      </c>
      <c r="BJ58" s="1" t="str">
        <f t="shared" si="36"/>
        <v/>
      </c>
      <c r="BK58" s="1" t="str">
        <f t="shared" si="37"/>
        <v/>
      </c>
    </row>
    <row r="59" spans="2:63">
      <c r="B59" t="e">
        <f>#REF!</f>
        <v>#REF!</v>
      </c>
      <c r="C59" s="40">
        <v>27</v>
      </c>
      <c r="D59" s="35"/>
      <c r="E59" s="36"/>
      <c r="F59" s="50"/>
      <c r="G59" s="51"/>
      <c r="H59" s="38"/>
      <c r="I59" s="38"/>
      <c r="J59" s="38"/>
      <c r="K59" s="60"/>
      <c r="L59" s="38"/>
      <c r="M59" s="38"/>
      <c r="N59" s="38"/>
      <c r="O59" s="47"/>
      <c r="P59" s="38"/>
      <c r="Q59" s="38"/>
      <c r="R59" s="38"/>
      <c r="S59" s="38"/>
      <c r="T59" s="38"/>
      <c r="U59" s="38"/>
      <c r="V59" s="38"/>
      <c r="W59" s="37"/>
      <c r="X59" s="38"/>
      <c r="Y59" s="38"/>
      <c r="Z59" s="38"/>
      <c r="AA59" s="38"/>
      <c r="AB59" s="38"/>
      <c r="AC59" s="38"/>
      <c r="AD59" s="37" t="str">
        <f t="shared" si="38"/>
        <v/>
      </c>
      <c r="AE59" s="37"/>
      <c r="AG59" s="17">
        <f t="shared" si="11"/>
        <v>0</v>
      </c>
      <c r="AH59" s="18"/>
      <c r="AI59" s="17" t="str">
        <f t="shared" si="66"/>
        <v/>
      </c>
      <c r="AJ59" s="17" t="str">
        <f t="shared" si="66"/>
        <v/>
      </c>
      <c r="AK59" s="18"/>
      <c r="AL59" s="1" t="str">
        <f t="shared" si="13"/>
        <v/>
      </c>
      <c r="AM59" s="1" t="str">
        <f t="shared" si="14"/>
        <v/>
      </c>
      <c r="AN59" s="1" t="str">
        <f t="shared" si="15"/>
        <v/>
      </c>
      <c r="AO59" s="1" t="str">
        <f t="shared" si="16"/>
        <v/>
      </c>
      <c r="AP59" s="1" t="str">
        <f t="shared" si="17"/>
        <v/>
      </c>
      <c r="AQ59" s="1" t="str">
        <f t="shared" si="18"/>
        <v/>
      </c>
      <c r="AR59" s="1" t="str">
        <f t="shared" si="19"/>
        <v/>
      </c>
      <c r="AS59" s="1" t="str">
        <f t="shared" si="20"/>
        <v/>
      </c>
      <c r="AT59" s="1" t="str">
        <f t="shared" si="21"/>
        <v/>
      </c>
      <c r="AU59" s="1" t="str">
        <f t="shared" si="22"/>
        <v/>
      </c>
      <c r="AV59" s="1" t="str">
        <f t="shared" si="23"/>
        <v/>
      </c>
      <c r="AW59" s="1" t="str">
        <f t="shared" si="24"/>
        <v/>
      </c>
      <c r="AX59" s="1" t="str">
        <f t="shared" si="25"/>
        <v/>
      </c>
      <c r="AY59" s="1" t="str">
        <f t="shared" si="26"/>
        <v/>
      </c>
      <c r="AZ59" s="1" t="str">
        <f t="shared" si="27"/>
        <v/>
      </c>
      <c r="BA59" s="1" t="str">
        <f t="shared" si="28"/>
        <v/>
      </c>
      <c r="BB59" s="1" t="str">
        <f t="shared" si="29"/>
        <v/>
      </c>
      <c r="BC59" s="1" t="str">
        <f t="shared" si="30"/>
        <v/>
      </c>
      <c r="BD59" s="1" t="str">
        <f t="shared" si="31"/>
        <v/>
      </c>
      <c r="BE59" s="1" t="str">
        <f t="shared" si="32"/>
        <v/>
      </c>
      <c r="BF59" s="1" t="str">
        <f t="shared" si="33"/>
        <v/>
      </c>
      <c r="BG59" s="1" t="str">
        <f t="shared" si="34"/>
        <v/>
      </c>
      <c r="BH59" s="1" t="str">
        <f t="shared" si="35"/>
        <v/>
      </c>
      <c r="BI59" s="1" t="str">
        <f t="shared" si="65"/>
        <v/>
      </c>
      <c r="BJ59" s="1" t="str">
        <f t="shared" si="36"/>
        <v/>
      </c>
      <c r="BK59" s="1" t="str">
        <f t="shared" si="37"/>
        <v/>
      </c>
    </row>
    <row r="60" spans="2:63">
      <c r="B60" t="e">
        <f>#REF!</f>
        <v>#REF!</v>
      </c>
      <c r="C60" s="40">
        <v>28</v>
      </c>
      <c r="D60" s="35"/>
      <c r="E60" s="36"/>
      <c r="F60" s="50"/>
      <c r="G60" s="51"/>
      <c r="H60" s="38"/>
      <c r="I60" s="38"/>
      <c r="J60" s="38"/>
      <c r="K60" s="60"/>
      <c r="L60" s="38"/>
      <c r="M60" s="38"/>
      <c r="N60" s="38"/>
      <c r="O60" s="47"/>
      <c r="P60" s="38"/>
      <c r="Q60" s="38"/>
      <c r="R60" s="38"/>
      <c r="S60" s="38"/>
      <c r="T60" s="38"/>
      <c r="U60" s="38"/>
      <c r="V60" s="38"/>
      <c r="W60" s="37"/>
      <c r="X60" s="38"/>
      <c r="Y60" s="38"/>
      <c r="Z60" s="38"/>
      <c r="AA60" s="38"/>
      <c r="AB60" s="38"/>
      <c r="AC60" s="38"/>
      <c r="AD60" s="37" t="str">
        <f t="shared" si="38"/>
        <v/>
      </c>
      <c r="AE60" s="37"/>
      <c r="AG60" s="17">
        <f t="shared" si="11"/>
        <v>0</v>
      </c>
      <c r="AH60" s="18"/>
      <c r="AI60" s="17" t="str">
        <f t="shared" si="66"/>
        <v/>
      </c>
      <c r="AJ60" s="17" t="str">
        <f t="shared" si="66"/>
        <v/>
      </c>
      <c r="AK60" s="18"/>
      <c r="AL60" s="1" t="str">
        <f t="shared" si="13"/>
        <v/>
      </c>
      <c r="AM60" s="1" t="str">
        <f t="shared" si="14"/>
        <v/>
      </c>
      <c r="AN60" s="1" t="str">
        <f t="shared" si="15"/>
        <v/>
      </c>
      <c r="AO60" s="1" t="str">
        <f t="shared" si="16"/>
        <v/>
      </c>
      <c r="AP60" s="1" t="str">
        <f t="shared" si="17"/>
        <v/>
      </c>
      <c r="AQ60" s="1" t="str">
        <f t="shared" si="18"/>
        <v/>
      </c>
      <c r="AR60" s="1" t="str">
        <f t="shared" si="19"/>
        <v/>
      </c>
      <c r="AS60" s="1" t="str">
        <f t="shared" si="20"/>
        <v/>
      </c>
      <c r="AT60" s="1" t="str">
        <f t="shared" si="21"/>
        <v/>
      </c>
      <c r="AU60" s="1" t="str">
        <f t="shared" si="22"/>
        <v/>
      </c>
      <c r="AV60" s="1" t="str">
        <f t="shared" si="23"/>
        <v/>
      </c>
      <c r="AW60" s="1" t="str">
        <f t="shared" si="24"/>
        <v/>
      </c>
      <c r="AX60" s="1" t="str">
        <f t="shared" si="25"/>
        <v/>
      </c>
      <c r="AY60" s="1" t="str">
        <f t="shared" si="26"/>
        <v/>
      </c>
      <c r="AZ60" s="1" t="str">
        <f t="shared" si="27"/>
        <v/>
      </c>
      <c r="BA60" s="1" t="str">
        <f t="shared" si="28"/>
        <v/>
      </c>
      <c r="BB60" s="1" t="str">
        <f t="shared" si="29"/>
        <v/>
      </c>
      <c r="BC60" s="1" t="str">
        <f t="shared" si="30"/>
        <v/>
      </c>
      <c r="BD60" s="1" t="str">
        <f t="shared" si="31"/>
        <v/>
      </c>
      <c r="BE60" s="1" t="str">
        <f t="shared" si="32"/>
        <v/>
      </c>
      <c r="BF60" s="1" t="str">
        <f t="shared" si="33"/>
        <v/>
      </c>
      <c r="BG60" s="1" t="str">
        <f t="shared" si="34"/>
        <v/>
      </c>
      <c r="BH60" s="1" t="str">
        <f t="shared" si="35"/>
        <v/>
      </c>
      <c r="BI60" s="1" t="str">
        <f t="shared" si="65"/>
        <v/>
      </c>
      <c r="BJ60" s="1" t="str">
        <f t="shared" si="36"/>
        <v/>
      </c>
      <c r="BK60" s="1" t="str">
        <f t="shared" si="37"/>
        <v/>
      </c>
    </row>
    <row r="61" spans="2:63">
      <c r="B61" t="e">
        <f>#REF!</f>
        <v>#REF!</v>
      </c>
      <c r="C61" s="40">
        <v>29</v>
      </c>
      <c r="D61" s="35"/>
      <c r="E61" s="36"/>
      <c r="F61" s="50"/>
      <c r="G61" s="51"/>
      <c r="H61" s="38"/>
      <c r="I61" s="38"/>
      <c r="J61" s="38"/>
      <c r="K61" s="60"/>
      <c r="L61" s="38"/>
      <c r="M61" s="38"/>
      <c r="N61" s="38"/>
      <c r="O61" s="47"/>
      <c r="P61" s="38"/>
      <c r="Q61" s="38"/>
      <c r="R61" s="38"/>
      <c r="S61" s="38"/>
      <c r="T61" s="38"/>
      <c r="U61" s="38"/>
      <c r="V61" s="38"/>
      <c r="W61" s="37"/>
      <c r="X61" s="38"/>
      <c r="Y61" s="38"/>
      <c r="Z61" s="38"/>
      <c r="AA61" s="38"/>
      <c r="AB61" s="38"/>
      <c r="AC61" s="38"/>
      <c r="AD61" s="37" t="str">
        <f t="shared" si="38"/>
        <v/>
      </c>
      <c r="AE61" s="37"/>
      <c r="AG61" s="17">
        <f t="shared" si="11"/>
        <v>0</v>
      </c>
      <c r="AH61" s="18"/>
      <c r="AI61" s="17" t="str">
        <f t="shared" si="66"/>
        <v/>
      </c>
      <c r="AJ61" s="17" t="str">
        <f t="shared" si="66"/>
        <v/>
      </c>
      <c r="AK61" s="18"/>
      <c r="AL61" s="1" t="str">
        <f t="shared" si="13"/>
        <v/>
      </c>
      <c r="AM61" s="1" t="str">
        <f t="shared" si="14"/>
        <v/>
      </c>
      <c r="AN61" s="1" t="str">
        <f t="shared" si="15"/>
        <v/>
      </c>
      <c r="AO61" s="1" t="str">
        <f t="shared" si="16"/>
        <v/>
      </c>
      <c r="AP61" s="1" t="str">
        <f t="shared" si="17"/>
        <v/>
      </c>
      <c r="AQ61" s="1" t="str">
        <f t="shared" si="18"/>
        <v/>
      </c>
      <c r="AR61" s="1" t="str">
        <f t="shared" si="19"/>
        <v/>
      </c>
      <c r="AS61" s="1" t="str">
        <f t="shared" si="20"/>
        <v/>
      </c>
      <c r="AT61" s="1" t="str">
        <f t="shared" si="21"/>
        <v/>
      </c>
      <c r="AU61" s="1" t="str">
        <f t="shared" si="22"/>
        <v/>
      </c>
      <c r="AV61" s="1" t="str">
        <f t="shared" si="23"/>
        <v/>
      </c>
      <c r="AW61" s="1" t="str">
        <f t="shared" si="24"/>
        <v/>
      </c>
      <c r="AX61" s="1" t="str">
        <f t="shared" si="25"/>
        <v/>
      </c>
      <c r="AY61" s="1" t="str">
        <f t="shared" si="26"/>
        <v/>
      </c>
      <c r="AZ61" s="1" t="str">
        <f t="shared" si="27"/>
        <v/>
      </c>
      <c r="BA61" s="1" t="str">
        <f t="shared" si="28"/>
        <v/>
      </c>
      <c r="BB61" s="1" t="str">
        <f t="shared" si="29"/>
        <v/>
      </c>
      <c r="BC61" s="1" t="str">
        <f t="shared" si="30"/>
        <v/>
      </c>
      <c r="BD61" s="1" t="str">
        <f t="shared" si="31"/>
        <v/>
      </c>
      <c r="BE61" s="1" t="str">
        <f t="shared" si="32"/>
        <v/>
      </c>
      <c r="BF61" s="1" t="str">
        <f t="shared" si="33"/>
        <v/>
      </c>
      <c r="BG61" s="1" t="str">
        <f t="shared" si="34"/>
        <v/>
      </c>
      <c r="BH61" s="1" t="str">
        <f t="shared" si="35"/>
        <v/>
      </c>
      <c r="BI61" s="1" t="str">
        <f t="shared" si="65"/>
        <v/>
      </c>
      <c r="BJ61" s="1" t="str">
        <f t="shared" si="36"/>
        <v/>
      </c>
      <c r="BK61" s="1" t="str">
        <f t="shared" si="37"/>
        <v/>
      </c>
    </row>
    <row r="62" spans="2:63">
      <c r="B62" t="e">
        <f>#REF!</f>
        <v>#REF!</v>
      </c>
      <c r="C62" s="40">
        <v>30</v>
      </c>
      <c r="D62" s="35"/>
      <c r="E62" s="36"/>
      <c r="F62" s="50"/>
      <c r="G62" s="51"/>
      <c r="H62" s="38"/>
      <c r="I62" s="38"/>
      <c r="J62" s="38"/>
      <c r="K62" s="60"/>
      <c r="L62" s="38"/>
      <c r="M62" s="38"/>
      <c r="N62" s="38"/>
      <c r="O62" s="47"/>
      <c r="P62" s="38"/>
      <c r="Q62" s="38"/>
      <c r="R62" s="38"/>
      <c r="S62" s="38"/>
      <c r="T62" s="38"/>
      <c r="U62" s="38"/>
      <c r="V62" s="38"/>
      <c r="W62" s="37"/>
      <c r="X62" s="38"/>
      <c r="Y62" s="38"/>
      <c r="Z62" s="38"/>
      <c r="AA62" s="38"/>
      <c r="AB62" s="38"/>
      <c r="AC62" s="38"/>
      <c r="AD62" s="37" t="str">
        <f t="shared" si="38"/>
        <v/>
      </c>
      <c r="AE62" s="37"/>
      <c r="AG62" s="17">
        <f t="shared" si="11"/>
        <v>0</v>
      </c>
      <c r="AH62" s="18"/>
      <c r="AI62" s="17" t="str">
        <f t="shared" si="66"/>
        <v/>
      </c>
      <c r="AJ62" s="17" t="str">
        <f t="shared" si="66"/>
        <v/>
      </c>
      <c r="AK62" s="18"/>
      <c r="AL62" s="1" t="str">
        <f t="shared" si="13"/>
        <v/>
      </c>
      <c r="AM62" s="1" t="str">
        <f t="shared" si="14"/>
        <v/>
      </c>
      <c r="AN62" s="1" t="str">
        <f t="shared" si="15"/>
        <v/>
      </c>
      <c r="AO62" s="1" t="str">
        <f t="shared" si="16"/>
        <v/>
      </c>
      <c r="AP62" s="1" t="str">
        <f t="shared" si="17"/>
        <v/>
      </c>
      <c r="AQ62" s="1" t="str">
        <f t="shared" si="18"/>
        <v/>
      </c>
      <c r="AR62" s="1" t="str">
        <f t="shared" si="19"/>
        <v/>
      </c>
      <c r="AS62" s="1" t="str">
        <f t="shared" si="20"/>
        <v/>
      </c>
      <c r="AT62" s="1" t="str">
        <f t="shared" si="21"/>
        <v/>
      </c>
      <c r="AU62" s="1" t="str">
        <f t="shared" si="22"/>
        <v/>
      </c>
      <c r="AV62" s="1" t="str">
        <f t="shared" si="23"/>
        <v/>
      </c>
      <c r="AW62" s="1" t="str">
        <f t="shared" si="24"/>
        <v/>
      </c>
      <c r="AX62" s="1" t="str">
        <f t="shared" si="25"/>
        <v/>
      </c>
      <c r="AY62" s="1" t="str">
        <f t="shared" si="26"/>
        <v/>
      </c>
      <c r="AZ62" s="1" t="str">
        <f t="shared" si="27"/>
        <v/>
      </c>
      <c r="BA62" s="1" t="str">
        <f t="shared" si="28"/>
        <v/>
      </c>
      <c r="BB62" s="1" t="str">
        <f t="shared" si="29"/>
        <v/>
      </c>
      <c r="BC62" s="1" t="str">
        <f t="shared" si="30"/>
        <v/>
      </c>
      <c r="BD62" s="1" t="str">
        <f t="shared" si="31"/>
        <v/>
      </c>
      <c r="BE62" s="1" t="str">
        <f t="shared" si="32"/>
        <v/>
      </c>
      <c r="BF62" s="1" t="str">
        <f t="shared" si="33"/>
        <v/>
      </c>
      <c r="BG62" s="1" t="str">
        <f t="shared" si="34"/>
        <v/>
      </c>
      <c r="BH62" s="1" t="str">
        <f t="shared" si="35"/>
        <v/>
      </c>
      <c r="BI62" s="1" t="str">
        <f t="shared" si="65"/>
        <v/>
      </c>
      <c r="BJ62" s="1" t="str">
        <f t="shared" si="36"/>
        <v/>
      </c>
      <c r="BK62" s="1" t="str">
        <f t="shared" si="37"/>
        <v/>
      </c>
    </row>
    <row r="63" spans="2:63">
      <c r="B63" t="e">
        <f>#REF!</f>
        <v>#REF!</v>
      </c>
      <c r="C63" s="40">
        <v>31</v>
      </c>
      <c r="D63" s="35"/>
      <c r="E63" s="36"/>
      <c r="F63" s="50"/>
      <c r="G63" s="51"/>
      <c r="H63" s="38"/>
      <c r="I63" s="38"/>
      <c r="J63" s="38"/>
      <c r="K63" s="60"/>
      <c r="L63" s="38"/>
      <c r="M63" s="38"/>
      <c r="N63" s="38"/>
      <c r="O63" s="47"/>
      <c r="P63" s="38"/>
      <c r="Q63" s="38"/>
      <c r="R63" s="38"/>
      <c r="S63" s="38"/>
      <c r="T63" s="38"/>
      <c r="U63" s="38"/>
      <c r="V63" s="38"/>
      <c r="W63" s="37"/>
      <c r="X63" s="38"/>
      <c r="Y63" s="38"/>
      <c r="Z63" s="38"/>
      <c r="AA63" s="38"/>
      <c r="AB63" s="38"/>
      <c r="AC63" s="38"/>
      <c r="AD63" s="37" t="str">
        <f t="shared" si="38"/>
        <v/>
      </c>
      <c r="AE63" s="37"/>
      <c r="AG63" s="17">
        <f t="shared" si="11"/>
        <v>0</v>
      </c>
      <c r="AH63" s="18"/>
      <c r="AI63" s="17" t="str">
        <f t="shared" si="66"/>
        <v/>
      </c>
      <c r="AJ63" s="17" t="str">
        <f t="shared" si="66"/>
        <v/>
      </c>
      <c r="AK63" s="18"/>
      <c r="AL63" s="1" t="str">
        <f t="shared" si="13"/>
        <v/>
      </c>
      <c r="AM63" s="1" t="str">
        <f t="shared" si="14"/>
        <v/>
      </c>
      <c r="AN63" s="1" t="str">
        <f t="shared" si="15"/>
        <v/>
      </c>
      <c r="AO63" s="1" t="str">
        <f t="shared" si="16"/>
        <v/>
      </c>
      <c r="AP63" s="1" t="str">
        <f t="shared" si="17"/>
        <v/>
      </c>
      <c r="AQ63" s="1" t="str">
        <f t="shared" si="18"/>
        <v/>
      </c>
      <c r="AR63" s="1" t="str">
        <f t="shared" si="19"/>
        <v/>
      </c>
      <c r="AS63" s="1" t="str">
        <f t="shared" si="20"/>
        <v/>
      </c>
      <c r="AT63" s="1" t="str">
        <f t="shared" si="21"/>
        <v/>
      </c>
      <c r="AU63" s="1" t="str">
        <f t="shared" si="22"/>
        <v/>
      </c>
      <c r="AV63" s="1" t="str">
        <f t="shared" si="23"/>
        <v/>
      </c>
      <c r="AW63" s="1" t="str">
        <f t="shared" si="24"/>
        <v/>
      </c>
      <c r="AX63" s="1" t="str">
        <f t="shared" si="25"/>
        <v/>
      </c>
      <c r="AY63" s="1" t="str">
        <f t="shared" si="26"/>
        <v/>
      </c>
      <c r="AZ63" s="1" t="str">
        <f t="shared" si="27"/>
        <v/>
      </c>
      <c r="BA63" s="1" t="str">
        <f t="shared" si="28"/>
        <v/>
      </c>
      <c r="BB63" s="1" t="str">
        <f t="shared" si="29"/>
        <v/>
      </c>
      <c r="BC63" s="1" t="str">
        <f t="shared" si="30"/>
        <v/>
      </c>
      <c r="BD63" s="1" t="str">
        <f t="shared" si="31"/>
        <v/>
      </c>
      <c r="BE63" s="1" t="str">
        <f t="shared" si="32"/>
        <v/>
      </c>
      <c r="BF63" s="1" t="str">
        <f t="shared" si="33"/>
        <v/>
      </c>
      <c r="BG63" s="1" t="str">
        <f t="shared" si="34"/>
        <v/>
      </c>
      <c r="BH63" s="1" t="str">
        <f t="shared" si="35"/>
        <v/>
      </c>
      <c r="BI63" s="1" t="str">
        <f t="shared" si="65"/>
        <v/>
      </c>
      <c r="BJ63" s="1" t="str">
        <f t="shared" si="36"/>
        <v/>
      </c>
      <c r="BK63" s="1" t="str">
        <f t="shared" si="37"/>
        <v/>
      </c>
    </row>
    <row r="64" spans="2:63">
      <c r="B64" t="e">
        <f>#REF!</f>
        <v>#REF!</v>
      </c>
      <c r="C64" s="40">
        <v>32</v>
      </c>
      <c r="D64" s="35"/>
      <c r="E64" s="36"/>
      <c r="F64" s="50"/>
      <c r="G64" s="51"/>
      <c r="H64" s="38"/>
      <c r="I64" s="38"/>
      <c r="J64" s="38"/>
      <c r="K64" s="60"/>
      <c r="L64" s="38"/>
      <c r="M64" s="38"/>
      <c r="N64" s="38"/>
      <c r="O64" s="47"/>
      <c r="P64" s="38"/>
      <c r="Q64" s="38"/>
      <c r="R64" s="38"/>
      <c r="S64" s="38"/>
      <c r="T64" s="38"/>
      <c r="U64" s="38"/>
      <c r="V64" s="38"/>
      <c r="W64" s="37"/>
      <c r="X64" s="38"/>
      <c r="Y64" s="38"/>
      <c r="Z64" s="38"/>
      <c r="AA64" s="38"/>
      <c r="AB64" s="38"/>
      <c r="AC64" s="38"/>
      <c r="AD64" s="37" t="str">
        <f t="shared" si="38"/>
        <v/>
      </c>
      <c r="AE64" s="37"/>
      <c r="AG64" s="17">
        <f t="shared" si="11"/>
        <v>0</v>
      </c>
      <c r="AH64" s="18"/>
      <c r="AI64" s="17" t="str">
        <f t="shared" si="66"/>
        <v/>
      </c>
      <c r="AJ64" s="17" t="str">
        <f t="shared" si="66"/>
        <v/>
      </c>
      <c r="AK64" s="18"/>
      <c r="AL64" s="1" t="str">
        <f t="shared" si="13"/>
        <v/>
      </c>
      <c r="AM64" s="1" t="str">
        <f t="shared" si="14"/>
        <v/>
      </c>
      <c r="AN64" s="1" t="str">
        <f t="shared" si="15"/>
        <v/>
      </c>
      <c r="AO64" s="1" t="str">
        <f t="shared" si="16"/>
        <v/>
      </c>
      <c r="AP64" s="1" t="str">
        <f t="shared" si="17"/>
        <v/>
      </c>
      <c r="AQ64" s="1" t="str">
        <f t="shared" si="18"/>
        <v/>
      </c>
      <c r="AR64" s="1" t="str">
        <f t="shared" si="19"/>
        <v/>
      </c>
      <c r="AS64" s="1" t="str">
        <f t="shared" si="20"/>
        <v/>
      </c>
      <c r="AT64" s="1" t="str">
        <f t="shared" si="21"/>
        <v/>
      </c>
      <c r="AU64" s="1" t="str">
        <f t="shared" si="22"/>
        <v/>
      </c>
      <c r="AV64" s="1" t="str">
        <f t="shared" si="23"/>
        <v/>
      </c>
      <c r="AW64" s="1" t="str">
        <f t="shared" si="24"/>
        <v/>
      </c>
      <c r="AX64" s="1" t="str">
        <f t="shared" si="25"/>
        <v/>
      </c>
      <c r="AY64" s="1" t="str">
        <f t="shared" si="26"/>
        <v/>
      </c>
      <c r="AZ64" s="1" t="str">
        <f t="shared" si="27"/>
        <v/>
      </c>
      <c r="BA64" s="1" t="str">
        <f t="shared" si="28"/>
        <v/>
      </c>
      <c r="BB64" s="1" t="str">
        <f t="shared" si="29"/>
        <v/>
      </c>
      <c r="BC64" s="1" t="str">
        <f t="shared" si="30"/>
        <v/>
      </c>
      <c r="BD64" s="1" t="str">
        <f t="shared" si="31"/>
        <v/>
      </c>
      <c r="BE64" s="1" t="str">
        <f t="shared" si="32"/>
        <v/>
      </c>
      <c r="BF64" s="1" t="str">
        <f t="shared" si="33"/>
        <v/>
      </c>
      <c r="BG64" s="1" t="str">
        <f t="shared" si="34"/>
        <v/>
      </c>
      <c r="BH64" s="1" t="str">
        <f t="shared" si="35"/>
        <v/>
      </c>
      <c r="BI64" s="1" t="str">
        <f t="shared" si="65"/>
        <v/>
      </c>
      <c r="BJ64" s="1" t="str">
        <f t="shared" si="36"/>
        <v/>
      </c>
      <c r="BK64" s="1" t="str">
        <f t="shared" si="37"/>
        <v/>
      </c>
    </row>
    <row r="65" spans="2:63">
      <c r="B65" t="e">
        <f>#REF!</f>
        <v>#REF!</v>
      </c>
      <c r="C65" s="40">
        <v>33</v>
      </c>
      <c r="D65" s="35"/>
      <c r="E65" s="36"/>
      <c r="F65" s="50"/>
      <c r="G65" s="51"/>
      <c r="H65" s="38"/>
      <c r="I65" s="38"/>
      <c r="J65" s="38"/>
      <c r="K65" s="60"/>
      <c r="L65" s="38"/>
      <c r="M65" s="38"/>
      <c r="N65" s="38"/>
      <c r="O65" s="47"/>
      <c r="P65" s="38"/>
      <c r="Q65" s="38"/>
      <c r="R65" s="38"/>
      <c r="S65" s="38"/>
      <c r="T65" s="38"/>
      <c r="U65" s="38"/>
      <c r="V65" s="38"/>
      <c r="W65" s="37"/>
      <c r="X65" s="38"/>
      <c r="Y65" s="38"/>
      <c r="Z65" s="38"/>
      <c r="AA65" s="38"/>
      <c r="AB65" s="38"/>
      <c r="AC65" s="38"/>
      <c r="AD65" s="37" t="str">
        <f t="shared" si="38"/>
        <v/>
      </c>
      <c r="AE65" s="37"/>
      <c r="AG65" s="17">
        <f t="shared" ref="AG65:AG92" si="67">IF(D65="",0,1)</f>
        <v>0</v>
      </c>
      <c r="AH65" s="18"/>
      <c r="AI65" s="17" t="str">
        <f t="shared" si="66"/>
        <v/>
      </c>
      <c r="AJ65" s="17" t="str">
        <f t="shared" si="66"/>
        <v/>
      </c>
      <c r="AK65" s="18"/>
      <c r="AL65" s="1" t="str">
        <f t="shared" ref="AL65:AL92" si="68">IF($D65="","",IF(ISERR(MATCH(E65,$AI65:$AJ65)),AL$30,IF(E65="",AL$29,E65)))</f>
        <v/>
      </c>
      <c r="AM65" s="1" t="str">
        <f t="shared" ref="AM65:AM92" si="69">IF($D65="","",IF(ISERR(MATCH(F65,$AI65:$AJ65)),AM$30,IF(F65="",AM$29,F65)))</f>
        <v/>
      </c>
      <c r="AN65" s="1" t="str">
        <f t="shared" ref="AN65:AN92" si="70">IF($D65="","",IF(ISERR(MATCH(G65,$AI65:$AJ65)),AN$30,IF(G65="",AN$29,G65)))</f>
        <v/>
      </c>
      <c r="AO65" s="1" t="str">
        <f t="shared" ref="AO65:AO92" si="71">IF($D65="","",IF(ISERR(H65/3),AO$30,IF(H65="",AO$29,H65)))</f>
        <v/>
      </c>
      <c r="AP65" s="1" t="str">
        <f t="shared" ref="AP65:AP92" si="72">IF($D65="","",IF(ISERR(I65/3),AP$30,IF(I65="",AP$29,I65)))</f>
        <v/>
      </c>
      <c r="AQ65" s="1" t="str">
        <f t="shared" ref="AQ65:AQ92" si="73">IF($D65="","",IF(ISERR(J65/3),AQ$30,IF(J65="",AQ$29,J65)))</f>
        <v/>
      </c>
      <c r="AR65" s="1" t="str">
        <f t="shared" ref="AR65:AR92" si="74">IF($D65="","",IF(ISERR(K65/3),AR$30,IF(K65="",AR$29,K65)))</f>
        <v/>
      </c>
      <c r="AS65" s="1" t="str">
        <f t="shared" ref="AS65:AS92" si="75">IF($D65="","",IF(ISERR(L65/3),AS$30,IF(L65="",AS$29,L65)))</f>
        <v/>
      </c>
      <c r="AT65" s="1" t="str">
        <f t="shared" ref="AT65:AT92" si="76">IF($D65="","",IF(ISERR(M65/3),AT$30,IF(M65="",AT$29,M65)))</f>
        <v/>
      </c>
      <c r="AU65" s="1" t="str">
        <f t="shared" ref="AU65:AU92" si="77">IF($D65="","",IF(ISERR(N65/3),AU$30,IF(N65="",AU$29,N65)))</f>
        <v/>
      </c>
      <c r="AV65" s="1" t="str">
        <f t="shared" ref="AV65:AV92" si="78">IF($D65="","",IF(ISERR(MATCH(O65,$AI65:$AJ65)),AV$30,IF(O65="",AV$29,O65)))</f>
        <v/>
      </c>
      <c r="AW65" s="1" t="str">
        <f t="shared" ref="AW65:AW92" si="79">IF($D65="","",IF(ISERR(P65/3),AW$30,IF(P65="",AW$29,P65)))</f>
        <v/>
      </c>
      <c r="AX65" s="1" t="str">
        <f t="shared" ref="AX65:AX92" si="80">IF($D65="","",IF(ISERR(MATCH(Q65,$AI65:$AJ65)),AX$30,IF(Q65="",AX$29,Q65)))</f>
        <v/>
      </c>
      <c r="AY65" s="1" t="str">
        <f t="shared" ref="AY65:AY92" si="81">IF($D65="","",IF(ISERR(MATCH(R65,$AI65:$AJ65)),AY$30,IF(R65="",AY$29,R65)))</f>
        <v/>
      </c>
      <c r="AZ65" s="1" t="str">
        <f t="shared" ref="AZ65:AZ92" si="82">IF($D65="","",IF(ISERR(MATCH(S65,$AI65:$AJ65)),AZ$30,IF(S65="",AZ$29,S65)))</f>
        <v/>
      </c>
      <c r="BA65" s="1" t="str">
        <f t="shared" ref="BA65:BA92" si="83">IF($D65="","",IF(ISERR(MATCH(T65,$AI65:$AJ65)),BA$30,IF(T65="",BA$29,T65)))</f>
        <v/>
      </c>
      <c r="BB65" s="1" t="str">
        <f t="shared" ref="BB65:BB92" si="84">IF($D65="","",IF(ISERR(MATCH(U65,$AI65:$AJ65)),BB$30,IF(U65="",BB$29,U65)))</f>
        <v/>
      </c>
      <c r="BC65" s="1" t="str">
        <f t="shared" ref="BC65:BC92" si="85">IF($D65="","",IF(ISERR(MATCH(V65,$AI65:$AJ65)),BC$30,IF(V65="",BC$29,V65)))</f>
        <v/>
      </c>
      <c r="BD65" s="1" t="str">
        <f t="shared" ref="BD65:BD92" si="86">IF($D65="","",IF(ISERR(W65/3),BD$30,IF(W65="",BD$29,W65)))</f>
        <v/>
      </c>
      <c r="BE65" s="1" t="str">
        <f t="shared" ref="BE65:BE92" si="87">IF($D65="","",IF(ISERR(MATCH(X65,$AI65:$AJ65)),BE$30,IF(X65="",BE$29,X65)))</f>
        <v/>
      </c>
      <c r="BF65" s="1" t="str">
        <f t="shared" ref="BF65:BF92" si="88">IF($D65="","",IF(ISERR(MATCH(Y65,$AI65:$AJ65)),BF$30,IF(Y65="",BF$29,Y65)))</f>
        <v/>
      </c>
      <c r="BG65" s="1" t="str">
        <f t="shared" ref="BG65:BG92" si="89">IF($D65="","",IF(ISERR(MATCH(Z65,$AI65:$AJ65)),BG$30,IF(Z65="",BG$29,Z65)))</f>
        <v/>
      </c>
      <c r="BH65" s="1" t="str">
        <f t="shared" ref="BH65:BH92" si="90">IF($D65="","",IF(ISERR(MATCH(AA65,$AI65:$AJ65)),BH$30,IF(AA65="",BH$29,AA65)))</f>
        <v/>
      </c>
      <c r="BI65" s="1" t="str">
        <f t="shared" ref="BI65:BI92" si="91">IF($D65="","",IF(ISERR(MATCH(AB65,$AI65:$AJ65)),BI$30,IF(AB65="",BI$29,AB65)))</f>
        <v/>
      </c>
      <c r="BJ65" s="1" t="str">
        <f t="shared" ref="BJ65:BJ92" si="92">IF($D65="","",IF(ISERR(MATCH(AC65,$AI65:$AJ65)),BJ$30,IF(AC65="",BJ$29,AC65)))</f>
        <v/>
      </c>
      <c r="BK65" s="1" t="str">
        <f t="shared" ref="BK65:BK92" si="93">IF($D65="","",IF(ISERR(MATCH(AD65,$AI65:$AJ65)),BK$30,IF(AD65="",BK$29,AD65)))</f>
        <v/>
      </c>
    </row>
    <row r="66" spans="2:63">
      <c r="B66" t="e">
        <f>#REF!</f>
        <v>#REF!</v>
      </c>
      <c r="C66" s="40">
        <v>34</v>
      </c>
      <c r="D66" s="35"/>
      <c r="E66" s="36"/>
      <c r="F66" s="50"/>
      <c r="G66" s="51"/>
      <c r="H66" s="38"/>
      <c r="I66" s="38"/>
      <c r="J66" s="38"/>
      <c r="K66" s="60"/>
      <c r="L66" s="38"/>
      <c r="M66" s="38"/>
      <c r="N66" s="38"/>
      <c r="O66" s="47"/>
      <c r="P66" s="38"/>
      <c r="Q66" s="38"/>
      <c r="R66" s="38"/>
      <c r="S66" s="38"/>
      <c r="T66" s="38"/>
      <c r="U66" s="38"/>
      <c r="V66" s="38"/>
      <c r="W66" s="37"/>
      <c r="X66" s="38"/>
      <c r="Y66" s="38"/>
      <c r="Z66" s="38"/>
      <c r="AA66" s="38"/>
      <c r="AB66" s="38"/>
      <c r="AC66" s="38"/>
      <c r="AD66" s="37" t="str">
        <f t="shared" si="38"/>
        <v/>
      </c>
      <c r="AE66" s="37"/>
      <c r="AG66" s="17">
        <f t="shared" si="67"/>
        <v>0</v>
      </c>
      <c r="AH66" s="18"/>
      <c r="AI66" s="17" t="str">
        <f t="shared" si="66"/>
        <v/>
      </c>
      <c r="AJ66" s="17" t="str">
        <f t="shared" si="66"/>
        <v/>
      </c>
      <c r="AK66" s="18"/>
      <c r="AL66" s="1" t="str">
        <f t="shared" si="68"/>
        <v/>
      </c>
      <c r="AM66" s="1" t="str">
        <f t="shared" si="69"/>
        <v/>
      </c>
      <c r="AN66" s="1" t="str">
        <f t="shared" si="70"/>
        <v/>
      </c>
      <c r="AO66" s="1" t="str">
        <f t="shared" si="71"/>
        <v/>
      </c>
      <c r="AP66" s="1" t="str">
        <f t="shared" si="72"/>
        <v/>
      </c>
      <c r="AQ66" s="1" t="str">
        <f t="shared" si="73"/>
        <v/>
      </c>
      <c r="AR66" s="1" t="str">
        <f t="shared" si="74"/>
        <v/>
      </c>
      <c r="AS66" s="1" t="str">
        <f t="shared" si="75"/>
        <v/>
      </c>
      <c r="AT66" s="1" t="str">
        <f t="shared" si="76"/>
        <v/>
      </c>
      <c r="AU66" s="1" t="str">
        <f t="shared" si="77"/>
        <v/>
      </c>
      <c r="AV66" s="1" t="str">
        <f t="shared" si="78"/>
        <v/>
      </c>
      <c r="AW66" s="1" t="str">
        <f t="shared" si="79"/>
        <v/>
      </c>
      <c r="AX66" s="1" t="str">
        <f t="shared" si="80"/>
        <v/>
      </c>
      <c r="AY66" s="1" t="str">
        <f t="shared" si="81"/>
        <v/>
      </c>
      <c r="AZ66" s="1" t="str">
        <f t="shared" si="82"/>
        <v/>
      </c>
      <c r="BA66" s="1" t="str">
        <f t="shared" si="83"/>
        <v/>
      </c>
      <c r="BB66" s="1" t="str">
        <f t="shared" si="84"/>
        <v/>
      </c>
      <c r="BC66" s="1" t="str">
        <f t="shared" si="85"/>
        <v/>
      </c>
      <c r="BD66" s="1" t="str">
        <f t="shared" si="86"/>
        <v/>
      </c>
      <c r="BE66" s="1" t="str">
        <f t="shared" si="87"/>
        <v/>
      </c>
      <c r="BF66" s="1" t="str">
        <f t="shared" si="88"/>
        <v/>
      </c>
      <c r="BG66" s="1" t="str">
        <f t="shared" si="89"/>
        <v/>
      </c>
      <c r="BH66" s="1" t="str">
        <f t="shared" si="90"/>
        <v/>
      </c>
      <c r="BI66" s="1" t="str">
        <f t="shared" si="91"/>
        <v/>
      </c>
      <c r="BJ66" s="1" t="str">
        <f t="shared" si="92"/>
        <v/>
      </c>
      <c r="BK66" s="1" t="str">
        <f t="shared" si="93"/>
        <v/>
      </c>
    </row>
    <row r="67" spans="2:63">
      <c r="B67" t="e">
        <f>#REF!</f>
        <v>#REF!</v>
      </c>
      <c r="C67" s="40">
        <v>35</v>
      </c>
      <c r="D67" s="35"/>
      <c r="E67" s="36"/>
      <c r="F67" s="50"/>
      <c r="G67" s="51"/>
      <c r="H67" s="38"/>
      <c r="I67" s="38"/>
      <c r="J67" s="38"/>
      <c r="K67" s="60"/>
      <c r="L67" s="38"/>
      <c r="M67" s="38"/>
      <c r="N67" s="38"/>
      <c r="O67" s="47"/>
      <c r="P67" s="38"/>
      <c r="Q67" s="38"/>
      <c r="R67" s="38"/>
      <c r="S67" s="38"/>
      <c r="T67" s="38"/>
      <c r="U67" s="38"/>
      <c r="V67" s="38"/>
      <c r="W67" s="37"/>
      <c r="X67" s="38"/>
      <c r="Y67" s="38"/>
      <c r="Z67" s="38"/>
      <c r="AA67" s="38"/>
      <c r="AB67" s="38"/>
      <c r="AC67" s="38"/>
      <c r="AD67" s="37" t="str">
        <f t="shared" si="38"/>
        <v/>
      </c>
      <c r="AE67" s="37"/>
      <c r="AG67" s="17">
        <f t="shared" si="67"/>
        <v>0</v>
      </c>
      <c r="AH67" s="18"/>
      <c r="AI67" s="17" t="str">
        <f t="shared" si="66"/>
        <v/>
      </c>
      <c r="AJ67" s="17" t="str">
        <f t="shared" si="66"/>
        <v/>
      </c>
      <c r="AK67" s="18"/>
      <c r="AL67" s="1" t="str">
        <f t="shared" si="68"/>
        <v/>
      </c>
      <c r="AM67" s="1" t="str">
        <f t="shared" si="69"/>
        <v/>
      </c>
      <c r="AN67" s="1" t="str">
        <f t="shared" si="70"/>
        <v/>
      </c>
      <c r="AO67" s="1" t="str">
        <f t="shared" si="71"/>
        <v/>
      </c>
      <c r="AP67" s="1" t="str">
        <f t="shared" si="72"/>
        <v/>
      </c>
      <c r="AQ67" s="1" t="str">
        <f t="shared" si="73"/>
        <v/>
      </c>
      <c r="AR67" s="1" t="str">
        <f t="shared" si="74"/>
        <v/>
      </c>
      <c r="AS67" s="1" t="str">
        <f t="shared" si="75"/>
        <v/>
      </c>
      <c r="AT67" s="1" t="str">
        <f t="shared" si="76"/>
        <v/>
      </c>
      <c r="AU67" s="1" t="str">
        <f t="shared" si="77"/>
        <v/>
      </c>
      <c r="AV67" s="1" t="str">
        <f t="shared" si="78"/>
        <v/>
      </c>
      <c r="AW67" s="1" t="str">
        <f t="shared" si="79"/>
        <v/>
      </c>
      <c r="AX67" s="1" t="str">
        <f t="shared" si="80"/>
        <v/>
      </c>
      <c r="AY67" s="1" t="str">
        <f t="shared" si="81"/>
        <v/>
      </c>
      <c r="AZ67" s="1" t="str">
        <f t="shared" si="82"/>
        <v/>
      </c>
      <c r="BA67" s="1" t="str">
        <f t="shared" si="83"/>
        <v/>
      </c>
      <c r="BB67" s="1" t="str">
        <f t="shared" si="84"/>
        <v/>
      </c>
      <c r="BC67" s="1" t="str">
        <f t="shared" si="85"/>
        <v/>
      </c>
      <c r="BD67" s="1" t="str">
        <f t="shared" si="86"/>
        <v/>
      </c>
      <c r="BE67" s="1" t="str">
        <f t="shared" si="87"/>
        <v/>
      </c>
      <c r="BF67" s="1" t="str">
        <f t="shared" si="88"/>
        <v/>
      </c>
      <c r="BG67" s="1" t="str">
        <f t="shared" si="89"/>
        <v/>
      </c>
      <c r="BH67" s="1" t="str">
        <f t="shared" si="90"/>
        <v/>
      </c>
      <c r="BI67" s="1" t="str">
        <f t="shared" si="91"/>
        <v/>
      </c>
      <c r="BJ67" s="1" t="str">
        <f t="shared" si="92"/>
        <v/>
      </c>
      <c r="BK67" s="1" t="str">
        <f t="shared" si="93"/>
        <v/>
      </c>
    </row>
    <row r="68" spans="2:63">
      <c r="B68" t="e">
        <f>#REF!</f>
        <v>#REF!</v>
      </c>
      <c r="C68" s="40">
        <v>36</v>
      </c>
      <c r="D68" s="35"/>
      <c r="E68" s="36"/>
      <c r="F68" s="50"/>
      <c r="G68" s="51"/>
      <c r="H68" s="38"/>
      <c r="I68" s="38"/>
      <c r="J68" s="38"/>
      <c r="K68" s="60"/>
      <c r="L68" s="38"/>
      <c r="M68" s="38"/>
      <c r="N68" s="38"/>
      <c r="O68" s="47"/>
      <c r="P68" s="38"/>
      <c r="Q68" s="38"/>
      <c r="R68" s="38"/>
      <c r="S68" s="38"/>
      <c r="T68" s="38"/>
      <c r="U68" s="38"/>
      <c r="V68" s="38"/>
      <c r="W68" s="37"/>
      <c r="X68" s="38"/>
      <c r="Y68" s="38"/>
      <c r="Z68" s="38"/>
      <c r="AA68" s="38"/>
      <c r="AB68" s="38"/>
      <c r="AC68" s="38"/>
      <c r="AD68" s="37" t="str">
        <f t="shared" si="38"/>
        <v/>
      </c>
      <c r="AE68" s="37"/>
      <c r="AG68" s="17">
        <f t="shared" si="67"/>
        <v>0</v>
      </c>
      <c r="AH68" s="18"/>
      <c r="AI68" s="17" t="str">
        <f t="shared" si="66"/>
        <v/>
      </c>
      <c r="AJ68" s="17" t="str">
        <f t="shared" si="66"/>
        <v/>
      </c>
      <c r="AK68" s="18"/>
      <c r="AL68" s="1" t="str">
        <f t="shared" si="68"/>
        <v/>
      </c>
      <c r="AM68" s="1" t="str">
        <f t="shared" si="69"/>
        <v/>
      </c>
      <c r="AN68" s="1" t="str">
        <f t="shared" si="70"/>
        <v/>
      </c>
      <c r="AO68" s="1" t="str">
        <f t="shared" si="71"/>
        <v/>
      </c>
      <c r="AP68" s="1" t="str">
        <f t="shared" si="72"/>
        <v/>
      </c>
      <c r="AQ68" s="1" t="str">
        <f t="shared" si="73"/>
        <v/>
      </c>
      <c r="AR68" s="1" t="str">
        <f t="shared" si="74"/>
        <v/>
      </c>
      <c r="AS68" s="1" t="str">
        <f t="shared" si="75"/>
        <v/>
      </c>
      <c r="AT68" s="1" t="str">
        <f t="shared" si="76"/>
        <v/>
      </c>
      <c r="AU68" s="1" t="str">
        <f t="shared" si="77"/>
        <v/>
      </c>
      <c r="AV68" s="1" t="str">
        <f t="shared" si="78"/>
        <v/>
      </c>
      <c r="AW68" s="1" t="str">
        <f t="shared" si="79"/>
        <v/>
      </c>
      <c r="AX68" s="1" t="str">
        <f t="shared" si="80"/>
        <v/>
      </c>
      <c r="AY68" s="1" t="str">
        <f t="shared" si="81"/>
        <v/>
      </c>
      <c r="AZ68" s="1" t="str">
        <f t="shared" si="82"/>
        <v/>
      </c>
      <c r="BA68" s="1" t="str">
        <f t="shared" si="83"/>
        <v/>
      </c>
      <c r="BB68" s="1" t="str">
        <f t="shared" si="84"/>
        <v/>
      </c>
      <c r="BC68" s="1" t="str">
        <f t="shared" si="85"/>
        <v/>
      </c>
      <c r="BD68" s="1" t="str">
        <f t="shared" si="86"/>
        <v/>
      </c>
      <c r="BE68" s="1" t="str">
        <f t="shared" si="87"/>
        <v/>
      </c>
      <c r="BF68" s="1" t="str">
        <f t="shared" si="88"/>
        <v/>
      </c>
      <c r="BG68" s="1" t="str">
        <f t="shared" si="89"/>
        <v/>
      </c>
      <c r="BH68" s="1" t="str">
        <f t="shared" si="90"/>
        <v/>
      </c>
      <c r="BI68" s="1" t="str">
        <f t="shared" si="91"/>
        <v/>
      </c>
      <c r="BJ68" s="1" t="str">
        <f t="shared" si="92"/>
        <v/>
      </c>
      <c r="BK68" s="1" t="str">
        <f t="shared" si="93"/>
        <v/>
      </c>
    </row>
    <row r="69" spans="2:63">
      <c r="B69" t="e">
        <f>#REF!</f>
        <v>#REF!</v>
      </c>
      <c r="C69" s="40">
        <v>37</v>
      </c>
      <c r="D69" s="35"/>
      <c r="E69" s="36"/>
      <c r="F69" s="50"/>
      <c r="G69" s="51"/>
      <c r="H69" s="38"/>
      <c r="I69" s="38"/>
      <c r="J69" s="38"/>
      <c r="K69" s="60"/>
      <c r="L69" s="38"/>
      <c r="M69" s="38"/>
      <c r="N69" s="38"/>
      <c r="O69" s="47"/>
      <c r="P69" s="38"/>
      <c r="Q69" s="38"/>
      <c r="R69" s="38"/>
      <c r="S69" s="38"/>
      <c r="T69" s="38"/>
      <c r="U69" s="38"/>
      <c r="V69" s="38"/>
      <c r="W69" s="37"/>
      <c r="X69" s="38"/>
      <c r="Y69" s="38"/>
      <c r="Z69" s="38"/>
      <c r="AA69" s="38"/>
      <c r="AB69" s="38"/>
      <c r="AC69" s="38"/>
      <c r="AD69" s="37" t="str">
        <f t="shared" si="38"/>
        <v/>
      </c>
      <c r="AE69" s="37"/>
      <c r="AG69" s="17">
        <f t="shared" si="67"/>
        <v>0</v>
      </c>
      <c r="AH69" s="18"/>
      <c r="AI69" s="17" t="str">
        <f t="shared" si="66"/>
        <v/>
      </c>
      <c r="AJ69" s="17" t="str">
        <f t="shared" si="66"/>
        <v/>
      </c>
      <c r="AK69" s="18"/>
      <c r="AL69" s="1" t="str">
        <f t="shared" si="68"/>
        <v/>
      </c>
      <c r="AM69" s="1" t="str">
        <f t="shared" si="69"/>
        <v/>
      </c>
      <c r="AN69" s="1" t="str">
        <f t="shared" si="70"/>
        <v/>
      </c>
      <c r="AO69" s="1" t="str">
        <f t="shared" si="71"/>
        <v/>
      </c>
      <c r="AP69" s="1" t="str">
        <f t="shared" si="72"/>
        <v/>
      </c>
      <c r="AQ69" s="1" t="str">
        <f t="shared" si="73"/>
        <v/>
      </c>
      <c r="AR69" s="1" t="str">
        <f t="shared" si="74"/>
        <v/>
      </c>
      <c r="AS69" s="1" t="str">
        <f t="shared" si="75"/>
        <v/>
      </c>
      <c r="AT69" s="1" t="str">
        <f t="shared" si="76"/>
        <v/>
      </c>
      <c r="AU69" s="1" t="str">
        <f t="shared" si="77"/>
        <v/>
      </c>
      <c r="AV69" s="1" t="str">
        <f t="shared" si="78"/>
        <v/>
      </c>
      <c r="AW69" s="1" t="str">
        <f t="shared" si="79"/>
        <v/>
      </c>
      <c r="AX69" s="1" t="str">
        <f t="shared" si="80"/>
        <v/>
      </c>
      <c r="AY69" s="1" t="str">
        <f t="shared" si="81"/>
        <v/>
      </c>
      <c r="AZ69" s="1" t="str">
        <f t="shared" si="82"/>
        <v/>
      </c>
      <c r="BA69" s="1" t="str">
        <f t="shared" si="83"/>
        <v/>
      </c>
      <c r="BB69" s="1" t="str">
        <f t="shared" si="84"/>
        <v/>
      </c>
      <c r="BC69" s="1" t="str">
        <f t="shared" si="85"/>
        <v/>
      </c>
      <c r="BD69" s="1" t="str">
        <f t="shared" si="86"/>
        <v/>
      </c>
      <c r="BE69" s="1" t="str">
        <f t="shared" si="87"/>
        <v/>
      </c>
      <c r="BF69" s="1" t="str">
        <f t="shared" si="88"/>
        <v/>
      </c>
      <c r="BG69" s="1" t="str">
        <f t="shared" si="89"/>
        <v/>
      </c>
      <c r="BH69" s="1" t="str">
        <f t="shared" si="90"/>
        <v/>
      </c>
      <c r="BI69" s="1" t="str">
        <f t="shared" si="91"/>
        <v/>
      </c>
      <c r="BJ69" s="1" t="str">
        <f t="shared" si="92"/>
        <v/>
      </c>
      <c r="BK69" s="1" t="str">
        <f t="shared" si="93"/>
        <v/>
      </c>
    </row>
    <row r="70" spans="2:63">
      <c r="B70" t="e">
        <f>#REF!</f>
        <v>#REF!</v>
      </c>
      <c r="C70" s="40">
        <v>38</v>
      </c>
      <c r="D70" s="35"/>
      <c r="E70" s="36"/>
      <c r="F70" s="50"/>
      <c r="G70" s="51"/>
      <c r="H70" s="38"/>
      <c r="I70" s="38"/>
      <c r="J70" s="38"/>
      <c r="K70" s="60"/>
      <c r="L70" s="38"/>
      <c r="M70" s="38"/>
      <c r="N70" s="38"/>
      <c r="O70" s="47"/>
      <c r="P70" s="38"/>
      <c r="Q70" s="38"/>
      <c r="R70" s="38"/>
      <c r="S70" s="38"/>
      <c r="T70" s="38"/>
      <c r="U70" s="38"/>
      <c r="V70" s="38"/>
      <c r="W70" s="37"/>
      <c r="X70" s="38"/>
      <c r="Y70" s="38"/>
      <c r="Z70" s="38"/>
      <c r="AA70" s="38"/>
      <c r="AB70" s="38"/>
      <c r="AC70" s="38"/>
      <c r="AD70" s="37" t="str">
        <f t="shared" si="38"/>
        <v/>
      </c>
      <c r="AE70" s="37"/>
      <c r="AG70" s="17">
        <f t="shared" si="67"/>
        <v>0</v>
      </c>
      <c r="AH70" s="18"/>
      <c r="AI70" s="17" t="str">
        <f t="shared" si="66"/>
        <v/>
      </c>
      <c r="AJ70" s="17" t="str">
        <f t="shared" si="66"/>
        <v/>
      </c>
      <c r="AK70" s="18"/>
      <c r="AL70" s="1" t="str">
        <f t="shared" si="68"/>
        <v/>
      </c>
      <c r="AM70" s="1" t="str">
        <f t="shared" si="69"/>
        <v/>
      </c>
      <c r="AN70" s="1" t="str">
        <f t="shared" si="70"/>
        <v/>
      </c>
      <c r="AO70" s="1" t="str">
        <f t="shared" si="71"/>
        <v/>
      </c>
      <c r="AP70" s="1" t="str">
        <f t="shared" si="72"/>
        <v/>
      </c>
      <c r="AQ70" s="1" t="str">
        <f t="shared" si="73"/>
        <v/>
      </c>
      <c r="AR70" s="1" t="str">
        <f t="shared" si="74"/>
        <v/>
      </c>
      <c r="AS70" s="1" t="str">
        <f t="shared" si="75"/>
        <v/>
      </c>
      <c r="AT70" s="1" t="str">
        <f t="shared" si="76"/>
        <v/>
      </c>
      <c r="AU70" s="1" t="str">
        <f t="shared" si="77"/>
        <v/>
      </c>
      <c r="AV70" s="1" t="str">
        <f t="shared" si="78"/>
        <v/>
      </c>
      <c r="AW70" s="1" t="str">
        <f t="shared" si="79"/>
        <v/>
      </c>
      <c r="AX70" s="1" t="str">
        <f t="shared" si="80"/>
        <v/>
      </c>
      <c r="AY70" s="1" t="str">
        <f t="shared" si="81"/>
        <v/>
      </c>
      <c r="AZ70" s="1" t="str">
        <f t="shared" si="82"/>
        <v/>
      </c>
      <c r="BA70" s="1" t="str">
        <f t="shared" si="83"/>
        <v/>
      </c>
      <c r="BB70" s="1" t="str">
        <f t="shared" si="84"/>
        <v/>
      </c>
      <c r="BC70" s="1" t="str">
        <f t="shared" si="85"/>
        <v/>
      </c>
      <c r="BD70" s="1" t="str">
        <f t="shared" si="86"/>
        <v/>
      </c>
      <c r="BE70" s="1" t="str">
        <f t="shared" si="87"/>
        <v/>
      </c>
      <c r="BF70" s="1" t="str">
        <f t="shared" si="88"/>
        <v/>
      </c>
      <c r="BG70" s="1" t="str">
        <f t="shared" si="89"/>
        <v/>
      </c>
      <c r="BH70" s="1" t="str">
        <f t="shared" si="90"/>
        <v/>
      </c>
      <c r="BI70" s="1" t="str">
        <f t="shared" si="91"/>
        <v/>
      </c>
      <c r="BJ70" s="1" t="str">
        <f t="shared" si="92"/>
        <v/>
      </c>
      <c r="BK70" s="1" t="str">
        <f t="shared" si="93"/>
        <v/>
      </c>
    </row>
    <row r="71" spans="2:63">
      <c r="B71" t="e">
        <f>#REF!</f>
        <v>#REF!</v>
      </c>
      <c r="C71" s="40">
        <v>39</v>
      </c>
      <c r="D71" s="35"/>
      <c r="E71" s="36"/>
      <c r="F71" s="50"/>
      <c r="G71" s="51"/>
      <c r="H71" s="38"/>
      <c r="I71" s="38"/>
      <c r="J71" s="38"/>
      <c r="K71" s="60"/>
      <c r="L71" s="38"/>
      <c r="M71" s="38"/>
      <c r="N71" s="38"/>
      <c r="O71" s="47"/>
      <c r="P71" s="38"/>
      <c r="Q71" s="38"/>
      <c r="R71" s="38"/>
      <c r="S71" s="38"/>
      <c r="T71" s="38"/>
      <c r="U71" s="38"/>
      <c r="V71" s="38"/>
      <c r="W71" s="37"/>
      <c r="X71" s="38"/>
      <c r="Y71" s="38"/>
      <c r="Z71" s="38"/>
      <c r="AA71" s="38"/>
      <c r="AB71" s="38"/>
      <c r="AC71" s="38"/>
      <c r="AD71" s="37" t="str">
        <f t="shared" si="38"/>
        <v/>
      </c>
      <c r="AE71" s="37"/>
      <c r="AG71" s="17">
        <f t="shared" si="67"/>
        <v>0</v>
      </c>
      <c r="AH71" s="18"/>
      <c r="AI71" s="17" t="str">
        <f t="shared" si="66"/>
        <v/>
      </c>
      <c r="AJ71" s="17" t="str">
        <f t="shared" si="66"/>
        <v/>
      </c>
      <c r="AK71" s="18"/>
      <c r="AL71" s="1" t="str">
        <f t="shared" si="68"/>
        <v/>
      </c>
      <c r="AM71" s="1" t="str">
        <f t="shared" si="69"/>
        <v/>
      </c>
      <c r="AN71" s="1" t="str">
        <f t="shared" si="70"/>
        <v/>
      </c>
      <c r="AO71" s="1" t="str">
        <f t="shared" si="71"/>
        <v/>
      </c>
      <c r="AP71" s="1" t="str">
        <f t="shared" si="72"/>
        <v/>
      </c>
      <c r="AQ71" s="1" t="str">
        <f t="shared" si="73"/>
        <v/>
      </c>
      <c r="AR71" s="1" t="str">
        <f t="shared" si="74"/>
        <v/>
      </c>
      <c r="AS71" s="1" t="str">
        <f t="shared" si="75"/>
        <v/>
      </c>
      <c r="AT71" s="1" t="str">
        <f t="shared" si="76"/>
        <v/>
      </c>
      <c r="AU71" s="1" t="str">
        <f t="shared" si="77"/>
        <v/>
      </c>
      <c r="AV71" s="1" t="str">
        <f t="shared" si="78"/>
        <v/>
      </c>
      <c r="AW71" s="1" t="str">
        <f t="shared" si="79"/>
        <v/>
      </c>
      <c r="AX71" s="1" t="str">
        <f t="shared" si="80"/>
        <v/>
      </c>
      <c r="AY71" s="1" t="str">
        <f t="shared" si="81"/>
        <v/>
      </c>
      <c r="AZ71" s="1" t="str">
        <f t="shared" si="82"/>
        <v/>
      </c>
      <c r="BA71" s="1" t="str">
        <f t="shared" si="83"/>
        <v/>
      </c>
      <c r="BB71" s="1" t="str">
        <f t="shared" si="84"/>
        <v/>
      </c>
      <c r="BC71" s="1" t="str">
        <f t="shared" si="85"/>
        <v/>
      </c>
      <c r="BD71" s="1" t="str">
        <f t="shared" si="86"/>
        <v/>
      </c>
      <c r="BE71" s="1" t="str">
        <f t="shared" si="87"/>
        <v/>
      </c>
      <c r="BF71" s="1" t="str">
        <f t="shared" si="88"/>
        <v/>
      </c>
      <c r="BG71" s="1" t="str">
        <f t="shared" si="89"/>
        <v/>
      </c>
      <c r="BH71" s="1" t="str">
        <f t="shared" si="90"/>
        <v/>
      </c>
      <c r="BI71" s="1" t="str">
        <f t="shared" si="91"/>
        <v/>
      </c>
      <c r="BJ71" s="1" t="str">
        <f t="shared" si="92"/>
        <v/>
      </c>
      <c r="BK71" s="1" t="str">
        <f t="shared" si="93"/>
        <v/>
      </c>
    </row>
    <row r="72" spans="2:63">
      <c r="B72" t="e">
        <f>#REF!</f>
        <v>#REF!</v>
      </c>
      <c r="C72" s="40">
        <v>40</v>
      </c>
      <c r="D72" s="35"/>
      <c r="E72" s="36"/>
      <c r="F72" s="50"/>
      <c r="G72" s="51"/>
      <c r="H72" s="38"/>
      <c r="I72" s="38"/>
      <c r="J72" s="38"/>
      <c r="K72" s="60"/>
      <c r="L72" s="38"/>
      <c r="M72" s="38"/>
      <c r="N72" s="38"/>
      <c r="O72" s="47"/>
      <c r="P72" s="38"/>
      <c r="Q72" s="38"/>
      <c r="R72" s="38"/>
      <c r="S72" s="38"/>
      <c r="T72" s="38"/>
      <c r="U72" s="38"/>
      <c r="V72" s="38"/>
      <c r="W72" s="37"/>
      <c r="X72" s="38"/>
      <c r="Y72" s="38"/>
      <c r="Z72" s="38"/>
      <c r="AA72" s="38"/>
      <c r="AB72" s="38"/>
      <c r="AC72" s="38"/>
      <c r="AD72" s="37" t="str">
        <f t="shared" si="38"/>
        <v/>
      </c>
      <c r="AE72" s="37"/>
      <c r="AG72" s="17">
        <f t="shared" si="67"/>
        <v>0</v>
      </c>
      <c r="AH72" s="18"/>
      <c r="AI72" s="17" t="str">
        <f t="shared" si="66"/>
        <v/>
      </c>
      <c r="AJ72" s="17" t="str">
        <f t="shared" si="66"/>
        <v/>
      </c>
      <c r="AK72" s="18"/>
      <c r="AL72" s="1" t="str">
        <f t="shared" si="68"/>
        <v/>
      </c>
      <c r="AM72" s="1" t="str">
        <f t="shared" si="69"/>
        <v/>
      </c>
      <c r="AN72" s="1" t="str">
        <f t="shared" si="70"/>
        <v/>
      </c>
      <c r="AO72" s="1" t="str">
        <f t="shared" si="71"/>
        <v/>
      </c>
      <c r="AP72" s="1" t="str">
        <f t="shared" si="72"/>
        <v/>
      </c>
      <c r="AQ72" s="1" t="str">
        <f t="shared" si="73"/>
        <v/>
      </c>
      <c r="AR72" s="1" t="str">
        <f t="shared" si="74"/>
        <v/>
      </c>
      <c r="AS72" s="1" t="str">
        <f t="shared" si="75"/>
        <v/>
      </c>
      <c r="AT72" s="1" t="str">
        <f t="shared" si="76"/>
        <v/>
      </c>
      <c r="AU72" s="1" t="str">
        <f t="shared" si="77"/>
        <v/>
      </c>
      <c r="AV72" s="1" t="str">
        <f t="shared" si="78"/>
        <v/>
      </c>
      <c r="AW72" s="1" t="str">
        <f t="shared" si="79"/>
        <v/>
      </c>
      <c r="AX72" s="1" t="str">
        <f t="shared" si="80"/>
        <v/>
      </c>
      <c r="AY72" s="1" t="str">
        <f t="shared" si="81"/>
        <v/>
      </c>
      <c r="AZ72" s="1" t="str">
        <f t="shared" si="82"/>
        <v/>
      </c>
      <c r="BA72" s="1" t="str">
        <f t="shared" si="83"/>
        <v/>
      </c>
      <c r="BB72" s="1" t="str">
        <f t="shared" si="84"/>
        <v/>
      </c>
      <c r="BC72" s="1" t="str">
        <f t="shared" si="85"/>
        <v/>
      </c>
      <c r="BD72" s="1" t="str">
        <f t="shared" si="86"/>
        <v/>
      </c>
      <c r="BE72" s="1" t="str">
        <f t="shared" si="87"/>
        <v/>
      </c>
      <c r="BF72" s="1" t="str">
        <f t="shared" si="88"/>
        <v/>
      </c>
      <c r="BG72" s="1" t="str">
        <f t="shared" si="89"/>
        <v/>
      </c>
      <c r="BH72" s="1" t="str">
        <f t="shared" si="90"/>
        <v/>
      </c>
      <c r="BI72" s="1" t="str">
        <f t="shared" si="91"/>
        <v/>
      </c>
      <c r="BJ72" s="1" t="str">
        <f t="shared" si="92"/>
        <v/>
      </c>
      <c r="BK72" s="1" t="str">
        <f t="shared" si="93"/>
        <v/>
      </c>
    </row>
    <row r="73" spans="2:63">
      <c r="B73" t="e">
        <f>#REF!</f>
        <v>#REF!</v>
      </c>
      <c r="C73" s="40">
        <v>41</v>
      </c>
      <c r="D73" s="35"/>
      <c r="E73" s="36"/>
      <c r="F73" s="50"/>
      <c r="G73" s="51"/>
      <c r="H73" s="38"/>
      <c r="I73" s="38"/>
      <c r="J73" s="38"/>
      <c r="K73" s="60"/>
      <c r="L73" s="38"/>
      <c r="M73" s="38"/>
      <c r="N73" s="38"/>
      <c r="O73" s="47"/>
      <c r="P73" s="38"/>
      <c r="Q73" s="38"/>
      <c r="R73" s="38"/>
      <c r="S73" s="38"/>
      <c r="T73" s="38"/>
      <c r="U73" s="38"/>
      <c r="V73" s="38"/>
      <c r="W73" s="37"/>
      <c r="X73" s="38"/>
      <c r="Y73" s="38"/>
      <c r="Z73" s="38"/>
      <c r="AA73" s="38"/>
      <c r="AB73" s="38"/>
      <c r="AC73" s="38"/>
      <c r="AD73" s="37" t="str">
        <f t="shared" si="38"/>
        <v/>
      </c>
      <c r="AE73" s="37"/>
      <c r="AG73" s="17">
        <f t="shared" si="67"/>
        <v>0</v>
      </c>
      <c r="AH73" s="18"/>
      <c r="AI73" s="17" t="str">
        <f t="shared" si="66"/>
        <v/>
      </c>
      <c r="AJ73" s="17" t="str">
        <f t="shared" si="66"/>
        <v/>
      </c>
      <c r="AK73" s="18"/>
      <c r="AL73" s="1" t="str">
        <f t="shared" si="68"/>
        <v/>
      </c>
      <c r="AM73" s="1" t="str">
        <f t="shared" si="69"/>
        <v/>
      </c>
      <c r="AN73" s="1" t="str">
        <f t="shared" si="70"/>
        <v/>
      </c>
      <c r="AO73" s="1" t="str">
        <f t="shared" si="71"/>
        <v/>
      </c>
      <c r="AP73" s="1" t="str">
        <f t="shared" si="72"/>
        <v/>
      </c>
      <c r="AQ73" s="1" t="str">
        <f t="shared" si="73"/>
        <v/>
      </c>
      <c r="AR73" s="1" t="str">
        <f t="shared" si="74"/>
        <v/>
      </c>
      <c r="AS73" s="1" t="str">
        <f t="shared" si="75"/>
        <v/>
      </c>
      <c r="AT73" s="1" t="str">
        <f t="shared" si="76"/>
        <v/>
      </c>
      <c r="AU73" s="1" t="str">
        <f t="shared" si="77"/>
        <v/>
      </c>
      <c r="AV73" s="1" t="str">
        <f t="shared" si="78"/>
        <v/>
      </c>
      <c r="AW73" s="1" t="str">
        <f t="shared" si="79"/>
        <v/>
      </c>
      <c r="AX73" s="1" t="str">
        <f t="shared" si="80"/>
        <v/>
      </c>
      <c r="AY73" s="1" t="str">
        <f t="shared" si="81"/>
        <v/>
      </c>
      <c r="AZ73" s="1" t="str">
        <f t="shared" si="82"/>
        <v/>
      </c>
      <c r="BA73" s="1" t="str">
        <f t="shared" si="83"/>
        <v/>
      </c>
      <c r="BB73" s="1" t="str">
        <f t="shared" si="84"/>
        <v/>
      </c>
      <c r="BC73" s="1" t="str">
        <f t="shared" si="85"/>
        <v/>
      </c>
      <c r="BD73" s="1" t="str">
        <f t="shared" si="86"/>
        <v/>
      </c>
      <c r="BE73" s="1" t="str">
        <f t="shared" si="87"/>
        <v/>
      </c>
      <c r="BF73" s="1" t="str">
        <f t="shared" si="88"/>
        <v/>
      </c>
      <c r="BG73" s="1" t="str">
        <f t="shared" si="89"/>
        <v/>
      </c>
      <c r="BH73" s="1" t="str">
        <f t="shared" si="90"/>
        <v/>
      </c>
      <c r="BI73" s="1" t="str">
        <f t="shared" si="91"/>
        <v/>
      </c>
      <c r="BJ73" s="1" t="str">
        <f t="shared" si="92"/>
        <v/>
      </c>
      <c r="BK73" s="1" t="str">
        <f t="shared" si="93"/>
        <v/>
      </c>
    </row>
    <row r="74" spans="2:63">
      <c r="B74" t="e">
        <f>#REF!</f>
        <v>#REF!</v>
      </c>
      <c r="C74" s="40">
        <v>42</v>
      </c>
      <c r="D74" s="35"/>
      <c r="E74" s="36"/>
      <c r="F74" s="50"/>
      <c r="G74" s="51"/>
      <c r="H74" s="38"/>
      <c r="I74" s="38"/>
      <c r="J74" s="38"/>
      <c r="K74" s="60"/>
      <c r="L74" s="38"/>
      <c r="M74" s="38"/>
      <c r="N74" s="38"/>
      <c r="O74" s="47"/>
      <c r="P74" s="38"/>
      <c r="Q74" s="38"/>
      <c r="R74" s="38"/>
      <c r="S74" s="38"/>
      <c r="T74" s="38"/>
      <c r="U74" s="38"/>
      <c r="V74" s="38"/>
      <c r="W74" s="37"/>
      <c r="X74" s="38"/>
      <c r="Y74" s="38"/>
      <c r="Z74" s="38"/>
      <c r="AA74" s="38"/>
      <c r="AB74" s="38"/>
      <c r="AC74" s="38"/>
      <c r="AD74" s="37" t="str">
        <f t="shared" si="38"/>
        <v/>
      </c>
      <c r="AE74" s="37"/>
      <c r="AG74" s="17">
        <f t="shared" si="67"/>
        <v>0</v>
      </c>
      <c r="AH74" s="18"/>
      <c r="AI74" s="17" t="str">
        <f t="shared" si="66"/>
        <v/>
      </c>
      <c r="AJ74" s="17" t="str">
        <f t="shared" si="66"/>
        <v/>
      </c>
      <c r="AK74" s="18"/>
      <c r="AL74" s="1" t="str">
        <f t="shared" si="68"/>
        <v/>
      </c>
      <c r="AM74" s="1" t="str">
        <f t="shared" si="69"/>
        <v/>
      </c>
      <c r="AN74" s="1" t="str">
        <f t="shared" si="70"/>
        <v/>
      </c>
      <c r="AO74" s="1" t="str">
        <f t="shared" si="71"/>
        <v/>
      </c>
      <c r="AP74" s="1" t="str">
        <f t="shared" si="72"/>
        <v/>
      </c>
      <c r="AQ74" s="1" t="str">
        <f t="shared" si="73"/>
        <v/>
      </c>
      <c r="AR74" s="1" t="str">
        <f t="shared" si="74"/>
        <v/>
      </c>
      <c r="AS74" s="1" t="str">
        <f t="shared" si="75"/>
        <v/>
      </c>
      <c r="AT74" s="1" t="str">
        <f t="shared" si="76"/>
        <v/>
      </c>
      <c r="AU74" s="1" t="str">
        <f t="shared" si="77"/>
        <v/>
      </c>
      <c r="AV74" s="1" t="str">
        <f t="shared" si="78"/>
        <v/>
      </c>
      <c r="AW74" s="1" t="str">
        <f t="shared" si="79"/>
        <v/>
      </c>
      <c r="AX74" s="1" t="str">
        <f t="shared" si="80"/>
        <v/>
      </c>
      <c r="AY74" s="1" t="str">
        <f t="shared" si="81"/>
        <v/>
      </c>
      <c r="AZ74" s="1" t="str">
        <f t="shared" si="82"/>
        <v/>
      </c>
      <c r="BA74" s="1" t="str">
        <f t="shared" si="83"/>
        <v/>
      </c>
      <c r="BB74" s="1" t="str">
        <f t="shared" si="84"/>
        <v/>
      </c>
      <c r="BC74" s="1" t="str">
        <f t="shared" si="85"/>
        <v/>
      </c>
      <c r="BD74" s="1" t="str">
        <f t="shared" si="86"/>
        <v/>
      </c>
      <c r="BE74" s="1" t="str">
        <f t="shared" si="87"/>
        <v/>
      </c>
      <c r="BF74" s="1" t="str">
        <f t="shared" si="88"/>
        <v/>
      </c>
      <c r="BG74" s="1" t="str">
        <f t="shared" si="89"/>
        <v/>
      </c>
      <c r="BH74" s="1" t="str">
        <f t="shared" si="90"/>
        <v/>
      </c>
      <c r="BI74" s="1" t="str">
        <f t="shared" si="91"/>
        <v/>
      </c>
      <c r="BJ74" s="1" t="str">
        <f t="shared" si="92"/>
        <v/>
      </c>
      <c r="BK74" s="1" t="str">
        <f t="shared" si="93"/>
        <v/>
      </c>
    </row>
    <row r="75" spans="2:63">
      <c r="B75" t="e">
        <f>#REF!</f>
        <v>#REF!</v>
      </c>
      <c r="C75" s="40">
        <v>43</v>
      </c>
      <c r="D75" s="35"/>
      <c r="E75" s="36"/>
      <c r="F75" s="50"/>
      <c r="G75" s="51"/>
      <c r="H75" s="38"/>
      <c r="I75" s="38"/>
      <c r="J75" s="38"/>
      <c r="K75" s="60"/>
      <c r="L75" s="38"/>
      <c r="M75" s="38"/>
      <c r="N75" s="38"/>
      <c r="O75" s="47"/>
      <c r="P75" s="38"/>
      <c r="Q75" s="38"/>
      <c r="R75" s="38"/>
      <c r="S75" s="38"/>
      <c r="T75" s="38"/>
      <c r="U75" s="38"/>
      <c r="V75" s="38"/>
      <c r="W75" s="37"/>
      <c r="X75" s="38"/>
      <c r="Y75" s="38"/>
      <c r="Z75" s="38"/>
      <c r="AA75" s="38"/>
      <c r="AB75" s="38"/>
      <c r="AC75" s="38"/>
      <c r="AD75" s="37" t="str">
        <f t="shared" si="38"/>
        <v/>
      </c>
      <c r="AE75" s="37"/>
      <c r="AG75" s="17">
        <f t="shared" si="67"/>
        <v>0</v>
      </c>
      <c r="AH75" s="18"/>
      <c r="AI75" s="17" t="str">
        <f t="shared" si="66"/>
        <v/>
      </c>
      <c r="AJ75" s="17" t="str">
        <f t="shared" si="66"/>
        <v/>
      </c>
      <c r="AK75" s="18"/>
      <c r="AL75" s="1" t="str">
        <f t="shared" si="68"/>
        <v/>
      </c>
      <c r="AM75" s="1" t="str">
        <f t="shared" si="69"/>
        <v/>
      </c>
      <c r="AN75" s="1" t="str">
        <f t="shared" si="70"/>
        <v/>
      </c>
      <c r="AO75" s="1" t="str">
        <f t="shared" si="71"/>
        <v/>
      </c>
      <c r="AP75" s="1" t="str">
        <f t="shared" si="72"/>
        <v/>
      </c>
      <c r="AQ75" s="1" t="str">
        <f t="shared" si="73"/>
        <v/>
      </c>
      <c r="AR75" s="1" t="str">
        <f t="shared" si="74"/>
        <v/>
      </c>
      <c r="AS75" s="1" t="str">
        <f t="shared" si="75"/>
        <v/>
      </c>
      <c r="AT75" s="1" t="str">
        <f t="shared" si="76"/>
        <v/>
      </c>
      <c r="AU75" s="1" t="str">
        <f t="shared" si="77"/>
        <v/>
      </c>
      <c r="AV75" s="1" t="str">
        <f t="shared" si="78"/>
        <v/>
      </c>
      <c r="AW75" s="1" t="str">
        <f t="shared" si="79"/>
        <v/>
      </c>
      <c r="AX75" s="1" t="str">
        <f t="shared" si="80"/>
        <v/>
      </c>
      <c r="AY75" s="1" t="str">
        <f t="shared" si="81"/>
        <v/>
      </c>
      <c r="AZ75" s="1" t="str">
        <f t="shared" si="82"/>
        <v/>
      </c>
      <c r="BA75" s="1" t="str">
        <f t="shared" si="83"/>
        <v/>
      </c>
      <c r="BB75" s="1" t="str">
        <f t="shared" si="84"/>
        <v/>
      </c>
      <c r="BC75" s="1" t="str">
        <f t="shared" si="85"/>
        <v/>
      </c>
      <c r="BD75" s="1" t="str">
        <f t="shared" si="86"/>
        <v/>
      </c>
      <c r="BE75" s="1" t="str">
        <f t="shared" si="87"/>
        <v/>
      </c>
      <c r="BF75" s="1" t="str">
        <f t="shared" si="88"/>
        <v/>
      </c>
      <c r="BG75" s="1" t="str">
        <f t="shared" si="89"/>
        <v/>
      </c>
      <c r="BH75" s="1" t="str">
        <f t="shared" si="90"/>
        <v/>
      </c>
      <c r="BI75" s="1" t="str">
        <f t="shared" si="91"/>
        <v/>
      </c>
      <c r="BJ75" s="1" t="str">
        <f t="shared" si="92"/>
        <v/>
      </c>
      <c r="BK75" s="1" t="str">
        <f t="shared" si="93"/>
        <v/>
      </c>
    </row>
    <row r="76" spans="2:63">
      <c r="B76" t="e">
        <f>#REF!</f>
        <v>#REF!</v>
      </c>
      <c r="C76" s="40">
        <v>44</v>
      </c>
      <c r="D76" s="35"/>
      <c r="E76" s="36"/>
      <c r="F76" s="50"/>
      <c r="G76" s="51"/>
      <c r="H76" s="38"/>
      <c r="I76" s="38"/>
      <c r="J76" s="38"/>
      <c r="K76" s="60"/>
      <c r="L76" s="38"/>
      <c r="M76" s="38"/>
      <c r="N76" s="38"/>
      <c r="O76" s="47"/>
      <c r="P76" s="38"/>
      <c r="Q76" s="38"/>
      <c r="R76" s="38"/>
      <c r="S76" s="38"/>
      <c r="T76" s="38"/>
      <c r="U76" s="38"/>
      <c r="V76" s="38"/>
      <c r="W76" s="37"/>
      <c r="X76" s="38"/>
      <c r="Y76" s="38"/>
      <c r="Z76" s="38"/>
      <c r="AA76" s="38"/>
      <c r="AB76" s="38"/>
      <c r="AC76" s="38"/>
      <c r="AD76" s="37" t="str">
        <f t="shared" si="38"/>
        <v/>
      </c>
      <c r="AE76" s="37"/>
      <c r="AG76" s="17">
        <f t="shared" si="67"/>
        <v>0</v>
      </c>
      <c r="AH76" s="18"/>
      <c r="AI76" s="17" t="str">
        <f t="shared" si="66"/>
        <v/>
      </c>
      <c r="AJ76" s="17" t="str">
        <f t="shared" si="66"/>
        <v/>
      </c>
      <c r="AK76" s="18"/>
      <c r="AL76" s="1" t="str">
        <f t="shared" si="68"/>
        <v/>
      </c>
      <c r="AM76" s="1" t="str">
        <f t="shared" si="69"/>
        <v/>
      </c>
      <c r="AN76" s="1" t="str">
        <f t="shared" si="70"/>
        <v/>
      </c>
      <c r="AO76" s="1" t="str">
        <f t="shared" si="71"/>
        <v/>
      </c>
      <c r="AP76" s="1" t="str">
        <f t="shared" si="72"/>
        <v/>
      </c>
      <c r="AQ76" s="1" t="str">
        <f t="shared" si="73"/>
        <v/>
      </c>
      <c r="AR76" s="1" t="str">
        <f t="shared" si="74"/>
        <v/>
      </c>
      <c r="AS76" s="1" t="str">
        <f t="shared" si="75"/>
        <v/>
      </c>
      <c r="AT76" s="1" t="str">
        <f t="shared" si="76"/>
        <v/>
      </c>
      <c r="AU76" s="1" t="str">
        <f t="shared" si="77"/>
        <v/>
      </c>
      <c r="AV76" s="1" t="str">
        <f t="shared" si="78"/>
        <v/>
      </c>
      <c r="AW76" s="1" t="str">
        <f t="shared" si="79"/>
        <v/>
      </c>
      <c r="AX76" s="1" t="str">
        <f t="shared" si="80"/>
        <v/>
      </c>
      <c r="AY76" s="1" t="str">
        <f t="shared" si="81"/>
        <v/>
      </c>
      <c r="AZ76" s="1" t="str">
        <f t="shared" si="82"/>
        <v/>
      </c>
      <c r="BA76" s="1" t="str">
        <f t="shared" si="83"/>
        <v/>
      </c>
      <c r="BB76" s="1" t="str">
        <f t="shared" si="84"/>
        <v/>
      </c>
      <c r="BC76" s="1" t="str">
        <f t="shared" si="85"/>
        <v/>
      </c>
      <c r="BD76" s="1" t="str">
        <f t="shared" si="86"/>
        <v/>
      </c>
      <c r="BE76" s="1" t="str">
        <f t="shared" si="87"/>
        <v/>
      </c>
      <c r="BF76" s="1" t="str">
        <f t="shared" si="88"/>
        <v/>
      </c>
      <c r="BG76" s="1" t="str">
        <f t="shared" si="89"/>
        <v/>
      </c>
      <c r="BH76" s="1" t="str">
        <f t="shared" si="90"/>
        <v/>
      </c>
      <c r="BI76" s="1" t="str">
        <f t="shared" si="91"/>
        <v/>
      </c>
      <c r="BJ76" s="1" t="str">
        <f t="shared" si="92"/>
        <v/>
      </c>
      <c r="BK76" s="1" t="str">
        <f t="shared" si="93"/>
        <v/>
      </c>
    </row>
    <row r="77" spans="2:63">
      <c r="B77" t="e">
        <f>#REF!</f>
        <v>#REF!</v>
      </c>
      <c r="C77" s="40">
        <v>45</v>
      </c>
      <c r="D77" s="35"/>
      <c r="E77" s="36"/>
      <c r="F77" s="50"/>
      <c r="G77" s="51"/>
      <c r="H77" s="38"/>
      <c r="I77" s="38"/>
      <c r="J77" s="38"/>
      <c r="K77" s="60"/>
      <c r="L77" s="38"/>
      <c r="M77" s="38"/>
      <c r="N77" s="38"/>
      <c r="O77" s="47"/>
      <c r="P77" s="38"/>
      <c r="Q77" s="38"/>
      <c r="R77" s="38"/>
      <c r="S77" s="38"/>
      <c r="T77" s="38"/>
      <c r="U77" s="38"/>
      <c r="V77" s="38"/>
      <c r="W77" s="37"/>
      <c r="X77" s="38"/>
      <c r="Y77" s="38"/>
      <c r="Z77" s="38"/>
      <c r="AA77" s="38"/>
      <c r="AB77" s="38"/>
      <c r="AC77" s="38"/>
      <c r="AD77" s="37" t="str">
        <f t="shared" si="38"/>
        <v/>
      </c>
      <c r="AE77" s="37"/>
      <c r="AG77" s="17">
        <f t="shared" si="67"/>
        <v>0</v>
      </c>
      <c r="AH77" s="18"/>
      <c r="AI77" s="17" t="str">
        <f t="shared" si="66"/>
        <v/>
      </c>
      <c r="AJ77" s="17" t="str">
        <f t="shared" si="66"/>
        <v/>
      </c>
      <c r="AK77" s="18"/>
      <c r="AL77" s="1" t="str">
        <f t="shared" si="68"/>
        <v/>
      </c>
      <c r="AM77" s="1" t="str">
        <f t="shared" si="69"/>
        <v/>
      </c>
      <c r="AN77" s="1" t="str">
        <f t="shared" si="70"/>
        <v/>
      </c>
      <c r="AO77" s="1" t="str">
        <f t="shared" si="71"/>
        <v/>
      </c>
      <c r="AP77" s="1" t="str">
        <f t="shared" si="72"/>
        <v/>
      </c>
      <c r="AQ77" s="1" t="str">
        <f t="shared" si="73"/>
        <v/>
      </c>
      <c r="AR77" s="1" t="str">
        <f t="shared" si="74"/>
        <v/>
      </c>
      <c r="AS77" s="1" t="str">
        <f t="shared" si="75"/>
        <v/>
      </c>
      <c r="AT77" s="1" t="str">
        <f t="shared" si="76"/>
        <v/>
      </c>
      <c r="AU77" s="1" t="str">
        <f t="shared" si="77"/>
        <v/>
      </c>
      <c r="AV77" s="1" t="str">
        <f t="shared" si="78"/>
        <v/>
      </c>
      <c r="AW77" s="1" t="str">
        <f t="shared" si="79"/>
        <v/>
      </c>
      <c r="AX77" s="1" t="str">
        <f t="shared" si="80"/>
        <v/>
      </c>
      <c r="AY77" s="1" t="str">
        <f t="shared" si="81"/>
        <v/>
      </c>
      <c r="AZ77" s="1" t="str">
        <f t="shared" si="82"/>
        <v/>
      </c>
      <c r="BA77" s="1" t="str">
        <f t="shared" si="83"/>
        <v/>
      </c>
      <c r="BB77" s="1" t="str">
        <f t="shared" si="84"/>
        <v/>
      </c>
      <c r="BC77" s="1" t="str">
        <f t="shared" si="85"/>
        <v/>
      </c>
      <c r="BD77" s="1" t="str">
        <f t="shared" si="86"/>
        <v/>
      </c>
      <c r="BE77" s="1" t="str">
        <f t="shared" si="87"/>
        <v/>
      </c>
      <c r="BF77" s="1" t="str">
        <f t="shared" si="88"/>
        <v/>
      </c>
      <c r="BG77" s="1" t="str">
        <f t="shared" si="89"/>
        <v/>
      </c>
      <c r="BH77" s="1" t="str">
        <f t="shared" si="90"/>
        <v/>
      </c>
      <c r="BI77" s="1" t="str">
        <f t="shared" si="91"/>
        <v/>
      </c>
      <c r="BJ77" s="1" t="str">
        <f t="shared" si="92"/>
        <v/>
      </c>
      <c r="BK77" s="1" t="str">
        <f t="shared" si="93"/>
        <v/>
      </c>
    </row>
    <row r="78" spans="2:63">
      <c r="B78" t="e">
        <f>#REF!</f>
        <v>#REF!</v>
      </c>
      <c r="C78" s="40">
        <v>46</v>
      </c>
      <c r="D78" s="35"/>
      <c r="E78" s="36"/>
      <c r="F78" s="50"/>
      <c r="G78" s="51"/>
      <c r="H78" s="38"/>
      <c r="I78" s="38"/>
      <c r="J78" s="38"/>
      <c r="K78" s="60"/>
      <c r="L78" s="38"/>
      <c r="M78" s="38"/>
      <c r="N78" s="38"/>
      <c r="O78" s="47"/>
      <c r="P78" s="38"/>
      <c r="Q78" s="38"/>
      <c r="R78" s="38"/>
      <c r="S78" s="38"/>
      <c r="T78" s="38"/>
      <c r="U78" s="38"/>
      <c r="V78" s="38"/>
      <c r="W78" s="37"/>
      <c r="X78" s="38"/>
      <c r="Y78" s="38"/>
      <c r="Z78" s="38"/>
      <c r="AA78" s="38"/>
      <c r="AB78" s="38"/>
      <c r="AC78" s="38"/>
      <c r="AD78" s="37" t="str">
        <f t="shared" si="38"/>
        <v/>
      </c>
      <c r="AE78" s="37"/>
      <c r="AG78" s="17">
        <f t="shared" si="67"/>
        <v>0</v>
      </c>
      <c r="AH78" s="18"/>
      <c r="AI78" s="17" t="str">
        <f t="shared" si="66"/>
        <v/>
      </c>
      <c r="AJ78" s="17" t="str">
        <f t="shared" si="66"/>
        <v/>
      </c>
      <c r="AK78" s="18"/>
      <c r="AL78" s="1" t="str">
        <f t="shared" si="68"/>
        <v/>
      </c>
      <c r="AM78" s="1" t="str">
        <f t="shared" si="69"/>
        <v/>
      </c>
      <c r="AN78" s="1" t="str">
        <f t="shared" si="70"/>
        <v/>
      </c>
      <c r="AO78" s="1" t="str">
        <f t="shared" si="71"/>
        <v/>
      </c>
      <c r="AP78" s="1" t="str">
        <f t="shared" si="72"/>
        <v/>
      </c>
      <c r="AQ78" s="1" t="str">
        <f t="shared" si="73"/>
        <v/>
      </c>
      <c r="AR78" s="1" t="str">
        <f t="shared" si="74"/>
        <v/>
      </c>
      <c r="AS78" s="1" t="str">
        <f t="shared" si="75"/>
        <v/>
      </c>
      <c r="AT78" s="1" t="str">
        <f t="shared" si="76"/>
        <v/>
      </c>
      <c r="AU78" s="1" t="str">
        <f t="shared" si="77"/>
        <v/>
      </c>
      <c r="AV78" s="1" t="str">
        <f t="shared" si="78"/>
        <v/>
      </c>
      <c r="AW78" s="1" t="str">
        <f t="shared" si="79"/>
        <v/>
      </c>
      <c r="AX78" s="1" t="str">
        <f t="shared" si="80"/>
        <v/>
      </c>
      <c r="AY78" s="1" t="str">
        <f t="shared" si="81"/>
        <v/>
      </c>
      <c r="AZ78" s="1" t="str">
        <f t="shared" si="82"/>
        <v/>
      </c>
      <c r="BA78" s="1" t="str">
        <f t="shared" si="83"/>
        <v/>
      </c>
      <c r="BB78" s="1" t="str">
        <f t="shared" si="84"/>
        <v/>
      </c>
      <c r="BC78" s="1" t="str">
        <f t="shared" si="85"/>
        <v/>
      </c>
      <c r="BD78" s="1" t="str">
        <f t="shared" si="86"/>
        <v/>
      </c>
      <c r="BE78" s="1" t="str">
        <f t="shared" si="87"/>
        <v/>
      </c>
      <c r="BF78" s="1" t="str">
        <f t="shared" si="88"/>
        <v/>
      </c>
      <c r="BG78" s="1" t="str">
        <f t="shared" si="89"/>
        <v/>
      </c>
      <c r="BH78" s="1" t="str">
        <f t="shared" si="90"/>
        <v/>
      </c>
      <c r="BI78" s="1" t="str">
        <f t="shared" si="91"/>
        <v/>
      </c>
      <c r="BJ78" s="1" t="str">
        <f t="shared" si="92"/>
        <v/>
      </c>
      <c r="BK78" s="1" t="str">
        <f t="shared" si="93"/>
        <v/>
      </c>
    </row>
    <row r="79" spans="2:63">
      <c r="B79" t="e">
        <f>#REF!</f>
        <v>#REF!</v>
      </c>
      <c r="C79" s="40">
        <v>47</v>
      </c>
      <c r="D79" s="35"/>
      <c r="E79" s="36"/>
      <c r="F79" s="50"/>
      <c r="G79" s="51"/>
      <c r="H79" s="38"/>
      <c r="I79" s="38"/>
      <c r="J79" s="38"/>
      <c r="K79" s="60"/>
      <c r="L79" s="38"/>
      <c r="M79" s="38"/>
      <c r="N79" s="38"/>
      <c r="O79" s="47"/>
      <c r="P79" s="38"/>
      <c r="Q79" s="38"/>
      <c r="R79" s="38"/>
      <c r="S79" s="38"/>
      <c r="T79" s="38"/>
      <c r="U79" s="38"/>
      <c r="V79" s="38"/>
      <c r="W79" s="37"/>
      <c r="X79" s="38"/>
      <c r="Y79" s="38"/>
      <c r="Z79" s="38"/>
      <c r="AA79" s="38"/>
      <c r="AB79" s="38"/>
      <c r="AC79" s="38"/>
      <c r="AD79" s="37" t="str">
        <f t="shared" si="38"/>
        <v/>
      </c>
      <c r="AE79" s="37"/>
      <c r="AG79" s="17">
        <f t="shared" si="67"/>
        <v>0</v>
      </c>
      <c r="AH79" s="18"/>
      <c r="AI79" s="17" t="str">
        <f t="shared" si="66"/>
        <v/>
      </c>
      <c r="AJ79" s="17" t="str">
        <f t="shared" si="66"/>
        <v/>
      </c>
      <c r="AK79" s="18"/>
      <c r="AL79" s="1" t="str">
        <f t="shared" si="68"/>
        <v/>
      </c>
      <c r="AM79" s="1" t="str">
        <f t="shared" si="69"/>
        <v/>
      </c>
      <c r="AN79" s="1" t="str">
        <f t="shared" si="70"/>
        <v/>
      </c>
      <c r="AO79" s="1" t="str">
        <f t="shared" si="71"/>
        <v/>
      </c>
      <c r="AP79" s="1" t="str">
        <f t="shared" si="72"/>
        <v/>
      </c>
      <c r="AQ79" s="1" t="str">
        <f t="shared" si="73"/>
        <v/>
      </c>
      <c r="AR79" s="1" t="str">
        <f t="shared" si="74"/>
        <v/>
      </c>
      <c r="AS79" s="1" t="str">
        <f t="shared" si="75"/>
        <v/>
      </c>
      <c r="AT79" s="1" t="str">
        <f t="shared" si="76"/>
        <v/>
      </c>
      <c r="AU79" s="1" t="str">
        <f t="shared" si="77"/>
        <v/>
      </c>
      <c r="AV79" s="1" t="str">
        <f t="shared" si="78"/>
        <v/>
      </c>
      <c r="AW79" s="1" t="str">
        <f t="shared" si="79"/>
        <v/>
      </c>
      <c r="AX79" s="1" t="str">
        <f t="shared" si="80"/>
        <v/>
      </c>
      <c r="AY79" s="1" t="str">
        <f t="shared" si="81"/>
        <v/>
      </c>
      <c r="AZ79" s="1" t="str">
        <f t="shared" si="82"/>
        <v/>
      </c>
      <c r="BA79" s="1" t="str">
        <f t="shared" si="83"/>
        <v/>
      </c>
      <c r="BB79" s="1" t="str">
        <f t="shared" si="84"/>
        <v/>
      </c>
      <c r="BC79" s="1" t="str">
        <f t="shared" si="85"/>
        <v/>
      </c>
      <c r="BD79" s="1" t="str">
        <f t="shared" si="86"/>
        <v/>
      </c>
      <c r="BE79" s="1" t="str">
        <f t="shared" si="87"/>
        <v/>
      </c>
      <c r="BF79" s="1" t="str">
        <f t="shared" si="88"/>
        <v/>
      </c>
      <c r="BG79" s="1" t="str">
        <f t="shared" si="89"/>
        <v/>
      </c>
      <c r="BH79" s="1" t="str">
        <f t="shared" si="90"/>
        <v/>
      </c>
      <c r="BI79" s="1" t="str">
        <f t="shared" si="91"/>
        <v/>
      </c>
      <c r="BJ79" s="1" t="str">
        <f t="shared" si="92"/>
        <v/>
      </c>
      <c r="BK79" s="1" t="str">
        <f t="shared" si="93"/>
        <v/>
      </c>
    </row>
    <row r="80" spans="2:63">
      <c r="B80" t="e">
        <f>#REF!</f>
        <v>#REF!</v>
      </c>
      <c r="C80" s="40">
        <v>48</v>
      </c>
      <c r="D80" s="35"/>
      <c r="E80" s="36"/>
      <c r="F80" s="50"/>
      <c r="G80" s="51"/>
      <c r="H80" s="38"/>
      <c r="I80" s="38"/>
      <c r="J80" s="38"/>
      <c r="K80" s="60"/>
      <c r="L80" s="38"/>
      <c r="M80" s="38"/>
      <c r="N80" s="38"/>
      <c r="O80" s="47"/>
      <c r="P80" s="38"/>
      <c r="Q80" s="38"/>
      <c r="R80" s="38"/>
      <c r="S80" s="38"/>
      <c r="T80" s="38"/>
      <c r="U80" s="38"/>
      <c r="V80" s="38"/>
      <c r="W80" s="37"/>
      <c r="X80" s="38"/>
      <c r="Y80" s="38"/>
      <c r="Z80" s="38"/>
      <c r="AA80" s="38"/>
      <c r="AB80" s="38"/>
      <c r="AC80" s="38"/>
      <c r="AD80" s="37" t="str">
        <f t="shared" si="38"/>
        <v/>
      </c>
      <c r="AE80" s="37"/>
      <c r="AG80" s="17">
        <f t="shared" si="67"/>
        <v>0</v>
      </c>
      <c r="AH80" s="18"/>
      <c r="AI80" s="17" t="str">
        <f t="shared" si="66"/>
        <v/>
      </c>
      <c r="AJ80" s="17" t="str">
        <f t="shared" si="66"/>
        <v/>
      </c>
      <c r="AK80" s="18"/>
      <c r="AL80" s="1" t="str">
        <f t="shared" si="68"/>
        <v/>
      </c>
      <c r="AM80" s="1" t="str">
        <f t="shared" si="69"/>
        <v/>
      </c>
      <c r="AN80" s="1" t="str">
        <f t="shared" si="70"/>
        <v/>
      </c>
      <c r="AO80" s="1" t="str">
        <f t="shared" si="71"/>
        <v/>
      </c>
      <c r="AP80" s="1" t="str">
        <f t="shared" si="72"/>
        <v/>
      </c>
      <c r="AQ80" s="1" t="str">
        <f t="shared" si="73"/>
        <v/>
      </c>
      <c r="AR80" s="1" t="str">
        <f t="shared" si="74"/>
        <v/>
      </c>
      <c r="AS80" s="1" t="str">
        <f t="shared" si="75"/>
        <v/>
      </c>
      <c r="AT80" s="1" t="str">
        <f t="shared" si="76"/>
        <v/>
      </c>
      <c r="AU80" s="1" t="str">
        <f t="shared" si="77"/>
        <v/>
      </c>
      <c r="AV80" s="1" t="str">
        <f t="shared" si="78"/>
        <v/>
      </c>
      <c r="AW80" s="1" t="str">
        <f t="shared" si="79"/>
        <v/>
      </c>
      <c r="AX80" s="1" t="str">
        <f t="shared" si="80"/>
        <v/>
      </c>
      <c r="AY80" s="1" t="str">
        <f t="shared" si="81"/>
        <v/>
      </c>
      <c r="AZ80" s="1" t="str">
        <f t="shared" si="82"/>
        <v/>
      </c>
      <c r="BA80" s="1" t="str">
        <f t="shared" si="83"/>
        <v/>
      </c>
      <c r="BB80" s="1" t="str">
        <f t="shared" si="84"/>
        <v/>
      </c>
      <c r="BC80" s="1" t="str">
        <f t="shared" si="85"/>
        <v/>
      </c>
      <c r="BD80" s="1" t="str">
        <f t="shared" si="86"/>
        <v/>
      </c>
      <c r="BE80" s="1" t="str">
        <f t="shared" si="87"/>
        <v/>
      </c>
      <c r="BF80" s="1" t="str">
        <f t="shared" si="88"/>
        <v/>
      </c>
      <c r="BG80" s="1" t="str">
        <f t="shared" si="89"/>
        <v/>
      </c>
      <c r="BH80" s="1" t="str">
        <f t="shared" si="90"/>
        <v/>
      </c>
      <c r="BI80" s="1" t="str">
        <f t="shared" si="91"/>
        <v/>
      </c>
      <c r="BJ80" s="1" t="str">
        <f t="shared" si="92"/>
        <v/>
      </c>
      <c r="BK80" s="1" t="str">
        <f t="shared" si="93"/>
        <v/>
      </c>
    </row>
    <row r="81" spans="2:63">
      <c r="B81" t="e">
        <f>#REF!</f>
        <v>#REF!</v>
      </c>
      <c r="C81" s="40">
        <v>49</v>
      </c>
      <c r="D81" s="35"/>
      <c r="E81" s="36"/>
      <c r="F81" s="50"/>
      <c r="G81" s="51"/>
      <c r="H81" s="38"/>
      <c r="I81" s="38"/>
      <c r="J81" s="38"/>
      <c r="K81" s="60"/>
      <c r="L81" s="38"/>
      <c r="M81" s="38"/>
      <c r="N81" s="38"/>
      <c r="O81" s="47"/>
      <c r="P81" s="38"/>
      <c r="Q81" s="38"/>
      <c r="R81" s="38"/>
      <c r="S81" s="38"/>
      <c r="T81" s="38"/>
      <c r="U81" s="38"/>
      <c r="V81" s="38"/>
      <c r="W81" s="37"/>
      <c r="X81" s="38"/>
      <c r="Y81" s="38"/>
      <c r="Z81" s="38"/>
      <c r="AA81" s="38"/>
      <c r="AB81" s="38"/>
      <c r="AC81" s="38"/>
      <c r="AD81" s="37" t="str">
        <f t="shared" si="38"/>
        <v/>
      </c>
      <c r="AE81" s="37"/>
      <c r="AG81" s="17">
        <f t="shared" si="67"/>
        <v>0</v>
      </c>
      <c r="AH81" s="18"/>
      <c r="AI81" s="17" t="str">
        <f t="shared" si="66"/>
        <v/>
      </c>
      <c r="AJ81" s="17" t="str">
        <f t="shared" si="66"/>
        <v/>
      </c>
      <c r="AK81" s="18"/>
      <c r="AL81" s="1" t="str">
        <f t="shared" si="68"/>
        <v/>
      </c>
      <c r="AM81" s="1" t="str">
        <f t="shared" si="69"/>
        <v/>
      </c>
      <c r="AN81" s="1" t="str">
        <f t="shared" si="70"/>
        <v/>
      </c>
      <c r="AO81" s="1" t="str">
        <f t="shared" si="71"/>
        <v/>
      </c>
      <c r="AP81" s="1" t="str">
        <f t="shared" si="72"/>
        <v/>
      </c>
      <c r="AQ81" s="1" t="str">
        <f t="shared" si="73"/>
        <v/>
      </c>
      <c r="AR81" s="1" t="str">
        <f t="shared" si="74"/>
        <v/>
      </c>
      <c r="AS81" s="1" t="str">
        <f t="shared" si="75"/>
        <v/>
      </c>
      <c r="AT81" s="1" t="str">
        <f t="shared" si="76"/>
        <v/>
      </c>
      <c r="AU81" s="1" t="str">
        <f t="shared" si="77"/>
        <v/>
      </c>
      <c r="AV81" s="1" t="str">
        <f t="shared" si="78"/>
        <v/>
      </c>
      <c r="AW81" s="1" t="str">
        <f t="shared" si="79"/>
        <v/>
      </c>
      <c r="AX81" s="1" t="str">
        <f t="shared" si="80"/>
        <v/>
      </c>
      <c r="AY81" s="1" t="str">
        <f t="shared" si="81"/>
        <v/>
      </c>
      <c r="AZ81" s="1" t="str">
        <f t="shared" si="82"/>
        <v/>
      </c>
      <c r="BA81" s="1" t="str">
        <f t="shared" si="83"/>
        <v/>
      </c>
      <c r="BB81" s="1" t="str">
        <f t="shared" si="84"/>
        <v/>
      </c>
      <c r="BC81" s="1" t="str">
        <f t="shared" si="85"/>
        <v/>
      </c>
      <c r="BD81" s="1" t="str">
        <f t="shared" si="86"/>
        <v/>
      </c>
      <c r="BE81" s="1" t="str">
        <f t="shared" si="87"/>
        <v/>
      </c>
      <c r="BF81" s="1" t="str">
        <f t="shared" si="88"/>
        <v/>
      </c>
      <c r="BG81" s="1" t="str">
        <f t="shared" si="89"/>
        <v/>
      </c>
      <c r="BH81" s="1" t="str">
        <f t="shared" si="90"/>
        <v/>
      </c>
      <c r="BI81" s="1" t="str">
        <f t="shared" si="91"/>
        <v/>
      </c>
      <c r="BJ81" s="1" t="str">
        <f t="shared" si="92"/>
        <v/>
      </c>
      <c r="BK81" s="1" t="str">
        <f t="shared" si="93"/>
        <v/>
      </c>
    </row>
    <row r="82" spans="2:63">
      <c r="B82" t="e">
        <f>#REF!</f>
        <v>#REF!</v>
      </c>
      <c r="C82" s="40">
        <v>50</v>
      </c>
      <c r="D82" s="35"/>
      <c r="E82" s="36"/>
      <c r="F82" s="50"/>
      <c r="G82" s="51"/>
      <c r="H82" s="38"/>
      <c r="I82" s="38"/>
      <c r="J82" s="38"/>
      <c r="K82" s="60"/>
      <c r="L82" s="38"/>
      <c r="M82" s="38"/>
      <c r="N82" s="38"/>
      <c r="O82" s="47"/>
      <c r="P82" s="38"/>
      <c r="Q82" s="38"/>
      <c r="R82" s="38"/>
      <c r="S82" s="38"/>
      <c r="T82" s="38"/>
      <c r="U82" s="38"/>
      <c r="V82" s="38"/>
      <c r="W82" s="37"/>
      <c r="X82" s="38"/>
      <c r="Y82" s="38"/>
      <c r="Z82" s="38"/>
      <c r="AA82" s="38"/>
      <c r="AB82" s="38"/>
      <c r="AC82" s="38"/>
      <c r="AD82" s="37" t="str">
        <f t="shared" si="38"/>
        <v/>
      </c>
      <c r="AE82" s="37"/>
      <c r="AG82" s="17">
        <f t="shared" si="67"/>
        <v>0</v>
      </c>
      <c r="AH82" s="18"/>
      <c r="AI82" s="17" t="str">
        <f t="shared" si="66"/>
        <v/>
      </c>
      <c r="AJ82" s="17" t="str">
        <f t="shared" si="66"/>
        <v/>
      </c>
      <c r="AK82" s="18"/>
      <c r="AL82" s="1" t="str">
        <f t="shared" si="68"/>
        <v/>
      </c>
      <c r="AM82" s="1" t="str">
        <f t="shared" si="69"/>
        <v/>
      </c>
      <c r="AN82" s="1" t="str">
        <f t="shared" si="70"/>
        <v/>
      </c>
      <c r="AO82" s="1" t="str">
        <f t="shared" si="71"/>
        <v/>
      </c>
      <c r="AP82" s="1" t="str">
        <f t="shared" si="72"/>
        <v/>
      </c>
      <c r="AQ82" s="1" t="str">
        <f t="shared" si="73"/>
        <v/>
      </c>
      <c r="AR82" s="1" t="str">
        <f t="shared" si="74"/>
        <v/>
      </c>
      <c r="AS82" s="1" t="str">
        <f t="shared" si="75"/>
        <v/>
      </c>
      <c r="AT82" s="1" t="str">
        <f t="shared" si="76"/>
        <v/>
      </c>
      <c r="AU82" s="1" t="str">
        <f t="shared" si="77"/>
        <v/>
      </c>
      <c r="AV82" s="1" t="str">
        <f t="shared" si="78"/>
        <v/>
      </c>
      <c r="AW82" s="1" t="str">
        <f t="shared" si="79"/>
        <v/>
      </c>
      <c r="AX82" s="1" t="str">
        <f t="shared" si="80"/>
        <v/>
      </c>
      <c r="AY82" s="1" t="str">
        <f t="shared" si="81"/>
        <v/>
      </c>
      <c r="AZ82" s="1" t="str">
        <f t="shared" si="82"/>
        <v/>
      </c>
      <c r="BA82" s="1" t="str">
        <f t="shared" si="83"/>
        <v/>
      </c>
      <c r="BB82" s="1" t="str">
        <f t="shared" si="84"/>
        <v/>
      </c>
      <c r="BC82" s="1" t="str">
        <f t="shared" si="85"/>
        <v/>
      </c>
      <c r="BD82" s="1" t="str">
        <f t="shared" si="86"/>
        <v/>
      </c>
      <c r="BE82" s="1" t="str">
        <f t="shared" si="87"/>
        <v/>
      </c>
      <c r="BF82" s="1" t="str">
        <f t="shared" si="88"/>
        <v/>
      </c>
      <c r="BG82" s="1" t="str">
        <f t="shared" si="89"/>
        <v/>
      </c>
      <c r="BH82" s="1" t="str">
        <f t="shared" si="90"/>
        <v/>
      </c>
      <c r="BI82" s="1" t="str">
        <f t="shared" si="91"/>
        <v/>
      </c>
      <c r="BJ82" s="1" t="str">
        <f t="shared" si="92"/>
        <v/>
      </c>
      <c r="BK82" s="1" t="str">
        <f t="shared" si="93"/>
        <v/>
      </c>
    </row>
    <row r="83" spans="2:63">
      <c r="B83" t="e">
        <f>#REF!</f>
        <v>#REF!</v>
      </c>
      <c r="C83" s="40">
        <v>51</v>
      </c>
      <c r="D83" s="35"/>
      <c r="E83" s="36"/>
      <c r="F83" s="50"/>
      <c r="G83" s="51"/>
      <c r="H83" s="38"/>
      <c r="I83" s="38"/>
      <c r="J83" s="38"/>
      <c r="K83" s="60"/>
      <c r="L83" s="38"/>
      <c r="M83" s="38"/>
      <c r="N83" s="38"/>
      <c r="O83" s="47"/>
      <c r="P83" s="38"/>
      <c r="Q83" s="38"/>
      <c r="R83" s="38"/>
      <c r="S83" s="38"/>
      <c r="T83" s="38"/>
      <c r="U83" s="38"/>
      <c r="V83" s="38"/>
      <c r="W83" s="37"/>
      <c r="X83" s="38"/>
      <c r="Y83" s="38"/>
      <c r="Z83" s="38"/>
      <c r="AA83" s="38"/>
      <c r="AB83" s="38"/>
      <c r="AC83" s="38"/>
      <c r="AD83" s="37" t="str">
        <f t="shared" si="38"/>
        <v/>
      </c>
      <c r="AE83" s="37"/>
      <c r="AG83" s="17">
        <f t="shared" si="67"/>
        <v>0</v>
      </c>
      <c r="AH83" s="18"/>
      <c r="AI83" s="17" t="str">
        <f t="shared" si="66"/>
        <v/>
      </c>
      <c r="AJ83" s="17" t="str">
        <f t="shared" si="66"/>
        <v/>
      </c>
      <c r="AK83" s="18"/>
      <c r="AL83" s="1" t="str">
        <f t="shared" si="68"/>
        <v/>
      </c>
      <c r="AM83" s="1" t="str">
        <f t="shared" si="69"/>
        <v/>
      </c>
      <c r="AN83" s="1" t="str">
        <f t="shared" si="70"/>
        <v/>
      </c>
      <c r="AO83" s="1" t="str">
        <f t="shared" si="71"/>
        <v/>
      </c>
      <c r="AP83" s="1" t="str">
        <f t="shared" si="72"/>
        <v/>
      </c>
      <c r="AQ83" s="1" t="str">
        <f t="shared" si="73"/>
        <v/>
      </c>
      <c r="AR83" s="1" t="str">
        <f t="shared" si="74"/>
        <v/>
      </c>
      <c r="AS83" s="1" t="str">
        <f t="shared" si="75"/>
        <v/>
      </c>
      <c r="AT83" s="1" t="str">
        <f t="shared" si="76"/>
        <v/>
      </c>
      <c r="AU83" s="1" t="str">
        <f t="shared" si="77"/>
        <v/>
      </c>
      <c r="AV83" s="1" t="str">
        <f t="shared" si="78"/>
        <v/>
      </c>
      <c r="AW83" s="1" t="str">
        <f t="shared" si="79"/>
        <v/>
      </c>
      <c r="AX83" s="1" t="str">
        <f t="shared" si="80"/>
        <v/>
      </c>
      <c r="AY83" s="1" t="str">
        <f t="shared" si="81"/>
        <v/>
      </c>
      <c r="AZ83" s="1" t="str">
        <f t="shared" si="82"/>
        <v/>
      </c>
      <c r="BA83" s="1" t="str">
        <f t="shared" si="83"/>
        <v/>
      </c>
      <c r="BB83" s="1" t="str">
        <f t="shared" si="84"/>
        <v/>
      </c>
      <c r="BC83" s="1" t="str">
        <f t="shared" si="85"/>
        <v/>
      </c>
      <c r="BD83" s="1" t="str">
        <f t="shared" si="86"/>
        <v/>
      </c>
      <c r="BE83" s="1" t="str">
        <f t="shared" si="87"/>
        <v/>
      </c>
      <c r="BF83" s="1" t="str">
        <f t="shared" si="88"/>
        <v/>
      </c>
      <c r="BG83" s="1" t="str">
        <f t="shared" si="89"/>
        <v/>
      </c>
      <c r="BH83" s="1" t="str">
        <f t="shared" si="90"/>
        <v/>
      </c>
      <c r="BI83" s="1" t="str">
        <f t="shared" si="91"/>
        <v/>
      </c>
      <c r="BJ83" s="1" t="str">
        <f t="shared" si="92"/>
        <v/>
      </c>
      <c r="BK83" s="1" t="str">
        <f t="shared" si="93"/>
        <v/>
      </c>
    </row>
    <row r="84" spans="2:63">
      <c r="B84" t="e">
        <f>#REF!</f>
        <v>#REF!</v>
      </c>
      <c r="C84" s="40">
        <v>52</v>
      </c>
      <c r="D84" s="35"/>
      <c r="E84" s="36"/>
      <c r="F84" s="50"/>
      <c r="G84" s="51"/>
      <c r="H84" s="38"/>
      <c r="I84" s="38"/>
      <c r="J84" s="38"/>
      <c r="K84" s="60"/>
      <c r="L84" s="38"/>
      <c r="M84" s="38"/>
      <c r="N84" s="38"/>
      <c r="O84" s="47"/>
      <c r="P84" s="38"/>
      <c r="Q84" s="38"/>
      <c r="R84" s="38"/>
      <c r="S84" s="38"/>
      <c r="T84" s="38"/>
      <c r="U84" s="38"/>
      <c r="V84" s="38"/>
      <c r="W84" s="37"/>
      <c r="X84" s="38"/>
      <c r="Y84" s="38"/>
      <c r="Z84" s="38"/>
      <c r="AA84" s="38"/>
      <c r="AB84" s="38"/>
      <c r="AC84" s="38"/>
      <c r="AD84" s="37" t="str">
        <f t="shared" si="38"/>
        <v/>
      </c>
      <c r="AE84" s="37"/>
      <c r="AG84" s="17">
        <f t="shared" si="67"/>
        <v>0</v>
      </c>
      <c r="AH84" s="18"/>
      <c r="AI84" s="17" t="str">
        <f t="shared" si="66"/>
        <v/>
      </c>
      <c r="AJ84" s="17" t="str">
        <f t="shared" si="66"/>
        <v/>
      </c>
      <c r="AK84" s="18"/>
      <c r="AL84" s="1" t="str">
        <f t="shared" si="68"/>
        <v/>
      </c>
      <c r="AM84" s="1" t="str">
        <f t="shared" si="69"/>
        <v/>
      </c>
      <c r="AN84" s="1" t="str">
        <f t="shared" si="70"/>
        <v/>
      </c>
      <c r="AO84" s="1" t="str">
        <f t="shared" si="71"/>
        <v/>
      </c>
      <c r="AP84" s="1" t="str">
        <f t="shared" si="72"/>
        <v/>
      </c>
      <c r="AQ84" s="1" t="str">
        <f t="shared" si="73"/>
        <v/>
      </c>
      <c r="AR84" s="1" t="str">
        <f t="shared" si="74"/>
        <v/>
      </c>
      <c r="AS84" s="1" t="str">
        <f t="shared" si="75"/>
        <v/>
      </c>
      <c r="AT84" s="1" t="str">
        <f t="shared" si="76"/>
        <v/>
      </c>
      <c r="AU84" s="1" t="str">
        <f t="shared" si="77"/>
        <v/>
      </c>
      <c r="AV84" s="1" t="str">
        <f t="shared" si="78"/>
        <v/>
      </c>
      <c r="AW84" s="1" t="str">
        <f t="shared" si="79"/>
        <v/>
      </c>
      <c r="AX84" s="1" t="str">
        <f t="shared" si="80"/>
        <v/>
      </c>
      <c r="AY84" s="1" t="str">
        <f t="shared" si="81"/>
        <v/>
      </c>
      <c r="AZ84" s="1" t="str">
        <f t="shared" si="82"/>
        <v/>
      </c>
      <c r="BA84" s="1" t="str">
        <f t="shared" si="83"/>
        <v/>
      </c>
      <c r="BB84" s="1" t="str">
        <f t="shared" si="84"/>
        <v/>
      </c>
      <c r="BC84" s="1" t="str">
        <f t="shared" si="85"/>
        <v/>
      </c>
      <c r="BD84" s="1" t="str">
        <f t="shared" si="86"/>
        <v/>
      </c>
      <c r="BE84" s="1" t="str">
        <f t="shared" si="87"/>
        <v/>
      </c>
      <c r="BF84" s="1" t="str">
        <f t="shared" si="88"/>
        <v/>
      </c>
      <c r="BG84" s="1" t="str">
        <f t="shared" si="89"/>
        <v/>
      </c>
      <c r="BH84" s="1" t="str">
        <f t="shared" si="90"/>
        <v/>
      </c>
      <c r="BI84" s="1" t="str">
        <f t="shared" si="91"/>
        <v/>
      </c>
      <c r="BJ84" s="1" t="str">
        <f t="shared" si="92"/>
        <v/>
      </c>
      <c r="BK84" s="1" t="str">
        <f t="shared" si="93"/>
        <v/>
      </c>
    </row>
    <row r="85" spans="2:63">
      <c r="B85" t="e">
        <f>#REF!</f>
        <v>#REF!</v>
      </c>
      <c r="C85" s="40">
        <v>53</v>
      </c>
      <c r="D85" s="35"/>
      <c r="E85" s="36"/>
      <c r="F85" s="50"/>
      <c r="G85" s="51"/>
      <c r="H85" s="38"/>
      <c r="I85" s="38"/>
      <c r="J85" s="38"/>
      <c r="K85" s="60"/>
      <c r="L85" s="38"/>
      <c r="M85" s="38"/>
      <c r="N85" s="38"/>
      <c r="O85" s="47"/>
      <c r="P85" s="38"/>
      <c r="Q85" s="38"/>
      <c r="R85" s="38"/>
      <c r="S85" s="38"/>
      <c r="T85" s="38"/>
      <c r="U85" s="38"/>
      <c r="V85" s="38"/>
      <c r="W85" s="37"/>
      <c r="X85" s="38"/>
      <c r="Y85" s="38"/>
      <c r="Z85" s="38"/>
      <c r="AA85" s="38"/>
      <c r="AB85" s="38"/>
      <c r="AC85" s="38"/>
      <c r="AD85" s="37" t="str">
        <f t="shared" si="38"/>
        <v/>
      </c>
      <c r="AE85" s="37"/>
      <c r="AG85" s="17">
        <f t="shared" si="67"/>
        <v>0</v>
      </c>
      <c r="AH85" s="18"/>
      <c r="AI85" s="17" t="str">
        <f t="shared" si="66"/>
        <v/>
      </c>
      <c r="AJ85" s="17" t="str">
        <f t="shared" si="66"/>
        <v/>
      </c>
      <c r="AK85" s="18"/>
      <c r="AL85" s="1" t="str">
        <f t="shared" si="68"/>
        <v/>
      </c>
      <c r="AM85" s="1" t="str">
        <f t="shared" si="69"/>
        <v/>
      </c>
      <c r="AN85" s="1" t="str">
        <f t="shared" si="70"/>
        <v/>
      </c>
      <c r="AO85" s="1" t="str">
        <f t="shared" si="71"/>
        <v/>
      </c>
      <c r="AP85" s="1" t="str">
        <f t="shared" si="72"/>
        <v/>
      </c>
      <c r="AQ85" s="1" t="str">
        <f t="shared" si="73"/>
        <v/>
      </c>
      <c r="AR85" s="1" t="str">
        <f t="shared" si="74"/>
        <v/>
      </c>
      <c r="AS85" s="1" t="str">
        <f t="shared" si="75"/>
        <v/>
      </c>
      <c r="AT85" s="1" t="str">
        <f t="shared" si="76"/>
        <v/>
      </c>
      <c r="AU85" s="1" t="str">
        <f t="shared" si="77"/>
        <v/>
      </c>
      <c r="AV85" s="1" t="str">
        <f t="shared" si="78"/>
        <v/>
      </c>
      <c r="AW85" s="1" t="str">
        <f t="shared" si="79"/>
        <v/>
      </c>
      <c r="AX85" s="1" t="str">
        <f t="shared" si="80"/>
        <v/>
      </c>
      <c r="AY85" s="1" t="str">
        <f t="shared" si="81"/>
        <v/>
      </c>
      <c r="AZ85" s="1" t="str">
        <f t="shared" si="82"/>
        <v/>
      </c>
      <c r="BA85" s="1" t="str">
        <f t="shared" si="83"/>
        <v/>
      </c>
      <c r="BB85" s="1" t="str">
        <f t="shared" si="84"/>
        <v/>
      </c>
      <c r="BC85" s="1" t="str">
        <f t="shared" si="85"/>
        <v/>
      </c>
      <c r="BD85" s="1" t="str">
        <f t="shared" si="86"/>
        <v/>
      </c>
      <c r="BE85" s="1" t="str">
        <f t="shared" si="87"/>
        <v/>
      </c>
      <c r="BF85" s="1" t="str">
        <f t="shared" si="88"/>
        <v/>
      </c>
      <c r="BG85" s="1" t="str">
        <f t="shared" si="89"/>
        <v/>
      </c>
      <c r="BH85" s="1" t="str">
        <f t="shared" si="90"/>
        <v/>
      </c>
      <c r="BI85" s="1" t="str">
        <f t="shared" si="91"/>
        <v/>
      </c>
      <c r="BJ85" s="1" t="str">
        <f t="shared" si="92"/>
        <v/>
      </c>
      <c r="BK85" s="1" t="str">
        <f t="shared" si="93"/>
        <v/>
      </c>
    </row>
    <row r="86" spans="2:63">
      <c r="B86" t="e">
        <f>#REF!</f>
        <v>#REF!</v>
      </c>
      <c r="C86" s="40">
        <v>54</v>
      </c>
      <c r="D86" s="35"/>
      <c r="E86" s="36"/>
      <c r="F86" s="50"/>
      <c r="G86" s="51"/>
      <c r="H86" s="38"/>
      <c r="I86" s="38"/>
      <c r="J86" s="38"/>
      <c r="K86" s="60"/>
      <c r="L86" s="38"/>
      <c r="M86" s="38"/>
      <c r="N86" s="38"/>
      <c r="O86" s="47"/>
      <c r="P86" s="38"/>
      <c r="Q86" s="38"/>
      <c r="R86" s="38"/>
      <c r="S86" s="38"/>
      <c r="T86" s="38"/>
      <c r="U86" s="38"/>
      <c r="V86" s="38"/>
      <c r="W86" s="37"/>
      <c r="X86" s="38"/>
      <c r="Y86" s="38"/>
      <c r="Z86" s="38"/>
      <c r="AA86" s="38"/>
      <c r="AB86" s="38"/>
      <c r="AC86" s="38"/>
      <c r="AD86" s="37" t="str">
        <f t="shared" si="38"/>
        <v/>
      </c>
      <c r="AE86" s="37"/>
      <c r="AG86" s="17">
        <f t="shared" si="67"/>
        <v>0</v>
      </c>
      <c r="AH86" s="18"/>
      <c r="AI86" s="17" t="str">
        <f t="shared" si="66"/>
        <v/>
      </c>
      <c r="AJ86" s="17" t="str">
        <f t="shared" si="66"/>
        <v/>
      </c>
      <c r="AK86" s="18"/>
      <c r="AL86" s="1" t="str">
        <f t="shared" si="68"/>
        <v/>
      </c>
      <c r="AM86" s="1" t="str">
        <f t="shared" si="69"/>
        <v/>
      </c>
      <c r="AN86" s="1" t="str">
        <f t="shared" si="70"/>
        <v/>
      </c>
      <c r="AO86" s="1" t="str">
        <f t="shared" si="71"/>
        <v/>
      </c>
      <c r="AP86" s="1" t="str">
        <f t="shared" si="72"/>
        <v/>
      </c>
      <c r="AQ86" s="1" t="str">
        <f t="shared" si="73"/>
        <v/>
      </c>
      <c r="AR86" s="1" t="str">
        <f t="shared" si="74"/>
        <v/>
      </c>
      <c r="AS86" s="1" t="str">
        <f t="shared" si="75"/>
        <v/>
      </c>
      <c r="AT86" s="1" t="str">
        <f t="shared" si="76"/>
        <v/>
      </c>
      <c r="AU86" s="1" t="str">
        <f t="shared" si="77"/>
        <v/>
      </c>
      <c r="AV86" s="1" t="str">
        <f t="shared" si="78"/>
        <v/>
      </c>
      <c r="AW86" s="1" t="str">
        <f t="shared" si="79"/>
        <v/>
      </c>
      <c r="AX86" s="1" t="str">
        <f t="shared" si="80"/>
        <v/>
      </c>
      <c r="AY86" s="1" t="str">
        <f t="shared" si="81"/>
        <v/>
      </c>
      <c r="AZ86" s="1" t="str">
        <f t="shared" si="82"/>
        <v/>
      </c>
      <c r="BA86" s="1" t="str">
        <f t="shared" si="83"/>
        <v/>
      </c>
      <c r="BB86" s="1" t="str">
        <f t="shared" si="84"/>
        <v/>
      </c>
      <c r="BC86" s="1" t="str">
        <f t="shared" si="85"/>
        <v/>
      </c>
      <c r="BD86" s="1" t="str">
        <f t="shared" si="86"/>
        <v/>
      </c>
      <c r="BE86" s="1" t="str">
        <f t="shared" si="87"/>
        <v/>
      </c>
      <c r="BF86" s="1" t="str">
        <f t="shared" si="88"/>
        <v/>
      </c>
      <c r="BG86" s="1" t="str">
        <f t="shared" si="89"/>
        <v/>
      </c>
      <c r="BH86" s="1" t="str">
        <f t="shared" si="90"/>
        <v/>
      </c>
      <c r="BI86" s="1" t="str">
        <f t="shared" si="91"/>
        <v/>
      </c>
      <c r="BJ86" s="1" t="str">
        <f t="shared" si="92"/>
        <v/>
      </c>
      <c r="BK86" s="1" t="str">
        <f t="shared" si="93"/>
        <v/>
      </c>
    </row>
    <row r="87" spans="2:63">
      <c r="B87" t="e">
        <f>#REF!</f>
        <v>#REF!</v>
      </c>
      <c r="C87" s="40">
        <v>55</v>
      </c>
      <c r="D87" s="35"/>
      <c r="E87" s="36"/>
      <c r="F87" s="50"/>
      <c r="G87" s="51"/>
      <c r="H87" s="38"/>
      <c r="I87" s="38"/>
      <c r="J87" s="38"/>
      <c r="K87" s="60"/>
      <c r="L87" s="38"/>
      <c r="M87" s="38"/>
      <c r="N87" s="38"/>
      <c r="O87" s="47"/>
      <c r="P87" s="38"/>
      <c r="Q87" s="38"/>
      <c r="R87" s="38"/>
      <c r="S87" s="38"/>
      <c r="T87" s="38"/>
      <c r="U87" s="38"/>
      <c r="V87" s="38"/>
      <c r="W87" s="37"/>
      <c r="X87" s="38"/>
      <c r="Y87" s="38"/>
      <c r="Z87" s="38"/>
      <c r="AA87" s="38"/>
      <c r="AB87" s="38"/>
      <c r="AC87" s="38"/>
      <c r="AD87" s="37" t="str">
        <f t="shared" si="38"/>
        <v/>
      </c>
      <c r="AE87" s="37"/>
      <c r="AG87" s="17">
        <f t="shared" si="67"/>
        <v>0</v>
      </c>
      <c r="AH87" s="18"/>
      <c r="AI87" s="17" t="str">
        <f t="shared" si="66"/>
        <v/>
      </c>
      <c r="AJ87" s="17" t="str">
        <f t="shared" si="66"/>
        <v/>
      </c>
      <c r="AK87" s="18"/>
      <c r="AL87" s="1" t="str">
        <f t="shared" si="68"/>
        <v/>
      </c>
      <c r="AM87" s="1" t="str">
        <f t="shared" si="69"/>
        <v/>
      </c>
      <c r="AN87" s="1" t="str">
        <f t="shared" si="70"/>
        <v/>
      </c>
      <c r="AO87" s="1" t="str">
        <f t="shared" si="71"/>
        <v/>
      </c>
      <c r="AP87" s="1" t="str">
        <f t="shared" si="72"/>
        <v/>
      </c>
      <c r="AQ87" s="1" t="str">
        <f t="shared" si="73"/>
        <v/>
      </c>
      <c r="AR87" s="1" t="str">
        <f t="shared" si="74"/>
        <v/>
      </c>
      <c r="AS87" s="1" t="str">
        <f t="shared" si="75"/>
        <v/>
      </c>
      <c r="AT87" s="1" t="str">
        <f t="shared" si="76"/>
        <v/>
      </c>
      <c r="AU87" s="1" t="str">
        <f t="shared" si="77"/>
        <v/>
      </c>
      <c r="AV87" s="1" t="str">
        <f t="shared" si="78"/>
        <v/>
      </c>
      <c r="AW87" s="1" t="str">
        <f t="shared" si="79"/>
        <v/>
      </c>
      <c r="AX87" s="1" t="str">
        <f t="shared" si="80"/>
        <v/>
      </c>
      <c r="AY87" s="1" t="str">
        <f t="shared" si="81"/>
        <v/>
      </c>
      <c r="AZ87" s="1" t="str">
        <f t="shared" si="82"/>
        <v/>
      </c>
      <c r="BA87" s="1" t="str">
        <f t="shared" si="83"/>
        <v/>
      </c>
      <c r="BB87" s="1" t="str">
        <f t="shared" si="84"/>
        <v/>
      </c>
      <c r="BC87" s="1" t="str">
        <f t="shared" si="85"/>
        <v/>
      </c>
      <c r="BD87" s="1" t="str">
        <f t="shared" si="86"/>
        <v/>
      </c>
      <c r="BE87" s="1" t="str">
        <f t="shared" si="87"/>
        <v/>
      </c>
      <c r="BF87" s="1" t="str">
        <f t="shared" si="88"/>
        <v/>
      </c>
      <c r="BG87" s="1" t="str">
        <f t="shared" si="89"/>
        <v/>
      </c>
      <c r="BH87" s="1" t="str">
        <f t="shared" si="90"/>
        <v/>
      </c>
      <c r="BI87" s="1" t="str">
        <f t="shared" si="91"/>
        <v/>
      </c>
      <c r="BJ87" s="1" t="str">
        <f t="shared" si="92"/>
        <v/>
      </c>
      <c r="BK87" s="1" t="str">
        <f t="shared" si="93"/>
        <v/>
      </c>
    </row>
    <row r="88" spans="2:63">
      <c r="B88" t="e">
        <f>#REF!</f>
        <v>#REF!</v>
      </c>
      <c r="C88" s="40">
        <v>56</v>
      </c>
      <c r="D88" s="35"/>
      <c r="E88" s="36"/>
      <c r="F88" s="50"/>
      <c r="G88" s="51"/>
      <c r="H88" s="38"/>
      <c r="I88" s="38"/>
      <c r="J88" s="38"/>
      <c r="K88" s="60"/>
      <c r="L88" s="38"/>
      <c r="M88" s="38"/>
      <c r="N88" s="38"/>
      <c r="O88" s="47"/>
      <c r="P88" s="38"/>
      <c r="Q88" s="38"/>
      <c r="R88" s="38"/>
      <c r="S88" s="38"/>
      <c r="T88" s="38"/>
      <c r="U88" s="38"/>
      <c r="V88" s="38"/>
      <c r="W88" s="37"/>
      <c r="X88" s="38"/>
      <c r="Y88" s="38"/>
      <c r="Z88" s="38"/>
      <c r="AA88" s="38"/>
      <c r="AB88" s="38"/>
      <c r="AC88" s="38"/>
      <c r="AD88" s="37" t="str">
        <f t="shared" si="38"/>
        <v/>
      </c>
      <c r="AE88" s="37"/>
      <c r="AG88" s="17">
        <f t="shared" si="67"/>
        <v>0</v>
      </c>
      <c r="AH88" s="18"/>
      <c r="AI88" s="17" t="str">
        <f t="shared" si="66"/>
        <v/>
      </c>
      <c r="AJ88" s="17" t="str">
        <f t="shared" si="66"/>
        <v/>
      </c>
      <c r="AK88" s="18"/>
      <c r="AL88" s="1" t="str">
        <f t="shared" si="68"/>
        <v/>
      </c>
      <c r="AM88" s="1" t="str">
        <f t="shared" si="69"/>
        <v/>
      </c>
      <c r="AN88" s="1" t="str">
        <f t="shared" si="70"/>
        <v/>
      </c>
      <c r="AO88" s="1" t="str">
        <f t="shared" si="71"/>
        <v/>
      </c>
      <c r="AP88" s="1" t="str">
        <f t="shared" si="72"/>
        <v/>
      </c>
      <c r="AQ88" s="1" t="str">
        <f t="shared" si="73"/>
        <v/>
      </c>
      <c r="AR88" s="1" t="str">
        <f t="shared" si="74"/>
        <v/>
      </c>
      <c r="AS88" s="1" t="str">
        <f t="shared" si="75"/>
        <v/>
      </c>
      <c r="AT88" s="1" t="str">
        <f t="shared" si="76"/>
        <v/>
      </c>
      <c r="AU88" s="1" t="str">
        <f t="shared" si="77"/>
        <v/>
      </c>
      <c r="AV88" s="1" t="str">
        <f t="shared" si="78"/>
        <v/>
      </c>
      <c r="AW88" s="1" t="str">
        <f t="shared" si="79"/>
        <v/>
      </c>
      <c r="AX88" s="1" t="str">
        <f t="shared" si="80"/>
        <v/>
      </c>
      <c r="AY88" s="1" t="str">
        <f t="shared" si="81"/>
        <v/>
      </c>
      <c r="AZ88" s="1" t="str">
        <f t="shared" si="82"/>
        <v/>
      </c>
      <c r="BA88" s="1" t="str">
        <f t="shared" si="83"/>
        <v/>
      </c>
      <c r="BB88" s="1" t="str">
        <f t="shared" si="84"/>
        <v/>
      </c>
      <c r="BC88" s="1" t="str">
        <f t="shared" si="85"/>
        <v/>
      </c>
      <c r="BD88" s="1" t="str">
        <f t="shared" si="86"/>
        <v/>
      </c>
      <c r="BE88" s="1" t="str">
        <f t="shared" si="87"/>
        <v/>
      </c>
      <c r="BF88" s="1" t="str">
        <f t="shared" si="88"/>
        <v/>
      </c>
      <c r="BG88" s="1" t="str">
        <f t="shared" si="89"/>
        <v/>
      </c>
      <c r="BH88" s="1" t="str">
        <f t="shared" si="90"/>
        <v/>
      </c>
      <c r="BI88" s="1" t="str">
        <f t="shared" si="91"/>
        <v/>
      </c>
      <c r="BJ88" s="1" t="str">
        <f t="shared" si="92"/>
        <v/>
      </c>
      <c r="BK88" s="1" t="str">
        <f t="shared" si="93"/>
        <v/>
      </c>
    </row>
    <row r="89" spans="2:63">
      <c r="B89" t="e">
        <f>#REF!</f>
        <v>#REF!</v>
      </c>
      <c r="C89" s="40">
        <v>57</v>
      </c>
      <c r="D89" s="35"/>
      <c r="E89" s="36"/>
      <c r="F89" s="50"/>
      <c r="G89" s="51"/>
      <c r="H89" s="38"/>
      <c r="I89" s="38"/>
      <c r="J89" s="38"/>
      <c r="K89" s="60"/>
      <c r="L89" s="38"/>
      <c r="M89" s="38"/>
      <c r="N89" s="38"/>
      <c r="O89" s="47"/>
      <c r="P89" s="38"/>
      <c r="Q89" s="38"/>
      <c r="R89" s="38"/>
      <c r="S89" s="38"/>
      <c r="T89" s="38"/>
      <c r="U89" s="38"/>
      <c r="V89" s="38"/>
      <c r="W89" s="37"/>
      <c r="X89" s="38"/>
      <c r="Y89" s="38"/>
      <c r="Z89" s="38"/>
      <c r="AA89" s="38"/>
      <c r="AB89" s="38"/>
      <c r="AC89" s="38"/>
      <c r="AD89" s="37" t="str">
        <f t="shared" si="38"/>
        <v/>
      </c>
      <c r="AE89" s="37"/>
      <c r="AG89" s="17">
        <f t="shared" si="67"/>
        <v>0</v>
      </c>
      <c r="AH89" s="18"/>
      <c r="AI89" s="17" t="str">
        <f t="shared" si="66"/>
        <v/>
      </c>
      <c r="AJ89" s="17" t="str">
        <f t="shared" si="66"/>
        <v/>
      </c>
      <c r="AK89" s="18"/>
      <c r="AL89" s="1" t="str">
        <f t="shared" si="68"/>
        <v/>
      </c>
      <c r="AM89" s="1" t="str">
        <f t="shared" si="69"/>
        <v/>
      </c>
      <c r="AN89" s="1" t="str">
        <f t="shared" si="70"/>
        <v/>
      </c>
      <c r="AO89" s="1" t="str">
        <f t="shared" si="71"/>
        <v/>
      </c>
      <c r="AP89" s="1" t="str">
        <f t="shared" si="72"/>
        <v/>
      </c>
      <c r="AQ89" s="1" t="str">
        <f t="shared" si="73"/>
        <v/>
      </c>
      <c r="AR89" s="1" t="str">
        <f t="shared" si="74"/>
        <v/>
      </c>
      <c r="AS89" s="1" t="str">
        <f t="shared" si="75"/>
        <v/>
      </c>
      <c r="AT89" s="1" t="str">
        <f t="shared" si="76"/>
        <v/>
      </c>
      <c r="AU89" s="1" t="str">
        <f t="shared" si="77"/>
        <v/>
      </c>
      <c r="AV89" s="1" t="str">
        <f t="shared" si="78"/>
        <v/>
      </c>
      <c r="AW89" s="1" t="str">
        <f t="shared" si="79"/>
        <v/>
      </c>
      <c r="AX89" s="1" t="str">
        <f t="shared" si="80"/>
        <v/>
      </c>
      <c r="AY89" s="1" t="str">
        <f t="shared" si="81"/>
        <v/>
      </c>
      <c r="AZ89" s="1" t="str">
        <f t="shared" si="82"/>
        <v/>
      </c>
      <c r="BA89" s="1" t="str">
        <f t="shared" si="83"/>
        <v/>
      </c>
      <c r="BB89" s="1" t="str">
        <f t="shared" si="84"/>
        <v/>
      </c>
      <c r="BC89" s="1" t="str">
        <f t="shared" si="85"/>
        <v/>
      </c>
      <c r="BD89" s="1" t="str">
        <f t="shared" si="86"/>
        <v/>
      </c>
      <c r="BE89" s="1" t="str">
        <f t="shared" si="87"/>
        <v/>
      </c>
      <c r="BF89" s="1" t="str">
        <f t="shared" si="88"/>
        <v/>
      </c>
      <c r="BG89" s="1" t="str">
        <f t="shared" si="89"/>
        <v/>
      </c>
      <c r="BH89" s="1" t="str">
        <f t="shared" si="90"/>
        <v/>
      </c>
      <c r="BI89" s="1" t="str">
        <f t="shared" si="91"/>
        <v/>
      </c>
      <c r="BJ89" s="1" t="str">
        <f t="shared" si="92"/>
        <v/>
      </c>
      <c r="BK89" s="1" t="str">
        <f t="shared" si="93"/>
        <v/>
      </c>
    </row>
    <row r="90" spans="2:63">
      <c r="B90" t="e">
        <f>#REF!</f>
        <v>#REF!</v>
      </c>
      <c r="C90" s="40">
        <v>58</v>
      </c>
      <c r="D90" s="35"/>
      <c r="E90" s="36"/>
      <c r="F90" s="50"/>
      <c r="G90" s="51"/>
      <c r="H90" s="38"/>
      <c r="I90" s="38"/>
      <c r="J90" s="38"/>
      <c r="K90" s="60"/>
      <c r="L90" s="38"/>
      <c r="M90" s="38"/>
      <c r="N90" s="38"/>
      <c r="O90" s="47"/>
      <c r="P90" s="38"/>
      <c r="Q90" s="38"/>
      <c r="R90" s="38"/>
      <c r="S90" s="38"/>
      <c r="T90" s="38"/>
      <c r="U90" s="38"/>
      <c r="V90" s="38"/>
      <c r="W90" s="37"/>
      <c r="X90" s="38"/>
      <c r="Y90" s="38"/>
      <c r="Z90" s="38"/>
      <c r="AA90" s="38"/>
      <c r="AB90" s="38"/>
      <c r="AC90" s="38"/>
      <c r="AD90" s="37" t="str">
        <f t="shared" si="38"/>
        <v/>
      </c>
      <c r="AE90" s="37"/>
      <c r="AG90" s="17">
        <f t="shared" si="67"/>
        <v>0</v>
      </c>
      <c r="AH90" s="18"/>
      <c r="AI90" s="17" t="str">
        <f t="shared" si="66"/>
        <v/>
      </c>
      <c r="AJ90" s="17" t="str">
        <f t="shared" si="66"/>
        <v/>
      </c>
      <c r="AK90" s="18"/>
      <c r="AL90" s="1" t="str">
        <f t="shared" si="68"/>
        <v/>
      </c>
      <c r="AM90" s="1" t="str">
        <f t="shared" si="69"/>
        <v/>
      </c>
      <c r="AN90" s="1" t="str">
        <f t="shared" si="70"/>
        <v/>
      </c>
      <c r="AO90" s="1" t="str">
        <f t="shared" si="71"/>
        <v/>
      </c>
      <c r="AP90" s="1" t="str">
        <f t="shared" si="72"/>
        <v/>
      </c>
      <c r="AQ90" s="1" t="str">
        <f t="shared" si="73"/>
        <v/>
      </c>
      <c r="AR90" s="1" t="str">
        <f t="shared" si="74"/>
        <v/>
      </c>
      <c r="AS90" s="1" t="str">
        <f t="shared" si="75"/>
        <v/>
      </c>
      <c r="AT90" s="1" t="str">
        <f t="shared" si="76"/>
        <v/>
      </c>
      <c r="AU90" s="1" t="str">
        <f t="shared" si="77"/>
        <v/>
      </c>
      <c r="AV90" s="1" t="str">
        <f t="shared" si="78"/>
        <v/>
      </c>
      <c r="AW90" s="1" t="str">
        <f t="shared" si="79"/>
        <v/>
      </c>
      <c r="AX90" s="1" t="str">
        <f t="shared" si="80"/>
        <v/>
      </c>
      <c r="AY90" s="1" t="str">
        <f t="shared" si="81"/>
        <v/>
      </c>
      <c r="AZ90" s="1" t="str">
        <f t="shared" si="82"/>
        <v/>
      </c>
      <c r="BA90" s="1" t="str">
        <f t="shared" si="83"/>
        <v/>
      </c>
      <c r="BB90" s="1" t="str">
        <f t="shared" si="84"/>
        <v/>
      </c>
      <c r="BC90" s="1" t="str">
        <f t="shared" si="85"/>
        <v/>
      </c>
      <c r="BD90" s="1" t="str">
        <f t="shared" si="86"/>
        <v/>
      </c>
      <c r="BE90" s="1" t="str">
        <f t="shared" si="87"/>
        <v/>
      </c>
      <c r="BF90" s="1" t="str">
        <f t="shared" si="88"/>
        <v/>
      </c>
      <c r="BG90" s="1" t="str">
        <f t="shared" si="89"/>
        <v/>
      </c>
      <c r="BH90" s="1" t="str">
        <f t="shared" si="90"/>
        <v/>
      </c>
      <c r="BI90" s="1" t="str">
        <f t="shared" si="91"/>
        <v/>
      </c>
      <c r="BJ90" s="1" t="str">
        <f t="shared" si="92"/>
        <v/>
      </c>
      <c r="BK90" s="1" t="str">
        <f t="shared" si="93"/>
        <v/>
      </c>
    </row>
    <row r="91" spans="2:63">
      <c r="B91" t="e">
        <f>#REF!</f>
        <v>#REF!</v>
      </c>
      <c r="C91" s="40">
        <v>59</v>
      </c>
      <c r="D91" s="35"/>
      <c r="E91" s="36"/>
      <c r="F91" s="50"/>
      <c r="G91" s="51"/>
      <c r="H91" s="38"/>
      <c r="I91" s="38"/>
      <c r="J91" s="38"/>
      <c r="K91" s="60"/>
      <c r="L91" s="38"/>
      <c r="M91" s="38"/>
      <c r="N91" s="38"/>
      <c r="O91" s="47"/>
      <c r="P91" s="38"/>
      <c r="Q91" s="38"/>
      <c r="R91" s="38"/>
      <c r="S91" s="38"/>
      <c r="T91" s="38"/>
      <c r="U91" s="38"/>
      <c r="V91" s="38"/>
      <c r="W91" s="37"/>
      <c r="X91" s="38"/>
      <c r="Y91" s="38"/>
      <c r="Z91" s="38"/>
      <c r="AA91" s="38"/>
      <c r="AB91" s="38"/>
      <c r="AC91" s="38"/>
      <c r="AD91" s="37" t="str">
        <f t="shared" si="38"/>
        <v/>
      </c>
      <c r="AE91" s="37"/>
      <c r="AG91" s="17">
        <f t="shared" si="67"/>
        <v>0</v>
      </c>
      <c r="AH91" s="18"/>
      <c r="AI91" s="17" t="str">
        <f t="shared" si="66"/>
        <v/>
      </c>
      <c r="AJ91" s="17" t="str">
        <f t="shared" si="66"/>
        <v/>
      </c>
      <c r="AK91" s="18"/>
      <c r="AL91" s="1" t="str">
        <f t="shared" si="68"/>
        <v/>
      </c>
      <c r="AM91" s="1" t="str">
        <f t="shared" si="69"/>
        <v/>
      </c>
      <c r="AN91" s="1" t="str">
        <f t="shared" si="70"/>
        <v/>
      </c>
      <c r="AO91" s="1" t="str">
        <f t="shared" si="71"/>
        <v/>
      </c>
      <c r="AP91" s="1" t="str">
        <f t="shared" si="72"/>
        <v/>
      </c>
      <c r="AQ91" s="1" t="str">
        <f t="shared" si="73"/>
        <v/>
      </c>
      <c r="AR91" s="1" t="str">
        <f t="shared" si="74"/>
        <v/>
      </c>
      <c r="AS91" s="1" t="str">
        <f t="shared" si="75"/>
        <v/>
      </c>
      <c r="AT91" s="1" t="str">
        <f t="shared" si="76"/>
        <v/>
      </c>
      <c r="AU91" s="1" t="str">
        <f t="shared" si="77"/>
        <v/>
      </c>
      <c r="AV91" s="1" t="str">
        <f t="shared" si="78"/>
        <v/>
      </c>
      <c r="AW91" s="1" t="str">
        <f t="shared" si="79"/>
        <v/>
      </c>
      <c r="AX91" s="1" t="str">
        <f t="shared" si="80"/>
        <v/>
      </c>
      <c r="AY91" s="1" t="str">
        <f t="shared" si="81"/>
        <v/>
      </c>
      <c r="AZ91" s="1" t="str">
        <f t="shared" si="82"/>
        <v/>
      </c>
      <c r="BA91" s="1" t="str">
        <f t="shared" si="83"/>
        <v/>
      </c>
      <c r="BB91" s="1" t="str">
        <f t="shared" si="84"/>
        <v/>
      </c>
      <c r="BC91" s="1" t="str">
        <f t="shared" si="85"/>
        <v/>
      </c>
      <c r="BD91" s="1" t="str">
        <f t="shared" si="86"/>
        <v/>
      </c>
      <c r="BE91" s="1" t="str">
        <f t="shared" si="87"/>
        <v/>
      </c>
      <c r="BF91" s="1" t="str">
        <f t="shared" si="88"/>
        <v/>
      </c>
      <c r="BG91" s="1" t="str">
        <f t="shared" si="89"/>
        <v/>
      </c>
      <c r="BH91" s="1" t="str">
        <f t="shared" si="90"/>
        <v/>
      </c>
      <c r="BI91" s="1" t="str">
        <f t="shared" si="91"/>
        <v/>
      </c>
      <c r="BJ91" s="1" t="str">
        <f t="shared" si="92"/>
        <v/>
      </c>
      <c r="BK91" s="1" t="str">
        <f t="shared" si="93"/>
        <v/>
      </c>
    </row>
    <row r="92" spans="2:63" ht="16" thickBot="1">
      <c r="B92" t="e">
        <f>#REF!</f>
        <v>#REF!</v>
      </c>
      <c r="C92" s="41">
        <v>60</v>
      </c>
      <c r="D92" s="42"/>
      <c r="E92" s="94"/>
      <c r="F92" s="95"/>
      <c r="G92" s="52"/>
      <c r="H92" s="49"/>
      <c r="I92" s="49"/>
      <c r="J92" s="49"/>
      <c r="K92" s="61"/>
      <c r="L92" s="49"/>
      <c r="M92" s="49"/>
      <c r="N92" s="49"/>
      <c r="O92" s="53"/>
      <c r="P92" s="49"/>
      <c r="Q92" s="49"/>
      <c r="R92" s="49"/>
      <c r="S92" s="49"/>
      <c r="T92" s="49"/>
      <c r="U92" s="49"/>
      <c r="V92" s="49"/>
      <c r="W92" s="39"/>
      <c r="X92" s="38"/>
      <c r="Y92" s="38"/>
      <c r="Z92" s="38"/>
      <c r="AA92" s="38"/>
      <c r="AB92" s="174"/>
      <c r="AC92" s="49"/>
      <c r="AD92" s="37" t="str">
        <f t="shared" si="38"/>
        <v/>
      </c>
      <c r="AE92" s="37"/>
      <c r="AG92" s="17">
        <f t="shared" si="67"/>
        <v>0</v>
      </c>
      <c r="AH92" s="18"/>
      <c r="AI92" s="17" t="str">
        <f t="shared" si="66"/>
        <v/>
      </c>
      <c r="AJ92" s="17" t="str">
        <f t="shared" si="66"/>
        <v/>
      </c>
      <c r="AK92" s="18"/>
      <c r="AL92" s="1" t="str">
        <f t="shared" si="68"/>
        <v/>
      </c>
      <c r="AM92" s="1" t="str">
        <f t="shared" si="69"/>
        <v/>
      </c>
      <c r="AN92" s="1" t="str">
        <f t="shared" si="70"/>
        <v/>
      </c>
      <c r="AO92" s="1" t="str">
        <f t="shared" si="71"/>
        <v/>
      </c>
      <c r="AP92" s="1" t="str">
        <f t="shared" si="72"/>
        <v/>
      </c>
      <c r="AQ92" s="1" t="str">
        <f t="shared" si="73"/>
        <v/>
      </c>
      <c r="AR92" s="1" t="str">
        <f t="shared" si="74"/>
        <v/>
      </c>
      <c r="AS92" s="1" t="str">
        <f t="shared" si="75"/>
        <v/>
      </c>
      <c r="AT92" s="1" t="str">
        <f t="shared" si="76"/>
        <v/>
      </c>
      <c r="AU92" s="1" t="str">
        <f t="shared" si="77"/>
        <v/>
      </c>
      <c r="AV92" s="1" t="str">
        <f t="shared" si="78"/>
        <v/>
      </c>
      <c r="AW92" s="1" t="str">
        <f t="shared" si="79"/>
        <v/>
      </c>
      <c r="AX92" s="1" t="str">
        <f t="shared" si="80"/>
        <v/>
      </c>
      <c r="AY92" s="1" t="str">
        <f t="shared" si="81"/>
        <v/>
      </c>
      <c r="AZ92" s="1" t="str">
        <f t="shared" si="82"/>
        <v/>
      </c>
      <c r="BA92" s="1" t="str">
        <f t="shared" si="83"/>
        <v/>
      </c>
      <c r="BB92" s="1" t="str">
        <f t="shared" si="84"/>
        <v/>
      </c>
      <c r="BC92" s="1" t="str">
        <f t="shared" si="85"/>
        <v/>
      </c>
      <c r="BD92" s="1" t="str">
        <f t="shared" si="86"/>
        <v/>
      </c>
      <c r="BE92" s="1" t="str">
        <f t="shared" si="87"/>
        <v/>
      </c>
      <c r="BF92" s="1" t="str">
        <f t="shared" si="88"/>
        <v/>
      </c>
      <c r="BG92" s="1" t="str">
        <f t="shared" si="89"/>
        <v/>
      </c>
      <c r="BH92" s="1" t="str">
        <f t="shared" si="90"/>
        <v/>
      </c>
      <c r="BI92" s="1" t="str">
        <f t="shared" si="91"/>
        <v/>
      </c>
      <c r="BJ92" s="1" t="str">
        <f t="shared" si="92"/>
        <v/>
      </c>
      <c r="BK92" s="1" t="str">
        <f t="shared" si="93"/>
        <v/>
      </c>
    </row>
  </sheetData>
  <sheetProtection algorithmName="SHA-512" hashValue="GTtvo8Nhl851zBtvWQfb6ReevfTpCFgUY56hPY7mPNRXzYbH9YlKRqg3x5xMInZEgwZckJNy3Kc+jLHUH124Lg==" saltValue="yGkD9x1AgZ2cAK9MGJkzCA==" spinCount="100000" sheet="1" scenarios="1" formatColumns="0" formatRows="0"/>
  <mergeCells count="3">
    <mergeCell ref="AI29:AJ29"/>
    <mergeCell ref="D31:D32"/>
    <mergeCell ref="C31:C32"/>
  </mergeCells>
  <conditionalFormatting sqref="D33:D92">
    <cfRule type="notContainsBlanks" dxfId="98" priority="8">
      <formula>LEN(TRIM(D33))&gt;0</formula>
    </cfRule>
  </conditionalFormatting>
  <conditionalFormatting sqref="E33:AE33 E34:G35 X34:AC35 E36:AC92 AD34:AE92">
    <cfRule type="expression" dxfId="97" priority="5">
      <formula>IF($D33="",0,1)</formula>
    </cfRule>
  </conditionalFormatting>
  <conditionalFormatting sqref="H33 H36:H92">
    <cfRule type="expression" dxfId="96" priority="64">
      <formula>IF(AND(#REF!=0,$AG33=1),1,0)</formula>
    </cfRule>
  </conditionalFormatting>
  <conditionalFormatting sqref="H34">
    <cfRule type="expression" dxfId="95" priority="103">
      <formula>IF(AND(#REF!=0,$AG35=1),1,0)</formula>
    </cfRule>
  </conditionalFormatting>
  <conditionalFormatting sqref="H35">
    <cfRule type="expression" dxfId="94" priority="3">
      <formula>IF(AND(#REF!=0,$AG35=1),1,0)</formula>
    </cfRule>
  </conditionalFormatting>
  <conditionalFormatting sqref="H34:W34">
    <cfRule type="expression" dxfId="93" priority="101">
      <formula>IF($D35="",0,1)</formula>
    </cfRule>
  </conditionalFormatting>
  <conditionalFormatting sqref="H35:W35">
    <cfRule type="expression" dxfId="92" priority="1">
      <formula>IF($D35="",0,1)</formula>
    </cfRule>
  </conditionalFormatting>
  <dataValidations count="5">
    <dataValidation type="list" allowBlank="1" showInputMessage="1" showErrorMessage="1" error="יש להזין את שם המוסד ותחום הפעילות" sqref="E33:G92 Q36:V92 O33 O36:O92 Q33:V33 X33:AC92 AE33:AE92" xr:uid="{5FFF4345-33F7-41DA-AB12-E13CC9BFAD16}">
      <formula1>$AI33:$AJ33</formula1>
    </dataValidation>
    <dataValidation type="custom" allowBlank="1" showInputMessage="1" showErrorMessage="1" error="יש להזין את שם המוסד ותחום הפעילות" sqref="H33:N33 H36:N92 W33 W36:W92 P33 P36:P92" xr:uid="{D6EF9407-95B5-49C4-A38B-6561FDA5C80A}">
      <formula1>$AG33=1</formula1>
    </dataValidation>
    <dataValidation type="custom" allowBlank="1" showInputMessage="1" showErrorMessage="1" error="יש להזין את שם המוסד ותחום הפעילות" sqref="H34:N34 W34 P34" xr:uid="{6710FCA2-F8A4-4CF1-B3A3-E425ABB59158}">
      <formula1>$AG35=1</formula1>
    </dataValidation>
    <dataValidation type="list" allowBlank="1" showInputMessage="1" showErrorMessage="1" error="יש להזין את שם המוסד ותחום הפעילות" sqref="Q34:V34 O34" xr:uid="{1B5F0288-41CA-429D-913D-B6F534C186A1}">
      <formula1>$AI35:$AJ35</formula1>
    </dataValidation>
    <dataValidation allowBlank="1" showInputMessage="1" showErrorMessage="1" error="יש להזין את שם המוסד ותחום הפעילות" sqref="AD33:AD92" xr:uid="{E75601C2-2A6E-4DE7-89CE-73A9075749A9}"/>
  </dataValidations>
  <pageMargins left="0.70866141732283472" right="0.70866141732283472" top="0.74803149606299213" bottom="0.74803149606299213" header="0.31496062992125984" footer="0.31496062992125984"/>
  <pageSetup paperSize="9" scale="41" orientation="landscape" r:id="rId1"/>
  <headerFooter>
    <oddFooter>&amp;C&amp;"David,מודגש"א. חפץ ושות'
ייעוץ כלכלי</oddFooter>
  </headerFooter>
  <rowBreaks count="1" manualBreakCount="1">
    <brk id="57" max="53" man="1"/>
  </rowBreaks>
  <colBreaks count="1" manualBreakCount="1">
    <brk id="17" max="9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78">
    <tabColor theme="5" tint="0.59999389629810485"/>
  </sheetPr>
  <dimension ref="B2:BP90"/>
  <sheetViews>
    <sheetView rightToLeft="1" view="pageBreakPreview" topLeftCell="C1" zoomScale="70" zoomScaleNormal="70" zoomScaleSheetLayoutView="70" workbookViewId="0">
      <pane xSplit="2" ySplit="30" topLeftCell="O31" activePane="bottomRight" state="frozen"/>
      <selection activeCell="K33" sqref="K33"/>
      <selection pane="topRight" activeCell="K33" sqref="K33"/>
      <selection pane="bottomLeft" activeCell="K33" sqref="K33"/>
      <selection pane="bottomRight" activeCell="Y32" sqref="Y32"/>
    </sheetView>
  </sheetViews>
  <sheetFormatPr defaultColWidth="9.1796875" defaultRowHeight="15.5"/>
  <cols>
    <col min="2" max="2" width="31.7265625" hidden="1" customWidth="1"/>
    <col min="3" max="3" width="12.7265625" bestFit="1" customWidth="1"/>
    <col min="4" max="4" width="27.1796875" bestFit="1" customWidth="1"/>
    <col min="5" max="16" width="20.1796875" customWidth="1"/>
    <col min="17" max="17" width="24.7265625" customWidth="1"/>
    <col min="18" max="21" width="20.1796875" customWidth="1"/>
    <col min="22" max="22" width="27.26953125" customWidth="1"/>
    <col min="23" max="25" width="20.1796875" customWidth="1"/>
    <col min="26" max="26" width="21.81640625" customWidth="1"/>
    <col min="27" max="27" width="91.1796875" customWidth="1"/>
    <col min="28" max="28" width="9.1796875" hidden="1" customWidth="1"/>
    <col min="29" max="29" width="13" hidden="1" customWidth="1"/>
    <col min="30" max="30" width="16.26953125" hidden="1" customWidth="1"/>
    <col min="31" max="34" width="9.1796875" hidden="1" customWidth="1"/>
    <col min="35" max="37" width="11" hidden="1" customWidth="1"/>
    <col min="38" max="43" width="17.26953125" hidden="1" customWidth="1"/>
    <col min="44" max="44" width="19.7265625" hidden="1" customWidth="1"/>
    <col min="45" max="47" width="17.26953125" hidden="1" customWidth="1"/>
    <col min="48" max="48" width="21.26953125" hidden="1" customWidth="1"/>
    <col min="49" max="55" width="17.26953125" hidden="1" customWidth="1"/>
    <col min="56" max="56" width="18" hidden="1" customWidth="1"/>
    <col min="57" max="57" width="16.453125" hidden="1" customWidth="1"/>
    <col min="58" max="68" width="9.1796875" hidden="1" customWidth="1"/>
    <col min="69" max="204" width="9.1796875" customWidth="1"/>
  </cols>
  <sheetData>
    <row r="2" hidden="1"/>
    <row r="3" hidden="1"/>
    <row r="4" hidden="1"/>
    <row r="5" hidden="1"/>
    <row r="6" hidden="1"/>
    <row r="7" hidden="1"/>
    <row r="8" hidden="1"/>
    <row r="9" hidden="1"/>
    <row r="10" hidden="1"/>
    <row r="11" hidden="1"/>
    <row r="12" hidden="1"/>
    <row r="13" hidden="1"/>
    <row r="14" hidden="1"/>
    <row r="15" hidden="1"/>
    <row r="16" hidden="1"/>
    <row r="17" spans="2:57" hidden="1"/>
    <row r="18" spans="2:57" hidden="1"/>
    <row r="19" spans="2:57" hidden="1"/>
    <row r="20" spans="2:57" hidden="1"/>
    <row r="21" spans="2:57" hidden="1"/>
    <row r="22" spans="2:57" hidden="1"/>
    <row r="23" spans="2:57" hidden="1"/>
    <row r="24" spans="2:57" hidden="1"/>
    <row r="25" spans="2:57" hidden="1"/>
    <row r="26" spans="2:57" hidden="1"/>
    <row r="27" spans="2:57">
      <c r="AC27" s="22" t="str">
        <f>'הזנת נתונים'!AL29</f>
        <v>נתון חסר</v>
      </c>
      <c r="AD27" s="22" t="str">
        <f>'הזנת נתונים'!AI31</f>
        <v>כן</v>
      </c>
    </row>
    <row r="28" spans="2:57" ht="16" thickBot="1">
      <c r="D28" s="175" t="s">
        <v>169</v>
      </c>
      <c r="E28" s="176" t="s">
        <v>170</v>
      </c>
      <c r="F28" s="176" t="s">
        <v>171</v>
      </c>
      <c r="G28" s="176" t="s">
        <v>172</v>
      </c>
      <c r="H28" s="176" t="s">
        <v>173</v>
      </c>
      <c r="I28" s="176" t="s">
        <v>174</v>
      </c>
      <c r="J28" s="176" t="s">
        <v>175</v>
      </c>
      <c r="K28" s="176" t="s">
        <v>181</v>
      </c>
      <c r="L28" s="176" t="s">
        <v>177</v>
      </c>
      <c r="M28" s="176" t="s">
        <v>178</v>
      </c>
      <c r="N28" s="176" t="s">
        <v>179</v>
      </c>
      <c r="O28" s="176" t="s">
        <v>180</v>
      </c>
      <c r="P28" s="176" t="s">
        <v>176</v>
      </c>
      <c r="Q28" s="176" t="s">
        <v>182</v>
      </c>
      <c r="R28" s="176" t="s">
        <v>183</v>
      </c>
      <c r="S28" s="176" t="s">
        <v>184</v>
      </c>
      <c r="T28" s="176" t="s">
        <v>185</v>
      </c>
      <c r="U28" s="176" t="s">
        <v>186</v>
      </c>
      <c r="V28" s="176" t="s">
        <v>199</v>
      </c>
      <c r="W28" s="176" t="s">
        <v>188</v>
      </c>
      <c r="X28" s="176" t="s">
        <v>181</v>
      </c>
      <c r="AC28" s="22" t="str">
        <f>'הזנת נתונים'!AL30</f>
        <v>הזנה שגויה</v>
      </c>
      <c r="AD28" s="22" t="str">
        <f>'הזנת נתונים'!AJ31</f>
        <v>לא</v>
      </c>
    </row>
    <row r="29" spans="2:57" ht="32.25" customHeight="1" thickBot="1">
      <c r="C29" s="197" t="s">
        <v>1</v>
      </c>
      <c r="D29" s="197" t="s">
        <v>2</v>
      </c>
      <c r="E29" s="200" t="s">
        <v>44</v>
      </c>
      <c r="F29" s="201"/>
      <c r="G29" s="201"/>
      <c r="H29" s="201"/>
      <c r="I29" s="201"/>
      <c r="J29" s="201"/>
      <c r="K29" s="201"/>
      <c r="L29" s="201"/>
      <c r="M29" s="201"/>
      <c r="N29" s="201"/>
      <c r="O29" s="201"/>
      <c r="P29" s="201"/>
      <c r="Q29" s="201"/>
      <c r="R29" s="201"/>
      <c r="S29" s="201"/>
      <c r="T29" s="201"/>
      <c r="U29" s="201"/>
      <c r="V29" s="201"/>
      <c r="W29" s="201"/>
      <c r="X29" s="202"/>
      <c r="Y29" s="197" t="s">
        <v>96</v>
      </c>
      <c r="Z29" s="197" t="s">
        <v>48</v>
      </c>
      <c r="AA29" s="197" t="s">
        <v>91</v>
      </c>
      <c r="AI29" s="45" t="s">
        <v>45</v>
      </c>
      <c r="AJ29" s="18"/>
      <c r="AK29" s="63" t="s">
        <v>75</v>
      </c>
      <c r="AL29" s="67" t="str">
        <f t="array" ref="AL29:AW29">TRANSPOSE(פרמטרים!C15:C26)</f>
        <v>כן</v>
      </c>
      <c r="AM29" s="67" t="str">
        <v>כן</v>
      </c>
      <c r="AN29" s="67" t="str">
        <v>כן</v>
      </c>
      <c r="AO29" s="67">
        <v>3500</v>
      </c>
      <c r="AP29" s="67">
        <v>150</v>
      </c>
      <c r="AQ29" s="67" t="str">
        <v>כן</v>
      </c>
      <c r="AR29" s="67">
        <v>0.15</v>
      </c>
      <c r="AS29" s="67">
        <v>1500</v>
      </c>
      <c r="AT29" s="67" t="str">
        <v>כן</v>
      </c>
      <c r="AU29" s="67" t="str">
        <v>כן</v>
      </c>
      <c r="AV29" s="67" t="str">
        <v>כן</v>
      </c>
      <c r="AW29" s="67">
        <v>400</v>
      </c>
      <c r="AX29" s="67" t="s">
        <v>7</v>
      </c>
      <c r="AY29" s="67" t="s">
        <v>7</v>
      </c>
      <c r="AZ29" s="67" t="s">
        <v>7</v>
      </c>
      <c r="BA29" s="67" t="s">
        <v>7</v>
      </c>
      <c r="BB29" s="67" t="s">
        <v>7</v>
      </c>
      <c r="BC29" s="67" t="s">
        <v>7</v>
      </c>
      <c r="BD29" s="67" t="s">
        <v>7</v>
      </c>
      <c r="BE29" s="67" t="s">
        <v>7</v>
      </c>
    </row>
    <row r="30" spans="2:57" ht="174" customHeight="1" thickBot="1">
      <c r="C30" s="199"/>
      <c r="D30" s="199"/>
      <c r="E30" s="12" t="str">
        <f t="array" ref="E30:P30">TRANSPOSE(פרמטרים!B15:B26)</f>
        <v xml:space="preserve">המוסד משמש כספרייה לעיוורים או משק סגור </v>
      </c>
      <c r="F30" s="12" t="str">
        <v>המוסד פועל כספרייה במשך שנתיים רצופות</v>
      </c>
      <c r="G30" s="12" t="str">
        <v>מנהל ספרייה עוסק בהיקף שלא יפחת בחצי משרה</v>
      </c>
      <c r="H30" s="12" t="str">
        <v>כמה כותרים מונגשים ברשות הספרייה?</v>
      </c>
      <c r="I30" s="12" t="str">
        <v>כמה כותרים הספרייה הנגישה בשנת הערכה?</v>
      </c>
      <c r="J30" s="12" t="str">
        <v>האם המוסד שומר על זכויות יוצרים של הכותרים?</v>
      </c>
      <c r="K30" s="12" t="str">
        <v>כמה כותרים מונגשים הופקו או נרכשו בשנת ההערכה בשפה הערבית?</v>
      </c>
      <c r="L30" s="48" t="str">
        <v>כמה השאלות של ספרים מונגשים התקיימו בשנת הערכה?</v>
      </c>
      <c r="M30" s="48" t="str">
        <v>האם שירותי ההשאלה ניתנים בחינם?</v>
      </c>
      <c r="N30" s="48" t="str">
        <v>שירותי הספרייה ניתנים לעיוורים וללקויי ראייה בכל הארץ בלא הבדל גזע, דת, מין, לאום השקפה או השתייכות מפלגתית</v>
      </c>
      <c r="O30" s="48" t="str">
        <v>האם המוסד מקיים מנגנון השאלה טלפוני בהיקף של 16 ש"ש, במשך 4 ימים בשבוע?</v>
      </c>
      <c r="P30" s="48" t="str">
        <v>כמה מנויים פעילים יש לספרייה?</v>
      </c>
      <c r="Q30" s="48" t="str">
        <f>'הזנת נתונים'!X31</f>
        <v>המוסד עומד בדרישות הנוהל, ובכלל זה יעמיד
עצמו לביקורת המשרד בהתאם לדינים החלים עליו,
הוראות הנוהל והחלטות הממשלה, זאת להבטחת
עמידתו בתנאים למתן תמיכה, ובלי לפגוע בחופש
היצירה, בחירות האמנותית ובחופש הביטוי;</v>
      </c>
      <c r="R30" s="48" t="str">
        <f>'הזנת נתונים'!Y31</f>
        <v>מטרות המוסד כמפורט במסמכי היסוד שלו ואופן פעולתו עולים בקנה אחד עם מטרות התמיכה המפורטות במבחנים אלה</v>
      </c>
      <c r="S30" s="48" t="str">
        <f>'הזנת נתונים'!Z31</f>
        <v>המוסד משתמש בכספי התמיכה רק למטרות שלשמן
ניתנו</v>
      </c>
      <c r="T30" s="48" t="str">
        <f>'הזנת נתונים'!AA31</f>
        <v>המוסד מקיים את הוראות החוק הרלוונטיות
לפעילותו, מקפיד על כללי ניהול תקין ושומר על
שקיפות מלאה באורחות התנהלותו באופן ההולם
את מטרותיו הציבוריות</v>
      </c>
      <c r="U30" s="48" t="str">
        <f>'הזנת נתונים'!AB31</f>
        <v>המוסד פועל ביעילות ובתקורה מינימלית, שמאפשרת את פעילותו התקינה והראויה, לרבות בהתאם לנוהל ולהנחיות החשב הכללי במשרד האוצר לעניין הוצאות הנהלה וכלליות</v>
      </c>
      <c r="V30" s="48" t="str">
        <f>'הזנת נתונים'!AE31</f>
        <v>במוסד בו מועסקים עובדים ביחסי עבודה, המוסד קבע תקנון למניעת הטרדה מינית ועומדת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v>
      </c>
      <c r="W30" s="48" t="str">
        <f>'הזנת נתונים'!AC31</f>
        <v>האם רוב הספרים בספרייה הם בשפה הערבית?</v>
      </c>
      <c r="X30" s="48" t="str">
        <f>'הזנת נתונים'!AD31</f>
        <v>המוסד הפיק או רכש בשנת ההערכה ספרים מונגשים בשפה הערבית, בהיקף שלא יפחת מ15% מתוך כלל הספרים המונגשים שהופקו או נרכשו על ידו בשנת ההערכה</v>
      </c>
      <c r="Y30" s="198"/>
      <c r="Z30" s="198"/>
      <c r="AA30" s="198"/>
      <c r="AC30" s="21" t="s">
        <v>0</v>
      </c>
      <c r="AD30" s="21" t="s">
        <v>47</v>
      </c>
      <c r="AF30" s="21" t="s">
        <v>97</v>
      </c>
      <c r="AG30" s="21" t="s">
        <v>98</v>
      </c>
      <c r="AI30" s="21" t="s">
        <v>46</v>
      </c>
      <c r="AJ30" s="18"/>
      <c r="AK30" s="18"/>
      <c r="AL30" s="6" t="str">
        <f t="shared" ref="AL30:BC30" si="0">E30</f>
        <v xml:space="preserve">המוסד משמש כספרייה לעיוורים או משק סגור </v>
      </c>
      <c r="AM30" s="6" t="str">
        <f t="shared" si="0"/>
        <v>המוסד פועל כספרייה במשך שנתיים רצופות</v>
      </c>
      <c r="AN30" s="6" t="str">
        <f t="shared" si="0"/>
        <v>מנהל ספרייה עוסק בהיקף שלא יפחת בחצי משרה</v>
      </c>
      <c r="AO30" s="6" t="str">
        <f t="shared" si="0"/>
        <v>כמה כותרים מונגשים ברשות הספרייה?</v>
      </c>
      <c r="AP30" s="6" t="str">
        <f t="shared" si="0"/>
        <v>כמה כותרים הספרייה הנגישה בשנת הערכה?</v>
      </c>
      <c r="AQ30" s="6" t="str">
        <f t="shared" si="0"/>
        <v>האם המוסד שומר על זכויות יוצרים של הכותרים?</v>
      </c>
      <c r="AR30" s="6" t="str">
        <f t="shared" si="0"/>
        <v>כמה כותרים מונגשים הופקו או נרכשו בשנת ההערכה בשפה הערבית?</v>
      </c>
      <c r="AS30" s="6" t="str">
        <f t="shared" si="0"/>
        <v>כמה השאלות של ספרים מונגשים התקיימו בשנת הערכה?</v>
      </c>
      <c r="AT30" s="6" t="str">
        <f t="shared" si="0"/>
        <v>האם שירותי ההשאלה ניתנים בחינם?</v>
      </c>
      <c r="AU30" s="6" t="str">
        <f t="shared" si="0"/>
        <v>שירותי הספרייה ניתנים לעיוורים וללקויי ראייה בכל הארץ בלא הבדל גזע, דת, מין, לאום השקפה או השתייכות מפלגתית</v>
      </c>
      <c r="AV30" s="6" t="str">
        <f t="shared" si="0"/>
        <v>האם המוסד מקיים מנגנון השאלה טלפוני בהיקף של 16 ש"ש, במשך 4 ימים בשבוע?</v>
      </c>
      <c r="AW30" s="6" t="str">
        <f t="shared" si="0"/>
        <v>כמה מנויים פעילים יש לספרייה?</v>
      </c>
      <c r="AX30" s="6" t="str">
        <f t="shared" si="0"/>
        <v>המוסד עומד בדרישות הנוהל, ובכלל זה יעמיד
עצמו לביקורת המשרד בהתאם לדינים החלים עליו,
הוראות הנוהל והחלטות הממשלה, זאת להבטחת
עמידתו בתנאים למתן תמיכה, ובלי לפגוע בחופש
היצירה, בחירות האמנותית ובחופש הביטוי;</v>
      </c>
      <c r="AY30" s="6" t="str">
        <f t="shared" si="0"/>
        <v>מטרות המוסד כמפורט במסמכי היסוד שלו ואופן פעולתו עולים בקנה אחד עם מטרות התמיכה המפורטות במבחנים אלה</v>
      </c>
      <c r="AZ30" s="6" t="str">
        <f t="shared" si="0"/>
        <v>המוסד משתמש בכספי התמיכה רק למטרות שלשמן
ניתנו</v>
      </c>
      <c r="BA30" s="6" t="str">
        <f t="shared" si="0"/>
        <v>המוסד מקיים את הוראות החוק הרלוונטיות
לפעילותו, מקפיד על כללי ניהול תקין ושומר על
שקיפות מלאה באורחות התנהלותו באופן ההולם
את מטרותיו הציבוריות</v>
      </c>
      <c r="BB30" s="6" t="str">
        <f t="shared" si="0"/>
        <v>המוסד פועל ביעילות ובתקורה מינימלית, שמאפשרת את פעילותו התקינה והראויה, לרבות בהתאם לנוהל ולהנחיות החשב הכללי במשרד האוצר לעניין הוצאות הנהלה וכלליות</v>
      </c>
      <c r="BC30" s="6" t="str">
        <f t="shared" si="0"/>
        <v>במוסד בו מועסקים עובדים ביחסי עבודה, המוסד קבע תקנון למניעת הטרדה מינית ועומדת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v>
      </c>
      <c r="BD30" s="6" t="str">
        <f t="shared" ref="BD30:BE30" si="1">W30</f>
        <v>האם רוב הספרים בספרייה הם בשפה הערבית?</v>
      </c>
      <c r="BE30" s="6" t="str">
        <f t="shared" si="1"/>
        <v>המוסד הפיק או רכש בשנת ההערכה ספרים מונגשים בשפה הערבית, בהיקף שלא יפחת מ15% מתוך כלל הספרים המונגשים שהופקו או נרכשו על ידו בשנת ההערכה</v>
      </c>
    </row>
    <row r="31" spans="2:57" ht="15.75" customHeight="1">
      <c r="B31" t="e">
        <f>#REF!</f>
        <v>#REF!</v>
      </c>
      <c r="C31" s="19">
        <f>IF('הזנת נתונים'!$D33="","",'הזנת נתונים'!C33)</f>
        <v>1</v>
      </c>
      <c r="D31" s="19" t="str">
        <f>IF('הזנת נתונים'!$D33="","",'הזנת נתונים'!D33)</f>
        <v>הספריה  המרכזית לעיוורים</v>
      </c>
      <c r="E31" s="20" t="str">
        <f>IF($D31="","",'הזנת נתונים'!AL33)</f>
        <v>כן</v>
      </c>
      <c r="F31" s="20" t="str">
        <f>IF($D31="","",'הזנת נתונים'!AM33)</f>
        <v>כן</v>
      </c>
      <c r="G31" s="20" t="str">
        <f>IF($D31="","",'הזנת נתונים'!AN33)</f>
        <v>כן</v>
      </c>
      <c r="H31" s="20">
        <f>IF($D31="","",'הזנת נתונים'!AO33)</f>
        <v>43807</v>
      </c>
      <c r="I31" s="20">
        <f>IF($D31="","",'הזנת נתונים'!AP33)</f>
        <v>3601</v>
      </c>
      <c r="J31" s="20" t="str">
        <f>IF($D31="","",'הזנת נתונים'!AV33)</f>
        <v>כן</v>
      </c>
      <c r="K31" s="20">
        <f>IF($D31="","",'הזנת נתונים'!AT33)</f>
        <v>620</v>
      </c>
      <c r="L31" s="20">
        <f>IF($D31="","",'הזנת נתונים'!AW33)</f>
        <v>900092</v>
      </c>
      <c r="M31" s="20" t="str">
        <f>IF($D31="","",'הזנת נתונים'!AX33)</f>
        <v>כן</v>
      </c>
      <c r="N31" s="20" t="str">
        <f>IF($D31="","",'הזנת נתונים'!AY33)</f>
        <v>כן</v>
      </c>
      <c r="O31" s="20" t="str">
        <f>IF($D31="","",'הזנת נתונים'!AZ33)</f>
        <v>כן</v>
      </c>
      <c r="P31" s="20">
        <f>IF($D31="","",'הזנת נתונים'!BD33)</f>
        <v>15506</v>
      </c>
      <c r="Q31" s="20" t="str">
        <f>IF($D31="","",'הזנת נתונים'!BE33)</f>
        <v>כן</v>
      </c>
      <c r="R31" s="20" t="str">
        <f>IF($D31="","",'הזנת נתונים'!BF33)</f>
        <v>כן</v>
      </c>
      <c r="S31" s="20" t="str">
        <f>IF($D31="","",'הזנת נתונים'!BG33)</f>
        <v>כן</v>
      </c>
      <c r="T31" s="20" t="str">
        <f>IF($D31="","",'הזנת נתונים'!BH33)</f>
        <v>כן</v>
      </c>
      <c r="U31" s="20" t="str">
        <f>IF($D31="","",'הזנת נתונים'!BI33)</f>
        <v>כן</v>
      </c>
      <c r="V31" s="20" t="str">
        <f>IF($D31="","",'הזנת נתונים'!AE33)</f>
        <v>כן</v>
      </c>
      <c r="W31" s="20" t="str">
        <f>IF($D31="","",'הזנת נתונים'!BJ33)</f>
        <v>לא</v>
      </c>
      <c r="X31" s="20" t="str">
        <f>IF($D31="","",'הזנת נתונים'!BK33)</f>
        <v>כן</v>
      </c>
      <c r="Y31" s="37"/>
      <c r="Z31" s="23" t="str">
        <f>IFERROR(IF(OR(Y31=$AF$30,Y31=$AG$30,SUM(AL31:BC31)=18),AC31,AD31),AD31)</f>
        <v>עובר תנאי סף</v>
      </c>
      <c r="AA31" s="37"/>
      <c r="AC31" s="17" t="str">
        <f t="shared" ref="AC31:AG46" si="2">IF($D31="","",AC$30)</f>
        <v>עובר תנאי סף</v>
      </c>
      <c r="AD31" s="17" t="str">
        <f t="shared" si="2"/>
        <v>לא עובר תנאי סף</v>
      </c>
      <c r="AF31" s="17" t="str">
        <f t="shared" si="2"/>
        <v>עובר תנאי סף- ספרייה ערבית</v>
      </c>
      <c r="AG31" s="17" t="str">
        <f t="shared" si="2"/>
        <v>עובר תנאי סף- ספרייה תורנית</v>
      </c>
      <c r="AI31" s="17">
        <f t="shared" ref="AI31:AI62" si="3">IF(D31="",0,1)</f>
        <v>1</v>
      </c>
      <c r="AJ31" s="18"/>
      <c r="AK31" s="18"/>
      <c r="AL31" s="1">
        <f>IF($D31="","",IF(E31=AL$29,1,0))</f>
        <v>1</v>
      </c>
      <c r="AM31" s="1">
        <f>IF($D31="","",IF(F31=AM$29,1,0))</f>
        <v>1</v>
      </c>
      <c r="AN31" s="1">
        <f>IF($D31="","",IF(G31=AN$29,1,0))</f>
        <v>1</v>
      </c>
      <c r="AO31" s="1">
        <f t="shared" ref="AO31:AO62" si="4">IF($D31="","",IF(H31&gt;=AO$29,1,0))</f>
        <v>1</v>
      </c>
      <c r="AP31" s="1">
        <f t="shared" ref="AP31:AP62" si="5">IF($D31="","",IF(I31&gt;=AP$29,1,0))</f>
        <v>1</v>
      </c>
      <c r="AQ31" s="1">
        <f>IF($D31="","",IF(J31=AQ$29,1,0))</f>
        <v>1</v>
      </c>
      <c r="AR31" s="1">
        <f>IF($D31="","",IF('הזנת נתונים'!BK33=$AD$27,1,IF(IFERROR(K31/I31,0)&gt;=AR$29,1,0)))</f>
        <v>1</v>
      </c>
      <c r="AS31" s="1">
        <f t="shared" ref="AS31:AS62" si="6">IF($D31="","",IF(L31&gt;=AS$29,1,0))</f>
        <v>1</v>
      </c>
      <c r="AT31" s="1">
        <f>IF($D31="","",IF(M31=AT$29,1,0))</f>
        <v>1</v>
      </c>
      <c r="AU31" s="1">
        <f>IF($D31="","",IF(N31=AU$29,1,0))</f>
        <v>1</v>
      </c>
      <c r="AV31" s="1">
        <f>IF($D31="","",IF(O31=AV$29,1,0))</f>
        <v>1</v>
      </c>
      <c r="AW31" s="1">
        <f t="shared" ref="AW31:AW62" si="7">IF($D31="","",IF(P31&gt;=AW$29,1,0))</f>
        <v>1</v>
      </c>
      <c r="AX31" s="1">
        <f t="shared" ref="AX31:AX90" si="8">IF($D31="","",IF(Q31=AX$29,1,0))</f>
        <v>1</v>
      </c>
      <c r="AY31" s="1">
        <f t="shared" ref="AY31:AY90" si="9">IF($D31="","",IF(R31=AY$29,1,0))</f>
        <v>1</v>
      </c>
      <c r="AZ31" s="1">
        <f t="shared" ref="AZ31:AZ62" si="10">IF($D31="","",IF(S31=AZ$29,1,0))</f>
        <v>1</v>
      </c>
      <c r="BA31" s="1">
        <f t="shared" ref="BA31:BA62" si="11">IF($D31="","",IF(T31=BA$29,1,0))</f>
        <v>1</v>
      </c>
      <c r="BB31" s="1">
        <f t="shared" ref="BB31:BC62" si="12">IF($D31="","",IF(U31=BB$29,1,0))</f>
        <v>1</v>
      </c>
      <c r="BC31" s="1">
        <f t="shared" si="12"/>
        <v>1</v>
      </c>
      <c r="BD31" s="1">
        <f>IF($D31="","",IF(ISERROR(MATCH(W31,$AD$27:$AD$28,0)),0,1))</f>
        <v>1</v>
      </c>
      <c r="BE31" s="1">
        <f>IF($D31="","",IF(ISERROR(MATCH(X31,$AD$27:$AD$28,0)),0,1))</f>
        <v>1</v>
      </c>
    </row>
    <row r="32" spans="2:57" ht="15.75" customHeight="1">
      <c r="B32" t="e">
        <f>#REF!</f>
        <v>#REF!</v>
      </c>
      <c r="C32" s="19">
        <f>IF('הזנת נתונים'!$D34="","",'הזנת נתונים'!C34)</f>
        <v>2</v>
      </c>
      <c r="D32" s="19" t="str">
        <f>IF('הזנת נתונים'!$D34="","",'הזנת נתונים'!D34)</f>
        <v>מסיל"ה</v>
      </c>
      <c r="E32" s="20" t="str">
        <f>IF($D32="","",'הזנת נתונים'!AL34)</f>
        <v>כן</v>
      </c>
      <c r="F32" s="20" t="str">
        <f>IF($D32="","",'הזנת נתונים'!AM34)</f>
        <v>כן</v>
      </c>
      <c r="G32" s="20" t="str">
        <f>IF($D32="","",'הזנת נתונים'!AN34)</f>
        <v>כן</v>
      </c>
      <c r="H32" s="20">
        <f>IF($D32="","",'הזנת נתונים'!AO34)</f>
        <v>6701</v>
      </c>
      <c r="I32" s="20">
        <f>IF($D32="","",'הזנת נתונים'!AP34)</f>
        <v>270</v>
      </c>
      <c r="J32" s="20" t="str">
        <f>IF($D32="","",'הזנת נתונים'!AV34)</f>
        <v>כן</v>
      </c>
      <c r="K32" s="20">
        <f>IF($D32="","",'הזנת נתונים'!AT34)</f>
        <v>0</v>
      </c>
      <c r="L32" s="20">
        <f>IF($D32="","",'הזנת נתונים'!AW34)</f>
        <v>3348</v>
      </c>
      <c r="M32" s="20" t="str">
        <f>IF($D32="","",'הזנת נתונים'!AX34)</f>
        <v>כן</v>
      </c>
      <c r="N32" s="20" t="str">
        <f>IF($D32="","",'הזנת נתונים'!AY34)</f>
        <v>כן</v>
      </c>
      <c r="O32" s="20" t="str">
        <f>IF($D32="","",'הזנת נתונים'!AZ34)</f>
        <v>כן</v>
      </c>
      <c r="P32" s="20">
        <f>IF($D32="","",'הזנת נתונים'!BD34)</f>
        <v>458</v>
      </c>
      <c r="Q32" s="20" t="str">
        <f>IF($D32="","",'הזנת נתונים'!BE34)</f>
        <v>כן</v>
      </c>
      <c r="R32" s="20" t="str">
        <f>IF($D32="","",'הזנת נתונים'!BF34)</f>
        <v>כן</v>
      </c>
      <c r="S32" s="20" t="str">
        <f>IF($D32="","",'הזנת נתונים'!BG34)</f>
        <v>כן</v>
      </c>
      <c r="T32" s="20" t="str">
        <f>IF($D32="","",'הזנת נתונים'!BH34)</f>
        <v>כן</v>
      </c>
      <c r="U32" s="20" t="str">
        <f>IF($D32="","",'הזנת נתונים'!BI34)</f>
        <v>כן</v>
      </c>
      <c r="V32" s="20" t="str">
        <f>IF($D32="","",'הזנת נתונים'!AE34)</f>
        <v>כן</v>
      </c>
      <c r="W32" s="20" t="str">
        <f>IF($D32="","",'הזנת נתונים'!BJ34)</f>
        <v>לא</v>
      </c>
      <c r="X32" s="20" t="str">
        <f>IF($D32="","",'הזנת נתונים'!BK34)</f>
        <v>לא</v>
      </c>
      <c r="Y32" s="37" t="s">
        <v>98</v>
      </c>
      <c r="Z32" s="23" t="str">
        <f t="shared" ref="Z32:Z90" si="13">IFERROR(IF(OR(Y32=$AF$30,Y32=$AG$30,SUM(AL32:BC32)=18),AC32,AD32),AD32)</f>
        <v>עובר תנאי סף</v>
      </c>
      <c r="AA32" s="37"/>
      <c r="AC32" s="17" t="str">
        <f t="shared" si="2"/>
        <v>עובר תנאי סף</v>
      </c>
      <c r="AD32" s="17" t="str">
        <f t="shared" si="2"/>
        <v>לא עובר תנאי סף</v>
      </c>
      <c r="AF32" s="17" t="str">
        <f t="shared" si="2"/>
        <v>עובר תנאי סף- ספרייה ערבית</v>
      </c>
      <c r="AG32" s="17" t="str">
        <f t="shared" si="2"/>
        <v>עובר תנאי סף- ספרייה תורנית</v>
      </c>
      <c r="AI32" s="17">
        <f t="shared" si="3"/>
        <v>1</v>
      </c>
      <c r="AJ32" s="18"/>
      <c r="AK32" s="18"/>
      <c r="AL32" s="1">
        <f t="shared" ref="AL32:AL63" si="14">IF($D32="","",IF(E32=AL$29,1,0))</f>
        <v>1</v>
      </c>
      <c r="AM32" s="1">
        <f t="shared" ref="AM32:AM63" si="15">IF($D32="","",IF(F32=$AD$27,1,0))</f>
        <v>1</v>
      </c>
      <c r="AN32" s="1">
        <f t="shared" ref="AN32:AN63" si="16">IF($D32="","",IF(G32=$AD$27,1,0))</f>
        <v>1</v>
      </c>
      <c r="AO32" s="1">
        <f t="shared" si="4"/>
        <v>1</v>
      </c>
      <c r="AP32" s="1">
        <f t="shared" si="5"/>
        <v>1</v>
      </c>
      <c r="AQ32" s="1">
        <f t="shared" ref="AQ32:AQ63" si="17">IF($D32="","",IF(J32=$AD$27,1,0))</f>
        <v>1</v>
      </c>
      <c r="AR32" s="1">
        <f>IF($D32="","",IF('הזנת נתונים'!BK34=$AD$27,1,IF(IFERROR(K32/I32,0)&gt;=AR$29,1,0)))</f>
        <v>0</v>
      </c>
      <c r="AS32" s="1">
        <f t="shared" si="6"/>
        <v>1</v>
      </c>
      <c r="AT32" s="1">
        <f t="shared" ref="AT32:AT63" si="18">IF($D32="","",IF(M32=$AD$27,1,0))</f>
        <v>1</v>
      </c>
      <c r="AU32" s="1">
        <f t="shared" ref="AU32:AU63" si="19">IF($D32="","",IF(N32=$AD$27,1,0))</f>
        <v>1</v>
      </c>
      <c r="AV32" s="1">
        <f t="shared" ref="AV32:AV63" si="20">IF($D32="","",IF(O32=$AD$27,1,0))</f>
        <v>1</v>
      </c>
      <c r="AW32" s="1">
        <f t="shared" si="7"/>
        <v>1</v>
      </c>
      <c r="AX32" s="1">
        <f t="shared" si="8"/>
        <v>1</v>
      </c>
      <c r="AY32" s="1">
        <f t="shared" si="9"/>
        <v>1</v>
      </c>
      <c r="AZ32" s="1">
        <f t="shared" si="10"/>
        <v>1</v>
      </c>
      <c r="BA32" s="1">
        <f t="shared" si="11"/>
        <v>1</v>
      </c>
      <c r="BB32" s="1">
        <f t="shared" ref="BB32:BC34" si="21">IF($D32="","",IF(U32=BB$29,1,0))</f>
        <v>1</v>
      </c>
      <c r="BC32" s="1">
        <f t="shared" si="21"/>
        <v>1</v>
      </c>
      <c r="BD32" s="1">
        <f t="shared" ref="BD32:BD90" si="22">IF($D32="","",IF(ISERROR(MATCH(W32,$AD$27:$AD$28,0)),0,1))</f>
        <v>1</v>
      </c>
      <c r="BE32" s="1">
        <f t="shared" ref="BE32:BE90" si="23">IF($D32="","",IF(ISERROR(MATCH(X32,$AD$27:$AD$28,0)),0,1))</f>
        <v>1</v>
      </c>
    </row>
    <row r="33" spans="2:57">
      <c r="B33" t="e">
        <f>#REF!</f>
        <v>#REF!</v>
      </c>
      <c r="C33" s="19">
        <f>IF('הזנת נתונים'!$D35="","",'הזנת נתונים'!C35)</f>
        <v>3</v>
      </c>
      <c r="D33" s="19" t="str">
        <f>IF('הזנת נתונים'!$D35="","",'הזנת נתונים'!D35)</f>
        <v>עמותת עלה</v>
      </c>
      <c r="E33" s="20" t="str">
        <f>IF($D33="","",'הזנת נתונים'!AL35)</f>
        <v>כן</v>
      </c>
      <c r="F33" s="20" t="str">
        <f>IF($D33="","",'הזנת נתונים'!AM35)</f>
        <v>כן</v>
      </c>
      <c r="G33" s="20" t="str">
        <f>IF($D33="","",'הזנת נתונים'!AN35)</f>
        <v>כן</v>
      </c>
      <c r="H33" s="20">
        <f>IF($D33="","",'הזנת נתונים'!AO35)</f>
        <v>6541</v>
      </c>
      <c r="I33" s="20">
        <f>IF($D33="","",'הזנת נתונים'!AP35)</f>
        <v>155</v>
      </c>
      <c r="J33" s="20" t="str">
        <f>IF($D33="","",'הזנת נתונים'!AV35)</f>
        <v>כן</v>
      </c>
      <c r="K33" s="20">
        <f>IF($D33="","",'הזנת נתונים'!AT35)</f>
        <v>40</v>
      </c>
      <c r="L33" s="20">
        <f>IF($D33="","",'הזנת נתונים'!AW35)</f>
        <v>3557</v>
      </c>
      <c r="M33" s="20" t="str">
        <f>IF($D33="","",'הזנת נתונים'!AX35)</f>
        <v>כן</v>
      </c>
      <c r="N33" s="20" t="str">
        <f>IF($D33="","",'הזנת נתונים'!AY35)</f>
        <v>כן</v>
      </c>
      <c r="O33" s="20" t="str">
        <f>IF($D33="","",'הזנת נתונים'!AZ35)</f>
        <v>כן</v>
      </c>
      <c r="P33" s="20">
        <f>IF($D33="","",'הזנת נתונים'!BD35)</f>
        <v>3049</v>
      </c>
      <c r="Q33" s="20" t="str">
        <f>IF($D33="","",'הזנת נתונים'!BE35)</f>
        <v>כן</v>
      </c>
      <c r="R33" s="20" t="str">
        <f>IF($D33="","",'הזנת נתונים'!BF35)</f>
        <v>כן</v>
      </c>
      <c r="S33" s="20" t="str">
        <f>IF($D33="","",'הזנת נתונים'!BG35)</f>
        <v>כן</v>
      </c>
      <c r="T33" s="20" t="str">
        <f>IF($D33="","",'הזנת נתונים'!BH35)</f>
        <v>כן</v>
      </c>
      <c r="U33" s="20" t="str">
        <f>IF($D33="","",'הזנת נתונים'!BI35)</f>
        <v>כן</v>
      </c>
      <c r="V33" s="20" t="str">
        <f>IF($D33="","",'הזנת נתונים'!AE35)</f>
        <v>כן</v>
      </c>
      <c r="W33" s="20" t="str">
        <f>IF($D33="","",'הזנת נתונים'!BJ35)</f>
        <v>לא</v>
      </c>
      <c r="X33" s="20" t="str">
        <f>IF($D33="","",'הזנת נתונים'!BK35)</f>
        <v>כן</v>
      </c>
      <c r="Y33" s="37"/>
      <c r="Z33" s="23" t="str">
        <f t="shared" si="13"/>
        <v>עובר תנאי סף</v>
      </c>
      <c r="AA33" s="37"/>
      <c r="AC33" s="17" t="str">
        <f t="shared" si="2"/>
        <v>עובר תנאי סף</v>
      </c>
      <c r="AD33" s="17" t="str">
        <f t="shared" si="2"/>
        <v>לא עובר תנאי סף</v>
      </c>
      <c r="AF33" s="17" t="str">
        <f t="shared" si="2"/>
        <v>עובר תנאי סף- ספרייה ערבית</v>
      </c>
      <c r="AG33" s="17" t="str">
        <f t="shared" si="2"/>
        <v>עובר תנאי סף- ספרייה תורנית</v>
      </c>
      <c r="AI33" s="17">
        <f t="shared" si="3"/>
        <v>1</v>
      </c>
      <c r="AJ33" s="18"/>
      <c r="AK33" s="18"/>
      <c r="AL33" s="1">
        <f t="shared" si="14"/>
        <v>1</v>
      </c>
      <c r="AM33" s="1">
        <f t="shared" si="15"/>
        <v>1</v>
      </c>
      <c r="AN33" s="1">
        <f t="shared" si="16"/>
        <v>1</v>
      </c>
      <c r="AO33" s="1">
        <f t="shared" si="4"/>
        <v>1</v>
      </c>
      <c r="AP33" s="1">
        <f t="shared" si="5"/>
        <v>1</v>
      </c>
      <c r="AQ33" s="1">
        <f t="shared" si="17"/>
        <v>1</v>
      </c>
      <c r="AR33" s="1">
        <f>IF($D33="","",IF('הזנת נתונים'!BK35=$AD$27,1,IF(IFERROR(K33/I33,0)&gt;=AR$29,1,0)))</f>
        <v>1</v>
      </c>
      <c r="AS33" s="1">
        <f t="shared" si="6"/>
        <v>1</v>
      </c>
      <c r="AT33" s="1">
        <f t="shared" si="18"/>
        <v>1</v>
      </c>
      <c r="AU33" s="1">
        <f t="shared" si="19"/>
        <v>1</v>
      </c>
      <c r="AV33" s="1">
        <f t="shared" si="20"/>
        <v>1</v>
      </c>
      <c r="AW33" s="1">
        <f t="shared" si="7"/>
        <v>1</v>
      </c>
      <c r="AX33" s="1">
        <f t="shared" si="8"/>
        <v>1</v>
      </c>
      <c r="AY33" s="1">
        <f t="shared" si="9"/>
        <v>1</v>
      </c>
      <c r="AZ33" s="1">
        <f t="shared" si="10"/>
        <v>1</v>
      </c>
      <c r="BA33" s="1">
        <f t="shared" si="11"/>
        <v>1</v>
      </c>
      <c r="BB33" s="1">
        <f t="shared" si="21"/>
        <v>1</v>
      </c>
      <c r="BC33" s="1">
        <f t="shared" si="21"/>
        <v>1</v>
      </c>
      <c r="BD33" s="1">
        <f t="shared" si="22"/>
        <v>1</v>
      </c>
      <c r="BE33" s="1">
        <f t="shared" si="23"/>
        <v>1</v>
      </c>
    </row>
    <row r="34" spans="2:57">
      <c r="B34" t="e">
        <f>#REF!</f>
        <v>#REF!</v>
      </c>
      <c r="C34" s="19">
        <f>IF('הזנת נתונים'!$D36="","",'הזנת נתונים'!C36)</f>
        <v>4</v>
      </c>
      <c r="D34" s="19" t="str">
        <f>IF('הזנת נתונים'!$D36="","",'הזנת נתונים'!D36)</f>
        <v>עמותת אלמנארה</v>
      </c>
      <c r="E34" s="20" t="str">
        <f>IF($D34="","",'הזנת נתונים'!AL36)</f>
        <v>כן</v>
      </c>
      <c r="F34" s="20" t="str">
        <f>IF($D34="","",'הזנת נתונים'!AM36)</f>
        <v>כן</v>
      </c>
      <c r="G34" s="20" t="str">
        <f>IF($D34="","",'הזנת נתונים'!AN36)</f>
        <v>כן</v>
      </c>
      <c r="H34" s="20">
        <f>IF($D34="","",'הזנת נתונים'!AO36)</f>
        <v>14613</v>
      </c>
      <c r="I34" s="20">
        <f>IF($D34="","",'הזנת נתונים'!AP36)</f>
        <v>1628</v>
      </c>
      <c r="J34" s="20" t="str">
        <f>IF($D34="","",'הזנת נתונים'!AV36)</f>
        <v>כן</v>
      </c>
      <c r="K34" s="20">
        <f>IF($D34="","",'הזנת נתונים'!AT36)</f>
        <v>1501</v>
      </c>
      <c r="L34" s="20">
        <f>IF($D34="","",'הזנת נתונים'!AW36)</f>
        <v>23987</v>
      </c>
      <c r="M34" s="20" t="str">
        <f>IF($D34="","",'הזנת נתונים'!AX36)</f>
        <v>כן</v>
      </c>
      <c r="N34" s="20" t="str">
        <f>IF($D34="","",'הזנת נתונים'!AY36)</f>
        <v>כן</v>
      </c>
      <c r="O34" s="20" t="str">
        <f>IF($D34="","",'הזנת נתונים'!AZ36)</f>
        <v>כן</v>
      </c>
      <c r="P34" s="20">
        <f>IF($D34="","",'הזנת נתונים'!BD36)</f>
        <v>1330</v>
      </c>
      <c r="Q34" s="20" t="str">
        <f>IF($D34="","",'הזנת נתונים'!BE36)</f>
        <v>כן</v>
      </c>
      <c r="R34" s="20" t="str">
        <f>IF($D34="","",'הזנת נתונים'!BF36)</f>
        <v>כן</v>
      </c>
      <c r="S34" s="20" t="str">
        <f>IF($D34="","",'הזנת נתונים'!BG36)</f>
        <v>כן</v>
      </c>
      <c r="T34" s="20" t="str">
        <f>IF($D34="","",'הזנת נתונים'!BH36)</f>
        <v>כן</v>
      </c>
      <c r="U34" s="20" t="str">
        <f>IF($D34="","",'הזנת נתונים'!BI36)</f>
        <v>כן</v>
      </c>
      <c r="V34" s="20" t="str">
        <f>IF($D34="","",'הזנת נתונים'!AE36)</f>
        <v>כן</v>
      </c>
      <c r="W34" s="20" t="str">
        <f>IF($D34="","",'הזנת נתונים'!BJ36)</f>
        <v>כן</v>
      </c>
      <c r="X34" s="20" t="str">
        <f>IF($D34="","",'הזנת נתונים'!BK36)</f>
        <v>כן</v>
      </c>
      <c r="Y34" s="37"/>
      <c r="Z34" s="23" t="str">
        <f t="shared" si="13"/>
        <v>עובר תנאי סף</v>
      </c>
      <c r="AA34" s="37"/>
      <c r="AC34" s="17" t="str">
        <f t="shared" si="2"/>
        <v>עובר תנאי סף</v>
      </c>
      <c r="AD34" s="17" t="str">
        <f t="shared" si="2"/>
        <v>לא עובר תנאי סף</v>
      </c>
      <c r="AF34" s="17" t="str">
        <f t="shared" si="2"/>
        <v>עובר תנאי סף- ספרייה ערבית</v>
      </c>
      <c r="AG34" s="17" t="str">
        <f t="shared" si="2"/>
        <v>עובר תנאי סף- ספרייה תורנית</v>
      </c>
      <c r="AI34" s="17">
        <f t="shared" si="3"/>
        <v>1</v>
      </c>
      <c r="AJ34" s="18"/>
      <c r="AK34" s="18"/>
      <c r="AL34" s="1">
        <f t="shared" si="14"/>
        <v>1</v>
      </c>
      <c r="AM34" s="1">
        <f t="shared" si="15"/>
        <v>1</v>
      </c>
      <c r="AN34" s="1">
        <f t="shared" si="16"/>
        <v>1</v>
      </c>
      <c r="AO34" s="1">
        <f t="shared" si="4"/>
        <v>1</v>
      </c>
      <c r="AP34" s="1">
        <f t="shared" si="5"/>
        <v>1</v>
      </c>
      <c r="AQ34" s="1">
        <f t="shared" si="17"/>
        <v>1</v>
      </c>
      <c r="AR34" s="1">
        <f>IF($D34="","",IF('הזנת נתונים'!BK36=$AD$27,1,IF(IFERROR(K34/I34,0)&gt;=AR$29,1,0)))</f>
        <v>1</v>
      </c>
      <c r="AS34" s="1">
        <f t="shared" si="6"/>
        <v>1</v>
      </c>
      <c r="AT34" s="1">
        <f t="shared" si="18"/>
        <v>1</v>
      </c>
      <c r="AU34" s="1">
        <f t="shared" si="19"/>
        <v>1</v>
      </c>
      <c r="AV34" s="1">
        <f t="shared" si="20"/>
        <v>1</v>
      </c>
      <c r="AW34" s="1">
        <f t="shared" si="7"/>
        <v>1</v>
      </c>
      <c r="AX34" s="1">
        <f t="shared" si="8"/>
        <v>1</v>
      </c>
      <c r="AY34" s="1">
        <f t="shared" si="9"/>
        <v>1</v>
      </c>
      <c r="AZ34" s="1">
        <f t="shared" si="10"/>
        <v>1</v>
      </c>
      <c r="BA34" s="1">
        <f t="shared" si="11"/>
        <v>1</v>
      </c>
      <c r="BB34" s="1">
        <f t="shared" si="21"/>
        <v>1</v>
      </c>
      <c r="BC34" s="1">
        <f t="shared" si="21"/>
        <v>1</v>
      </c>
      <c r="BD34" s="1">
        <f t="shared" si="22"/>
        <v>1</v>
      </c>
      <c r="BE34" s="1">
        <f t="shared" si="23"/>
        <v>1</v>
      </c>
    </row>
    <row r="35" spans="2:57" ht="15.75" customHeight="1">
      <c r="B35" t="e">
        <f>#REF!</f>
        <v>#REF!</v>
      </c>
      <c r="C35" s="19" t="str">
        <f>IF('הזנת נתונים'!$D37="","",'הזנת נתונים'!C37)</f>
        <v/>
      </c>
      <c r="D35" s="19" t="str">
        <f>IF('הזנת נתונים'!$D37="","",'הזנת נתונים'!D37)</f>
        <v/>
      </c>
      <c r="E35" s="20" t="str">
        <f>IF($D35="","",'הזנת נתונים'!AL37)</f>
        <v/>
      </c>
      <c r="F35" s="20" t="str">
        <f>IF($D35="","",'הזנת נתונים'!AM37)</f>
        <v/>
      </c>
      <c r="G35" s="20" t="str">
        <f>IF($D35="","",'הזנת נתונים'!AN37)</f>
        <v/>
      </c>
      <c r="H35" s="20" t="str">
        <f>IF($D35="","",'הזנת נתונים'!AO37)</f>
        <v/>
      </c>
      <c r="I35" s="20" t="str">
        <f>IF($D35="","",'הזנת נתונים'!AP37)</f>
        <v/>
      </c>
      <c r="J35" s="20" t="str">
        <f>IF($D35="","",'הזנת נתונים'!AV37)</f>
        <v/>
      </c>
      <c r="K35" s="20" t="str">
        <f>IF($D35="","",'הזנת נתונים'!AT37)</f>
        <v/>
      </c>
      <c r="L35" s="20" t="str">
        <f>IF($D35="","",'הזנת נתונים'!AW37)</f>
        <v/>
      </c>
      <c r="M35" s="20" t="str">
        <f>IF($D35="","",'הזנת נתונים'!AX37)</f>
        <v/>
      </c>
      <c r="N35" s="20" t="str">
        <f>IF($D35="","",'הזנת נתונים'!AY37)</f>
        <v/>
      </c>
      <c r="O35" s="20" t="str">
        <f>IF($D35="","",'הזנת נתונים'!AZ37)</f>
        <v/>
      </c>
      <c r="P35" s="20" t="str">
        <f>IF($D35="","",'הזנת נתונים'!BD37)</f>
        <v/>
      </c>
      <c r="Q35" s="20" t="str">
        <f>IF($D35="","",'הזנת נתונים'!BE37)</f>
        <v/>
      </c>
      <c r="R35" s="20" t="str">
        <f>IF($D35="","",'הזנת נתונים'!BF37)</f>
        <v/>
      </c>
      <c r="S35" s="20" t="str">
        <f>IF($D35="","",'הזנת נתונים'!BG37)</f>
        <v/>
      </c>
      <c r="T35" s="20" t="str">
        <f>IF($D35="","",'הזנת נתונים'!BH37)</f>
        <v/>
      </c>
      <c r="U35" s="20" t="str">
        <f>IF($D35="","",'הזנת נתונים'!BI37)</f>
        <v/>
      </c>
      <c r="V35" s="20" t="str">
        <f>IF($D35="","",'הזנת נתונים'!AE37)</f>
        <v/>
      </c>
      <c r="W35" s="20" t="str">
        <f>IF($D35="","",'הזנת נתונים'!BJ37)</f>
        <v/>
      </c>
      <c r="X35" s="20" t="str">
        <f>IF($D35="","",'הזנת נתונים'!BK37)</f>
        <v/>
      </c>
      <c r="Y35" s="37"/>
      <c r="Z35" s="23" t="str">
        <f t="shared" si="13"/>
        <v/>
      </c>
      <c r="AA35" s="37"/>
      <c r="AC35" s="17" t="str">
        <f t="shared" si="2"/>
        <v/>
      </c>
      <c r="AD35" s="17" t="str">
        <f t="shared" si="2"/>
        <v/>
      </c>
      <c r="AF35" s="17" t="str">
        <f t="shared" si="2"/>
        <v/>
      </c>
      <c r="AG35" s="17" t="str">
        <f t="shared" si="2"/>
        <v/>
      </c>
      <c r="AI35" s="17">
        <f t="shared" si="3"/>
        <v>0</v>
      </c>
      <c r="AJ35" s="18"/>
      <c r="AK35" s="18"/>
      <c r="AL35" s="1" t="str">
        <f t="shared" si="14"/>
        <v/>
      </c>
      <c r="AM35" s="1" t="str">
        <f t="shared" si="15"/>
        <v/>
      </c>
      <c r="AN35" s="1" t="str">
        <f t="shared" si="16"/>
        <v/>
      </c>
      <c r="AO35" s="1" t="str">
        <f t="shared" si="4"/>
        <v/>
      </c>
      <c r="AP35" s="1" t="str">
        <f t="shared" si="5"/>
        <v/>
      </c>
      <c r="AQ35" s="1" t="str">
        <f t="shared" si="17"/>
        <v/>
      </c>
      <c r="AR35" s="1" t="str">
        <f>IF($D35="","",IF('הזנת נתונים'!BK37=$AD$27,1,IF(IFERROR(K35/I35,0)&gt;=AR$29,1,0)))</f>
        <v/>
      </c>
      <c r="AS35" s="1" t="str">
        <f t="shared" si="6"/>
        <v/>
      </c>
      <c r="AT35" s="1" t="str">
        <f t="shared" si="18"/>
        <v/>
      </c>
      <c r="AU35" s="1" t="str">
        <f t="shared" si="19"/>
        <v/>
      </c>
      <c r="AV35" s="1" t="str">
        <f t="shared" si="20"/>
        <v/>
      </c>
      <c r="AW35" s="1" t="str">
        <f t="shared" si="7"/>
        <v/>
      </c>
      <c r="AX35" s="1" t="str">
        <f t="shared" si="8"/>
        <v/>
      </c>
      <c r="AY35" s="1" t="str">
        <f t="shared" si="9"/>
        <v/>
      </c>
      <c r="AZ35" s="1" t="str">
        <f t="shared" si="10"/>
        <v/>
      </c>
      <c r="BA35" s="1" t="str">
        <f t="shared" si="11"/>
        <v/>
      </c>
      <c r="BB35" s="1" t="str">
        <f t="shared" si="12"/>
        <v/>
      </c>
      <c r="BC35" s="1"/>
      <c r="BD35" s="1" t="str">
        <f t="shared" si="22"/>
        <v/>
      </c>
      <c r="BE35" s="1" t="str">
        <f t="shared" si="23"/>
        <v/>
      </c>
    </row>
    <row r="36" spans="2:57">
      <c r="B36" t="e">
        <f>#REF!</f>
        <v>#REF!</v>
      </c>
      <c r="C36" s="19" t="str">
        <f>IF('הזנת נתונים'!$D38="","",'הזנת נתונים'!C38)</f>
        <v/>
      </c>
      <c r="D36" s="19" t="str">
        <f>IF('הזנת נתונים'!$D38="","",'הזנת נתונים'!D38)</f>
        <v/>
      </c>
      <c r="E36" s="20" t="str">
        <f>IF($D36="","",'הזנת נתונים'!AL38)</f>
        <v/>
      </c>
      <c r="F36" s="20" t="str">
        <f>IF($D36="","",'הזנת נתונים'!AM38)</f>
        <v/>
      </c>
      <c r="G36" s="20" t="str">
        <f>IF($D36="","",'הזנת נתונים'!AN38)</f>
        <v/>
      </c>
      <c r="H36" s="20" t="str">
        <f>IF($D36="","",'הזנת נתונים'!AO38)</f>
        <v/>
      </c>
      <c r="I36" s="20" t="str">
        <f>IF($D36="","",'הזנת נתונים'!AP38)</f>
        <v/>
      </c>
      <c r="J36" s="20" t="str">
        <f>IF($D36="","",'הזנת נתונים'!AV38)</f>
        <v/>
      </c>
      <c r="K36" s="20" t="str">
        <f>IF($D36="","",'הזנת נתונים'!AT38)</f>
        <v/>
      </c>
      <c r="L36" s="20" t="str">
        <f>IF($D36="","",'הזנת נתונים'!AW38)</f>
        <v/>
      </c>
      <c r="M36" s="20" t="str">
        <f>IF($D36="","",'הזנת נתונים'!AX38)</f>
        <v/>
      </c>
      <c r="N36" s="20" t="str">
        <f>IF($D36="","",'הזנת נתונים'!AY38)</f>
        <v/>
      </c>
      <c r="O36" s="20" t="str">
        <f>IF($D36="","",'הזנת נתונים'!AZ38)</f>
        <v/>
      </c>
      <c r="P36" s="20" t="str">
        <f>IF($D36="","",'הזנת נתונים'!BD38)</f>
        <v/>
      </c>
      <c r="Q36" s="20" t="str">
        <f>IF($D36="","",'הזנת נתונים'!BE38)</f>
        <v/>
      </c>
      <c r="R36" s="20" t="str">
        <f>IF($D36="","",'הזנת נתונים'!BF38)</f>
        <v/>
      </c>
      <c r="S36" s="20" t="str">
        <f>IF($D36="","",'הזנת נתונים'!BG38)</f>
        <v/>
      </c>
      <c r="T36" s="20" t="str">
        <f>IF($D36="","",'הזנת נתונים'!BH38)</f>
        <v/>
      </c>
      <c r="U36" s="20" t="str">
        <f>IF($D36="","",'הזנת נתונים'!BI38)</f>
        <v/>
      </c>
      <c r="V36" s="20" t="str">
        <f>IF($D36="","",'הזנת נתונים'!AE38)</f>
        <v/>
      </c>
      <c r="W36" s="20" t="str">
        <f>IF($D36="","",'הזנת נתונים'!BJ38)</f>
        <v/>
      </c>
      <c r="X36" s="20" t="str">
        <f>IF($D36="","",'הזנת נתונים'!BK38)</f>
        <v/>
      </c>
      <c r="Y36" s="37"/>
      <c r="Z36" s="23" t="str">
        <f t="shared" si="13"/>
        <v/>
      </c>
      <c r="AA36" s="37"/>
      <c r="AC36" s="17" t="str">
        <f t="shared" si="2"/>
        <v/>
      </c>
      <c r="AD36" s="17" t="str">
        <f t="shared" si="2"/>
        <v/>
      </c>
      <c r="AF36" s="17" t="str">
        <f t="shared" si="2"/>
        <v/>
      </c>
      <c r="AG36" s="17" t="str">
        <f t="shared" si="2"/>
        <v/>
      </c>
      <c r="AI36" s="17">
        <f t="shared" si="3"/>
        <v>0</v>
      </c>
      <c r="AJ36" s="18"/>
      <c r="AK36" s="18"/>
      <c r="AL36" s="1" t="str">
        <f t="shared" si="14"/>
        <v/>
      </c>
      <c r="AM36" s="1" t="str">
        <f t="shared" si="15"/>
        <v/>
      </c>
      <c r="AN36" s="1" t="str">
        <f t="shared" si="16"/>
        <v/>
      </c>
      <c r="AO36" s="1" t="str">
        <f t="shared" si="4"/>
        <v/>
      </c>
      <c r="AP36" s="1" t="str">
        <f t="shared" si="5"/>
        <v/>
      </c>
      <c r="AQ36" s="1" t="str">
        <f t="shared" si="17"/>
        <v/>
      </c>
      <c r="AR36" s="1" t="str">
        <f>IF($D36="","",IF('הזנת נתונים'!BK38=$AD$27,1,IF(IFERROR(K36/I36,0)&gt;=AR$29,1,0)))</f>
        <v/>
      </c>
      <c r="AS36" s="1" t="str">
        <f t="shared" si="6"/>
        <v/>
      </c>
      <c r="AT36" s="1" t="str">
        <f t="shared" si="18"/>
        <v/>
      </c>
      <c r="AU36" s="1" t="str">
        <f t="shared" si="19"/>
        <v/>
      </c>
      <c r="AV36" s="1" t="str">
        <f t="shared" si="20"/>
        <v/>
      </c>
      <c r="AW36" s="1" t="str">
        <f t="shared" si="7"/>
        <v/>
      </c>
      <c r="AX36" s="1" t="str">
        <f t="shared" si="8"/>
        <v/>
      </c>
      <c r="AY36" s="1" t="str">
        <f t="shared" si="9"/>
        <v/>
      </c>
      <c r="AZ36" s="1" t="str">
        <f t="shared" si="10"/>
        <v/>
      </c>
      <c r="BA36" s="1" t="str">
        <f t="shared" si="11"/>
        <v/>
      </c>
      <c r="BB36" s="1" t="str">
        <f t="shared" si="12"/>
        <v/>
      </c>
      <c r="BC36" s="1"/>
      <c r="BD36" s="1" t="str">
        <f t="shared" si="22"/>
        <v/>
      </c>
      <c r="BE36" s="1" t="str">
        <f t="shared" si="23"/>
        <v/>
      </c>
    </row>
    <row r="37" spans="2:57">
      <c r="B37" t="e">
        <f>#REF!</f>
        <v>#REF!</v>
      </c>
      <c r="C37" s="19" t="str">
        <f>IF('הזנת נתונים'!$D39="","",'הזנת נתונים'!C39)</f>
        <v/>
      </c>
      <c r="D37" s="19" t="str">
        <f>IF('הזנת נתונים'!$D39="","",'הזנת נתונים'!D39)</f>
        <v/>
      </c>
      <c r="E37" s="20" t="str">
        <f>IF($D37="","",'הזנת נתונים'!AL39)</f>
        <v/>
      </c>
      <c r="F37" s="20" t="str">
        <f>IF($D37="","",'הזנת נתונים'!AM39)</f>
        <v/>
      </c>
      <c r="G37" s="20" t="str">
        <f>IF($D37="","",'הזנת נתונים'!AN39)</f>
        <v/>
      </c>
      <c r="H37" s="20" t="str">
        <f>IF($D37="","",'הזנת נתונים'!AO39)</f>
        <v/>
      </c>
      <c r="I37" s="20" t="str">
        <f>IF($D37="","",'הזנת נתונים'!AP39)</f>
        <v/>
      </c>
      <c r="J37" s="20" t="str">
        <f>IF($D37="","",'הזנת נתונים'!AV39)</f>
        <v/>
      </c>
      <c r="K37" s="20" t="str">
        <f>IF($D37="","",'הזנת נתונים'!AT39)</f>
        <v/>
      </c>
      <c r="L37" s="20" t="str">
        <f>IF($D37="","",'הזנת נתונים'!AW39)</f>
        <v/>
      </c>
      <c r="M37" s="20" t="str">
        <f>IF($D37="","",'הזנת נתונים'!AX39)</f>
        <v/>
      </c>
      <c r="N37" s="20" t="str">
        <f>IF($D37="","",'הזנת נתונים'!AY39)</f>
        <v/>
      </c>
      <c r="O37" s="20" t="str">
        <f>IF($D37="","",'הזנת נתונים'!AZ39)</f>
        <v/>
      </c>
      <c r="P37" s="20" t="str">
        <f>IF($D37="","",'הזנת נתונים'!BD39)</f>
        <v/>
      </c>
      <c r="Q37" s="20" t="str">
        <f>IF($D37="","",'הזנת נתונים'!BE39)</f>
        <v/>
      </c>
      <c r="R37" s="20" t="str">
        <f>IF($D37="","",'הזנת נתונים'!BF39)</f>
        <v/>
      </c>
      <c r="S37" s="20" t="str">
        <f>IF($D37="","",'הזנת נתונים'!BG39)</f>
        <v/>
      </c>
      <c r="T37" s="20" t="str">
        <f>IF($D37="","",'הזנת נתונים'!BH39)</f>
        <v/>
      </c>
      <c r="U37" s="20" t="str">
        <f>IF($D37="","",'הזנת נתונים'!BI39)</f>
        <v/>
      </c>
      <c r="V37" s="20" t="str">
        <f>IF($D37="","",'הזנת נתונים'!AE39)</f>
        <v/>
      </c>
      <c r="W37" s="20" t="str">
        <f>IF($D37="","",'הזנת נתונים'!BJ39)</f>
        <v/>
      </c>
      <c r="X37" s="20" t="str">
        <f>IF($D37="","",'הזנת נתונים'!BK39)</f>
        <v/>
      </c>
      <c r="Y37" s="37"/>
      <c r="Z37" s="23" t="str">
        <f t="shared" si="13"/>
        <v/>
      </c>
      <c r="AA37" s="37"/>
      <c r="AC37" s="17" t="str">
        <f t="shared" si="2"/>
        <v/>
      </c>
      <c r="AD37" s="17" t="str">
        <f t="shared" si="2"/>
        <v/>
      </c>
      <c r="AF37" s="17" t="str">
        <f t="shared" si="2"/>
        <v/>
      </c>
      <c r="AG37" s="17" t="str">
        <f t="shared" si="2"/>
        <v/>
      </c>
      <c r="AI37" s="17">
        <f t="shared" si="3"/>
        <v>0</v>
      </c>
      <c r="AJ37" s="18"/>
      <c r="AK37" s="18"/>
      <c r="AL37" s="1" t="str">
        <f t="shared" si="14"/>
        <v/>
      </c>
      <c r="AM37" s="1" t="str">
        <f t="shared" si="15"/>
        <v/>
      </c>
      <c r="AN37" s="1" t="str">
        <f t="shared" si="16"/>
        <v/>
      </c>
      <c r="AO37" s="1" t="str">
        <f t="shared" si="4"/>
        <v/>
      </c>
      <c r="AP37" s="1" t="str">
        <f t="shared" si="5"/>
        <v/>
      </c>
      <c r="AQ37" s="1" t="str">
        <f t="shared" si="17"/>
        <v/>
      </c>
      <c r="AR37" s="1" t="str">
        <f>IF($D37="","",IF('הזנת נתונים'!BK39=$AD$27,1,IF(IFERROR(K37/I37,0)&gt;=AR$29,1,0)))</f>
        <v/>
      </c>
      <c r="AS37" s="1" t="str">
        <f t="shared" si="6"/>
        <v/>
      </c>
      <c r="AT37" s="1" t="str">
        <f t="shared" si="18"/>
        <v/>
      </c>
      <c r="AU37" s="1" t="str">
        <f t="shared" si="19"/>
        <v/>
      </c>
      <c r="AV37" s="1" t="str">
        <f t="shared" si="20"/>
        <v/>
      </c>
      <c r="AW37" s="1" t="str">
        <f t="shared" si="7"/>
        <v/>
      </c>
      <c r="AX37" s="1" t="str">
        <f t="shared" si="8"/>
        <v/>
      </c>
      <c r="AY37" s="1" t="str">
        <f t="shared" si="9"/>
        <v/>
      </c>
      <c r="AZ37" s="1" t="str">
        <f t="shared" si="10"/>
        <v/>
      </c>
      <c r="BA37" s="1" t="str">
        <f t="shared" si="11"/>
        <v/>
      </c>
      <c r="BB37" s="1" t="str">
        <f t="shared" si="12"/>
        <v/>
      </c>
      <c r="BC37" s="1"/>
      <c r="BD37" s="1" t="str">
        <f t="shared" si="22"/>
        <v/>
      </c>
      <c r="BE37" s="1" t="str">
        <f t="shared" si="23"/>
        <v/>
      </c>
    </row>
    <row r="38" spans="2:57" ht="15.75" customHeight="1">
      <c r="B38" t="e">
        <f>#REF!</f>
        <v>#REF!</v>
      </c>
      <c r="C38" s="19" t="str">
        <f>IF('הזנת נתונים'!$D40="","",'הזנת נתונים'!C40)</f>
        <v/>
      </c>
      <c r="D38" s="19" t="str">
        <f>IF('הזנת נתונים'!$D40="","",'הזנת נתונים'!D40)</f>
        <v/>
      </c>
      <c r="E38" s="20" t="str">
        <f>IF($D38="","",'הזנת נתונים'!AL40)</f>
        <v/>
      </c>
      <c r="F38" s="20" t="str">
        <f>IF($D38="","",'הזנת נתונים'!AM40)</f>
        <v/>
      </c>
      <c r="G38" s="20" t="str">
        <f>IF($D38="","",'הזנת נתונים'!AN40)</f>
        <v/>
      </c>
      <c r="H38" s="20" t="str">
        <f>IF($D38="","",'הזנת נתונים'!AO40)</f>
        <v/>
      </c>
      <c r="I38" s="20" t="str">
        <f>IF($D38="","",'הזנת נתונים'!AP40)</f>
        <v/>
      </c>
      <c r="J38" s="20" t="str">
        <f>IF($D38="","",'הזנת נתונים'!AV40)</f>
        <v/>
      </c>
      <c r="K38" s="20" t="str">
        <f>IF($D38="","",'הזנת נתונים'!AT40)</f>
        <v/>
      </c>
      <c r="L38" s="20" t="str">
        <f>IF($D38="","",'הזנת נתונים'!AW40)</f>
        <v/>
      </c>
      <c r="M38" s="20" t="str">
        <f>IF($D38="","",'הזנת נתונים'!AX40)</f>
        <v/>
      </c>
      <c r="N38" s="20" t="str">
        <f>IF($D38="","",'הזנת נתונים'!AY40)</f>
        <v/>
      </c>
      <c r="O38" s="20" t="str">
        <f>IF($D38="","",'הזנת נתונים'!AZ40)</f>
        <v/>
      </c>
      <c r="P38" s="20" t="str">
        <f>IF($D38="","",'הזנת נתונים'!BD40)</f>
        <v/>
      </c>
      <c r="Q38" s="20" t="str">
        <f>IF($D38="","",'הזנת נתונים'!BE40)</f>
        <v/>
      </c>
      <c r="R38" s="20" t="str">
        <f>IF($D38="","",'הזנת נתונים'!BF40)</f>
        <v/>
      </c>
      <c r="S38" s="20" t="str">
        <f>IF($D38="","",'הזנת נתונים'!BG40)</f>
        <v/>
      </c>
      <c r="T38" s="20" t="str">
        <f>IF($D38="","",'הזנת נתונים'!BH40)</f>
        <v/>
      </c>
      <c r="U38" s="20" t="str">
        <f>IF($D38="","",'הזנת נתונים'!BI40)</f>
        <v/>
      </c>
      <c r="V38" s="20" t="str">
        <f>IF($D38="","",'הזנת נתונים'!AE40)</f>
        <v/>
      </c>
      <c r="W38" s="20" t="str">
        <f>IF($D38="","",'הזנת נתונים'!BJ40)</f>
        <v/>
      </c>
      <c r="X38" s="20" t="str">
        <f>IF($D38="","",'הזנת נתונים'!BK40)</f>
        <v/>
      </c>
      <c r="Y38" s="37"/>
      <c r="Z38" s="23" t="str">
        <f t="shared" si="13"/>
        <v/>
      </c>
      <c r="AA38" s="37"/>
      <c r="AC38" s="17" t="str">
        <f t="shared" si="2"/>
        <v/>
      </c>
      <c r="AD38" s="17" t="str">
        <f t="shared" si="2"/>
        <v/>
      </c>
      <c r="AF38" s="17" t="str">
        <f t="shared" si="2"/>
        <v/>
      </c>
      <c r="AG38" s="17" t="str">
        <f t="shared" si="2"/>
        <v/>
      </c>
      <c r="AI38" s="17">
        <f t="shared" si="3"/>
        <v>0</v>
      </c>
      <c r="AJ38" s="18"/>
      <c r="AK38" s="18"/>
      <c r="AL38" s="1" t="str">
        <f t="shared" si="14"/>
        <v/>
      </c>
      <c r="AM38" s="1" t="str">
        <f t="shared" si="15"/>
        <v/>
      </c>
      <c r="AN38" s="1" t="str">
        <f t="shared" si="16"/>
        <v/>
      </c>
      <c r="AO38" s="1" t="str">
        <f t="shared" si="4"/>
        <v/>
      </c>
      <c r="AP38" s="1" t="str">
        <f t="shared" si="5"/>
        <v/>
      </c>
      <c r="AQ38" s="1" t="str">
        <f t="shared" si="17"/>
        <v/>
      </c>
      <c r="AR38" s="1" t="str">
        <f>IF($D38="","",IF('הזנת נתונים'!BK40=$AD$27,1,IF(IFERROR(K38/I38,0)&gt;=AR$29,1,0)))</f>
        <v/>
      </c>
      <c r="AS38" s="1" t="str">
        <f t="shared" si="6"/>
        <v/>
      </c>
      <c r="AT38" s="1" t="str">
        <f t="shared" si="18"/>
        <v/>
      </c>
      <c r="AU38" s="1" t="str">
        <f t="shared" si="19"/>
        <v/>
      </c>
      <c r="AV38" s="1" t="str">
        <f t="shared" si="20"/>
        <v/>
      </c>
      <c r="AW38" s="1" t="str">
        <f t="shared" si="7"/>
        <v/>
      </c>
      <c r="AX38" s="1" t="str">
        <f t="shared" si="8"/>
        <v/>
      </c>
      <c r="AY38" s="1" t="str">
        <f t="shared" si="9"/>
        <v/>
      </c>
      <c r="AZ38" s="1" t="str">
        <f t="shared" si="10"/>
        <v/>
      </c>
      <c r="BA38" s="1" t="str">
        <f t="shared" si="11"/>
        <v/>
      </c>
      <c r="BB38" s="1" t="str">
        <f t="shared" si="12"/>
        <v/>
      </c>
      <c r="BC38" s="1"/>
      <c r="BD38" s="1" t="str">
        <f t="shared" si="22"/>
        <v/>
      </c>
      <c r="BE38" s="1" t="str">
        <f t="shared" si="23"/>
        <v/>
      </c>
    </row>
    <row r="39" spans="2:57">
      <c r="B39" t="e">
        <f>#REF!</f>
        <v>#REF!</v>
      </c>
      <c r="C39" s="19" t="str">
        <f>IF('הזנת נתונים'!$D41="","",'הזנת נתונים'!C41)</f>
        <v/>
      </c>
      <c r="D39" s="19" t="str">
        <f>IF('הזנת נתונים'!$D41="","",'הזנת נתונים'!D41)</f>
        <v/>
      </c>
      <c r="E39" s="20" t="str">
        <f>IF($D39="","",'הזנת נתונים'!AL41)</f>
        <v/>
      </c>
      <c r="F39" s="20" t="str">
        <f>IF($D39="","",'הזנת נתונים'!AM41)</f>
        <v/>
      </c>
      <c r="G39" s="20" t="str">
        <f>IF($D39="","",'הזנת נתונים'!AN41)</f>
        <v/>
      </c>
      <c r="H39" s="20" t="str">
        <f>IF($D39="","",'הזנת נתונים'!AO41)</f>
        <v/>
      </c>
      <c r="I39" s="20" t="str">
        <f>IF($D39="","",'הזנת נתונים'!AP41)</f>
        <v/>
      </c>
      <c r="J39" s="20" t="str">
        <f>IF($D39="","",'הזנת נתונים'!AV41)</f>
        <v/>
      </c>
      <c r="K39" s="20" t="str">
        <f>IF($D39="","",'הזנת נתונים'!AT41)</f>
        <v/>
      </c>
      <c r="L39" s="20" t="str">
        <f>IF($D39="","",'הזנת נתונים'!AW41)</f>
        <v/>
      </c>
      <c r="M39" s="20" t="str">
        <f>IF($D39="","",'הזנת נתונים'!AX41)</f>
        <v/>
      </c>
      <c r="N39" s="20" t="str">
        <f>IF($D39="","",'הזנת נתונים'!AY41)</f>
        <v/>
      </c>
      <c r="O39" s="20" t="str">
        <f>IF($D39="","",'הזנת נתונים'!AZ41)</f>
        <v/>
      </c>
      <c r="P39" s="20" t="str">
        <f>IF($D39="","",'הזנת נתונים'!BD41)</f>
        <v/>
      </c>
      <c r="Q39" s="20" t="str">
        <f>IF($D39="","",'הזנת נתונים'!BE41)</f>
        <v/>
      </c>
      <c r="R39" s="20" t="str">
        <f>IF($D39="","",'הזנת נתונים'!BF41)</f>
        <v/>
      </c>
      <c r="S39" s="20" t="str">
        <f>IF($D39="","",'הזנת נתונים'!BG41)</f>
        <v/>
      </c>
      <c r="T39" s="20" t="str">
        <f>IF($D39="","",'הזנת נתונים'!BH41)</f>
        <v/>
      </c>
      <c r="U39" s="20" t="str">
        <f>IF($D39="","",'הזנת נתונים'!BI41)</f>
        <v/>
      </c>
      <c r="V39" s="20" t="str">
        <f>IF($D39="","",'הזנת נתונים'!AE41)</f>
        <v/>
      </c>
      <c r="W39" s="20" t="str">
        <f>IF($D39="","",'הזנת נתונים'!BJ41)</f>
        <v/>
      </c>
      <c r="X39" s="20" t="str">
        <f>IF($D39="","",'הזנת נתונים'!BK41)</f>
        <v/>
      </c>
      <c r="Y39" s="37"/>
      <c r="Z39" s="23" t="str">
        <f t="shared" si="13"/>
        <v/>
      </c>
      <c r="AA39" s="37"/>
      <c r="AC39" s="17" t="str">
        <f t="shared" si="2"/>
        <v/>
      </c>
      <c r="AD39" s="17" t="str">
        <f t="shared" si="2"/>
        <v/>
      </c>
      <c r="AF39" s="17" t="str">
        <f t="shared" si="2"/>
        <v/>
      </c>
      <c r="AG39" s="17" t="str">
        <f t="shared" si="2"/>
        <v/>
      </c>
      <c r="AI39" s="17">
        <f t="shared" si="3"/>
        <v>0</v>
      </c>
      <c r="AJ39" s="18"/>
      <c r="AK39" s="18"/>
      <c r="AL39" s="1" t="str">
        <f t="shared" si="14"/>
        <v/>
      </c>
      <c r="AM39" s="1" t="str">
        <f t="shared" si="15"/>
        <v/>
      </c>
      <c r="AN39" s="1" t="str">
        <f t="shared" si="16"/>
        <v/>
      </c>
      <c r="AO39" s="1" t="str">
        <f t="shared" si="4"/>
        <v/>
      </c>
      <c r="AP39" s="1" t="str">
        <f t="shared" si="5"/>
        <v/>
      </c>
      <c r="AQ39" s="1" t="str">
        <f t="shared" si="17"/>
        <v/>
      </c>
      <c r="AR39" s="1" t="str">
        <f>IF($D39="","",IF('הזנת נתונים'!BK41=$AD$27,1,IF(IFERROR(K39/I39,0)&gt;=AR$29,1,0)))</f>
        <v/>
      </c>
      <c r="AS39" s="1" t="str">
        <f t="shared" si="6"/>
        <v/>
      </c>
      <c r="AT39" s="1" t="str">
        <f t="shared" si="18"/>
        <v/>
      </c>
      <c r="AU39" s="1" t="str">
        <f t="shared" si="19"/>
        <v/>
      </c>
      <c r="AV39" s="1" t="str">
        <f t="shared" si="20"/>
        <v/>
      </c>
      <c r="AW39" s="1" t="str">
        <f t="shared" si="7"/>
        <v/>
      </c>
      <c r="AX39" s="1" t="str">
        <f t="shared" si="8"/>
        <v/>
      </c>
      <c r="AY39" s="1" t="str">
        <f t="shared" si="9"/>
        <v/>
      </c>
      <c r="AZ39" s="1" t="str">
        <f t="shared" si="10"/>
        <v/>
      </c>
      <c r="BA39" s="1" t="str">
        <f t="shared" si="11"/>
        <v/>
      </c>
      <c r="BB39" s="1" t="str">
        <f t="shared" si="12"/>
        <v/>
      </c>
      <c r="BC39" s="1"/>
      <c r="BD39" s="1" t="str">
        <f t="shared" si="22"/>
        <v/>
      </c>
      <c r="BE39" s="1" t="str">
        <f t="shared" si="23"/>
        <v/>
      </c>
    </row>
    <row r="40" spans="2:57">
      <c r="B40" t="e">
        <f>#REF!</f>
        <v>#REF!</v>
      </c>
      <c r="C40" s="19" t="str">
        <f>IF('הזנת נתונים'!$D42="","",'הזנת נתונים'!C42)</f>
        <v/>
      </c>
      <c r="D40" s="19" t="str">
        <f>IF('הזנת נתונים'!$D42="","",'הזנת נתונים'!D42)</f>
        <v/>
      </c>
      <c r="E40" s="20" t="str">
        <f>IF($D40="","",'הזנת נתונים'!AL42)</f>
        <v/>
      </c>
      <c r="F40" s="20" t="str">
        <f>IF($D40="","",'הזנת נתונים'!AM42)</f>
        <v/>
      </c>
      <c r="G40" s="20" t="str">
        <f>IF($D40="","",'הזנת נתונים'!AN42)</f>
        <v/>
      </c>
      <c r="H40" s="20" t="str">
        <f>IF($D40="","",'הזנת נתונים'!AO42)</f>
        <v/>
      </c>
      <c r="I40" s="20" t="str">
        <f>IF($D40="","",'הזנת נתונים'!AP42)</f>
        <v/>
      </c>
      <c r="J40" s="20" t="str">
        <f>IF($D40="","",'הזנת נתונים'!AV42)</f>
        <v/>
      </c>
      <c r="K40" s="20" t="str">
        <f>IF($D40="","",'הזנת נתונים'!AT42)</f>
        <v/>
      </c>
      <c r="L40" s="20" t="str">
        <f>IF($D40="","",'הזנת נתונים'!AW42)</f>
        <v/>
      </c>
      <c r="M40" s="20" t="str">
        <f>IF($D40="","",'הזנת נתונים'!AX42)</f>
        <v/>
      </c>
      <c r="N40" s="20" t="str">
        <f>IF($D40="","",'הזנת נתונים'!AY42)</f>
        <v/>
      </c>
      <c r="O40" s="20" t="str">
        <f>IF($D40="","",'הזנת נתונים'!AZ42)</f>
        <v/>
      </c>
      <c r="P40" s="20" t="str">
        <f>IF($D40="","",'הזנת נתונים'!BD42)</f>
        <v/>
      </c>
      <c r="Q40" s="20" t="str">
        <f>IF($D40="","",'הזנת נתונים'!BE42)</f>
        <v/>
      </c>
      <c r="R40" s="20" t="str">
        <f>IF($D40="","",'הזנת נתונים'!BF42)</f>
        <v/>
      </c>
      <c r="S40" s="20" t="str">
        <f>IF($D40="","",'הזנת נתונים'!BG42)</f>
        <v/>
      </c>
      <c r="T40" s="20" t="str">
        <f>IF($D40="","",'הזנת נתונים'!BH42)</f>
        <v/>
      </c>
      <c r="U40" s="20" t="str">
        <f>IF($D40="","",'הזנת נתונים'!BI42)</f>
        <v/>
      </c>
      <c r="V40" s="20" t="str">
        <f>IF($D40="","",'הזנת נתונים'!AE42)</f>
        <v/>
      </c>
      <c r="W40" s="20" t="str">
        <f>IF($D40="","",'הזנת נתונים'!BJ42)</f>
        <v/>
      </c>
      <c r="X40" s="20" t="str">
        <f>IF($D40="","",'הזנת נתונים'!BK42)</f>
        <v/>
      </c>
      <c r="Y40" s="37"/>
      <c r="Z40" s="23" t="str">
        <f t="shared" si="13"/>
        <v/>
      </c>
      <c r="AA40" s="37"/>
      <c r="AC40" s="17" t="str">
        <f t="shared" si="2"/>
        <v/>
      </c>
      <c r="AD40" s="17" t="str">
        <f t="shared" si="2"/>
        <v/>
      </c>
      <c r="AF40" s="17" t="str">
        <f t="shared" si="2"/>
        <v/>
      </c>
      <c r="AG40" s="17" t="str">
        <f t="shared" si="2"/>
        <v/>
      </c>
      <c r="AI40" s="17">
        <f t="shared" si="3"/>
        <v>0</v>
      </c>
      <c r="AJ40" s="18"/>
      <c r="AK40" s="18"/>
      <c r="AL40" s="1" t="str">
        <f t="shared" si="14"/>
        <v/>
      </c>
      <c r="AM40" s="1" t="str">
        <f t="shared" si="15"/>
        <v/>
      </c>
      <c r="AN40" s="1" t="str">
        <f t="shared" si="16"/>
        <v/>
      </c>
      <c r="AO40" s="1" t="str">
        <f t="shared" si="4"/>
        <v/>
      </c>
      <c r="AP40" s="1" t="str">
        <f t="shared" si="5"/>
        <v/>
      </c>
      <c r="AQ40" s="1" t="str">
        <f t="shared" si="17"/>
        <v/>
      </c>
      <c r="AR40" s="1" t="str">
        <f>IF($D40="","",IF('הזנת נתונים'!BK42=$AD$27,1,IF(IFERROR(K40/I40,0)&gt;=AR$29,1,0)))</f>
        <v/>
      </c>
      <c r="AS40" s="1" t="str">
        <f t="shared" si="6"/>
        <v/>
      </c>
      <c r="AT40" s="1" t="str">
        <f t="shared" si="18"/>
        <v/>
      </c>
      <c r="AU40" s="1" t="str">
        <f t="shared" si="19"/>
        <v/>
      </c>
      <c r="AV40" s="1" t="str">
        <f t="shared" si="20"/>
        <v/>
      </c>
      <c r="AW40" s="1" t="str">
        <f t="shared" si="7"/>
        <v/>
      </c>
      <c r="AX40" s="1" t="str">
        <f t="shared" si="8"/>
        <v/>
      </c>
      <c r="AY40" s="1" t="str">
        <f t="shared" si="9"/>
        <v/>
      </c>
      <c r="AZ40" s="1" t="str">
        <f t="shared" si="10"/>
        <v/>
      </c>
      <c r="BA40" s="1" t="str">
        <f t="shared" si="11"/>
        <v/>
      </c>
      <c r="BB40" s="1" t="str">
        <f t="shared" si="12"/>
        <v/>
      </c>
      <c r="BC40" s="1"/>
      <c r="BD40" s="1" t="str">
        <f t="shared" si="22"/>
        <v/>
      </c>
      <c r="BE40" s="1" t="str">
        <f t="shared" si="23"/>
        <v/>
      </c>
    </row>
    <row r="41" spans="2:57" ht="15.75" customHeight="1">
      <c r="B41" t="e">
        <f>#REF!</f>
        <v>#REF!</v>
      </c>
      <c r="C41" s="19" t="str">
        <f>IF('הזנת נתונים'!$D43="","",'הזנת נתונים'!C43)</f>
        <v/>
      </c>
      <c r="D41" s="19" t="str">
        <f>IF('הזנת נתונים'!$D43="","",'הזנת נתונים'!D43)</f>
        <v/>
      </c>
      <c r="E41" s="20" t="str">
        <f>IF($D41="","",'הזנת נתונים'!AL43)</f>
        <v/>
      </c>
      <c r="F41" s="20" t="str">
        <f>IF($D41="","",'הזנת נתונים'!AM43)</f>
        <v/>
      </c>
      <c r="G41" s="20" t="str">
        <f>IF($D41="","",'הזנת נתונים'!AN43)</f>
        <v/>
      </c>
      <c r="H41" s="20" t="str">
        <f>IF($D41="","",'הזנת נתונים'!AO43)</f>
        <v/>
      </c>
      <c r="I41" s="20" t="str">
        <f>IF($D41="","",'הזנת נתונים'!AP43)</f>
        <v/>
      </c>
      <c r="J41" s="20" t="str">
        <f>IF($D41="","",'הזנת נתונים'!AV43)</f>
        <v/>
      </c>
      <c r="K41" s="20" t="str">
        <f>IF($D41="","",'הזנת נתונים'!AT43)</f>
        <v/>
      </c>
      <c r="L41" s="20" t="str">
        <f>IF($D41="","",'הזנת נתונים'!AW43)</f>
        <v/>
      </c>
      <c r="M41" s="20" t="str">
        <f>IF($D41="","",'הזנת נתונים'!AX43)</f>
        <v/>
      </c>
      <c r="N41" s="20" t="str">
        <f>IF($D41="","",'הזנת נתונים'!AY43)</f>
        <v/>
      </c>
      <c r="O41" s="20" t="str">
        <f>IF($D41="","",'הזנת נתונים'!AZ43)</f>
        <v/>
      </c>
      <c r="P41" s="20" t="str">
        <f>IF($D41="","",'הזנת נתונים'!BD43)</f>
        <v/>
      </c>
      <c r="Q41" s="20" t="str">
        <f>IF($D41="","",'הזנת נתונים'!BE43)</f>
        <v/>
      </c>
      <c r="R41" s="20" t="str">
        <f>IF($D41="","",'הזנת נתונים'!BF43)</f>
        <v/>
      </c>
      <c r="S41" s="20" t="str">
        <f>IF($D41="","",'הזנת נתונים'!BG43)</f>
        <v/>
      </c>
      <c r="T41" s="20" t="str">
        <f>IF($D41="","",'הזנת נתונים'!BH43)</f>
        <v/>
      </c>
      <c r="U41" s="20" t="str">
        <f>IF($D41="","",'הזנת נתונים'!BI43)</f>
        <v/>
      </c>
      <c r="V41" s="20" t="str">
        <f>IF($D41="","",'הזנת נתונים'!AE43)</f>
        <v/>
      </c>
      <c r="W41" s="20" t="str">
        <f>IF($D41="","",'הזנת נתונים'!BJ43)</f>
        <v/>
      </c>
      <c r="X41" s="20" t="str">
        <f>IF($D41="","",'הזנת נתונים'!BK43)</f>
        <v/>
      </c>
      <c r="Y41" s="37"/>
      <c r="Z41" s="23" t="str">
        <f t="shared" si="13"/>
        <v/>
      </c>
      <c r="AA41" s="37"/>
      <c r="AC41" s="17" t="str">
        <f t="shared" si="2"/>
        <v/>
      </c>
      <c r="AD41" s="17" t="str">
        <f t="shared" si="2"/>
        <v/>
      </c>
      <c r="AF41" s="17" t="str">
        <f t="shared" si="2"/>
        <v/>
      </c>
      <c r="AG41" s="17" t="str">
        <f t="shared" si="2"/>
        <v/>
      </c>
      <c r="AI41" s="17">
        <f t="shared" si="3"/>
        <v>0</v>
      </c>
      <c r="AJ41" s="18"/>
      <c r="AK41" s="18"/>
      <c r="AL41" s="1" t="str">
        <f t="shared" si="14"/>
        <v/>
      </c>
      <c r="AM41" s="1" t="str">
        <f t="shared" si="15"/>
        <v/>
      </c>
      <c r="AN41" s="1" t="str">
        <f t="shared" si="16"/>
        <v/>
      </c>
      <c r="AO41" s="1" t="str">
        <f t="shared" si="4"/>
        <v/>
      </c>
      <c r="AP41" s="1" t="str">
        <f t="shared" si="5"/>
        <v/>
      </c>
      <c r="AQ41" s="1" t="str">
        <f t="shared" si="17"/>
        <v/>
      </c>
      <c r="AR41" s="1" t="str">
        <f>IF($D41="","",IF('הזנת נתונים'!BK43=$AD$27,1,IF(IFERROR(K41/I41,0)&gt;=AR$29,1,0)))</f>
        <v/>
      </c>
      <c r="AS41" s="1" t="str">
        <f t="shared" si="6"/>
        <v/>
      </c>
      <c r="AT41" s="1" t="str">
        <f t="shared" si="18"/>
        <v/>
      </c>
      <c r="AU41" s="1" t="str">
        <f t="shared" si="19"/>
        <v/>
      </c>
      <c r="AV41" s="1" t="str">
        <f t="shared" si="20"/>
        <v/>
      </c>
      <c r="AW41" s="1" t="str">
        <f t="shared" si="7"/>
        <v/>
      </c>
      <c r="AX41" s="1" t="str">
        <f t="shared" si="8"/>
        <v/>
      </c>
      <c r="AY41" s="1" t="str">
        <f t="shared" si="9"/>
        <v/>
      </c>
      <c r="AZ41" s="1" t="str">
        <f t="shared" si="10"/>
        <v/>
      </c>
      <c r="BA41" s="1" t="str">
        <f t="shared" si="11"/>
        <v/>
      </c>
      <c r="BB41" s="1" t="str">
        <f t="shared" si="12"/>
        <v/>
      </c>
      <c r="BC41" s="1"/>
      <c r="BD41" s="1" t="str">
        <f t="shared" si="22"/>
        <v/>
      </c>
      <c r="BE41" s="1" t="str">
        <f t="shared" si="23"/>
        <v/>
      </c>
    </row>
    <row r="42" spans="2:57">
      <c r="B42" t="e">
        <f>#REF!</f>
        <v>#REF!</v>
      </c>
      <c r="C42" s="19" t="str">
        <f>IF('הזנת נתונים'!$D44="","",'הזנת נתונים'!C44)</f>
        <v/>
      </c>
      <c r="D42" s="19" t="str">
        <f>IF('הזנת נתונים'!$D44="","",'הזנת נתונים'!D44)</f>
        <v/>
      </c>
      <c r="E42" s="20" t="str">
        <f>IF($D42="","",'הזנת נתונים'!AL44)</f>
        <v/>
      </c>
      <c r="F42" s="20" t="str">
        <f>IF($D42="","",'הזנת נתונים'!AM44)</f>
        <v/>
      </c>
      <c r="G42" s="20" t="str">
        <f>IF($D42="","",'הזנת נתונים'!AN44)</f>
        <v/>
      </c>
      <c r="H42" s="20" t="str">
        <f>IF($D42="","",'הזנת נתונים'!AO44)</f>
        <v/>
      </c>
      <c r="I42" s="20" t="str">
        <f>IF($D42="","",'הזנת נתונים'!AP44)</f>
        <v/>
      </c>
      <c r="J42" s="20" t="str">
        <f>IF($D42="","",'הזנת נתונים'!AV44)</f>
        <v/>
      </c>
      <c r="K42" s="20" t="str">
        <f>IF($D42="","",'הזנת נתונים'!AT44)</f>
        <v/>
      </c>
      <c r="L42" s="20" t="str">
        <f>IF($D42="","",'הזנת נתונים'!AW44)</f>
        <v/>
      </c>
      <c r="M42" s="20" t="str">
        <f>IF($D42="","",'הזנת נתונים'!AX44)</f>
        <v/>
      </c>
      <c r="N42" s="20" t="str">
        <f>IF($D42="","",'הזנת נתונים'!AY44)</f>
        <v/>
      </c>
      <c r="O42" s="20" t="str">
        <f>IF($D42="","",'הזנת נתונים'!AZ44)</f>
        <v/>
      </c>
      <c r="P42" s="20" t="str">
        <f>IF($D42="","",'הזנת נתונים'!BD44)</f>
        <v/>
      </c>
      <c r="Q42" s="20" t="str">
        <f>IF($D42="","",'הזנת נתונים'!BE44)</f>
        <v/>
      </c>
      <c r="R42" s="20" t="str">
        <f>IF($D42="","",'הזנת נתונים'!BF44)</f>
        <v/>
      </c>
      <c r="S42" s="20" t="str">
        <f>IF($D42="","",'הזנת נתונים'!BG44)</f>
        <v/>
      </c>
      <c r="T42" s="20" t="str">
        <f>IF($D42="","",'הזנת נתונים'!BH44)</f>
        <v/>
      </c>
      <c r="U42" s="20" t="str">
        <f>IF($D42="","",'הזנת נתונים'!BI44)</f>
        <v/>
      </c>
      <c r="V42" s="20" t="str">
        <f>IF($D42="","",'הזנת נתונים'!AE44)</f>
        <v/>
      </c>
      <c r="W42" s="20" t="str">
        <f>IF($D42="","",'הזנת נתונים'!BJ44)</f>
        <v/>
      </c>
      <c r="X42" s="20" t="str">
        <f>IF($D42="","",'הזנת נתונים'!BK44)</f>
        <v/>
      </c>
      <c r="Y42" s="37"/>
      <c r="Z42" s="23" t="str">
        <f t="shared" si="13"/>
        <v/>
      </c>
      <c r="AA42" s="37"/>
      <c r="AC42" s="17" t="str">
        <f t="shared" si="2"/>
        <v/>
      </c>
      <c r="AD42" s="17" t="str">
        <f t="shared" si="2"/>
        <v/>
      </c>
      <c r="AF42" s="17" t="str">
        <f t="shared" si="2"/>
        <v/>
      </c>
      <c r="AG42" s="17" t="str">
        <f t="shared" si="2"/>
        <v/>
      </c>
      <c r="AI42" s="17">
        <f t="shared" si="3"/>
        <v>0</v>
      </c>
      <c r="AJ42" s="18"/>
      <c r="AK42" s="18"/>
      <c r="AL42" s="1" t="str">
        <f t="shared" si="14"/>
        <v/>
      </c>
      <c r="AM42" s="1" t="str">
        <f t="shared" si="15"/>
        <v/>
      </c>
      <c r="AN42" s="1" t="str">
        <f t="shared" si="16"/>
        <v/>
      </c>
      <c r="AO42" s="1" t="str">
        <f t="shared" si="4"/>
        <v/>
      </c>
      <c r="AP42" s="1" t="str">
        <f t="shared" si="5"/>
        <v/>
      </c>
      <c r="AQ42" s="1" t="str">
        <f t="shared" si="17"/>
        <v/>
      </c>
      <c r="AR42" s="1" t="str">
        <f>IF($D42="","",IF('הזנת נתונים'!BK44=$AD$27,1,IF(IFERROR(K42/I42,0)&gt;=AR$29,1,0)))</f>
        <v/>
      </c>
      <c r="AS42" s="1" t="str">
        <f t="shared" si="6"/>
        <v/>
      </c>
      <c r="AT42" s="1" t="str">
        <f t="shared" si="18"/>
        <v/>
      </c>
      <c r="AU42" s="1" t="str">
        <f t="shared" si="19"/>
        <v/>
      </c>
      <c r="AV42" s="1" t="str">
        <f t="shared" si="20"/>
        <v/>
      </c>
      <c r="AW42" s="1" t="str">
        <f t="shared" si="7"/>
        <v/>
      </c>
      <c r="AX42" s="1" t="str">
        <f t="shared" si="8"/>
        <v/>
      </c>
      <c r="AY42" s="1" t="str">
        <f t="shared" si="9"/>
        <v/>
      </c>
      <c r="AZ42" s="1" t="str">
        <f t="shared" si="10"/>
        <v/>
      </c>
      <c r="BA42" s="1" t="str">
        <f t="shared" si="11"/>
        <v/>
      </c>
      <c r="BB42" s="1" t="str">
        <f t="shared" si="12"/>
        <v/>
      </c>
      <c r="BC42" s="1"/>
      <c r="BD42" s="1" t="str">
        <f t="shared" si="22"/>
        <v/>
      </c>
      <c r="BE42" s="1" t="str">
        <f t="shared" si="23"/>
        <v/>
      </c>
    </row>
    <row r="43" spans="2:57">
      <c r="B43" t="e">
        <f>#REF!</f>
        <v>#REF!</v>
      </c>
      <c r="C43" s="19" t="str">
        <f>IF('הזנת נתונים'!$D45="","",'הזנת נתונים'!C45)</f>
        <v/>
      </c>
      <c r="D43" s="19" t="str">
        <f>IF('הזנת נתונים'!$D45="","",'הזנת נתונים'!D45)</f>
        <v/>
      </c>
      <c r="E43" s="20" t="str">
        <f>IF($D43="","",'הזנת נתונים'!AL45)</f>
        <v/>
      </c>
      <c r="F43" s="20" t="str">
        <f>IF($D43="","",'הזנת נתונים'!AM45)</f>
        <v/>
      </c>
      <c r="G43" s="20" t="str">
        <f>IF($D43="","",'הזנת נתונים'!AN45)</f>
        <v/>
      </c>
      <c r="H43" s="20" t="str">
        <f>IF($D43="","",'הזנת נתונים'!AO45)</f>
        <v/>
      </c>
      <c r="I43" s="20" t="str">
        <f>IF($D43="","",'הזנת נתונים'!AP45)</f>
        <v/>
      </c>
      <c r="J43" s="20" t="str">
        <f>IF($D43="","",'הזנת נתונים'!AV45)</f>
        <v/>
      </c>
      <c r="K43" s="20" t="str">
        <f>IF($D43="","",'הזנת נתונים'!AT45)</f>
        <v/>
      </c>
      <c r="L43" s="20" t="str">
        <f>IF($D43="","",'הזנת נתונים'!AW45)</f>
        <v/>
      </c>
      <c r="M43" s="20" t="str">
        <f>IF($D43="","",'הזנת נתונים'!AX45)</f>
        <v/>
      </c>
      <c r="N43" s="20" t="str">
        <f>IF($D43="","",'הזנת נתונים'!AY45)</f>
        <v/>
      </c>
      <c r="O43" s="20" t="str">
        <f>IF($D43="","",'הזנת נתונים'!AZ45)</f>
        <v/>
      </c>
      <c r="P43" s="20" t="str">
        <f>IF($D43="","",'הזנת נתונים'!BD45)</f>
        <v/>
      </c>
      <c r="Q43" s="20" t="str">
        <f>IF($D43="","",'הזנת נתונים'!BE45)</f>
        <v/>
      </c>
      <c r="R43" s="20" t="str">
        <f>IF($D43="","",'הזנת נתונים'!BF45)</f>
        <v/>
      </c>
      <c r="S43" s="20" t="str">
        <f>IF($D43="","",'הזנת נתונים'!BG45)</f>
        <v/>
      </c>
      <c r="T43" s="20" t="str">
        <f>IF($D43="","",'הזנת נתונים'!BH45)</f>
        <v/>
      </c>
      <c r="U43" s="20" t="str">
        <f>IF($D43="","",'הזנת נתונים'!BI45)</f>
        <v/>
      </c>
      <c r="V43" s="20" t="str">
        <f>IF($D43="","",'הזנת נתונים'!AE45)</f>
        <v/>
      </c>
      <c r="W43" s="20" t="str">
        <f>IF($D43="","",'הזנת נתונים'!BJ45)</f>
        <v/>
      </c>
      <c r="X43" s="20" t="str">
        <f>IF($D43="","",'הזנת נתונים'!BK45)</f>
        <v/>
      </c>
      <c r="Y43" s="37"/>
      <c r="Z43" s="23" t="str">
        <f t="shared" si="13"/>
        <v/>
      </c>
      <c r="AA43" s="37"/>
      <c r="AC43" s="17" t="str">
        <f t="shared" si="2"/>
        <v/>
      </c>
      <c r="AD43" s="17" t="str">
        <f t="shared" si="2"/>
        <v/>
      </c>
      <c r="AF43" s="17" t="str">
        <f t="shared" si="2"/>
        <v/>
      </c>
      <c r="AG43" s="17" t="str">
        <f t="shared" si="2"/>
        <v/>
      </c>
      <c r="AI43" s="17">
        <f t="shared" si="3"/>
        <v>0</v>
      </c>
      <c r="AJ43" s="18"/>
      <c r="AK43" s="18"/>
      <c r="AL43" s="1" t="str">
        <f t="shared" si="14"/>
        <v/>
      </c>
      <c r="AM43" s="1" t="str">
        <f t="shared" si="15"/>
        <v/>
      </c>
      <c r="AN43" s="1" t="str">
        <f t="shared" si="16"/>
        <v/>
      </c>
      <c r="AO43" s="1" t="str">
        <f t="shared" si="4"/>
        <v/>
      </c>
      <c r="AP43" s="1" t="str">
        <f t="shared" si="5"/>
        <v/>
      </c>
      <c r="AQ43" s="1" t="str">
        <f t="shared" si="17"/>
        <v/>
      </c>
      <c r="AR43" s="1" t="str">
        <f>IF($D43="","",IF('הזנת נתונים'!BK45=$AD$27,1,IF(IFERROR(K43/I43,0)&gt;=AR$29,1,0)))</f>
        <v/>
      </c>
      <c r="AS43" s="1" t="str">
        <f t="shared" si="6"/>
        <v/>
      </c>
      <c r="AT43" s="1" t="str">
        <f t="shared" si="18"/>
        <v/>
      </c>
      <c r="AU43" s="1" t="str">
        <f t="shared" si="19"/>
        <v/>
      </c>
      <c r="AV43" s="1" t="str">
        <f t="shared" si="20"/>
        <v/>
      </c>
      <c r="AW43" s="1" t="str">
        <f t="shared" si="7"/>
        <v/>
      </c>
      <c r="AX43" s="1" t="str">
        <f t="shared" si="8"/>
        <v/>
      </c>
      <c r="AY43" s="1" t="str">
        <f t="shared" si="9"/>
        <v/>
      </c>
      <c r="AZ43" s="1" t="str">
        <f t="shared" si="10"/>
        <v/>
      </c>
      <c r="BA43" s="1" t="str">
        <f t="shared" si="11"/>
        <v/>
      </c>
      <c r="BB43" s="1" t="str">
        <f t="shared" si="12"/>
        <v/>
      </c>
      <c r="BC43" s="1"/>
      <c r="BD43" s="1" t="str">
        <f t="shared" si="22"/>
        <v/>
      </c>
      <c r="BE43" s="1" t="str">
        <f t="shared" si="23"/>
        <v/>
      </c>
    </row>
    <row r="44" spans="2:57" ht="15.75" customHeight="1">
      <c r="B44" t="e">
        <f>#REF!</f>
        <v>#REF!</v>
      </c>
      <c r="C44" s="19" t="str">
        <f>IF('הזנת נתונים'!$D46="","",'הזנת נתונים'!C46)</f>
        <v/>
      </c>
      <c r="D44" s="19" t="str">
        <f>IF('הזנת נתונים'!$D46="","",'הזנת נתונים'!D46)</f>
        <v/>
      </c>
      <c r="E44" s="20" t="str">
        <f>IF($D44="","",'הזנת נתונים'!AL46)</f>
        <v/>
      </c>
      <c r="F44" s="20" t="str">
        <f>IF($D44="","",'הזנת נתונים'!AM46)</f>
        <v/>
      </c>
      <c r="G44" s="20" t="str">
        <f>IF($D44="","",'הזנת נתונים'!AN46)</f>
        <v/>
      </c>
      <c r="H44" s="20" t="str">
        <f>IF($D44="","",'הזנת נתונים'!AO46)</f>
        <v/>
      </c>
      <c r="I44" s="20" t="str">
        <f>IF($D44="","",'הזנת נתונים'!AP46)</f>
        <v/>
      </c>
      <c r="J44" s="20" t="str">
        <f>IF($D44="","",'הזנת נתונים'!AV46)</f>
        <v/>
      </c>
      <c r="K44" s="20" t="str">
        <f>IF($D44="","",'הזנת נתונים'!AT46)</f>
        <v/>
      </c>
      <c r="L44" s="20" t="str">
        <f>IF($D44="","",'הזנת נתונים'!AW46)</f>
        <v/>
      </c>
      <c r="M44" s="20" t="str">
        <f>IF($D44="","",'הזנת נתונים'!AX46)</f>
        <v/>
      </c>
      <c r="N44" s="20" t="str">
        <f>IF($D44="","",'הזנת נתונים'!AY46)</f>
        <v/>
      </c>
      <c r="O44" s="20" t="str">
        <f>IF($D44="","",'הזנת נתונים'!AZ46)</f>
        <v/>
      </c>
      <c r="P44" s="20" t="str">
        <f>IF($D44="","",'הזנת נתונים'!BD46)</f>
        <v/>
      </c>
      <c r="Q44" s="20" t="str">
        <f>IF($D44="","",'הזנת נתונים'!BE46)</f>
        <v/>
      </c>
      <c r="R44" s="20" t="str">
        <f>IF($D44="","",'הזנת נתונים'!BF46)</f>
        <v/>
      </c>
      <c r="S44" s="20" t="str">
        <f>IF($D44="","",'הזנת נתונים'!BG46)</f>
        <v/>
      </c>
      <c r="T44" s="20" t="str">
        <f>IF($D44="","",'הזנת נתונים'!BH46)</f>
        <v/>
      </c>
      <c r="U44" s="20" t="str">
        <f>IF($D44="","",'הזנת נתונים'!BI46)</f>
        <v/>
      </c>
      <c r="V44" s="20" t="str">
        <f>IF($D44="","",'הזנת נתונים'!AE46)</f>
        <v/>
      </c>
      <c r="W44" s="20" t="str">
        <f>IF($D44="","",'הזנת נתונים'!BJ46)</f>
        <v/>
      </c>
      <c r="X44" s="20" t="str">
        <f>IF($D44="","",'הזנת נתונים'!BK46)</f>
        <v/>
      </c>
      <c r="Y44" s="37"/>
      <c r="Z44" s="23" t="str">
        <f t="shared" si="13"/>
        <v/>
      </c>
      <c r="AA44" s="37"/>
      <c r="AC44" s="17" t="str">
        <f t="shared" si="2"/>
        <v/>
      </c>
      <c r="AD44" s="17" t="str">
        <f t="shared" si="2"/>
        <v/>
      </c>
      <c r="AF44" s="17" t="str">
        <f t="shared" si="2"/>
        <v/>
      </c>
      <c r="AG44" s="17" t="str">
        <f t="shared" si="2"/>
        <v/>
      </c>
      <c r="AI44" s="17">
        <f t="shared" si="3"/>
        <v>0</v>
      </c>
      <c r="AJ44" s="18"/>
      <c r="AK44" s="18"/>
      <c r="AL44" s="1" t="str">
        <f t="shared" si="14"/>
        <v/>
      </c>
      <c r="AM44" s="1" t="str">
        <f t="shared" si="15"/>
        <v/>
      </c>
      <c r="AN44" s="1" t="str">
        <f t="shared" si="16"/>
        <v/>
      </c>
      <c r="AO44" s="1" t="str">
        <f t="shared" si="4"/>
        <v/>
      </c>
      <c r="AP44" s="1" t="str">
        <f t="shared" si="5"/>
        <v/>
      </c>
      <c r="AQ44" s="1" t="str">
        <f t="shared" si="17"/>
        <v/>
      </c>
      <c r="AR44" s="1" t="str">
        <f>IF($D44="","",IF('הזנת נתונים'!BK46=$AD$27,1,IF(IFERROR(K44/I44,0)&gt;=AR$29,1,0)))</f>
        <v/>
      </c>
      <c r="AS44" s="1" t="str">
        <f t="shared" si="6"/>
        <v/>
      </c>
      <c r="AT44" s="1" t="str">
        <f t="shared" si="18"/>
        <v/>
      </c>
      <c r="AU44" s="1" t="str">
        <f t="shared" si="19"/>
        <v/>
      </c>
      <c r="AV44" s="1" t="str">
        <f t="shared" si="20"/>
        <v/>
      </c>
      <c r="AW44" s="1" t="str">
        <f t="shared" si="7"/>
        <v/>
      </c>
      <c r="AX44" s="1" t="str">
        <f t="shared" si="8"/>
        <v/>
      </c>
      <c r="AY44" s="1" t="str">
        <f t="shared" si="9"/>
        <v/>
      </c>
      <c r="AZ44" s="1" t="str">
        <f t="shared" si="10"/>
        <v/>
      </c>
      <c r="BA44" s="1" t="str">
        <f t="shared" si="11"/>
        <v/>
      </c>
      <c r="BB44" s="1" t="str">
        <f t="shared" si="12"/>
        <v/>
      </c>
      <c r="BC44" s="1"/>
      <c r="BD44" s="1" t="str">
        <f t="shared" si="22"/>
        <v/>
      </c>
      <c r="BE44" s="1" t="str">
        <f t="shared" si="23"/>
        <v/>
      </c>
    </row>
    <row r="45" spans="2:57">
      <c r="B45" t="e">
        <f>#REF!</f>
        <v>#REF!</v>
      </c>
      <c r="C45" s="19" t="str">
        <f>IF('הזנת נתונים'!$D47="","",'הזנת נתונים'!C47)</f>
        <v/>
      </c>
      <c r="D45" s="19" t="str">
        <f>IF('הזנת נתונים'!$D47="","",'הזנת נתונים'!D47)</f>
        <v/>
      </c>
      <c r="E45" s="20" t="str">
        <f>IF($D45="","",'הזנת נתונים'!AL47)</f>
        <v/>
      </c>
      <c r="F45" s="20" t="str">
        <f>IF($D45="","",'הזנת נתונים'!AM47)</f>
        <v/>
      </c>
      <c r="G45" s="20" t="str">
        <f>IF($D45="","",'הזנת נתונים'!AN47)</f>
        <v/>
      </c>
      <c r="H45" s="20" t="str">
        <f>IF($D45="","",'הזנת נתונים'!AO47)</f>
        <v/>
      </c>
      <c r="I45" s="20" t="str">
        <f>IF($D45="","",'הזנת נתונים'!AP47)</f>
        <v/>
      </c>
      <c r="J45" s="20" t="str">
        <f>IF($D45="","",'הזנת נתונים'!AV47)</f>
        <v/>
      </c>
      <c r="K45" s="20" t="str">
        <f>IF($D45="","",'הזנת נתונים'!AT47)</f>
        <v/>
      </c>
      <c r="L45" s="20" t="str">
        <f>IF($D45="","",'הזנת נתונים'!AW47)</f>
        <v/>
      </c>
      <c r="M45" s="20" t="str">
        <f>IF($D45="","",'הזנת נתונים'!AX47)</f>
        <v/>
      </c>
      <c r="N45" s="20" t="str">
        <f>IF($D45="","",'הזנת נתונים'!AY47)</f>
        <v/>
      </c>
      <c r="O45" s="20" t="str">
        <f>IF($D45="","",'הזנת נתונים'!AZ47)</f>
        <v/>
      </c>
      <c r="P45" s="20" t="str">
        <f>IF($D45="","",'הזנת נתונים'!BD47)</f>
        <v/>
      </c>
      <c r="Q45" s="20" t="str">
        <f>IF($D45="","",'הזנת נתונים'!BE47)</f>
        <v/>
      </c>
      <c r="R45" s="20" t="str">
        <f>IF($D45="","",'הזנת נתונים'!BF47)</f>
        <v/>
      </c>
      <c r="S45" s="20" t="str">
        <f>IF($D45="","",'הזנת נתונים'!BG47)</f>
        <v/>
      </c>
      <c r="T45" s="20" t="str">
        <f>IF($D45="","",'הזנת נתונים'!BH47)</f>
        <v/>
      </c>
      <c r="U45" s="20" t="str">
        <f>IF($D45="","",'הזנת נתונים'!BI47)</f>
        <v/>
      </c>
      <c r="V45" s="20" t="str">
        <f>IF($D45="","",'הזנת נתונים'!AE47)</f>
        <v/>
      </c>
      <c r="W45" s="20" t="str">
        <f>IF($D45="","",'הזנת נתונים'!BJ47)</f>
        <v/>
      </c>
      <c r="X45" s="20" t="str">
        <f>IF($D45="","",'הזנת נתונים'!BK47)</f>
        <v/>
      </c>
      <c r="Y45" s="37"/>
      <c r="Z45" s="23" t="str">
        <f t="shared" si="13"/>
        <v/>
      </c>
      <c r="AA45" s="37"/>
      <c r="AC45" s="17" t="str">
        <f t="shared" si="2"/>
        <v/>
      </c>
      <c r="AD45" s="17" t="str">
        <f t="shared" si="2"/>
        <v/>
      </c>
      <c r="AF45" s="17" t="str">
        <f t="shared" si="2"/>
        <v/>
      </c>
      <c r="AG45" s="17" t="str">
        <f t="shared" si="2"/>
        <v/>
      </c>
      <c r="AI45" s="17">
        <f t="shared" si="3"/>
        <v>0</v>
      </c>
      <c r="AJ45" s="18"/>
      <c r="AK45" s="18"/>
      <c r="AL45" s="1" t="str">
        <f t="shared" si="14"/>
        <v/>
      </c>
      <c r="AM45" s="1" t="str">
        <f t="shared" si="15"/>
        <v/>
      </c>
      <c r="AN45" s="1" t="str">
        <f t="shared" si="16"/>
        <v/>
      </c>
      <c r="AO45" s="1" t="str">
        <f t="shared" si="4"/>
        <v/>
      </c>
      <c r="AP45" s="1" t="str">
        <f t="shared" si="5"/>
        <v/>
      </c>
      <c r="AQ45" s="1" t="str">
        <f t="shared" si="17"/>
        <v/>
      </c>
      <c r="AR45" s="1" t="str">
        <f>IF($D45="","",IF('הזנת נתונים'!BK47=$AD$27,1,IF(IFERROR(K45/I45,0)&gt;=AR$29,1,0)))</f>
        <v/>
      </c>
      <c r="AS45" s="1" t="str">
        <f t="shared" si="6"/>
        <v/>
      </c>
      <c r="AT45" s="1" t="str">
        <f t="shared" si="18"/>
        <v/>
      </c>
      <c r="AU45" s="1" t="str">
        <f t="shared" si="19"/>
        <v/>
      </c>
      <c r="AV45" s="1" t="str">
        <f t="shared" si="20"/>
        <v/>
      </c>
      <c r="AW45" s="1" t="str">
        <f t="shared" si="7"/>
        <v/>
      </c>
      <c r="AX45" s="1" t="str">
        <f t="shared" si="8"/>
        <v/>
      </c>
      <c r="AY45" s="1" t="str">
        <f t="shared" si="9"/>
        <v/>
      </c>
      <c r="AZ45" s="1" t="str">
        <f t="shared" si="10"/>
        <v/>
      </c>
      <c r="BA45" s="1" t="str">
        <f t="shared" si="11"/>
        <v/>
      </c>
      <c r="BB45" s="1" t="str">
        <f t="shared" si="12"/>
        <v/>
      </c>
      <c r="BC45" s="1"/>
      <c r="BD45" s="1" t="str">
        <f t="shared" si="22"/>
        <v/>
      </c>
      <c r="BE45" s="1" t="str">
        <f t="shared" si="23"/>
        <v/>
      </c>
    </row>
    <row r="46" spans="2:57">
      <c r="B46" t="e">
        <f>#REF!</f>
        <v>#REF!</v>
      </c>
      <c r="C46" s="19" t="str">
        <f>IF('הזנת נתונים'!$D48="","",'הזנת נתונים'!C48)</f>
        <v/>
      </c>
      <c r="D46" s="19" t="str">
        <f>IF('הזנת נתונים'!$D48="","",'הזנת נתונים'!D48)</f>
        <v/>
      </c>
      <c r="E46" s="20" t="str">
        <f>IF($D46="","",'הזנת נתונים'!AL48)</f>
        <v/>
      </c>
      <c r="F46" s="20" t="str">
        <f>IF($D46="","",'הזנת נתונים'!AM48)</f>
        <v/>
      </c>
      <c r="G46" s="20" t="str">
        <f>IF($D46="","",'הזנת נתונים'!AN48)</f>
        <v/>
      </c>
      <c r="H46" s="20" t="str">
        <f>IF($D46="","",'הזנת נתונים'!AO48)</f>
        <v/>
      </c>
      <c r="I46" s="20" t="str">
        <f>IF($D46="","",'הזנת נתונים'!AP48)</f>
        <v/>
      </c>
      <c r="J46" s="20" t="str">
        <f>IF($D46="","",'הזנת נתונים'!AV48)</f>
        <v/>
      </c>
      <c r="K46" s="20" t="str">
        <f>IF($D46="","",'הזנת נתונים'!AT48)</f>
        <v/>
      </c>
      <c r="L46" s="20" t="str">
        <f>IF($D46="","",'הזנת נתונים'!AW48)</f>
        <v/>
      </c>
      <c r="M46" s="20" t="str">
        <f>IF($D46="","",'הזנת נתונים'!AX48)</f>
        <v/>
      </c>
      <c r="N46" s="20" t="str">
        <f>IF($D46="","",'הזנת נתונים'!AY48)</f>
        <v/>
      </c>
      <c r="O46" s="20" t="str">
        <f>IF($D46="","",'הזנת נתונים'!AZ48)</f>
        <v/>
      </c>
      <c r="P46" s="20" t="str">
        <f>IF($D46="","",'הזנת נתונים'!BD48)</f>
        <v/>
      </c>
      <c r="Q46" s="20" t="str">
        <f>IF($D46="","",'הזנת נתונים'!BE48)</f>
        <v/>
      </c>
      <c r="R46" s="20" t="str">
        <f>IF($D46="","",'הזנת נתונים'!BF48)</f>
        <v/>
      </c>
      <c r="S46" s="20" t="str">
        <f>IF($D46="","",'הזנת נתונים'!BG48)</f>
        <v/>
      </c>
      <c r="T46" s="20" t="str">
        <f>IF($D46="","",'הזנת נתונים'!BH48)</f>
        <v/>
      </c>
      <c r="U46" s="20" t="str">
        <f>IF($D46="","",'הזנת נתונים'!BI48)</f>
        <v/>
      </c>
      <c r="V46" s="20" t="str">
        <f>IF($D46="","",'הזנת נתונים'!AE48)</f>
        <v/>
      </c>
      <c r="W46" s="20" t="str">
        <f>IF($D46="","",'הזנת נתונים'!BJ48)</f>
        <v/>
      </c>
      <c r="X46" s="20" t="str">
        <f>IF($D46="","",'הזנת נתונים'!BK48)</f>
        <v/>
      </c>
      <c r="Y46" s="37"/>
      <c r="Z46" s="23" t="str">
        <f t="shared" si="13"/>
        <v/>
      </c>
      <c r="AA46" s="37"/>
      <c r="AC46" s="17" t="str">
        <f t="shared" si="2"/>
        <v/>
      </c>
      <c r="AD46" s="17" t="str">
        <f t="shared" si="2"/>
        <v/>
      </c>
      <c r="AF46" s="17" t="str">
        <f t="shared" si="2"/>
        <v/>
      </c>
      <c r="AG46" s="17" t="str">
        <f t="shared" si="2"/>
        <v/>
      </c>
      <c r="AI46" s="17">
        <f t="shared" si="3"/>
        <v>0</v>
      </c>
      <c r="AJ46" s="18"/>
      <c r="AK46" s="18"/>
      <c r="AL46" s="1" t="str">
        <f t="shared" si="14"/>
        <v/>
      </c>
      <c r="AM46" s="1" t="str">
        <f t="shared" si="15"/>
        <v/>
      </c>
      <c r="AN46" s="1" t="str">
        <f t="shared" si="16"/>
        <v/>
      </c>
      <c r="AO46" s="1" t="str">
        <f t="shared" si="4"/>
        <v/>
      </c>
      <c r="AP46" s="1" t="str">
        <f t="shared" si="5"/>
        <v/>
      </c>
      <c r="AQ46" s="1" t="str">
        <f t="shared" si="17"/>
        <v/>
      </c>
      <c r="AR46" s="1" t="str">
        <f>IF($D46="","",IF('הזנת נתונים'!BK48=$AD$27,1,IF(IFERROR(K46/I46,0)&gt;=AR$29,1,0)))</f>
        <v/>
      </c>
      <c r="AS46" s="1" t="str">
        <f t="shared" si="6"/>
        <v/>
      </c>
      <c r="AT46" s="1" t="str">
        <f t="shared" si="18"/>
        <v/>
      </c>
      <c r="AU46" s="1" t="str">
        <f t="shared" si="19"/>
        <v/>
      </c>
      <c r="AV46" s="1" t="str">
        <f t="shared" si="20"/>
        <v/>
      </c>
      <c r="AW46" s="1" t="str">
        <f t="shared" si="7"/>
        <v/>
      </c>
      <c r="AX46" s="1" t="str">
        <f t="shared" si="8"/>
        <v/>
      </c>
      <c r="AY46" s="1" t="str">
        <f t="shared" si="9"/>
        <v/>
      </c>
      <c r="AZ46" s="1" t="str">
        <f t="shared" si="10"/>
        <v/>
      </c>
      <c r="BA46" s="1" t="str">
        <f t="shared" si="11"/>
        <v/>
      </c>
      <c r="BB46" s="1" t="str">
        <f t="shared" si="12"/>
        <v/>
      </c>
      <c r="BC46" s="1"/>
      <c r="BD46" s="1" t="str">
        <f t="shared" si="22"/>
        <v/>
      </c>
      <c r="BE46" s="1" t="str">
        <f t="shared" si="23"/>
        <v/>
      </c>
    </row>
    <row r="47" spans="2:57" ht="15.75" customHeight="1">
      <c r="B47" t="e">
        <f>#REF!</f>
        <v>#REF!</v>
      </c>
      <c r="C47" s="19" t="str">
        <f>IF('הזנת נתונים'!$D49="","",'הזנת נתונים'!C49)</f>
        <v/>
      </c>
      <c r="D47" s="19" t="str">
        <f>IF('הזנת נתונים'!$D49="","",'הזנת נתונים'!D49)</f>
        <v/>
      </c>
      <c r="E47" s="20" t="str">
        <f>IF($D47="","",'הזנת נתונים'!AL49)</f>
        <v/>
      </c>
      <c r="F47" s="20" t="str">
        <f>IF($D47="","",'הזנת נתונים'!AM49)</f>
        <v/>
      </c>
      <c r="G47" s="20" t="str">
        <f>IF($D47="","",'הזנת נתונים'!AN49)</f>
        <v/>
      </c>
      <c r="H47" s="20" t="str">
        <f>IF($D47="","",'הזנת נתונים'!AO49)</f>
        <v/>
      </c>
      <c r="I47" s="20" t="str">
        <f>IF($D47="","",'הזנת נתונים'!AP49)</f>
        <v/>
      </c>
      <c r="J47" s="20" t="str">
        <f>IF($D47="","",'הזנת נתונים'!AV49)</f>
        <v/>
      </c>
      <c r="K47" s="20" t="str">
        <f>IF($D47="","",'הזנת נתונים'!AT49)</f>
        <v/>
      </c>
      <c r="L47" s="20" t="str">
        <f>IF($D47="","",'הזנת נתונים'!AW49)</f>
        <v/>
      </c>
      <c r="M47" s="20" t="str">
        <f>IF($D47="","",'הזנת נתונים'!AX49)</f>
        <v/>
      </c>
      <c r="N47" s="20" t="str">
        <f>IF($D47="","",'הזנת נתונים'!AY49)</f>
        <v/>
      </c>
      <c r="O47" s="20" t="str">
        <f>IF($D47="","",'הזנת נתונים'!AZ49)</f>
        <v/>
      </c>
      <c r="P47" s="20" t="str">
        <f>IF($D47="","",'הזנת נתונים'!BD49)</f>
        <v/>
      </c>
      <c r="Q47" s="20" t="str">
        <f>IF($D47="","",'הזנת נתונים'!BE49)</f>
        <v/>
      </c>
      <c r="R47" s="20" t="str">
        <f>IF($D47="","",'הזנת נתונים'!BF49)</f>
        <v/>
      </c>
      <c r="S47" s="20" t="str">
        <f>IF($D47="","",'הזנת נתונים'!BG49)</f>
        <v/>
      </c>
      <c r="T47" s="20" t="str">
        <f>IF($D47="","",'הזנת נתונים'!BH49)</f>
        <v/>
      </c>
      <c r="U47" s="20" t="str">
        <f>IF($D47="","",'הזנת נתונים'!BI49)</f>
        <v/>
      </c>
      <c r="V47" s="20" t="str">
        <f>IF($D47="","",'הזנת נתונים'!AE49)</f>
        <v/>
      </c>
      <c r="W47" s="20" t="str">
        <f>IF($D47="","",'הזנת נתונים'!BJ49)</f>
        <v/>
      </c>
      <c r="X47" s="20" t="str">
        <f>IF($D47="","",'הזנת נתונים'!BK49)</f>
        <v/>
      </c>
      <c r="Y47" s="37"/>
      <c r="Z47" s="23" t="str">
        <f t="shared" si="13"/>
        <v/>
      </c>
      <c r="AA47" s="37"/>
      <c r="AC47" s="17" t="str">
        <f t="shared" ref="AC47:AD90" si="24">IF($D47="","",AC$30)</f>
        <v/>
      </c>
      <c r="AD47" s="17" t="str">
        <f t="shared" si="24"/>
        <v/>
      </c>
      <c r="AF47" s="17" t="str">
        <f t="shared" ref="AF47:AG90" si="25">IF($D47="","",AF$30)</f>
        <v/>
      </c>
      <c r="AG47" s="17" t="str">
        <f t="shared" si="25"/>
        <v/>
      </c>
      <c r="AI47" s="17">
        <f t="shared" si="3"/>
        <v>0</v>
      </c>
      <c r="AJ47" s="18"/>
      <c r="AK47" s="18"/>
      <c r="AL47" s="1" t="str">
        <f t="shared" si="14"/>
        <v/>
      </c>
      <c r="AM47" s="1" t="str">
        <f t="shared" si="15"/>
        <v/>
      </c>
      <c r="AN47" s="1" t="str">
        <f t="shared" si="16"/>
        <v/>
      </c>
      <c r="AO47" s="1" t="str">
        <f t="shared" si="4"/>
        <v/>
      </c>
      <c r="AP47" s="1" t="str">
        <f t="shared" si="5"/>
        <v/>
      </c>
      <c r="AQ47" s="1" t="str">
        <f t="shared" si="17"/>
        <v/>
      </c>
      <c r="AR47" s="1" t="str">
        <f>IF($D47="","",IF('הזנת נתונים'!BK49=$AD$27,1,IF(IFERROR(K47/I47,0)&gt;=AR$29,1,0)))</f>
        <v/>
      </c>
      <c r="AS47" s="1" t="str">
        <f t="shared" si="6"/>
        <v/>
      </c>
      <c r="AT47" s="1" t="str">
        <f t="shared" si="18"/>
        <v/>
      </c>
      <c r="AU47" s="1" t="str">
        <f t="shared" si="19"/>
        <v/>
      </c>
      <c r="AV47" s="1" t="str">
        <f t="shared" si="20"/>
        <v/>
      </c>
      <c r="AW47" s="1" t="str">
        <f t="shared" si="7"/>
        <v/>
      </c>
      <c r="AX47" s="1" t="str">
        <f t="shared" si="8"/>
        <v/>
      </c>
      <c r="AY47" s="1" t="str">
        <f t="shared" si="9"/>
        <v/>
      </c>
      <c r="AZ47" s="1" t="str">
        <f t="shared" si="10"/>
        <v/>
      </c>
      <c r="BA47" s="1" t="str">
        <f t="shared" si="11"/>
        <v/>
      </c>
      <c r="BB47" s="1" t="str">
        <f t="shared" si="12"/>
        <v/>
      </c>
      <c r="BC47" s="1"/>
      <c r="BD47" s="1" t="str">
        <f t="shared" si="22"/>
        <v/>
      </c>
      <c r="BE47" s="1" t="str">
        <f t="shared" si="23"/>
        <v/>
      </c>
    </row>
    <row r="48" spans="2:57">
      <c r="B48" t="e">
        <f>#REF!</f>
        <v>#REF!</v>
      </c>
      <c r="C48" s="19" t="str">
        <f>IF('הזנת נתונים'!$D50="","",'הזנת נתונים'!C50)</f>
        <v/>
      </c>
      <c r="D48" s="19" t="str">
        <f>IF('הזנת נתונים'!$D50="","",'הזנת נתונים'!D50)</f>
        <v/>
      </c>
      <c r="E48" s="20" t="str">
        <f>IF($D48="","",'הזנת נתונים'!AL50)</f>
        <v/>
      </c>
      <c r="F48" s="20" t="str">
        <f>IF($D48="","",'הזנת נתונים'!AM50)</f>
        <v/>
      </c>
      <c r="G48" s="20" t="str">
        <f>IF($D48="","",'הזנת נתונים'!AN50)</f>
        <v/>
      </c>
      <c r="H48" s="20" t="str">
        <f>IF($D48="","",'הזנת נתונים'!AO50)</f>
        <v/>
      </c>
      <c r="I48" s="20" t="str">
        <f>IF($D48="","",'הזנת נתונים'!AP50)</f>
        <v/>
      </c>
      <c r="J48" s="20" t="str">
        <f>IF($D48="","",'הזנת נתונים'!AV50)</f>
        <v/>
      </c>
      <c r="K48" s="20" t="str">
        <f>IF($D48="","",'הזנת נתונים'!AT50)</f>
        <v/>
      </c>
      <c r="L48" s="20" t="str">
        <f>IF($D48="","",'הזנת נתונים'!AW50)</f>
        <v/>
      </c>
      <c r="M48" s="20" t="str">
        <f>IF($D48="","",'הזנת נתונים'!AX50)</f>
        <v/>
      </c>
      <c r="N48" s="20" t="str">
        <f>IF($D48="","",'הזנת נתונים'!AY50)</f>
        <v/>
      </c>
      <c r="O48" s="20" t="str">
        <f>IF($D48="","",'הזנת נתונים'!AZ50)</f>
        <v/>
      </c>
      <c r="P48" s="20" t="str">
        <f>IF($D48="","",'הזנת נתונים'!BD50)</f>
        <v/>
      </c>
      <c r="Q48" s="20" t="str">
        <f>IF($D48="","",'הזנת נתונים'!BE50)</f>
        <v/>
      </c>
      <c r="R48" s="20" t="str">
        <f>IF($D48="","",'הזנת נתונים'!BF50)</f>
        <v/>
      </c>
      <c r="S48" s="20" t="str">
        <f>IF($D48="","",'הזנת נתונים'!BG50)</f>
        <v/>
      </c>
      <c r="T48" s="20" t="str">
        <f>IF($D48="","",'הזנת נתונים'!BH50)</f>
        <v/>
      </c>
      <c r="U48" s="20" t="str">
        <f>IF($D48="","",'הזנת נתונים'!BI50)</f>
        <v/>
      </c>
      <c r="V48" s="20" t="str">
        <f>IF($D48="","",'הזנת נתונים'!AE50)</f>
        <v/>
      </c>
      <c r="W48" s="20" t="str">
        <f>IF($D48="","",'הזנת נתונים'!BJ50)</f>
        <v/>
      </c>
      <c r="X48" s="20" t="str">
        <f>IF($D48="","",'הזנת נתונים'!BK50)</f>
        <v/>
      </c>
      <c r="Y48" s="37"/>
      <c r="Z48" s="23" t="str">
        <f t="shared" si="13"/>
        <v/>
      </c>
      <c r="AA48" s="37"/>
      <c r="AC48" s="17" t="str">
        <f t="shared" si="24"/>
        <v/>
      </c>
      <c r="AD48" s="17" t="str">
        <f t="shared" si="24"/>
        <v/>
      </c>
      <c r="AF48" s="17" t="str">
        <f t="shared" si="25"/>
        <v/>
      </c>
      <c r="AG48" s="17" t="str">
        <f t="shared" si="25"/>
        <v/>
      </c>
      <c r="AI48" s="17">
        <f t="shared" si="3"/>
        <v>0</v>
      </c>
      <c r="AJ48" s="18"/>
      <c r="AK48" s="18"/>
      <c r="AL48" s="1" t="str">
        <f t="shared" si="14"/>
        <v/>
      </c>
      <c r="AM48" s="1" t="str">
        <f t="shared" si="15"/>
        <v/>
      </c>
      <c r="AN48" s="1" t="str">
        <f t="shared" si="16"/>
        <v/>
      </c>
      <c r="AO48" s="1" t="str">
        <f t="shared" si="4"/>
        <v/>
      </c>
      <c r="AP48" s="1" t="str">
        <f t="shared" si="5"/>
        <v/>
      </c>
      <c r="AQ48" s="1" t="str">
        <f t="shared" si="17"/>
        <v/>
      </c>
      <c r="AR48" s="1" t="str">
        <f>IF($D48="","",IF('הזנת נתונים'!BK50=$AD$27,1,IF(IFERROR(K48/I48,0)&gt;=AR$29,1,0)))</f>
        <v/>
      </c>
      <c r="AS48" s="1" t="str">
        <f t="shared" si="6"/>
        <v/>
      </c>
      <c r="AT48" s="1" t="str">
        <f t="shared" si="18"/>
        <v/>
      </c>
      <c r="AU48" s="1" t="str">
        <f t="shared" si="19"/>
        <v/>
      </c>
      <c r="AV48" s="1" t="str">
        <f t="shared" si="20"/>
        <v/>
      </c>
      <c r="AW48" s="1" t="str">
        <f t="shared" si="7"/>
        <v/>
      </c>
      <c r="AX48" s="1" t="str">
        <f t="shared" si="8"/>
        <v/>
      </c>
      <c r="AY48" s="1" t="str">
        <f t="shared" si="9"/>
        <v/>
      </c>
      <c r="AZ48" s="1" t="str">
        <f t="shared" si="10"/>
        <v/>
      </c>
      <c r="BA48" s="1" t="str">
        <f t="shared" si="11"/>
        <v/>
      </c>
      <c r="BB48" s="1" t="str">
        <f t="shared" si="12"/>
        <v/>
      </c>
      <c r="BC48" s="1"/>
      <c r="BD48" s="1" t="str">
        <f t="shared" si="22"/>
        <v/>
      </c>
      <c r="BE48" s="1" t="str">
        <f t="shared" si="23"/>
        <v/>
      </c>
    </row>
    <row r="49" spans="2:57">
      <c r="B49" t="e">
        <f>#REF!</f>
        <v>#REF!</v>
      </c>
      <c r="C49" s="19" t="str">
        <f>IF('הזנת נתונים'!$D51="","",'הזנת נתונים'!C51)</f>
        <v/>
      </c>
      <c r="D49" s="19" t="str">
        <f>IF('הזנת נתונים'!$D51="","",'הזנת נתונים'!D51)</f>
        <v/>
      </c>
      <c r="E49" s="20" t="str">
        <f>IF($D49="","",'הזנת נתונים'!AL51)</f>
        <v/>
      </c>
      <c r="F49" s="20" t="str">
        <f>IF($D49="","",'הזנת נתונים'!AM51)</f>
        <v/>
      </c>
      <c r="G49" s="20" t="str">
        <f>IF($D49="","",'הזנת נתונים'!AN51)</f>
        <v/>
      </c>
      <c r="H49" s="20" t="str">
        <f>IF($D49="","",'הזנת נתונים'!AO51)</f>
        <v/>
      </c>
      <c r="I49" s="20" t="str">
        <f>IF($D49="","",'הזנת נתונים'!AP51)</f>
        <v/>
      </c>
      <c r="J49" s="20" t="str">
        <f>IF($D49="","",'הזנת נתונים'!AV51)</f>
        <v/>
      </c>
      <c r="K49" s="20" t="str">
        <f>IF($D49="","",'הזנת נתונים'!AT51)</f>
        <v/>
      </c>
      <c r="L49" s="20" t="str">
        <f>IF($D49="","",'הזנת נתונים'!AW51)</f>
        <v/>
      </c>
      <c r="M49" s="20" t="str">
        <f>IF($D49="","",'הזנת נתונים'!AX51)</f>
        <v/>
      </c>
      <c r="N49" s="20" t="str">
        <f>IF($D49="","",'הזנת נתונים'!AY51)</f>
        <v/>
      </c>
      <c r="O49" s="20" t="str">
        <f>IF($D49="","",'הזנת נתונים'!AZ51)</f>
        <v/>
      </c>
      <c r="P49" s="20" t="str">
        <f>IF($D49="","",'הזנת נתונים'!BD51)</f>
        <v/>
      </c>
      <c r="Q49" s="20" t="str">
        <f>IF($D49="","",'הזנת נתונים'!BE51)</f>
        <v/>
      </c>
      <c r="R49" s="20" t="str">
        <f>IF($D49="","",'הזנת נתונים'!BF51)</f>
        <v/>
      </c>
      <c r="S49" s="20" t="str">
        <f>IF($D49="","",'הזנת נתונים'!BG51)</f>
        <v/>
      </c>
      <c r="T49" s="20" t="str">
        <f>IF($D49="","",'הזנת נתונים'!BH51)</f>
        <v/>
      </c>
      <c r="U49" s="20" t="str">
        <f>IF($D49="","",'הזנת נתונים'!BI51)</f>
        <v/>
      </c>
      <c r="V49" s="20" t="str">
        <f>IF($D49="","",'הזנת נתונים'!AE51)</f>
        <v/>
      </c>
      <c r="W49" s="20" t="str">
        <f>IF($D49="","",'הזנת נתונים'!BJ51)</f>
        <v/>
      </c>
      <c r="X49" s="20" t="str">
        <f>IF($D49="","",'הזנת נתונים'!BK51)</f>
        <v/>
      </c>
      <c r="Y49" s="37"/>
      <c r="Z49" s="23" t="str">
        <f t="shared" si="13"/>
        <v/>
      </c>
      <c r="AA49" s="37"/>
      <c r="AC49" s="17" t="str">
        <f t="shared" si="24"/>
        <v/>
      </c>
      <c r="AD49" s="17" t="str">
        <f t="shared" si="24"/>
        <v/>
      </c>
      <c r="AF49" s="17" t="str">
        <f t="shared" si="25"/>
        <v/>
      </c>
      <c r="AG49" s="17" t="str">
        <f t="shared" si="25"/>
        <v/>
      </c>
      <c r="AI49" s="17">
        <f t="shared" si="3"/>
        <v>0</v>
      </c>
      <c r="AJ49" s="18"/>
      <c r="AK49" s="18"/>
      <c r="AL49" s="1" t="str">
        <f t="shared" si="14"/>
        <v/>
      </c>
      <c r="AM49" s="1" t="str">
        <f t="shared" si="15"/>
        <v/>
      </c>
      <c r="AN49" s="1" t="str">
        <f t="shared" si="16"/>
        <v/>
      </c>
      <c r="AO49" s="1" t="str">
        <f t="shared" si="4"/>
        <v/>
      </c>
      <c r="AP49" s="1" t="str">
        <f t="shared" si="5"/>
        <v/>
      </c>
      <c r="AQ49" s="1" t="str">
        <f t="shared" si="17"/>
        <v/>
      </c>
      <c r="AR49" s="1" t="str">
        <f>IF($D49="","",IF('הזנת נתונים'!BK51=$AD$27,1,IF(IFERROR(K49/I49,0)&gt;=AR$29,1,0)))</f>
        <v/>
      </c>
      <c r="AS49" s="1" t="str">
        <f t="shared" si="6"/>
        <v/>
      </c>
      <c r="AT49" s="1" t="str">
        <f t="shared" si="18"/>
        <v/>
      </c>
      <c r="AU49" s="1" t="str">
        <f t="shared" si="19"/>
        <v/>
      </c>
      <c r="AV49" s="1" t="str">
        <f t="shared" si="20"/>
        <v/>
      </c>
      <c r="AW49" s="1" t="str">
        <f t="shared" si="7"/>
        <v/>
      </c>
      <c r="AX49" s="1" t="str">
        <f t="shared" si="8"/>
        <v/>
      </c>
      <c r="AY49" s="1" t="str">
        <f t="shared" si="9"/>
        <v/>
      </c>
      <c r="AZ49" s="1" t="str">
        <f t="shared" si="10"/>
        <v/>
      </c>
      <c r="BA49" s="1" t="str">
        <f t="shared" si="11"/>
        <v/>
      </c>
      <c r="BB49" s="1" t="str">
        <f t="shared" si="12"/>
        <v/>
      </c>
      <c r="BC49" s="1"/>
      <c r="BD49" s="1" t="str">
        <f t="shared" si="22"/>
        <v/>
      </c>
      <c r="BE49" s="1" t="str">
        <f t="shared" si="23"/>
        <v/>
      </c>
    </row>
    <row r="50" spans="2:57" ht="15.75" customHeight="1">
      <c r="B50" t="e">
        <f>#REF!</f>
        <v>#REF!</v>
      </c>
      <c r="C50" s="19" t="str">
        <f>IF('הזנת נתונים'!$D52="","",'הזנת נתונים'!C52)</f>
        <v/>
      </c>
      <c r="D50" s="19" t="str">
        <f>IF('הזנת נתונים'!$D52="","",'הזנת נתונים'!D52)</f>
        <v/>
      </c>
      <c r="E50" s="20" t="str">
        <f>IF($D50="","",'הזנת נתונים'!AL52)</f>
        <v/>
      </c>
      <c r="F50" s="20" t="str">
        <f>IF($D50="","",'הזנת נתונים'!AM52)</f>
        <v/>
      </c>
      <c r="G50" s="20" t="str">
        <f>IF($D50="","",'הזנת נתונים'!AN52)</f>
        <v/>
      </c>
      <c r="H50" s="20" t="str">
        <f>IF($D50="","",'הזנת נתונים'!AO52)</f>
        <v/>
      </c>
      <c r="I50" s="20" t="str">
        <f>IF($D50="","",'הזנת נתונים'!AP52)</f>
        <v/>
      </c>
      <c r="J50" s="20" t="str">
        <f>IF($D50="","",'הזנת נתונים'!AV52)</f>
        <v/>
      </c>
      <c r="K50" s="20" t="str">
        <f>IF($D50="","",'הזנת נתונים'!AT52)</f>
        <v/>
      </c>
      <c r="L50" s="20" t="str">
        <f>IF($D50="","",'הזנת נתונים'!AW52)</f>
        <v/>
      </c>
      <c r="M50" s="20" t="str">
        <f>IF($D50="","",'הזנת נתונים'!AX52)</f>
        <v/>
      </c>
      <c r="N50" s="20" t="str">
        <f>IF($D50="","",'הזנת נתונים'!AY52)</f>
        <v/>
      </c>
      <c r="O50" s="20" t="str">
        <f>IF($D50="","",'הזנת נתונים'!AZ52)</f>
        <v/>
      </c>
      <c r="P50" s="20" t="str">
        <f>IF($D50="","",'הזנת נתונים'!BD52)</f>
        <v/>
      </c>
      <c r="Q50" s="20" t="str">
        <f>IF($D50="","",'הזנת נתונים'!BE52)</f>
        <v/>
      </c>
      <c r="R50" s="20" t="str">
        <f>IF($D50="","",'הזנת נתונים'!BF52)</f>
        <v/>
      </c>
      <c r="S50" s="20" t="str">
        <f>IF($D50="","",'הזנת נתונים'!BG52)</f>
        <v/>
      </c>
      <c r="T50" s="20" t="str">
        <f>IF($D50="","",'הזנת נתונים'!BH52)</f>
        <v/>
      </c>
      <c r="U50" s="20" t="str">
        <f>IF($D50="","",'הזנת נתונים'!BI52)</f>
        <v/>
      </c>
      <c r="V50" s="20" t="str">
        <f>IF($D50="","",'הזנת נתונים'!AE52)</f>
        <v/>
      </c>
      <c r="W50" s="20" t="str">
        <f>IF($D50="","",'הזנת נתונים'!BJ52)</f>
        <v/>
      </c>
      <c r="X50" s="20" t="str">
        <f>IF($D50="","",'הזנת נתונים'!BK52)</f>
        <v/>
      </c>
      <c r="Y50" s="37"/>
      <c r="Z50" s="23" t="str">
        <f t="shared" si="13"/>
        <v/>
      </c>
      <c r="AA50" s="37"/>
      <c r="AC50" s="17" t="str">
        <f t="shared" si="24"/>
        <v/>
      </c>
      <c r="AD50" s="17" t="str">
        <f t="shared" si="24"/>
        <v/>
      </c>
      <c r="AF50" s="17" t="str">
        <f t="shared" si="25"/>
        <v/>
      </c>
      <c r="AG50" s="17" t="str">
        <f t="shared" si="25"/>
        <v/>
      </c>
      <c r="AI50" s="17">
        <f t="shared" si="3"/>
        <v>0</v>
      </c>
      <c r="AJ50" s="18"/>
      <c r="AK50" s="18"/>
      <c r="AL50" s="1" t="str">
        <f t="shared" si="14"/>
        <v/>
      </c>
      <c r="AM50" s="1" t="str">
        <f t="shared" si="15"/>
        <v/>
      </c>
      <c r="AN50" s="1" t="str">
        <f t="shared" si="16"/>
        <v/>
      </c>
      <c r="AO50" s="1" t="str">
        <f t="shared" si="4"/>
        <v/>
      </c>
      <c r="AP50" s="1" t="str">
        <f t="shared" si="5"/>
        <v/>
      </c>
      <c r="AQ50" s="1" t="str">
        <f t="shared" si="17"/>
        <v/>
      </c>
      <c r="AR50" s="1" t="str">
        <f>IF($D50="","",IF('הזנת נתונים'!BK52=$AD$27,1,IF(IFERROR(K50/I50,0)&gt;=AR$29,1,0)))</f>
        <v/>
      </c>
      <c r="AS50" s="1" t="str">
        <f t="shared" si="6"/>
        <v/>
      </c>
      <c r="AT50" s="1" t="str">
        <f t="shared" si="18"/>
        <v/>
      </c>
      <c r="AU50" s="1" t="str">
        <f t="shared" si="19"/>
        <v/>
      </c>
      <c r="AV50" s="1" t="str">
        <f t="shared" si="20"/>
        <v/>
      </c>
      <c r="AW50" s="1" t="str">
        <f t="shared" si="7"/>
        <v/>
      </c>
      <c r="AX50" s="1" t="str">
        <f t="shared" si="8"/>
        <v/>
      </c>
      <c r="AY50" s="1" t="str">
        <f t="shared" si="9"/>
        <v/>
      </c>
      <c r="AZ50" s="1" t="str">
        <f t="shared" si="10"/>
        <v/>
      </c>
      <c r="BA50" s="1" t="str">
        <f t="shared" si="11"/>
        <v/>
      </c>
      <c r="BB50" s="1" t="str">
        <f t="shared" si="12"/>
        <v/>
      </c>
      <c r="BC50" s="1"/>
      <c r="BD50" s="1" t="str">
        <f t="shared" si="22"/>
        <v/>
      </c>
      <c r="BE50" s="1" t="str">
        <f t="shared" si="23"/>
        <v/>
      </c>
    </row>
    <row r="51" spans="2:57">
      <c r="B51" t="e">
        <f>#REF!</f>
        <v>#REF!</v>
      </c>
      <c r="C51" s="19" t="str">
        <f>IF('הזנת נתונים'!$D53="","",'הזנת נתונים'!C53)</f>
        <v/>
      </c>
      <c r="D51" s="19" t="str">
        <f>IF('הזנת נתונים'!$D53="","",'הזנת נתונים'!D53)</f>
        <v/>
      </c>
      <c r="E51" s="20" t="str">
        <f>IF($D51="","",'הזנת נתונים'!AL53)</f>
        <v/>
      </c>
      <c r="F51" s="20" t="str">
        <f>IF($D51="","",'הזנת נתונים'!AM53)</f>
        <v/>
      </c>
      <c r="G51" s="20" t="str">
        <f>IF($D51="","",'הזנת נתונים'!AN53)</f>
        <v/>
      </c>
      <c r="H51" s="20" t="str">
        <f>IF($D51="","",'הזנת נתונים'!AO53)</f>
        <v/>
      </c>
      <c r="I51" s="20" t="str">
        <f>IF($D51="","",'הזנת נתונים'!AP53)</f>
        <v/>
      </c>
      <c r="J51" s="20" t="str">
        <f>IF($D51="","",'הזנת נתונים'!AV53)</f>
        <v/>
      </c>
      <c r="K51" s="20" t="str">
        <f>IF($D51="","",'הזנת נתונים'!AT53)</f>
        <v/>
      </c>
      <c r="L51" s="20" t="str">
        <f>IF($D51="","",'הזנת נתונים'!AW53)</f>
        <v/>
      </c>
      <c r="M51" s="20" t="str">
        <f>IF($D51="","",'הזנת נתונים'!AX53)</f>
        <v/>
      </c>
      <c r="N51" s="20" t="str">
        <f>IF($D51="","",'הזנת נתונים'!AY53)</f>
        <v/>
      </c>
      <c r="O51" s="20" t="str">
        <f>IF($D51="","",'הזנת נתונים'!AZ53)</f>
        <v/>
      </c>
      <c r="P51" s="20" t="str">
        <f>IF($D51="","",'הזנת נתונים'!BD53)</f>
        <v/>
      </c>
      <c r="Q51" s="20" t="str">
        <f>IF($D51="","",'הזנת נתונים'!BE53)</f>
        <v/>
      </c>
      <c r="R51" s="20" t="str">
        <f>IF($D51="","",'הזנת נתונים'!BF53)</f>
        <v/>
      </c>
      <c r="S51" s="20" t="str">
        <f>IF($D51="","",'הזנת נתונים'!BG53)</f>
        <v/>
      </c>
      <c r="T51" s="20" t="str">
        <f>IF($D51="","",'הזנת נתונים'!BH53)</f>
        <v/>
      </c>
      <c r="U51" s="20" t="str">
        <f>IF($D51="","",'הזנת נתונים'!BI53)</f>
        <v/>
      </c>
      <c r="V51" s="20" t="str">
        <f>IF($D51="","",'הזנת נתונים'!AE53)</f>
        <v/>
      </c>
      <c r="W51" s="20" t="str">
        <f>IF($D51="","",'הזנת נתונים'!BJ53)</f>
        <v/>
      </c>
      <c r="X51" s="20" t="str">
        <f>IF($D51="","",'הזנת נתונים'!BK53)</f>
        <v/>
      </c>
      <c r="Y51" s="37"/>
      <c r="Z51" s="23" t="str">
        <f t="shared" si="13"/>
        <v/>
      </c>
      <c r="AA51" s="37"/>
      <c r="AC51" s="17" t="str">
        <f t="shared" si="24"/>
        <v/>
      </c>
      <c r="AD51" s="17" t="str">
        <f t="shared" si="24"/>
        <v/>
      </c>
      <c r="AF51" s="17" t="str">
        <f t="shared" si="25"/>
        <v/>
      </c>
      <c r="AG51" s="17" t="str">
        <f t="shared" si="25"/>
        <v/>
      </c>
      <c r="AI51" s="17">
        <f t="shared" si="3"/>
        <v>0</v>
      </c>
      <c r="AJ51" s="18"/>
      <c r="AK51" s="18"/>
      <c r="AL51" s="1" t="str">
        <f t="shared" si="14"/>
        <v/>
      </c>
      <c r="AM51" s="1" t="str">
        <f t="shared" si="15"/>
        <v/>
      </c>
      <c r="AN51" s="1" t="str">
        <f t="shared" si="16"/>
        <v/>
      </c>
      <c r="AO51" s="1" t="str">
        <f t="shared" si="4"/>
        <v/>
      </c>
      <c r="AP51" s="1" t="str">
        <f t="shared" si="5"/>
        <v/>
      </c>
      <c r="AQ51" s="1" t="str">
        <f t="shared" si="17"/>
        <v/>
      </c>
      <c r="AR51" s="1" t="str">
        <f>IF($D51="","",IF('הזנת נתונים'!BK53=$AD$27,1,IF(IFERROR(K51/I51,0)&gt;=AR$29,1,0)))</f>
        <v/>
      </c>
      <c r="AS51" s="1" t="str">
        <f t="shared" si="6"/>
        <v/>
      </c>
      <c r="AT51" s="1" t="str">
        <f t="shared" si="18"/>
        <v/>
      </c>
      <c r="AU51" s="1" t="str">
        <f t="shared" si="19"/>
        <v/>
      </c>
      <c r="AV51" s="1" t="str">
        <f t="shared" si="20"/>
        <v/>
      </c>
      <c r="AW51" s="1" t="str">
        <f t="shared" si="7"/>
        <v/>
      </c>
      <c r="AX51" s="1" t="str">
        <f t="shared" si="8"/>
        <v/>
      </c>
      <c r="AY51" s="1" t="str">
        <f t="shared" si="9"/>
        <v/>
      </c>
      <c r="AZ51" s="1" t="str">
        <f t="shared" si="10"/>
        <v/>
      </c>
      <c r="BA51" s="1" t="str">
        <f t="shared" si="11"/>
        <v/>
      </c>
      <c r="BB51" s="1" t="str">
        <f t="shared" si="12"/>
        <v/>
      </c>
      <c r="BC51" s="1"/>
      <c r="BD51" s="1" t="str">
        <f t="shared" si="22"/>
        <v/>
      </c>
      <c r="BE51" s="1" t="str">
        <f t="shared" si="23"/>
        <v/>
      </c>
    </row>
    <row r="52" spans="2:57">
      <c r="B52" t="e">
        <f>#REF!</f>
        <v>#REF!</v>
      </c>
      <c r="C52" s="19" t="str">
        <f>IF('הזנת נתונים'!$D54="","",'הזנת נתונים'!C54)</f>
        <v/>
      </c>
      <c r="D52" s="19" t="str">
        <f>IF('הזנת נתונים'!$D54="","",'הזנת נתונים'!D54)</f>
        <v/>
      </c>
      <c r="E52" s="20" t="str">
        <f>IF($D52="","",'הזנת נתונים'!AL54)</f>
        <v/>
      </c>
      <c r="F52" s="20" t="str">
        <f>IF($D52="","",'הזנת נתונים'!AM54)</f>
        <v/>
      </c>
      <c r="G52" s="20" t="str">
        <f>IF($D52="","",'הזנת נתונים'!AN54)</f>
        <v/>
      </c>
      <c r="H52" s="20" t="str">
        <f>IF($D52="","",'הזנת נתונים'!AO54)</f>
        <v/>
      </c>
      <c r="I52" s="20" t="str">
        <f>IF($D52="","",'הזנת נתונים'!AP54)</f>
        <v/>
      </c>
      <c r="J52" s="20" t="str">
        <f>IF($D52="","",'הזנת נתונים'!AV54)</f>
        <v/>
      </c>
      <c r="K52" s="20" t="str">
        <f>IF($D52="","",'הזנת נתונים'!AT54)</f>
        <v/>
      </c>
      <c r="L52" s="20" t="str">
        <f>IF($D52="","",'הזנת נתונים'!AW54)</f>
        <v/>
      </c>
      <c r="M52" s="20" t="str">
        <f>IF($D52="","",'הזנת נתונים'!AX54)</f>
        <v/>
      </c>
      <c r="N52" s="20" t="str">
        <f>IF($D52="","",'הזנת נתונים'!AY54)</f>
        <v/>
      </c>
      <c r="O52" s="20" t="str">
        <f>IF($D52="","",'הזנת נתונים'!AZ54)</f>
        <v/>
      </c>
      <c r="P52" s="20" t="str">
        <f>IF($D52="","",'הזנת נתונים'!BD54)</f>
        <v/>
      </c>
      <c r="Q52" s="20" t="str">
        <f>IF($D52="","",'הזנת נתונים'!BE54)</f>
        <v/>
      </c>
      <c r="R52" s="20" t="str">
        <f>IF($D52="","",'הזנת נתונים'!BF54)</f>
        <v/>
      </c>
      <c r="S52" s="20" t="str">
        <f>IF($D52="","",'הזנת נתונים'!BG54)</f>
        <v/>
      </c>
      <c r="T52" s="20" t="str">
        <f>IF($D52="","",'הזנת נתונים'!BH54)</f>
        <v/>
      </c>
      <c r="U52" s="20" t="str">
        <f>IF($D52="","",'הזנת נתונים'!BI54)</f>
        <v/>
      </c>
      <c r="V52" s="20" t="str">
        <f>IF($D52="","",'הזנת נתונים'!AE54)</f>
        <v/>
      </c>
      <c r="W52" s="20" t="str">
        <f>IF($D52="","",'הזנת נתונים'!BJ54)</f>
        <v/>
      </c>
      <c r="X52" s="20" t="str">
        <f>IF($D52="","",'הזנת נתונים'!BK54)</f>
        <v/>
      </c>
      <c r="Y52" s="37"/>
      <c r="Z52" s="23" t="str">
        <f t="shared" si="13"/>
        <v/>
      </c>
      <c r="AA52" s="37"/>
      <c r="AC52" s="17" t="str">
        <f t="shared" si="24"/>
        <v/>
      </c>
      <c r="AD52" s="17" t="str">
        <f t="shared" si="24"/>
        <v/>
      </c>
      <c r="AF52" s="17" t="str">
        <f t="shared" si="25"/>
        <v/>
      </c>
      <c r="AG52" s="17" t="str">
        <f t="shared" si="25"/>
        <v/>
      </c>
      <c r="AI52" s="17">
        <f t="shared" si="3"/>
        <v>0</v>
      </c>
      <c r="AJ52" s="18"/>
      <c r="AK52" s="18"/>
      <c r="AL52" s="1" t="str">
        <f t="shared" si="14"/>
        <v/>
      </c>
      <c r="AM52" s="1" t="str">
        <f t="shared" si="15"/>
        <v/>
      </c>
      <c r="AN52" s="1" t="str">
        <f t="shared" si="16"/>
        <v/>
      </c>
      <c r="AO52" s="1" t="str">
        <f t="shared" si="4"/>
        <v/>
      </c>
      <c r="AP52" s="1" t="str">
        <f t="shared" si="5"/>
        <v/>
      </c>
      <c r="AQ52" s="1" t="str">
        <f t="shared" si="17"/>
        <v/>
      </c>
      <c r="AR52" s="1" t="str">
        <f>IF($D52="","",IF('הזנת נתונים'!BK54=$AD$27,1,IF(IFERROR(K52/I52,0)&gt;=AR$29,1,0)))</f>
        <v/>
      </c>
      <c r="AS52" s="1" t="str">
        <f t="shared" si="6"/>
        <v/>
      </c>
      <c r="AT52" s="1" t="str">
        <f t="shared" si="18"/>
        <v/>
      </c>
      <c r="AU52" s="1" t="str">
        <f t="shared" si="19"/>
        <v/>
      </c>
      <c r="AV52" s="1" t="str">
        <f t="shared" si="20"/>
        <v/>
      </c>
      <c r="AW52" s="1" t="str">
        <f t="shared" si="7"/>
        <v/>
      </c>
      <c r="AX52" s="1" t="str">
        <f t="shared" si="8"/>
        <v/>
      </c>
      <c r="AY52" s="1" t="str">
        <f t="shared" si="9"/>
        <v/>
      </c>
      <c r="AZ52" s="1" t="str">
        <f t="shared" si="10"/>
        <v/>
      </c>
      <c r="BA52" s="1" t="str">
        <f t="shared" si="11"/>
        <v/>
      </c>
      <c r="BB52" s="1" t="str">
        <f t="shared" si="12"/>
        <v/>
      </c>
      <c r="BC52" s="1"/>
      <c r="BD52" s="1" t="str">
        <f t="shared" si="22"/>
        <v/>
      </c>
      <c r="BE52" s="1" t="str">
        <f t="shared" si="23"/>
        <v/>
      </c>
    </row>
    <row r="53" spans="2:57" ht="15.75" customHeight="1">
      <c r="B53" t="e">
        <f>#REF!</f>
        <v>#REF!</v>
      </c>
      <c r="C53" s="19" t="str">
        <f>IF('הזנת נתונים'!$D55="","",'הזנת נתונים'!C55)</f>
        <v/>
      </c>
      <c r="D53" s="19" t="str">
        <f>IF('הזנת נתונים'!$D55="","",'הזנת נתונים'!D55)</f>
        <v/>
      </c>
      <c r="E53" s="20" t="str">
        <f>IF($D53="","",'הזנת נתונים'!AL55)</f>
        <v/>
      </c>
      <c r="F53" s="20" t="str">
        <f>IF($D53="","",'הזנת נתונים'!AM55)</f>
        <v/>
      </c>
      <c r="G53" s="20" t="str">
        <f>IF($D53="","",'הזנת נתונים'!AN55)</f>
        <v/>
      </c>
      <c r="H53" s="20" t="str">
        <f>IF($D53="","",'הזנת נתונים'!AO55)</f>
        <v/>
      </c>
      <c r="I53" s="20" t="str">
        <f>IF($D53="","",'הזנת נתונים'!AP55)</f>
        <v/>
      </c>
      <c r="J53" s="20" t="str">
        <f>IF($D53="","",'הזנת נתונים'!AV55)</f>
        <v/>
      </c>
      <c r="K53" s="20" t="str">
        <f>IF($D53="","",'הזנת נתונים'!AT55)</f>
        <v/>
      </c>
      <c r="L53" s="20" t="str">
        <f>IF($D53="","",'הזנת נתונים'!AW55)</f>
        <v/>
      </c>
      <c r="M53" s="20" t="str">
        <f>IF($D53="","",'הזנת נתונים'!AX55)</f>
        <v/>
      </c>
      <c r="N53" s="20" t="str">
        <f>IF($D53="","",'הזנת נתונים'!AY55)</f>
        <v/>
      </c>
      <c r="O53" s="20" t="str">
        <f>IF($D53="","",'הזנת נתונים'!AZ55)</f>
        <v/>
      </c>
      <c r="P53" s="20" t="str">
        <f>IF($D53="","",'הזנת נתונים'!BD55)</f>
        <v/>
      </c>
      <c r="Q53" s="20" t="str">
        <f>IF($D53="","",'הזנת נתונים'!BE55)</f>
        <v/>
      </c>
      <c r="R53" s="20" t="str">
        <f>IF($D53="","",'הזנת נתונים'!BF55)</f>
        <v/>
      </c>
      <c r="S53" s="20" t="str">
        <f>IF($D53="","",'הזנת נתונים'!BG55)</f>
        <v/>
      </c>
      <c r="T53" s="20" t="str">
        <f>IF($D53="","",'הזנת נתונים'!BH55)</f>
        <v/>
      </c>
      <c r="U53" s="20" t="str">
        <f>IF($D53="","",'הזנת נתונים'!BI55)</f>
        <v/>
      </c>
      <c r="V53" s="20" t="str">
        <f>IF($D53="","",'הזנת נתונים'!AE55)</f>
        <v/>
      </c>
      <c r="W53" s="20" t="str">
        <f>IF($D53="","",'הזנת נתונים'!BJ55)</f>
        <v/>
      </c>
      <c r="X53" s="20" t="str">
        <f>IF($D53="","",'הזנת נתונים'!BK55)</f>
        <v/>
      </c>
      <c r="Y53" s="37"/>
      <c r="Z53" s="23" t="str">
        <f t="shared" si="13"/>
        <v/>
      </c>
      <c r="AA53" s="37"/>
      <c r="AC53" s="17" t="str">
        <f t="shared" si="24"/>
        <v/>
      </c>
      <c r="AD53" s="17" t="str">
        <f t="shared" si="24"/>
        <v/>
      </c>
      <c r="AF53" s="17" t="str">
        <f t="shared" si="25"/>
        <v/>
      </c>
      <c r="AG53" s="17" t="str">
        <f t="shared" si="25"/>
        <v/>
      </c>
      <c r="AI53" s="17">
        <f t="shared" si="3"/>
        <v>0</v>
      </c>
      <c r="AJ53" s="18"/>
      <c r="AK53" s="18"/>
      <c r="AL53" s="1" t="str">
        <f t="shared" si="14"/>
        <v/>
      </c>
      <c r="AM53" s="1" t="str">
        <f t="shared" si="15"/>
        <v/>
      </c>
      <c r="AN53" s="1" t="str">
        <f t="shared" si="16"/>
        <v/>
      </c>
      <c r="AO53" s="1" t="str">
        <f t="shared" si="4"/>
        <v/>
      </c>
      <c r="AP53" s="1" t="str">
        <f t="shared" si="5"/>
        <v/>
      </c>
      <c r="AQ53" s="1" t="str">
        <f t="shared" si="17"/>
        <v/>
      </c>
      <c r="AR53" s="1" t="str">
        <f>IF($D53="","",IF('הזנת נתונים'!BK55=$AD$27,1,IF(IFERROR(K53/I53,0)&gt;=AR$29,1,0)))</f>
        <v/>
      </c>
      <c r="AS53" s="1" t="str">
        <f t="shared" si="6"/>
        <v/>
      </c>
      <c r="AT53" s="1" t="str">
        <f t="shared" si="18"/>
        <v/>
      </c>
      <c r="AU53" s="1" t="str">
        <f t="shared" si="19"/>
        <v/>
      </c>
      <c r="AV53" s="1" t="str">
        <f t="shared" si="20"/>
        <v/>
      </c>
      <c r="AW53" s="1" t="str">
        <f t="shared" si="7"/>
        <v/>
      </c>
      <c r="AX53" s="1" t="str">
        <f t="shared" si="8"/>
        <v/>
      </c>
      <c r="AY53" s="1" t="str">
        <f t="shared" si="9"/>
        <v/>
      </c>
      <c r="AZ53" s="1" t="str">
        <f t="shared" si="10"/>
        <v/>
      </c>
      <c r="BA53" s="1" t="str">
        <f t="shared" si="11"/>
        <v/>
      </c>
      <c r="BB53" s="1" t="str">
        <f t="shared" si="12"/>
        <v/>
      </c>
      <c r="BC53" s="1"/>
      <c r="BD53" s="1" t="str">
        <f t="shared" si="22"/>
        <v/>
      </c>
      <c r="BE53" s="1" t="str">
        <f t="shared" si="23"/>
        <v/>
      </c>
    </row>
    <row r="54" spans="2:57">
      <c r="B54" t="e">
        <f>#REF!</f>
        <v>#REF!</v>
      </c>
      <c r="C54" s="19" t="str">
        <f>IF('הזנת נתונים'!$D56="","",'הזנת נתונים'!C56)</f>
        <v/>
      </c>
      <c r="D54" s="19" t="str">
        <f>IF('הזנת נתונים'!$D56="","",'הזנת נתונים'!D56)</f>
        <v/>
      </c>
      <c r="E54" s="20" t="str">
        <f>IF($D54="","",'הזנת נתונים'!AL56)</f>
        <v/>
      </c>
      <c r="F54" s="20" t="str">
        <f>IF($D54="","",'הזנת נתונים'!AM56)</f>
        <v/>
      </c>
      <c r="G54" s="20" t="str">
        <f>IF($D54="","",'הזנת נתונים'!AN56)</f>
        <v/>
      </c>
      <c r="H54" s="20" t="str">
        <f>IF($D54="","",'הזנת נתונים'!AO56)</f>
        <v/>
      </c>
      <c r="I54" s="20" t="str">
        <f>IF($D54="","",'הזנת נתונים'!AP56)</f>
        <v/>
      </c>
      <c r="J54" s="20" t="str">
        <f>IF($D54="","",'הזנת נתונים'!AV56)</f>
        <v/>
      </c>
      <c r="K54" s="20" t="str">
        <f>IF($D54="","",'הזנת נתונים'!AT56)</f>
        <v/>
      </c>
      <c r="L54" s="20" t="str">
        <f>IF($D54="","",'הזנת נתונים'!AW56)</f>
        <v/>
      </c>
      <c r="M54" s="20" t="str">
        <f>IF($D54="","",'הזנת נתונים'!AX56)</f>
        <v/>
      </c>
      <c r="N54" s="20" t="str">
        <f>IF($D54="","",'הזנת נתונים'!AY56)</f>
        <v/>
      </c>
      <c r="O54" s="20" t="str">
        <f>IF($D54="","",'הזנת נתונים'!AZ56)</f>
        <v/>
      </c>
      <c r="P54" s="20" t="str">
        <f>IF($D54="","",'הזנת נתונים'!BD56)</f>
        <v/>
      </c>
      <c r="Q54" s="20" t="str">
        <f>IF($D54="","",'הזנת נתונים'!BE56)</f>
        <v/>
      </c>
      <c r="R54" s="20" t="str">
        <f>IF($D54="","",'הזנת נתונים'!BF56)</f>
        <v/>
      </c>
      <c r="S54" s="20" t="str">
        <f>IF($D54="","",'הזנת נתונים'!BG56)</f>
        <v/>
      </c>
      <c r="T54" s="20" t="str">
        <f>IF($D54="","",'הזנת נתונים'!BH56)</f>
        <v/>
      </c>
      <c r="U54" s="20" t="str">
        <f>IF($D54="","",'הזנת נתונים'!BI56)</f>
        <v/>
      </c>
      <c r="V54" s="20" t="str">
        <f>IF($D54="","",'הזנת נתונים'!AE56)</f>
        <v/>
      </c>
      <c r="W54" s="20" t="str">
        <f>IF($D54="","",'הזנת נתונים'!BJ56)</f>
        <v/>
      </c>
      <c r="X54" s="20" t="str">
        <f>IF($D54="","",'הזנת נתונים'!BK56)</f>
        <v/>
      </c>
      <c r="Y54" s="37"/>
      <c r="Z54" s="23" t="str">
        <f t="shared" si="13"/>
        <v/>
      </c>
      <c r="AA54" s="37"/>
      <c r="AC54" s="17" t="str">
        <f t="shared" si="24"/>
        <v/>
      </c>
      <c r="AD54" s="17" t="str">
        <f t="shared" si="24"/>
        <v/>
      </c>
      <c r="AF54" s="17" t="str">
        <f t="shared" si="25"/>
        <v/>
      </c>
      <c r="AG54" s="17" t="str">
        <f t="shared" si="25"/>
        <v/>
      </c>
      <c r="AI54" s="17">
        <f t="shared" si="3"/>
        <v>0</v>
      </c>
      <c r="AJ54" s="18"/>
      <c r="AK54" s="18"/>
      <c r="AL54" s="1" t="str">
        <f t="shared" si="14"/>
        <v/>
      </c>
      <c r="AM54" s="1" t="str">
        <f t="shared" si="15"/>
        <v/>
      </c>
      <c r="AN54" s="1" t="str">
        <f t="shared" si="16"/>
        <v/>
      </c>
      <c r="AO54" s="1" t="str">
        <f t="shared" si="4"/>
        <v/>
      </c>
      <c r="AP54" s="1" t="str">
        <f t="shared" si="5"/>
        <v/>
      </c>
      <c r="AQ54" s="1" t="str">
        <f t="shared" si="17"/>
        <v/>
      </c>
      <c r="AR54" s="1" t="str">
        <f>IF($D54="","",IF('הזנת נתונים'!BK56=$AD$27,1,IF(IFERROR(K54/I54,0)&gt;=AR$29,1,0)))</f>
        <v/>
      </c>
      <c r="AS54" s="1" t="str">
        <f t="shared" si="6"/>
        <v/>
      </c>
      <c r="AT54" s="1" t="str">
        <f t="shared" si="18"/>
        <v/>
      </c>
      <c r="AU54" s="1" t="str">
        <f t="shared" si="19"/>
        <v/>
      </c>
      <c r="AV54" s="1" t="str">
        <f t="shared" si="20"/>
        <v/>
      </c>
      <c r="AW54" s="1" t="str">
        <f t="shared" si="7"/>
        <v/>
      </c>
      <c r="AX54" s="1" t="str">
        <f t="shared" si="8"/>
        <v/>
      </c>
      <c r="AY54" s="1" t="str">
        <f t="shared" si="9"/>
        <v/>
      </c>
      <c r="AZ54" s="1" t="str">
        <f t="shared" si="10"/>
        <v/>
      </c>
      <c r="BA54" s="1" t="str">
        <f t="shared" si="11"/>
        <v/>
      </c>
      <c r="BB54" s="1" t="str">
        <f t="shared" si="12"/>
        <v/>
      </c>
      <c r="BC54" s="1"/>
      <c r="BD54" s="1" t="str">
        <f t="shared" si="22"/>
        <v/>
      </c>
      <c r="BE54" s="1" t="str">
        <f t="shared" si="23"/>
        <v/>
      </c>
    </row>
    <row r="55" spans="2:57">
      <c r="B55" t="e">
        <f>#REF!</f>
        <v>#REF!</v>
      </c>
      <c r="C55" s="19" t="str">
        <f>IF('הזנת נתונים'!$D57="","",'הזנת נתונים'!C57)</f>
        <v/>
      </c>
      <c r="D55" s="19" t="str">
        <f>IF('הזנת נתונים'!$D57="","",'הזנת נתונים'!D57)</f>
        <v/>
      </c>
      <c r="E55" s="20" t="str">
        <f>IF($D55="","",'הזנת נתונים'!AL57)</f>
        <v/>
      </c>
      <c r="F55" s="20" t="str">
        <f>IF($D55="","",'הזנת נתונים'!AM57)</f>
        <v/>
      </c>
      <c r="G55" s="20" t="str">
        <f>IF($D55="","",'הזנת נתונים'!AN57)</f>
        <v/>
      </c>
      <c r="H55" s="20" t="str">
        <f>IF($D55="","",'הזנת נתונים'!AO57)</f>
        <v/>
      </c>
      <c r="I55" s="20" t="str">
        <f>IF($D55="","",'הזנת נתונים'!AP57)</f>
        <v/>
      </c>
      <c r="J55" s="20" t="str">
        <f>IF($D55="","",'הזנת נתונים'!AV57)</f>
        <v/>
      </c>
      <c r="K55" s="20" t="str">
        <f>IF($D55="","",'הזנת נתונים'!AT57)</f>
        <v/>
      </c>
      <c r="L55" s="20" t="str">
        <f>IF($D55="","",'הזנת נתונים'!AW57)</f>
        <v/>
      </c>
      <c r="M55" s="20" t="str">
        <f>IF($D55="","",'הזנת נתונים'!AX57)</f>
        <v/>
      </c>
      <c r="N55" s="20" t="str">
        <f>IF($D55="","",'הזנת נתונים'!AY57)</f>
        <v/>
      </c>
      <c r="O55" s="20" t="str">
        <f>IF($D55="","",'הזנת נתונים'!AZ57)</f>
        <v/>
      </c>
      <c r="P55" s="20" t="str">
        <f>IF($D55="","",'הזנת נתונים'!BD57)</f>
        <v/>
      </c>
      <c r="Q55" s="20" t="str">
        <f>IF($D55="","",'הזנת נתונים'!BE57)</f>
        <v/>
      </c>
      <c r="R55" s="20" t="str">
        <f>IF($D55="","",'הזנת נתונים'!BF57)</f>
        <v/>
      </c>
      <c r="S55" s="20" t="str">
        <f>IF($D55="","",'הזנת נתונים'!BG57)</f>
        <v/>
      </c>
      <c r="T55" s="20" t="str">
        <f>IF($D55="","",'הזנת נתונים'!BH57)</f>
        <v/>
      </c>
      <c r="U55" s="20" t="str">
        <f>IF($D55="","",'הזנת נתונים'!BI57)</f>
        <v/>
      </c>
      <c r="V55" s="20" t="str">
        <f>IF($D55="","",'הזנת נתונים'!AE57)</f>
        <v/>
      </c>
      <c r="W55" s="20" t="str">
        <f>IF($D55="","",'הזנת נתונים'!BJ57)</f>
        <v/>
      </c>
      <c r="X55" s="20" t="str">
        <f>IF($D55="","",'הזנת נתונים'!BK57)</f>
        <v/>
      </c>
      <c r="Y55" s="37"/>
      <c r="Z55" s="23" t="str">
        <f t="shared" si="13"/>
        <v/>
      </c>
      <c r="AA55" s="37"/>
      <c r="AC55" s="17" t="str">
        <f t="shared" si="24"/>
        <v/>
      </c>
      <c r="AD55" s="17" t="str">
        <f t="shared" si="24"/>
        <v/>
      </c>
      <c r="AF55" s="17" t="str">
        <f t="shared" si="25"/>
        <v/>
      </c>
      <c r="AG55" s="17" t="str">
        <f t="shared" si="25"/>
        <v/>
      </c>
      <c r="AI55" s="17">
        <f t="shared" si="3"/>
        <v>0</v>
      </c>
      <c r="AJ55" s="18"/>
      <c r="AK55" s="18"/>
      <c r="AL55" s="1" t="str">
        <f t="shared" si="14"/>
        <v/>
      </c>
      <c r="AM55" s="1" t="str">
        <f t="shared" si="15"/>
        <v/>
      </c>
      <c r="AN55" s="1" t="str">
        <f t="shared" si="16"/>
        <v/>
      </c>
      <c r="AO55" s="1" t="str">
        <f t="shared" si="4"/>
        <v/>
      </c>
      <c r="AP55" s="1" t="str">
        <f t="shared" si="5"/>
        <v/>
      </c>
      <c r="AQ55" s="1" t="str">
        <f t="shared" si="17"/>
        <v/>
      </c>
      <c r="AR55" s="1" t="str">
        <f>IF($D55="","",IF('הזנת נתונים'!BK57=$AD$27,1,IF(IFERROR(K55/I55,0)&gt;=AR$29,1,0)))</f>
        <v/>
      </c>
      <c r="AS55" s="1" t="str">
        <f t="shared" si="6"/>
        <v/>
      </c>
      <c r="AT55" s="1" t="str">
        <f t="shared" si="18"/>
        <v/>
      </c>
      <c r="AU55" s="1" t="str">
        <f t="shared" si="19"/>
        <v/>
      </c>
      <c r="AV55" s="1" t="str">
        <f t="shared" si="20"/>
        <v/>
      </c>
      <c r="AW55" s="1" t="str">
        <f t="shared" si="7"/>
        <v/>
      </c>
      <c r="AX55" s="1" t="str">
        <f t="shared" si="8"/>
        <v/>
      </c>
      <c r="AY55" s="1" t="str">
        <f t="shared" si="9"/>
        <v/>
      </c>
      <c r="AZ55" s="1" t="str">
        <f t="shared" si="10"/>
        <v/>
      </c>
      <c r="BA55" s="1" t="str">
        <f t="shared" si="11"/>
        <v/>
      </c>
      <c r="BB55" s="1" t="str">
        <f t="shared" si="12"/>
        <v/>
      </c>
      <c r="BC55" s="1"/>
      <c r="BD55" s="1" t="str">
        <f t="shared" si="22"/>
        <v/>
      </c>
      <c r="BE55" s="1" t="str">
        <f t="shared" si="23"/>
        <v/>
      </c>
    </row>
    <row r="56" spans="2:57" ht="15.75" customHeight="1">
      <c r="B56" t="e">
        <f>#REF!</f>
        <v>#REF!</v>
      </c>
      <c r="C56" s="19" t="str">
        <f>IF('הזנת נתונים'!$D58="","",'הזנת נתונים'!C58)</f>
        <v/>
      </c>
      <c r="D56" s="19" t="str">
        <f>IF('הזנת נתונים'!$D58="","",'הזנת נתונים'!D58)</f>
        <v/>
      </c>
      <c r="E56" s="20" t="str">
        <f>IF($D56="","",'הזנת נתונים'!AL58)</f>
        <v/>
      </c>
      <c r="F56" s="20" t="str">
        <f>IF($D56="","",'הזנת נתונים'!AM58)</f>
        <v/>
      </c>
      <c r="G56" s="20" t="str">
        <f>IF($D56="","",'הזנת נתונים'!AN58)</f>
        <v/>
      </c>
      <c r="H56" s="20" t="str">
        <f>IF($D56="","",'הזנת נתונים'!AO58)</f>
        <v/>
      </c>
      <c r="I56" s="20" t="str">
        <f>IF($D56="","",'הזנת נתונים'!AP58)</f>
        <v/>
      </c>
      <c r="J56" s="20" t="str">
        <f>IF($D56="","",'הזנת נתונים'!AV58)</f>
        <v/>
      </c>
      <c r="K56" s="20" t="str">
        <f>IF($D56="","",'הזנת נתונים'!AT58)</f>
        <v/>
      </c>
      <c r="L56" s="20" t="str">
        <f>IF($D56="","",'הזנת נתונים'!AW58)</f>
        <v/>
      </c>
      <c r="M56" s="20" t="str">
        <f>IF($D56="","",'הזנת נתונים'!AX58)</f>
        <v/>
      </c>
      <c r="N56" s="20" t="str">
        <f>IF($D56="","",'הזנת נתונים'!AY58)</f>
        <v/>
      </c>
      <c r="O56" s="20" t="str">
        <f>IF($D56="","",'הזנת נתונים'!AZ58)</f>
        <v/>
      </c>
      <c r="P56" s="20" t="str">
        <f>IF($D56="","",'הזנת נתונים'!BD58)</f>
        <v/>
      </c>
      <c r="Q56" s="20" t="str">
        <f>IF($D56="","",'הזנת נתונים'!BE58)</f>
        <v/>
      </c>
      <c r="R56" s="20" t="str">
        <f>IF($D56="","",'הזנת נתונים'!BF58)</f>
        <v/>
      </c>
      <c r="S56" s="20" t="str">
        <f>IF($D56="","",'הזנת נתונים'!BG58)</f>
        <v/>
      </c>
      <c r="T56" s="20" t="str">
        <f>IF($D56="","",'הזנת נתונים'!BH58)</f>
        <v/>
      </c>
      <c r="U56" s="20" t="str">
        <f>IF($D56="","",'הזנת נתונים'!BI58)</f>
        <v/>
      </c>
      <c r="V56" s="20" t="str">
        <f>IF($D56="","",'הזנת נתונים'!AE58)</f>
        <v/>
      </c>
      <c r="W56" s="20" t="str">
        <f>IF($D56="","",'הזנת נתונים'!BJ58)</f>
        <v/>
      </c>
      <c r="X56" s="20" t="str">
        <f>IF($D56="","",'הזנת נתונים'!BK58)</f>
        <v/>
      </c>
      <c r="Y56" s="37"/>
      <c r="Z56" s="23" t="str">
        <f t="shared" si="13"/>
        <v/>
      </c>
      <c r="AA56" s="37"/>
      <c r="AC56" s="17" t="str">
        <f t="shared" si="24"/>
        <v/>
      </c>
      <c r="AD56" s="17" t="str">
        <f t="shared" si="24"/>
        <v/>
      </c>
      <c r="AF56" s="17" t="str">
        <f t="shared" si="25"/>
        <v/>
      </c>
      <c r="AG56" s="17" t="str">
        <f t="shared" si="25"/>
        <v/>
      </c>
      <c r="AI56" s="17">
        <f t="shared" si="3"/>
        <v>0</v>
      </c>
      <c r="AJ56" s="18"/>
      <c r="AK56" s="18"/>
      <c r="AL56" s="1" t="str">
        <f t="shared" si="14"/>
        <v/>
      </c>
      <c r="AM56" s="1" t="str">
        <f t="shared" si="15"/>
        <v/>
      </c>
      <c r="AN56" s="1" t="str">
        <f t="shared" si="16"/>
        <v/>
      </c>
      <c r="AO56" s="1" t="str">
        <f t="shared" si="4"/>
        <v/>
      </c>
      <c r="AP56" s="1" t="str">
        <f t="shared" si="5"/>
        <v/>
      </c>
      <c r="AQ56" s="1" t="str">
        <f t="shared" si="17"/>
        <v/>
      </c>
      <c r="AR56" s="1" t="str">
        <f>IF($D56="","",IF('הזנת נתונים'!BK58=$AD$27,1,IF(IFERROR(K56/I56,0)&gt;=AR$29,1,0)))</f>
        <v/>
      </c>
      <c r="AS56" s="1" t="str">
        <f t="shared" si="6"/>
        <v/>
      </c>
      <c r="AT56" s="1" t="str">
        <f t="shared" si="18"/>
        <v/>
      </c>
      <c r="AU56" s="1" t="str">
        <f t="shared" si="19"/>
        <v/>
      </c>
      <c r="AV56" s="1" t="str">
        <f t="shared" si="20"/>
        <v/>
      </c>
      <c r="AW56" s="1" t="str">
        <f t="shared" si="7"/>
        <v/>
      </c>
      <c r="AX56" s="1" t="str">
        <f t="shared" si="8"/>
        <v/>
      </c>
      <c r="AY56" s="1" t="str">
        <f t="shared" si="9"/>
        <v/>
      </c>
      <c r="AZ56" s="1" t="str">
        <f t="shared" si="10"/>
        <v/>
      </c>
      <c r="BA56" s="1" t="str">
        <f t="shared" si="11"/>
        <v/>
      </c>
      <c r="BB56" s="1" t="str">
        <f t="shared" si="12"/>
        <v/>
      </c>
      <c r="BC56" s="1"/>
      <c r="BD56" s="1" t="str">
        <f t="shared" si="22"/>
        <v/>
      </c>
      <c r="BE56" s="1" t="str">
        <f t="shared" si="23"/>
        <v/>
      </c>
    </row>
    <row r="57" spans="2:57">
      <c r="B57" t="e">
        <f>#REF!</f>
        <v>#REF!</v>
      </c>
      <c r="C57" s="19" t="str">
        <f>IF('הזנת נתונים'!$D59="","",'הזנת נתונים'!C59)</f>
        <v/>
      </c>
      <c r="D57" s="19" t="str">
        <f>IF('הזנת נתונים'!$D59="","",'הזנת נתונים'!D59)</f>
        <v/>
      </c>
      <c r="E57" s="20" t="str">
        <f>IF($D57="","",'הזנת נתונים'!AL59)</f>
        <v/>
      </c>
      <c r="F57" s="20" t="str">
        <f>IF($D57="","",'הזנת נתונים'!AM59)</f>
        <v/>
      </c>
      <c r="G57" s="20" t="str">
        <f>IF($D57="","",'הזנת נתונים'!AN59)</f>
        <v/>
      </c>
      <c r="H57" s="20" t="str">
        <f>IF($D57="","",'הזנת נתונים'!AO59)</f>
        <v/>
      </c>
      <c r="I57" s="20" t="str">
        <f>IF($D57="","",'הזנת נתונים'!AP59)</f>
        <v/>
      </c>
      <c r="J57" s="20" t="str">
        <f>IF($D57="","",'הזנת נתונים'!AV59)</f>
        <v/>
      </c>
      <c r="K57" s="20" t="str">
        <f>IF($D57="","",'הזנת נתונים'!AT59)</f>
        <v/>
      </c>
      <c r="L57" s="20" t="str">
        <f>IF($D57="","",'הזנת נתונים'!AW59)</f>
        <v/>
      </c>
      <c r="M57" s="20" t="str">
        <f>IF($D57="","",'הזנת נתונים'!AX59)</f>
        <v/>
      </c>
      <c r="N57" s="20" t="str">
        <f>IF($D57="","",'הזנת נתונים'!AY59)</f>
        <v/>
      </c>
      <c r="O57" s="20" t="str">
        <f>IF($D57="","",'הזנת נתונים'!AZ59)</f>
        <v/>
      </c>
      <c r="P57" s="20" t="str">
        <f>IF($D57="","",'הזנת נתונים'!BD59)</f>
        <v/>
      </c>
      <c r="Q57" s="20" t="str">
        <f>IF($D57="","",'הזנת נתונים'!BE59)</f>
        <v/>
      </c>
      <c r="R57" s="20" t="str">
        <f>IF($D57="","",'הזנת נתונים'!BF59)</f>
        <v/>
      </c>
      <c r="S57" s="20" t="str">
        <f>IF($D57="","",'הזנת נתונים'!BG59)</f>
        <v/>
      </c>
      <c r="T57" s="20" t="str">
        <f>IF($D57="","",'הזנת נתונים'!BH59)</f>
        <v/>
      </c>
      <c r="U57" s="20" t="str">
        <f>IF($D57="","",'הזנת נתונים'!BI59)</f>
        <v/>
      </c>
      <c r="V57" s="20" t="str">
        <f>IF($D57="","",'הזנת נתונים'!AE59)</f>
        <v/>
      </c>
      <c r="W57" s="20" t="str">
        <f>IF($D57="","",'הזנת נתונים'!BJ59)</f>
        <v/>
      </c>
      <c r="X57" s="20" t="str">
        <f>IF($D57="","",'הזנת נתונים'!BK59)</f>
        <v/>
      </c>
      <c r="Y57" s="37"/>
      <c r="Z57" s="23" t="str">
        <f t="shared" si="13"/>
        <v/>
      </c>
      <c r="AA57" s="37"/>
      <c r="AC57" s="17" t="str">
        <f t="shared" si="24"/>
        <v/>
      </c>
      <c r="AD57" s="17" t="str">
        <f t="shared" si="24"/>
        <v/>
      </c>
      <c r="AF57" s="17" t="str">
        <f t="shared" si="25"/>
        <v/>
      </c>
      <c r="AG57" s="17" t="str">
        <f t="shared" si="25"/>
        <v/>
      </c>
      <c r="AI57" s="17">
        <f t="shared" si="3"/>
        <v>0</v>
      </c>
      <c r="AJ57" s="18"/>
      <c r="AK57" s="18"/>
      <c r="AL57" s="1" t="str">
        <f t="shared" si="14"/>
        <v/>
      </c>
      <c r="AM57" s="1" t="str">
        <f t="shared" si="15"/>
        <v/>
      </c>
      <c r="AN57" s="1" t="str">
        <f t="shared" si="16"/>
        <v/>
      </c>
      <c r="AO57" s="1" t="str">
        <f t="shared" si="4"/>
        <v/>
      </c>
      <c r="AP57" s="1" t="str">
        <f t="shared" si="5"/>
        <v/>
      </c>
      <c r="AQ57" s="1" t="str">
        <f t="shared" si="17"/>
        <v/>
      </c>
      <c r="AR57" s="1" t="str">
        <f>IF($D57="","",IF('הזנת נתונים'!BK59=$AD$27,1,IF(IFERROR(K57/I57,0)&gt;=AR$29,1,0)))</f>
        <v/>
      </c>
      <c r="AS57" s="1" t="str">
        <f t="shared" si="6"/>
        <v/>
      </c>
      <c r="AT57" s="1" t="str">
        <f t="shared" si="18"/>
        <v/>
      </c>
      <c r="AU57" s="1" t="str">
        <f t="shared" si="19"/>
        <v/>
      </c>
      <c r="AV57" s="1" t="str">
        <f t="shared" si="20"/>
        <v/>
      </c>
      <c r="AW57" s="1" t="str">
        <f t="shared" si="7"/>
        <v/>
      </c>
      <c r="AX57" s="1" t="str">
        <f t="shared" si="8"/>
        <v/>
      </c>
      <c r="AY57" s="1" t="str">
        <f t="shared" si="9"/>
        <v/>
      </c>
      <c r="AZ57" s="1" t="str">
        <f t="shared" si="10"/>
        <v/>
      </c>
      <c r="BA57" s="1" t="str">
        <f t="shared" si="11"/>
        <v/>
      </c>
      <c r="BB57" s="1" t="str">
        <f t="shared" si="12"/>
        <v/>
      </c>
      <c r="BC57" s="1"/>
      <c r="BD57" s="1" t="str">
        <f t="shared" si="22"/>
        <v/>
      </c>
      <c r="BE57" s="1" t="str">
        <f t="shared" si="23"/>
        <v/>
      </c>
    </row>
    <row r="58" spans="2:57">
      <c r="B58" t="e">
        <f>#REF!</f>
        <v>#REF!</v>
      </c>
      <c r="C58" s="19" t="str">
        <f>IF('הזנת נתונים'!$D60="","",'הזנת נתונים'!C60)</f>
        <v/>
      </c>
      <c r="D58" s="19" t="str">
        <f>IF('הזנת נתונים'!$D60="","",'הזנת נתונים'!D60)</f>
        <v/>
      </c>
      <c r="E58" s="20" t="str">
        <f>IF($D58="","",'הזנת נתונים'!AL60)</f>
        <v/>
      </c>
      <c r="F58" s="20" t="str">
        <f>IF($D58="","",'הזנת נתונים'!AM60)</f>
        <v/>
      </c>
      <c r="G58" s="20" t="str">
        <f>IF($D58="","",'הזנת נתונים'!AN60)</f>
        <v/>
      </c>
      <c r="H58" s="20" t="str">
        <f>IF($D58="","",'הזנת נתונים'!AO60)</f>
        <v/>
      </c>
      <c r="I58" s="20" t="str">
        <f>IF($D58="","",'הזנת נתונים'!AP60)</f>
        <v/>
      </c>
      <c r="J58" s="20" t="str">
        <f>IF($D58="","",'הזנת נתונים'!AV60)</f>
        <v/>
      </c>
      <c r="K58" s="20" t="str">
        <f>IF($D58="","",'הזנת נתונים'!AT60)</f>
        <v/>
      </c>
      <c r="L58" s="20" t="str">
        <f>IF($D58="","",'הזנת נתונים'!AW60)</f>
        <v/>
      </c>
      <c r="M58" s="20" t="str">
        <f>IF($D58="","",'הזנת נתונים'!AX60)</f>
        <v/>
      </c>
      <c r="N58" s="20" t="str">
        <f>IF($D58="","",'הזנת נתונים'!AY60)</f>
        <v/>
      </c>
      <c r="O58" s="20" t="str">
        <f>IF($D58="","",'הזנת נתונים'!AZ60)</f>
        <v/>
      </c>
      <c r="P58" s="20" t="str">
        <f>IF($D58="","",'הזנת נתונים'!BD60)</f>
        <v/>
      </c>
      <c r="Q58" s="20" t="str">
        <f>IF($D58="","",'הזנת נתונים'!BE60)</f>
        <v/>
      </c>
      <c r="R58" s="20" t="str">
        <f>IF($D58="","",'הזנת נתונים'!BF60)</f>
        <v/>
      </c>
      <c r="S58" s="20" t="str">
        <f>IF($D58="","",'הזנת נתונים'!BG60)</f>
        <v/>
      </c>
      <c r="T58" s="20" t="str">
        <f>IF($D58="","",'הזנת נתונים'!BH60)</f>
        <v/>
      </c>
      <c r="U58" s="20" t="str">
        <f>IF($D58="","",'הזנת נתונים'!BI60)</f>
        <v/>
      </c>
      <c r="V58" s="20" t="str">
        <f>IF($D58="","",'הזנת נתונים'!AE60)</f>
        <v/>
      </c>
      <c r="W58" s="20" t="str">
        <f>IF($D58="","",'הזנת נתונים'!BJ60)</f>
        <v/>
      </c>
      <c r="X58" s="20" t="str">
        <f>IF($D58="","",'הזנת נתונים'!BK60)</f>
        <v/>
      </c>
      <c r="Y58" s="37"/>
      <c r="Z58" s="23" t="str">
        <f t="shared" si="13"/>
        <v/>
      </c>
      <c r="AA58" s="37"/>
      <c r="AC58" s="17" t="str">
        <f t="shared" si="24"/>
        <v/>
      </c>
      <c r="AD58" s="17" t="str">
        <f t="shared" si="24"/>
        <v/>
      </c>
      <c r="AF58" s="17" t="str">
        <f t="shared" si="25"/>
        <v/>
      </c>
      <c r="AG58" s="17" t="str">
        <f t="shared" si="25"/>
        <v/>
      </c>
      <c r="AI58" s="17">
        <f t="shared" si="3"/>
        <v>0</v>
      </c>
      <c r="AJ58" s="18"/>
      <c r="AK58" s="18"/>
      <c r="AL58" s="1" t="str">
        <f t="shared" si="14"/>
        <v/>
      </c>
      <c r="AM58" s="1" t="str">
        <f t="shared" si="15"/>
        <v/>
      </c>
      <c r="AN58" s="1" t="str">
        <f t="shared" si="16"/>
        <v/>
      </c>
      <c r="AO58" s="1" t="str">
        <f t="shared" si="4"/>
        <v/>
      </c>
      <c r="AP58" s="1" t="str">
        <f t="shared" si="5"/>
        <v/>
      </c>
      <c r="AQ58" s="1" t="str">
        <f t="shared" si="17"/>
        <v/>
      </c>
      <c r="AR58" s="1" t="str">
        <f>IF($D58="","",IF('הזנת נתונים'!BK60=$AD$27,1,IF(IFERROR(K58/I58,0)&gt;=AR$29,1,0)))</f>
        <v/>
      </c>
      <c r="AS58" s="1" t="str">
        <f t="shared" si="6"/>
        <v/>
      </c>
      <c r="AT58" s="1" t="str">
        <f t="shared" si="18"/>
        <v/>
      </c>
      <c r="AU58" s="1" t="str">
        <f t="shared" si="19"/>
        <v/>
      </c>
      <c r="AV58" s="1" t="str">
        <f t="shared" si="20"/>
        <v/>
      </c>
      <c r="AW58" s="1" t="str">
        <f t="shared" si="7"/>
        <v/>
      </c>
      <c r="AX58" s="1" t="str">
        <f t="shared" si="8"/>
        <v/>
      </c>
      <c r="AY58" s="1" t="str">
        <f t="shared" si="9"/>
        <v/>
      </c>
      <c r="AZ58" s="1" t="str">
        <f t="shared" si="10"/>
        <v/>
      </c>
      <c r="BA58" s="1" t="str">
        <f t="shared" si="11"/>
        <v/>
      </c>
      <c r="BB58" s="1" t="str">
        <f t="shared" si="12"/>
        <v/>
      </c>
      <c r="BC58" s="1"/>
      <c r="BD58" s="1" t="str">
        <f t="shared" si="22"/>
        <v/>
      </c>
      <c r="BE58" s="1" t="str">
        <f t="shared" si="23"/>
        <v/>
      </c>
    </row>
    <row r="59" spans="2:57" ht="15.75" customHeight="1">
      <c r="B59" t="e">
        <f>#REF!</f>
        <v>#REF!</v>
      </c>
      <c r="C59" s="19" t="str">
        <f>IF('הזנת נתונים'!$D61="","",'הזנת נתונים'!C61)</f>
        <v/>
      </c>
      <c r="D59" s="19" t="str">
        <f>IF('הזנת נתונים'!$D61="","",'הזנת נתונים'!D61)</f>
        <v/>
      </c>
      <c r="E59" s="20" t="str">
        <f>IF($D59="","",'הזנת נתונים'!AL61)</f>
        <v/>
      </c>
      <c r="F59" s="20" t="str">
        <f>IF($D59="","",'הזנת נתונים'!AM61)</f>
        <v/>
      </c>
      <c r="G59" s="20" t="str">
        <f>IF($D59="","",'הזנת נתונים'!AN61)</f>
        <v/>
      </c>
      <c r="H59" s="20" t="str">
        <f>IF($D59="","",'הזנת נתונים'!AO61)</f>
        <v/>
      </c>
      <c r="I59" s="20" t="str">
        <f>IF($D59="","",'הזנת נתונים'!AP61)</f>
        <v/>
      </c>
      <c r="J59" s="20" t="str">
        <f>IF($D59="","",'הזנת נתונים'!AV61)</f>
        <v/>
      </c>
      <c r="K59" s="20" t="str">
        <f>IF($D59="","",'הזנת נתונים'!AT61)</f>
        <v/>
      </c>
      <c r="L59" s="20" t="str">
        <f>IF($D59="","",'הזנת נתונים'!AW61)</f>
        <v/>
      </c>
      <c r="M59" s="20" t="str">
        <f>IF($D59="","",'הזנת נתונים'!AX61)</f>
        <v/>
      </c>
      <c r="N59" s="20" t="str">
        <f>IF($D59="","",'הזנת נתונים'!AY61)</f>
        <v/>
      </c>
      <c r="O59" s="20" t="str">
        <f>IF($D59="","",'הזנת נתונים'!AZ61)</f>
        <v/>
      </c>
      <c r="P59" s="20" t="str">
        <f>IF($D59="","",'הזנת נתונים'!BD61)</f>
        <v/>
      </c>
      <c r="Q59" s="20" t="str">
        <f>IF($D59="","",'הזנת נתונים'!BE61)</f>
        <v/>
      </c>
      <c r="R59" s="20" t="str">
        <f>IF($D59="","",'הזנת נתונים'!BF61)</f>
        <v/>
      </c>
      <c r="S59" s="20" t="str">
        <f>IF($D59="","",'הזנת נתונים'!BG61)</f>
        <v/>
      </c>
      <c r="T59" s="20" t="str">
        <f>IF($D59="","",'הזנת נתונים'!BH61)</f>
        <v/>
      </c>
      <c r="U59" s="20" t="str">
        <f>IF($D59="","",'הזנת נתונים'!BI61)</f>
        <v/>
      </c>
      <c r="V59" s="20" t="str">
        <f>IF($D59="","",'הזנת נתונים'!AE61)</f>
        <v/>
      </c>
      <c r="W59" s="20" t="str">
        <f>IF($D59="","",'הזנת נתונים'!BJ61)</f>
        <v/>
      </c>
      <c r="X59" s="20" t="str">
        <f>IF($D59="","",'הזנת נתונים'!BK61)</f>
        <v/>
      </c>
      <c r="Y59" s="37"/>
      <c r="Z59" s="23" t="str">
        <f t="shared" si="13"/>
        <v/>
      </c>
      <c r="AA59" s="37"/>
      <c r="AC59" s="17" t="str">
        <f t="shared" si="24"/>
        <v/>
      </c>
      <c r="AD59" s="17" t="str">
        <f t="shared" si="24"/>
        <v/>
      </c>
      <c r="AF59" s="17" t="str">
        <f t="shared" si="25"/>
        <v/>
      </c>
      <c r="AG59" s="17" t="str">
        <f t="shared" si="25"/>
        <v/>
      </c>
      <c r="AI59" s="17">
        <f t="shared" si="3"/>
        <v>0</v>
      </c>
      <c r="AJ59" s="18"/>
      <c r="AK59" s="18"/>
      <c r="AL59" s="1" t="str">
        <f t="shared" si="14"/>
        <v/>
      </c>
      <c r="AM59" s="1" t="str">
        <f t="shared" si="15"/>
        <v/>
      </c>
      <c r="AN59" s="1" t="str">
        <f t="shared" si="16"/>
        <v/>
      </c>
      <c r="AO59" s="1" t="str">
        <f t="shared" si="4"/>
        <v/>
      </c>
      <c r="AP59" s="1" t="str">
        <f t="shared" si="5"/>
        <v/>
      </c>
      <c r="AQ59" s="1" t="str">
        <f t="shared" si="17"/>
        <v/>
      </c>
      <c r="AR59" s="1" t="str">
        <f>IF($D59="","",IF('הזנת נתונים'!BK61=$AD$27,1,IF(IFERROR(K59/I59,0)&gt;=AR$29,1,0)))</f>
        <v/>
      </c>
      <c r="AS59" s="1" t="str">
        <f t="shared" si="6"/>
        <v/>
      </c>
      <c r="AT59" s="1" t="str">
        <f t="shared" si="18"/>
        <v/>
      </c>
      <c r="AU59" s="1" t="str">
        <f t="shared" si="19"/>
        <v/>
      </c>
      <c r="AV59" s="1" t="str">
        <f t="shared" si="20"/>
        <v/>
      </c>
      <c r="AW59" s="1" t="str">
        <f t="shared" si="7"/>
        <v/>
      </c>
      <c r="AX59" s="1" t="str">
        <f t="shared" si="8"/>
        <v/>
      </c>
      <c r="AY59" s="1" t="str">
        <f t="shared" si="9"/>
        <v/>
      </c>
      <c r="AZ59" s="1" t="str">
        <f t="shared" si="10"/>
        <v/>
      </c>
      <c r="BA59" s="1" t="str">
        <f t="shared" si="11"/>
        <v/>
      </c>
      <c r="BB59" s="1" t="str">
        <f t="shared" si="12"/>
        <v/>
      </c>
      <c r="BC59" s="1"/>
      <c r="BD59" s="1" t="str">
        <f t="shared" si="22"/>
        <v/>
      </c>
      <c r="BE59" s="1" t="str">
        <f t="shared" si="23"/>
        <v/>
      </c>
    </row>
    <row r="60" spans="2:57">
      <c r="B60" t="e">
        <f>#REF!</f>
        <v>#REF!</v>
      </c>
      <c r="C60" s="19" t="str">
        <f>IF('הזנת נתונים'!$D62="","",'הזנת נתונים'!C62)</f>
        <v/>
      </c>
      <c r="D60" s="19" t="str">
        <f>IF('הזנת נתונים'!$D62="","",'הזנת נתונים'!D62)</f>
        <v/>
      </c>
      <c r="E60" s="20" t="str">
        <f>IF($D60="","",'הזנת נתונים'!AL62)</f>
        <v/>
      </c>
      <c r="F60" s="20" t="str">
        <f>IF($D60="","",'הזנת נתונים'!AM62)</f>
        <v/>
      </c>
      <c r="G60" s="20" t="str">
        <f>IF($D60="","",'הזנת נתונים'!AN62)</f>
        <v/>
      </c>
      <c r="H60" s="20" t="str">
        <f>IF($D60="","",'הזנת נתונים'!AO62)</f>
        <v/>
      </c>
      <c r="I60" s="20" t="str">
        <f>IF($D60="","",'הזנת נתונים'!AP62)</f>
        <v/>
      </c>
      <c r="J60" s="20" t="str">
        <f>IF($D60="","",'הזנת נתונים'!AV62)</f>
        <v/>
      </c>
      <c r="K60" s="20" t="str">
        <f>IF($D60="","",'הזנת נתונים'!AT62)</f>
        <v/>
      </c>
      <c r="L60" s="20" t="str">
        <f>IF($D60="","",'הזנת נתונים'!AW62)</f>
        <v/>
      </c>
      <c r="M60" s="20" t="str">
        <f>IF($D60="","",'הזנת נתונים'!AX62)</f>
        <v/>
      </c>
      <c r="N60" s="20" t="str">
        <f>IF($D60="","",'הזנת נתונים'!AY62)</f>
        <v/>
      </c>
      <c r="O60" s="20" t="str">
        <f>IF($D60="","",'הזנת נתונים'!AZ62)</f>
        <v/>
      </c>
      <c r="P60" s="20" t="str">
        <f>IF($D60="","",'הזנת נתונים'!BD62)</f>
        <v/>
      </c>
      <c r="Q60" s="20" t="str">
        <f>IF($D60="","",'הזנת נתונים'!BE62)</f>
        <v/>
      </c>
      <c r="R60" s="20" t="str">
        <f>IF($D60="","",'הזנת נתונים'!BF62)</f>
        <v/>
      </c>
      <c r="S60" s="20" t="str">
        <f>IF($D60="","",'הזנת נתונים'!BG62)</f>
        <v/>
      </c>
      <c r="T60" s="20" t="str">
        <f>IF($D60="","",'הזנת נתונים'!BH62)</f>
        <v/>
      </c>
      <c r="U60" s="20" t="str">
        <f>IF($D60="","",'הזנת נתונים'!BI62)</f>
        <v/>
      </c>
      <c r="V60" s="20" t="str">
        <f>IF($D60="","",'הזנת נתונים'!AE62)</f>
        <v/>
      </c>
      <c r="W60" s="20" t="str">
        <f>IF($D60="","",'הזנת נתונים'!BJ62)</f>
        <v/>
      </c>
      <c r="X60" s="20" t="str">
        <f>IF($D60="","",'הזנת נתונים'!BK62)</f>
        <v/>
      </c>
      <c r="Y60" s="37"/>
      <c r="Z60" s="23" t="str">
        <f t="shared" si="13"/>
        <v/>
      </c>
      <c r="AA60" s="37"/>
      <c r="AC60" s="17" t="str">
        <f t="shared" si="24"/>
        <v/>
      </c>
      <c r="AD60" s="17" t="str">
        <f t="shared" si="24"/>
        <v/>
      </c>
      <c r="AF60" s="17" t="str">
        <f t="shared" si="25"/>
        <v/>
      </c>
      <c r="AG60" s="17" t="str">
        <f t="shared" si="25"/>
        <v/>
      </c>
      <c r="AI60" s="17">
        <f t="shared" si="3"/>
        <v>0</v>
      </c>
      <c r="AJ60" s="18"/>
      <c r="AK60" s="18"/>
      <c r="AL60" s="1" t="str">
        <f t="shared" si="14"/>
        <v/>
      </c>
      <c r="AM60" s="1" t="str">
        <f t="shared" si="15"/>
        <v/>
      </c>
      <c r="AN60" s="1" t="str">
        <f t="shared" si="16"/>
        <v/>
      </c>
      <c r="AO60" s="1" t="str">
        <f t="shared" si="4"/>
        <v/>
      </c>
      <c r="AP60" s="1" t="str">
        <f t="shared" si="5"/>
        <v/>
      </c>
      <c r="AQ60" s="1" t="str">
        <f t="shared" si="17"/>
        <v/>
      </c>
      <c r="AR60" s="1" t="str">
        <f>IF($D60="","",IF('הזנת נתונים'!BK62=$AD$27,1,IF(IFERROR(K60/I60,0)&gt;=AR$29,1,0)))</f>
        <v/>
      </c>
      <c r="AS60" s="1" t="str">
        <f t="shared" si="6"/>
        <v/>
      </c>
      <c r="AT60" s="1" t="str">
        <f t="shared" si="18"/>
        <v/>
      </c>
      <c r="AU60" s="1" t="str">
        <f t="shared" si="19"/>
        <v/>
      </c>
      <c r="AV60" s="1" t="str">
        <f t="shared" si="20"/>
        <v/>
      </c>
      <c r="AW60" s="1" t="str">
        <f t="shared" si="7"/>
        <v/>
      </c>
      <c r="AX60" s="1" t="str">
        <f t="shared" si="8"/>
        <v/>
      </c>
      <c r="AY60" s="1" t="str">
        <f t="shared" si="9"/>
        <v/>
      </c>
      <c r="AZ60" s="1" t="str">
        <f t="shared" si="10"/>
        <v/>
      </c>
      <c r="BA60" s="1" t="str">
        <f t="shared" si="11"/>
        <v/>
      </c>
      <c r="BB60" s="1" t="str">
        <f t="shared" si="12"/>
        <v/>
      </c>
      <c r="BC60" s="1"/>
      <c r="BD60" s="1" t="str">
        <f t="shared" si="22"/>
        <v/>
      </c>
      <c r="BE60" s="1" t="str">
        <f t="shared" si="23"/>
        <v/>
      </c>
    </row>
    <row r="61" spans="2:57">
      <c r="B61" t="e">
        <f>#REF!</f>
        <v>#REF!</v>
      </c>
      <c r="C61" s="19" t="str">
        <f>IF('הזנת נתונים'!$D63="","",'הזנת נתונים'!C63)</f>
        <v/>
      </c>
      <c r="D61" s="19" t="str">
        <f>IF('הזנת נתונים'!$D63="","",'הזנת נתונים'!D63)</f>
        <v/>
      </c>
      <c r="E61" s="20" t="str">
        <f>IF($D61="","",'הזנת נתונים'!AL63)</f>
        <v/>
      </c>
      <c r="F61" s="20" t="str">
        <f>IF($D61="","",'הזנת נתונים'!AM63)</f>
        <v/>
      </c>
      <c r="G61" s="20" t="str">
        <f>IF($D61="","",'הזנת נתונים'!AN63)</f>
        <v/>
      </c>
      <c r="H61" s="20" t="str">
        <f>IF($D61="","",'הזנת נתונים'!AO63)</f>
        <v/>
      </c>
      <c r="I61" s="20" t="str">
        <f>IF($D61="","",'הזנת נתונים'!AP63)</f>
        <v/>
      </c>
      <c r="J61" s="20" t="str">
        <f>IF($D61="","",'הזנת נתונים'!AV63)</f>
        <v/>
      </c>
      <c r="K61" s="20" t="str">
        <f>IF($D61="","",'הזנת נתונים'!AT63)</f>
        <v/>
      </c>
      <c r="L61" s="20" t="str">
        <f>IF($D61="","",'הזנת נתונים'!AW63)</f>
        <v/>
      </c>
      <c r="M61" s="20" t="str">
        <f>IF($D61="","",'הזנת נתונים'!AX63)</f>
        <v/>
      </c>
      <c r="N61" s="20" t="str">
        <f>IF($D61="","",'הזנת נתונים'!AY63)</f>
        <v/>
      </c>
      <c r="O61" s="20" t="str">
        <f>IF($D61="","",'הזנת נתונים'!AZ63)</f>
        <v/>
      </c>
      <c r="P61" s="20" t="str">
        <f>IF($D61="","",'הזנת נתונים'!BD63)</f>
        <v/>
      </c>
      <c r="Q61" s="20" t="str">
        <f>IF($D61="","",'הזנת נתונים'!BE63)</f>
        <v/>
      </c>
      <c r="R61" s="20" t="str">
        <f>IF($D61="","",'הזנת נתונים'!BF63)</f>
        <v/>
      </c>
      <c r="S61" s="20" t="str">
        <f>IF($D61="","",'הזנת נתונים'!BG63)</f>
        <v/>
      </c>
      <c r="T61" s="20" t="str">
        <f>IF($D61="","",'הזנת נתונים'!BH63)</f>
        <v/>
      </c>
      <c r="U61" s="20" t="str">
        <f>IF($D61="","",'הזנת נתונים'!BI63)</f>
        <v/>
      </c>
      <c r="V61" s="20" t="str">
        <f>IF($D61="","",'הזנת נתונים'!AE63)</f>
        <v/>
      </c>
      <c r="W61" s="20" t="str">
        <f>IF($D61="","",'הזנת נתונים'!BJ63)</f>
        <v/>
      </c>
      <c r="X61" s="20" t="str">
        <f>IF($D61="","",'הזנת נתונים'!BK63)</f>
        <v/>
      </c>
      <c r="Y61" s="37"/>
      <c r="Z61" s="23" t="str">
        <f t="shared" si="13"/>
        <v/>
      </c>
      <c r="AA61" s="37"/>
      <c r="AC61" s="17" t="str">
        <f t="shared" si="24"/>
        <v/>
      </c>
      <c r="AD61" s="17" t="str">
        <f t="shared" si="24"/>
        <v/>
      </c>
      <c r="AF61" s="17" t="str">
        <f t="shared" si="25"/>
        <v/>
      </c>
      <c r="AG61" s="17" t="str">
        <f t="shared" si="25"/>
        <v/>
      </c>
      <c r="AI61" s="17">
        <f t="shared" si="3"/>
        <v>0</v>
      </c>
      <c r="AJ61" s="18"/>
      <c r="AK61" s="18"/>
      <c r="AL61" s="1" t="str">
        <f t="shared" si="14"/>
        <v/>
      </c>
      <c r="AM61" s="1" t="str">
        <f t="shared" si="15"/>
        <v/>
      </c>
      <c r="AN61" s="1" t="str">
        <f t="shared" si="16"/>
        <v/>
      </c>
      <c r="AO61" s="1" t="str">
        <f t="shared" si="4"/>
        <v/>
      </c>
      <c r="AP61" s="1" t="str">
        <f t="shared" si="5"/>
        <v/>
      </c>
      <c r="AQ61" s="1" t="str">
        <f t="shared" si="17"/>
        <v/>
      </c>
      <c r="AR61" s="1" t="str">
        <f>IF($D61="","",IF('הזנת נתונים'!BK63=$AD$27,1,IF(IFERROR(K61/I61,0)&gt;=AR$29,1,0)))</f>
        <v/>
      </c>
      <c r="AS61" s="1" t="str">
        <f t="shared" si="6"/>
        <v/>
      </c>
      <c r="AT61" s="1" t="str">
        <f t="shared" si="18"/>
        <v/>
      </c>
      <c r="AU61" s="1" t="str">
        <f t="shared" si="19"/>
        <v/>
      </c>
      <c r="AV61" s="1" t="str">
        <f t="shared" si="20"/>
        <v/>
      </c>
      <c r="AW61" s="1" t="str">
        <f t="shared" si="7"/>
        <v/>
      </c>
      <c r="AX61" s="1" t="str">
        <f t="shared" si="8"/>
        <v/>
      </c>
      <c r="AY61" s="1" t="str">
        <f t="shared" si="9"/>
        <v/>
      </c>
      <c r="AZ61" s="1" t="str">
        <f t="shared" si="10"/>
        <v/>
      </c>
      <c r="BA61" s="1" t="str">
        <f t="shared" si="11"/>
        <v/>
      </c>
      <c r="BB61" s="1" t="str">
        <f t="shared" si="12"/>
        <v/>
      </c>
      <c r="BC61" s="1"/>
      <c r="BD61" s="1" t="str">
        <f t="shared" si="22"/>
        <v/>
      </c>
      <c r="BE61" s="1" t="str">
        <f t="shared" si="23"/>
        <v/>
      </c>
    </row>
    <row r="62" spans="2:57" ht="15.75" customHeight="1">
      <c r="B62" t="e">
        <f>#REF!</f>
        <v>#REF!</v>
      </c>
      <c r="C62" s="19" t="str">
        <f>IF('הזנת נתונים'!$D64="","",'הזנת נתונים'!C64)</f>
        <v/>
      </c>
      <c r="D62" s="19" t="str">
        <f>IF('הזנת נתונים'!$D64="","",'הזנת נתונים'!D64)</f>
        <v/>
      </c>
      <c r="E62" s="20" t="str">
        <f>IF($D62="","",'הזנת נתונים'!AL64)</f>
        <v/>
      </c>
      <c r="F62" s="20" t="str">
        <f>IF($D62="","",'הזנת נתונים'!AM64)</f>
        <v/>
      </c>
      <c r="G62" s="20" t="str">
        <f>IF($D62="","",'הזנת נתונים'!AN64)</f>
        <v/>
      </c>
      <c r="H62" s="20" t="str">
        <f>IF($D62="","",'הזנת נתונים'!AO64)</f>
        <v/>
      </c>
      <c r="I62" s="20" t="str">
        <f>IF($D62="","",'הזנת נתונים'!AP64)</f>
        <v/>
      </c>
      <c r="J62" s="20" t="str">
        <f>IF($D62="","",'הזנת נתונים'!AV64)</f>
        <v/>
      </c>
      <c r="K62" s="20" t="str">
        <f>IF($D62="","",'הזנת נתונים'!AT64)</f>
        <v/>
      </c>
      <c r="L62" s="20" t="str">
        <f>IF($D62="","",'הזנת נתונים'!AW64)</f>
        <v/>
      </c>
      <c r="M62" s="20" t="str">
        <f>IF($D62="","",'הזנת נתונים'!AX64)</f>
        <v/>
      </c>
      <c r="N62" s="20" t="str">
        <f>IF($D62="","",'הזנת נתונים'!AY64)</f>
        <v/>
      </c>
      <c r="O62" s="20" t="str">
        <f>IF($D62="","",'הזנת נתונים'!AZ64)</f>
        <v/>
      </c>
      <c r="P62" s="20" t="str">
        <f>IF($D62="","",'הזנת נתונים'!BD64)</f>
        <v/>
      </c>
      <c r="Q62" s="20" t="str">
        <f>IF($D62="","",'הזנת נתונים'!BE64)</f>
        <v/>
      </c>
      <c r="R62" s="20" t="str">
        <f>IF($D62="","",'הזנת נתונים'!BF64)</f>
        <v/>
      </c>
      <c r="S62" s="20" t="str">
        <f>IF($D62="","",'הזנת נתונים'!BG64)</f>
        <v/>
      </c>
      <c r="T62" s="20" t="str">
        <f>IF($D62="","",'הזנת נתונים'!BH64)</f>
        <v/>
      </c>
      <c r="U62" s="20" t="str">
        <f>IF($D62="","",'הזנת נתונים'!BI64)</f>
        <v/>
      </c>
      <c r="V62" s="20" t="str">
        <f>IF($D62="","",'הזנת נתונים'!AE64)</f>
        <v/>
      </c>
      <c r="W62" s="20" t="str">
        <f>IF($D62="","",'הזנת נתונים'!BJ64)</f>
        <v/>
      </c>
      <c r="X62" s="20" t="str">
        <f>IF($D62="","",'הזנת נתונים'!BK64)</f>
        <v/>
      </c>
      <c r="Y62" s="37"/>
      <c r="Z62" s="23" t="str">
        <f t="shared" si="13"/>
        <v/>
      </c>
      <c r="AA62" s="37"/>
      <c r="AC62" s="17" t="str">
        <f t="shared" si="24"/>
        <v/>
      </c>
      <c r="AD62" s="17" t="str">
        <f t="shared" si="24"/>
        <v/>
      </c>
      <c r="AF62" s="17" t="str">
        <f t="shared" si="25"/>
        <v/>
      </c>
      <c r="AG62" s="17" t="str">
        <f t="shared" si="25"/>
        <v/>
      </c>
      <c r="AI62" s="17">
        <f t="shared" si="3"/>
        <v>0</v>
      </c>
      <c r="AJ62" s="18"/>
      <c r="AK62" s="18"/>
      <c r="AL62" s="1" t="str">
        <f t="shared" si="14"/>
        <v/>
      </c>
      <c r="AM62" s="1" t="str">
        <f t="shared" si="15"/>
        <v/>
      </c>
      <c r="AN62" s="1" t="str">
        <f t="shared" si="16"/>
        <v/>
      </c>
      <c r="AO62" s="1" t="str">
        <f t="shared" si="4"/>
        <v/>
      </c>
      <c r="AP62" s="1" t="str">
        <f t="shared" si="5"/>
        <v/>
      </c>
      <c r="AQ62" s="1" t="str">
        <f t="shared" si="17"/>
        <v/>
      </c>
      <c r="AR62" s="1" t="str">
        <f>IF($D62="","",IF('הזנת נתונים'!BK64=$AD$27,1,IF(IFERROR(K62/I62,0)&gt;=AR$29,1,0)))</f>
        <v/>
      </c>
      <c r="AS62" s="1" t="str">
        <f t="shared" si="6"/>
        <v/>
      </c>
      <c r="AT62" s="1" t="str">
        <f t="shared" si="18"/>
        <v/>
      </c>
      <c r="AU62" s="1" t="str">
        <f t="shared" si="19"/>
        <v/>
      </c>
      <c r="AV62" s="1" t="str">
        <f t="shared" si="20"/>
        <v/>
      </c>
      <c r="AW62" s="1" t="str">
        <f t="shared" si="7"/>
        <v/>
      </c>
      <c r="AX62" s="1" t="str">
        <f t="shared" si="8"/>
        <v/>
      </c>
      <c r="AY62" s="1" t="str">
        <f t="shared" si="9"/>
        <v/>
      </c>
      <c r="AZ62" s="1" t="str">
        <f t="shared" si="10"/>
        <v/>
      </c>
      <c r="BA62" s="1" t="str">
        <f t="shared" si="11"/>
        <v/>
      </c>
      <c r="BB62" s="1" t="str">
        <f t="shared" si="12"/>
        <v/>
      </c>
      <c r="BC62" s="1"/>
      <c r="BD62" s="1" t="str">
        <f t="shared" si="22"/>
        <v/>
      </c>
      <c r="BE62" s="1" t="str">
        <f t="shared" si="23"/>
        <v/>
      </c>
    </row>
    <row r="63" spans="2:57">
      <c r="B63" t="e">
        <f>#REF!</f>
        <v>#REF!</v>
      </c>
      <c r="C63" s="19" t="str">
        <f>IF('הזנת נתונים'!$D65="","",'הזנת נתונים'!C65)</f>
        <v/>
      </c>
      <c r="D63" s="19" t="str">
        <f>IF('הזנת נתונים'!$D65="","",'הזנת נתונים'!D65)</f>
        <v/>
      </c>
      <c r="E63" s="20" t="str">
        <f>IF($D63="","",'הזנת נתונים'!AL65)</f>
        <v/>
      </c>
      <c r="F63" s="20" t="str">
        <f>IF($D63="","",'הזנת נתונים'!AM65)</f>
        <v/>
      </c>
      <c r="G63" s="20" t="str">
        <f>IF($D63="","",'הזנת נתונים'!AN65)</f>
        <v/>
      </c>
      <c r="H63" s="20" t="str">
        <f>IF($D63="","",'הזנת נתונים'!AO65)</f>
        <v/>
      </c>
      <c r="I63" s="20" t="str">
        <f>IF($D63="","",'הזנת נתונים'!AP65)</f>
        <v/>
      </c>
      <c r="J63" s="20" t="str">
        <f>IF($D63="","",'הזנת נתונים'!AV65)</f>
        <v/>
      </c>
      <c r="K63" s="20" t="str">
        <f>IF($D63="","",'הזנת נתונים'!AT65)</f>
        <v/>
      </c>
      <c r="L63" s="20" t="str">
        <f>IF($D63="","",'הזנת נתונים'!AW65)</f>
        <v/>
      </c>
      <c r="M63" s="20" t="str">
        <f>IF($D63="","",'הזנת נתונים'!AX65)</f>
        <v/>
      </c>
      <c r="N63" s="20" t="str">
        <f>IF($D63="","",'הזנת נתונים'!AY65)</f>
        <v/>
      </c>
      <c r="O63" s="20" t="str">
        <f>IF($D63="","",'הזנת נתונים'!AZ65)</f>
        <v/>
      </c>
      <c r="P63" s="20" t="str">
        <f>IF($D63="","",'הזנת נתונים'!BD65)</f>
        <v/>
      </c>
      <c r="Q63" s="20" t="str">
        <f>IF($D63="","",'הזנת נתונים'!BE65)</f>
        <v/>
      </c>
      <c r="R63" s="20" t="str">
        <f>IF($D63="","",'הזנת נתונים'!BF65)</f>
        <v/>
      </c>
      <c r="S63" s="20" t="str">
        <f>IF($D63="","",'הזנת נתונים'!BG65)</f>
        <v/>
      </c>
      <c r="T63" s="20" t="str">
        <f>IF($D63="","",'הזנת נתונים'!BH65)</f>
        <v/>
      </c>
      <c r="U63" s="20" t="str">
        <f>IF($D63="","",'הזנת נתונים'!BI65)</f>
        <v/>
      </c>
      <c r="V63" s="20" t="str">
        <f>IF($D63="","",'הזנת נתונים'!AE65)</f>
        <v/>
      </c>
      <c r="W63" s="20" t="str">
        <f>IF($D63="","",'הזנת נתונים'!BJ65)</f>
        <v/>
      </c>
      <c r="X63" s="20" t="str">
        <f>IF($D63="","",'הזנת נתונים'!BK65)</f>
        <v/>
      </c>
      <c r="Y63" s="37"/>
      <c r="Z63" s="23" t="str">
        <f t="shared" si="13"/>
        <v/>
      </c>
      <c r="AA63" s="37"/>
      <c r="AC63" s="17" t="str">
        <f t="shared" si="24"/>
        <v/>
      </c>
      <c r="AD63" s="17" t="str">
        <f t="shared" si="24"/>
        <v/>
      </c>
      <c r="AF63" s="17" t="str">
        <f t="shared" si="25"/>
        <v/>
      </c>
      <c r="AG63" s="17" t="str">
        <f t="shared" si="25"/>
        <v/>
      </c>
      <c r="AI63" s="17">
        <f t="shared" ref="AI63:AI90" si="26">IF(D63="",0,1)</f>
        <v>0</v>
      </c>
      <c r="AJ63" s="18"/>
      <c r="AK63" s="18"/>
      <c r="AL63" s="1" t="str">
        <f t="shared" si="14"/>
        <v/>
      </c>
      <c r="AM63" s="1" t="str">
        <f t="shared" si="15"/>
        <v/>
      </c>
      <c r="AN63" s="1" t="str">
        <f t="shared" si="16"/>
        <v/>
      </c>
      <c r="AO63" s="1" t="str">
        <f t="shared" ref="AO63:AO90" si="27">IF($D63="","",IF(H63&gt;=AO$29,1,0))</f>
        <v/>
      </c>
      <c r="AP63" s="1" t="str">
        <f t="shared" ref="AP63:AP90" si="28">IF($D63="","",IF(I63&gt;=AP$29,1,0))</f>
        <v/>
      </c>
      <c r="AQ63" s="1" t="str">
        <f t="shared" si="17"/>
        <v/>
      </c>
      <c r="AR63" s="1" t="str">
        <f>IF($D63="","",IF('הזנת נתונים'!BK65=$AD$27,1,IF(IFERROR(K63/I63,0)&gt;=AR$29,1,0)))</f>
        <v/>
      </c>
      <c r="AS63" s="1" t="str">
        <f t="shared" ref="AS63:AS90" si="29">IF($D63="","",IF(L63&gt;=AS$29,1,0))</f>
        <v/>
      </c>
      <c r="AT63" s="1" t="str">
        <f t="shared" si="18"/>
        <v/>
      </c>
      <c r="AU63" s="1" t="str">
        <f t="shared" si="19"/>
        <v/>
      </c>
      <c r="AV63" s="1" t="str">
        <f t="shared" si="20"/>
        <v/>
      </c>
      <c r="AW63" s="1" t="str">
        <f t="shared" ref="AW63:AW90" si="30">IF($D63="","",IF(P63&gt;=AW$29,1,0))</f>
        <v/>
      </c>
      <c r="AX63" s="1" t="str">
        <f t="shared" si="8"/>
        <v/>
      </c>
      <c r="AY63" s="1" t="str">
        <f t="shared" si="9"/>
        <v/>
      </c>
      <c r="AZ63" s="1" t="str">
        <f t="shared" ref="AZ63:AZ90" si="31">IF($D63="","",IF(S63=AZ$29,1,0))</f>
        <v/>
      </c>
      <c r="BA63" s="1" t="str">
        <f t="shared" ref="BA63:BA90" si="32">IF($D63="","",IF(T63=BA$29,1,0))</f>
        <v/>
      </c>
      <c r="BB63" s="1" t="str">
        <f t="shared" ref="BB63:BB90" si="33">IF($D63="","",IF(U63=BB$29,1,0))</f>
        <v/>
      </c>
      <c r="BC63" s="1"/>
      <c r="BD63" s="1" t="str">
        <f t="shared" si="22"/>
        <v/>
      </c>
      <c r="BE63" s="1" t="str">
        <f t="shared" si="23"/>
        <v/>
      </c>
    </row>
    <row r="64" spans="2:57">
      <c r="B64" t="e">
        <f>#REF!</f>
        <v>#REF!</v>
      </c>
      <c r="C64" s="19" t="str">
        <f>IF('הזנת נתונים'!$D66="","",'הזנת נתונים'!C66)</f>
        <v/>
      </c>
      <c r="D64" s="19" t="str">
        <f>IF('הזנת נתונים'!$D66="","",'הזנת נתונים'!D66)</f>
        <v/>
      </c>
      <c r="E64" s="20" t="str">
        <f>IF($D64="","",'הזנת נתונים'!AL66)</f>
        <v/>
      </c>
      <c r="F64" s="20" t="str">
        <f>IF($D64="","",'הזנת נתונים'!AM66)</f>
        <v/>
      </c>
      <c r="G64" s="20" t="str">
        <f>IF($D64="","",'הזנת נתונים'!AN66)</f>
        <v/>
      </c>
      <c r="H64" s="20" t="str">
        <f>IF($D64="","",'הזנת נתונים'!AO66)</f>
        <v/>
      </c>
      <c r="I64" s="20" t="str">
        <f>IF($D64="","",'הזנת נתונים'!AP66)</f>
        <v/>
      </c>
      <c r="J64" s="20" t="str">
        <f>IF($D64="","",'הזנת נתונים'!AV66)</f>
        <v/>
      </c>
      <c r="K64" s="20" t="str">
        <f>IF($D64="","",'הזנת נתונים'!AT66)</f>
        <v/>
      </c>
      <c r="L64" s="20" t="str">
        <f>IF($D64="","",'הזנת נתונים'!AW66)</f>
        <v/>
      </c>
      <c r="M64" s="20" t="str">
        <f>IF($D64="","",'הזנת נתונים'!AX66)</f>
        <v/>
      </c>
      <c r="N64" s="20" t="str">
        <f>IF($D64="","",'הזנת נתונים'!AY66)</f>
        <v/>
      </c>
      <c r="O64" s="20" t="str">
        <f>IF($D64="","",'הזנת נתונים'!AZ66)</f>
        <v/>
      </c>
      <c r="P64" s="20" t="str">
        <f>IF($D64="","",'הזנת נתונים'!BD66)</f>
        <v/>
      </c>
      <c r="Q64" s="20" t="str">
        <f>IF($D64="","",'הזנת נתונים'!BE66)</f>
        <v/>
      </c>
      <c r="R64" s="20" t="str">
        <f>IF($D64="","",'הזנת נתונים'!BF66)</f>
        <v/>
      </c>
      <c r="S64" s="20" t="str">
        <f>IF($D64="","",'הזנת נתונים'!BG66)</f>
        <v/>
      </c>
      <c r="T64" s="20" t="str">
        <f>IF($D64="","",'הזנת נתונים'!BH66)</f>
        <v/>
      </c>
      <c r="U64" s="20" t="str">
        <f>IF($D64="","",'הזנת נתונים'!BI66)</f>
        <v/>
      </c>
      <c r="V64" s="20" t="str">
        <f>IF($D64="","",'הזנת נתונים'!AE66)</f>
        <v/>
      </c>
      <c r="W64" s="20" t="str">
        <f>IF($D64="","",'הזנת נתונים'!BJ66)</f>
        <v/>
      </c>
      <c r="X64" s="20" t="str">
        <f>IF($D64="","",'הזנת נתונים'!BK66)</f>
        <v/>
      </c>
      <c r="Y64" s="37"/>
      <c r="Z64" s="23" t="str">
        <f t="shared" si="13"/>
        <v/>
      </c>
      <c r="AA64" s="37"/>
      <c r="AC64" s="17" t="str">
        <f t="shared" si="24"/>
        <v/>
      </c>
      <c r="AD64" s="17" t="str">
        <f t="shared" si="24"/>
        <v/>
      </c>
      <c r="AF64" s="17" t="str">
        <f t="shared" si="25"/>
        <v/>
      </c>
      <c r="AG64" s="17" t="str">
        <f t="shared" si="25"/>
        <v/>
      </c>
      <c r="AI64" s="17">
        <f t="shared" si="26"/>
        <v>0</v>
      </c>
      <c r="AJ64" s="18"/>
      <c r="AK64" s="18"/>
      <c r="AL64" s="1" t="str">
        <f t="shared" ref="AL64:AL90" si="34">IF($D64="","",IF(E64=AL$29,1,0))</f>
        <v/>
      </c>
      <c r="AM64" s="1" t="str">
        <f t="shared" ref="AM64:AM90" si="35">IF($D64="","",IF(F64=$AD$27,1,0))</f>
        <v/>
      </c>
      <c r="AN64" s="1" t="str">
        <f t="shared" ref="AN64:AN90" si="36">IF($D64="","",IF(G64=$AD$27,1,0))</f>
        <v/>
      </c>
      <c r="AO64" s="1" t="str">
        <f t="shared" si="27"/>
        <v/>
      </c>
      <c r="AP64" s="1" t="str">
        <f t="shared" si="28"/>
        <v/>
      </c>
      <c r="AQ64" s="1" t="str">
        <f t="shared" ref="AQ64:AQ90" si="37">IF($D64="","",IF(J64=$AD$27,1,0))</f>
        <v/>
      </c>
      <c r="AR64" s="1" t="str">
        <f>IF($D64="","",IF('הזנת נתונים'!BK66=$AD$27,1,IF(IFERROR(K64/I64,0)&gt;=AR$29,1,0)))</f>
        <v/>
      </c>
      <c r="AS64" s="1" t="str">
        <f t="shared" si="29"/>
        <v/>
      </c>
      <c r="AT64" s="1" t="str">
        <f t="shared" ref="AT64:AT90" si="38">IF($D64="","",IF(M64=$AD$27,1,0))</f>
        <v/>
      </c>
      <c r="AU64" s="1" t="str">
        <f t="shared" ref="AU64:AU90" si="39">IF($D64="","",IF(N64=$AD$27,1,0))</f>
        <v/>
      </c>
      <c r="AV64" s="1" t="str">
        <f t="shared" ref="AV64:AV90" si="40">IF($D64="","",IF(O64=$AD$27,1,0))</f>
        <v/>
      </c>
      <c r="AW64" s="1" t="str">
        <f t="shared" si="30"/>
        <v/>
      </c>
      <c r="AX64" s="1" t="str">
        <f t="shared" si="8"/>
        <v/>
      </c>
      <c r="AY64" s="1" t="str">
        <f t="shared" si="9"/>
        <v/>
      </c>
      <c r="AZ64" s="1" t="str">
        <f t="shared" si="31"/>
        <v/>
      </c>
      <c r="BA64" s="1" t="str">
        <f t="shared" si="32"/>
        <v/>
      </c>
      <c r="BB64" s="1" t="str">
        <f t="shared" si="33"/>
        <v/>
      </c>
      <c r="BC64" s="1"/>
      <c r="BD64" s="1" t="str">
        <f t="shared" si="22"/>
        <v/>
      </c>
      <c r="BE64" s="1" t="str">
        <f t="shared" si="23"/>
        <v/>
      </c>
    </row>
    <row r="65" spans="2:57" ht="15.75" customHeight="1">
      <c r="B65" t="e">
        <f>#REF!</f>
        <v>#REF!</v>
      </c>
      <c r="C65" s="19" t="str">
        <f>IF('הזנת נתונים'!$D67="","",'הזנת נתונים'!C67)</f>
        <v/>
      </c>
      <c r="D65" s="19" t="str">
        <f>IF('הזנת נתונים'!$D67="","",'הזנת נתונים'!D67)</f>
        <v/>
      </c>
      <c r="E65" s="20" t="str">
        <f>IF($D65="","",'הזנת נתונים'!AL67)</f>
        <v/>
      </c>
      <c r="F65" s="20" t="str">
        <f>IF($D65="","",'הזנת נתונים'!AM67)</f>
        <v/>
      </c>
      <c r="G65" s="20" t="str">
        <f>IF($D65="","",'הזנת נתונים'!AN67)</f>
        <v/>
      </c>
      <c r="H65" s="20" t="str">
        <f>IF($D65="","",'הזנת נתונים'!AO67)</f>
        <v/>
      </c>
      <c r="I65" s="20" t="str">
        <f>IF($D65="","",'הזנת נתונים'!AP67)</f>
        <v/>
      </c>
      <c r="J65" s="20" t="str">
        <f>IF($D65="","",'הזנת נתונים'!AV67)</f>
        <v/>
      </c>
      <c r="K65" s="20" t="str">
        <f>IF($D65="","",'הזנת נתונים'!AT67)</f>
        <v/>
      </c>
      <c r="L65" s="20" t="str">
        <f>IF($D65="","",'הזנת נתונים'!AW67)</f>
        <v/>
      </c>
      <c r="M65" s="20" t="str">
        <f>IF($D65="","",'הזנת נתונים'!AX67)</f>
        <v/>
      </c>
      <c r="N65" s="20" t="str">
        <f>IF($D65="","",'הזנת נתונים'!AY67)</f>
        <v/>
      </c>
      <c r="O65" s="20" t="str">
        <f>IF($D65="","",'הזנת נתונים'!AZ67)</f>
        <v/>
      </c>
      <c r="P65" s="20" t="str">
        <f>IF($D65="","",'הזנת נתונים'!BD67)</f>
        <v/>
      </c>
      <c r="Q65" s="20" t="str">
        <f>IF($D65="","",'הזנת נתונים'!BE67)</f>
        <v/>
      </c>
      <c r="R65" s="20" t="str">
        <f>IF($D65="","",'הזנת נתונים'!BF67)</f>
        <v/>
      </c>
      <c r="S65" s="20" t="str">
        <f>IF($D65="","",'הזנת נתונים'!BG67)</f>
        <v/>
      </c>
      <c r="T65" s="20" t="str">
        <f>IF($D65="","",'הזנת נתונים'!BH67)</f>
        <v/>
      </c>
      <c r="U65" s="20" t="str">
        <f>IF($D65="","",'הזנת נתונים'!BI67)</f>
        <v/>
      </c>
      <c r="V65" s="20" t="str">
        <f>IF($D65="","",'הזנת נתונים'!AE67)</f>
        <v/>
      </c>
      <c r="W65" s="20" t="str">
        <f>IF($D65="","",'הזנת נתונים'!BJ67)</f>
        <v/>
      </c>
      <c r="X65" s="20" t="str">
        <f>IF($D65="","",'הזנת נתונים'!BK67)</f>
        <v/>
      </c>
      <c r="Y65" s="37"/>
      <c r="Z65" s="23" t="str">
        <f t="shared" si="13"/>
        <v/>
      </c>
      <c r="AA65" s="37"/>
      <c r="AC65" s="17" t="str">
        <f t="shared" si="24"/>
        <v/>
      </c>
      <c r="AD65" s="17" t="str">
        <f t="shared" si="24"/>
        <v/>
      </c>
      <c r="AF65" s="17" t="str">
        <f t="shared" si="25"/>
        <v/>
      </c>
      <c r="AG65" s="17" t="str">
        <f t="shared" si="25"/>
        <v/>
      </c>
      <c r="AI65" s="17">
        <f t="shared" si="26"/>
        <v>0</v>
      </c>
      <c r="AJ65" s="18"/>
      <c r="AK65" s="18"/>
      <c r="AL65" s="1" t="str">
        <f t="shared" si="34"/>
        <v/>
      </c>
      <c r="AM65" s="1" t="str">
        <f t="shared" si="35"/>
        <v/>
      </c>
      <c r="AN65" s="1" t="str">
        <f t="shared" si="36"/>
        <v/>
      </c>
      <c r="AO65" s="1" t="str">
        <f t="shared" si="27"/>
        <v/>
      </c>
      <c r="AP65" s="1" t="str">
        <f t="shared" si="28"/>
        <v/>
      </c>
      <c r="AQ65" s="1" t="str">
        <f t="shared" si="37"/>
        <v/>
      </c>
      <c r="AR65" s="1" t="str">
        <f>IF($D65="","",IF('הזנת נתונים'!BK67=$AD$27,1,IF(IFERROR(K65/I65,0)&gt;=AR$29,1,0)))</f>
        <v/>
      </c>
      <c r="AS65" s="1" t="str">
        <f t="shared" si="29"/>
        <v/>
      </c>
      <c r="AT65" s="1" t="str">
        <f t="shared" si="38"/>
        <v/>
      </c>
      <c r="AU65" s="1" t="str">
        <f t="shared" si="39"/>
        <v/>
      </c>
      <c r="AV65" s="1" t="str">
        <f t="shared" si="40"/>
        <v/>
      </c>
      <c r="AW65" s="1" t="str">
        <f t="shared" si="30"/>
        <v/>
      </c>
      <c r="AX65" s="1" t="str">
        <f t="shared" si="8"/>
        <v/>
      </c>
      <c r="AY65" s="1" t="str">
        <f t="shared" si="9"/>
        <v/>
      </c>
      <c r="AZ65" s="1" t="str">
        <f t="shared" si="31"/>
        <v/>
      </c>
      <c r="BA65" s="1" t="str">
        <f t="shared" si="32"/>
        <v/>
      </c>
      <c r="BB65" s="1" t="str">
        <f t="shared" si="33"/>
        <v/>
      </c>
      <c r="BC65" s="1"/>
      <c r="BD65" s="1" t="str">
        <f t="shared" si="22"/>
        <v/>
      </c>
      <c r="BE65" s="1" t="str">
        <f t="shared" si="23"/>
        <v/>
      </c>
    </row>
    <row r="66" spans="2:57">
      <c r="B66" t="e">
        <f>#REF!</f>
        <v>#REF!</v>
      </c>
      <c r="C66" s="19" t="str">
        <f>IF('הזנת נתונים'!$D68="","",'הזנת נתונים'!C68)</f>
        <v/>
      </c>
      <c r="D66" s="19" t="str">
        <f>IF('הזנת נתונים'!$D68="","",'הזנת נתונים'!D68)</f>
        <v/>
      </c>
      <c r="E66" s="20" t="str">
        <f>IF($D66="","",'הזנת נתונים'!AL68)</f>
        <v/>
      </c>
      <c r="F66" s="20" t="str">
        <f>IF($D66="","",'הזנת נתונים'!AM68)</f>
        <v/>
      </c>
      <c r="G66" s="20" t="str">
        <f>IF($D66="","",'הזנת נתונים'!AN68)</f>
        <v/>
      </c>
      <c r="H66" s="20" t="str">
        <f>IF($D66="","",'הזנת נתונים'!AO68)</f>
        <v/>
      </c>
      <c r="I66" s="20" t="str">
        <f>IF($D66="","",'הזנת נתונים'!AP68)</f>
        <v/>
      </c>
      <c r="J66" s="20" t="str">
        <f>IF($D66="","",'הזנת נתונים'!AV68)</f>
        <v/>
      </c>
      <c r="K66" s="20" t="str">
        <f>IF($D66="","",'הזנת נתונים'!AT68)</f>
        <v/>
      </c>
      <c r="L66" s="20" t="str">
        <f>IF($D66="","",'הזנת נתונים'!AW68)</f>
        <v/>
      </c>
      <c r="M66" s="20" t="str">
        <f>IF($D66="","",'הזנת נתונים'!AX68)</f>
        <v/>
      </c>
      <c r="N66" s="20" t="str">
        <f>IF($D66="","",'הזנת נתונים'!AY68)</f>
        <v/>
      </c>
      <c r="O66" s="20" t="str">
        <f>IF($D66="","",'הזנת נתונים'!AZ68)</f>
        <v/>
      </c>
      <c r="P66" s="20" t="str">
        <f>IF($D66="","",'הזנת נתונים'!BD68)</f>
        <v/>
      </c>
      <c r="Q66" s="20" t="str">
        <f>IF($D66="","",'הזנת נתונים'!BE68)</f>
        <v/>
      </c>
      <c r="R66" s="20" t="str">
        <f>IF($D66="","",'הזנת נתונים'!BF68)</f>
        <v/>
      </c>
      <c r="S66" s="20" t="str">
        <f>IF($D66="","",'הזנת נתונים'!BG68)</f>
        <v/>
      </c>
      <c r="T66" s="20" t="str">
        <f>IF($D66="","",'הזנת נתונים'!BH68)</f>
        <v/>
      </c>
      <c r="U66" s="20" t="str">
        <f>IF($D66="","",'הזנת נתונים'!BI68)</f>
        <v/>
      </c>
      <c r="V66" s="20" t="str">
        <f>IF($D66="","",'הזנת נתונים'!AE68)</f>
        <v/>
      </c>
      <c r="W66" s="20" t="str">
        <f>IF($D66="","",'הזנת נתונים'!BJ68)</f>
        <v/>
      </c>
      <c r="X66" s="20" t="str">
        <f>IF($D66="","",'הזנת נתונים'!BK68)</f>
        <v/>
      </c>
      <c r="Y66" s="37"/>
      <c r="Z66" s="23" t="str">
        <f t="shared" si="13"/>
        <v/>
      </c>
      <c r="AA66" s="37"/>
      <c r="AC66" s="17" t="str">
        <f t="shared" si="24"/>
        <v/>
      </c>
      <c r="AD66" s="17" t="str">
        <f t="shared" si="24"/>
        <v/>
      </c>
      <c r="AF66" s="17" t="str">
        <f t="shared" si="25"/>
        <v/>
      </c>
      <c r="AG66" s="17" t="str">
        <f t="shared" si="25"/>
        <v/>
      </c>
      <c r="AI66" s="17">
        <f t="shared" si="26"/>
        <v>0</v>
      </c>
      <c r="AJ66" s="18"/>
      <c r="AK66" s="18"/>
      <c r="AL66" s="1" t="str">
        <f t="shared" si="34"/>
        <v/>
      </c>
      <c r="AM66" s="1" t="str">
        <f t="shared" si="35"/>
        <v/>
      </c>
      <c r="AN66" s="1" t="str">
        <f t="shared" si="36"/>
        <v/>
      </c>
      <c r="AO66" s="1" t="str">
        <f t="shared" si="27"/>
        <v/>
      </c>
      <c r="AP66" s="1" t="str">
        <f t="shared" si="28"/>
        <v/>
      </c>
      <c r="AQ66" s="1" t="str">
        <f t="shared" si="37"/>
        <v/>
      </c>
      <c r="AR66" s="1" t="str">
        <f>IF($D66="","",IF('הזנת נתונים'!BK68=$AD$27,1,IF(IFERROR(K66/I66,0)&gt;=AR$29,1,0)))</f>
        <v/>
      </c>
      <c r="AS66" s="1" t="str">
        <f t="shared" si="29"/>
        <v/>
      </c>
      <c r="AT66" s="1" t="str">
        <f t="shared" si="38"/>
        <v/>
      </c>
      <c r="AU66" s="1" t="str">
        <f t="shared" si="39"/>
        <v/>
      </c>
      <c r="AV66" s="1" t="str">
        <f t="shared" si="40"/>
        <v/>
      </c>
      <c r="AW66" s="1" t="str">
        <f t="shared" si="30"/>
        <v/>
      </c>
      <c r="AX66" s="1" t="str">
        <f t="shared" si="8"/>
        <v/>
      </c>
      <c r="AY66" s="1" t="str">
        <f t="shared" si="9"/>
        <v/>
      </c>
      <c r="AZ66" s="1" t="str">
        <f t="shared" si="31"/>
        <v/>
      </c>
      <c r="BA66" s="1" t="str">
        <f t="shared" si="32"/>
        <v/>
      </c>
      <c r="BB66" s="1" t="str">
        <f t="shared" si="33"/>
        <v/>
      </c>
      <c r="BC66" s="1"/>
      <c r="BD66" s="1" t="str">
        <f t="shared" si="22"/>
        <v/>
      </c>
      <c r="BE66" s="1" t="str">
        <f t="shared" si="23"/>
        <v/>
      </c>
    </row>
    <row r="67" spans="2:57">
      <c r="B67" t="e">
        <f>#REF!</f>
        <v>#REF!</v>
      </c>
      <c r="C67" s="19" t="str">
        <f>IF('הזנת נתונים'!$D69="","",'הזנת נתונים'!C69)</f>
        <v/>
      </c>
      <c r="D67" s="19" t="str">
        <f>IF('הזנת נתונים'!$D69="","",'הזנת נתונים'!D69)</f>
        <v/>
      </c>
      <c r="E67" s="20" t="str">
        <f>IF($D67="","",'הזנת נתונים'!AL69)</f>
        <v/>
      </c>
      <c r="F67" s="20" t="str">
        <f>IF($D67="","",'הזנת נתונים'!AM69)</f>
        <v/>
      </c>
      <c r="G67" s="20" t="str">
        <f>IF($D67="","",'הזנת נתונים'!AN69)</f>
        <v/>
      </c>
      <c r="H67" s="20" t="str">
        <f>IF($D67="","",'הזנת נתונים'!AO69)</f>
        <v/>
      </c>
      <c r="I67" s="20" t="str">
        <f>IF($D67="","",'הזנת נתונים'!AP69)</f>
        <v/>
      </c>
      <c r="J67" s="20" t="str">
        <f>IF($D67="","",'הזנת נתונים'!AV69)</f>
        <v/>
      </c>
      <c r="K67" s="20" t="str">
        <f>IF($D67="","",'הזנת נתונים'!AT69)</f>
        <v/>
      </c>
      <c r="L67" s="20" t="str">
        <f>IF($D67="","",'הזנת נתונים'!AW69)</f>
        <v/>
      </c>
      <c r="M67" s="20" t="str">
        <f>IF($D67="","",'הזנת נתונים'!AX69)</f>
        <v/>
      </c>
      <c r="N67" s="20" t="str">
        <f>IF($D67="","",'הזנת נתונים'!AY69)</f>
        <v/>
      </c>
      <c r="O67" s="20" t="str">
        <f>IF($D67="","",'הזנת נתונים'!AZ69)</f>
        <v/>
      </c>
      <c r="P67" s="20" t="str">
        <f>IF($D67="","",'הזנת נתונים'!BD69)</f>
        <v/>
      </c>
      <c r="Q67" s="20" t="str">
        <f>IF($D67="","",'הזנת נתונים'!BE69)</f>
        <v/>
      </c>
      <c r="R67" s="20" t="str">
        <f>IF($D67="","",'הזנת נתונים'!BF69)</f>
        <v/>
      </c>
      <c r="S67" s="20" t="str">
        <f>IF($D67="","",'הזנת נתונים'!BG69)</f>
        <v/>
      </c>
      <c r="T67" s="20" t="str">
        <f>IF($D67="","",'הזנת נתונים'!BH69)</f>
        <v/>
      </c>
      <c r="U67" s="20" t="str">
        <f>IF($D67="","",'הזנת נתונים'!BI69)</f>
        <v/>
      </c>
      <c r="V67" s="20" t="str">
        <f>IF($D67="","",'הזנת נתונים'!AE69)</f>
        <v/>
      </c>
      <c r="W67" s="20" t="str">
        <f>IF($D67="","",'הזנת נתונים'!BJ69)</f>
        <v/>
      </c>
      <c r="X67" s="20" t="str">
        <f>IF($D67="","",'הזנת נתונים'!BK69)</f>
        <v/>
      </c>
      <c r="Y67" s="37"/>
      <c r="Z67" s="23" t="str">
        <f t="shared" si="13"/>
        <v/>
      </c>
      <c r="AA67" s="37"/>
      <c r="AC67" s="17" t="str">
        <f t="shared" si="24"/>
        <v/>
      </c>
      <c r="AD67" s="17" t="str">
        <f t="shared" si="24"/>
        <v/>
      </c>
      <c r="AF67" s="17" t="str">
        <f t="shared" si="25"/>
        <v/>
      </c>
      <c r="AG67" s="17" t="str">
        <f t="shared" si="25"/>
        <v/>
      </c>
      <c r="AI67" s="17">
        <f t="shared" si="26"/>
        <v>0</v>
      </c>
      <c r="AJ67" s="18"/>
      <c r="AK67" s="18"/>
      <c r="AL67" s="1" t="str">
        <f t="shared" si="34"/>
        <v/>
      </c>
      <c r="AM67" s="1" t="str">
        <f t="shared" si="35"/>
        <v/>
      </c>
      <c r="AN67" s="1" t="str">
        <f t="shared" si="36"/>
        <v/>
      </c>
      <c r="AO67" s="1" t="str">
        <f t="shared" si="27"/>
        <v/>
      </c>
      <c r="AP67" s="1" t="str">
        <f t="shared" si="28"/>
        <v/>
      </c>
      <c r="AQ67" s="1" t="str">
        <f t="shared" si="37"/>
        <v/>
      </c>
      <c r="AR67" s="1" t="str">
        <f>IF($D67="","",IF('הזנת נתונים'!BK69=$AD$27,1,IF(IFERROR(K67/I67,0)&gt;=AR$29,1,0)))</f>
        <v/>
      </c>
      <c r="AS67" s="1" t="str">
        <f t="shared" si="29"/>
        <v/>
      </c>
      <c r="AT67" s="1" t="str">
        <f t="shared" si="38"/>
        <v/>
      </c>
      <c r="AU67" s="1" t="str">
        <f t="shared" si="39"/>
        <v/>
      </c>
      <c r="AV67" s="1" t="str">
        <f t="shared" si="40"/>
        <v/>
      </c>
      <c r="AW67" s="1" t="str">
        <f t="shared" si="30"/>
        <v/>
      </c>
      <c r="AX67" s="1" t="str">
        <f t="shared" si="8"/>
        <v/>
      </c>
      <c r="AY67" s="1" t="str">
        <f t="shared" si="9"/>
        <v/>
      </c>
      <c r="AZ67" s="1" t="str">
        <f t="shared" si="31"/>
        <v/>
      </c>
      <c r="BA67" s="1" t="str">
        <f t="shared" si="32"/>
        <v/>
      </c>
      <c r="BB67" s="1" t="str">
        <f t="shared" si="33"/>
        <v/>
      </c>
      <c r="BC67" s="1"/>
      <c r="BD67" s="1" t="str">
        <f t="shared" si="22"/>
        <v/>
      </c>
      <c r="BE67" s="1" t="str">
        <f t="shared" si="23"/>
        <v/>
      </c>
    </row>
    <row r="68" spans="2:57" ht="15.75" customHeight="1">
      <c r="B68" t="e">
        <f>#REF!</f>
        <v>#REF!</v>
      </c>
      <c r="C68" s="19" t="str">
        <f>IF('הזנת נתונים'!$D70="","",'הזנת נתונים'!C70)</f>
        <v/>
      </c>
      <c r="D68" s="19" t="str">
        <f>IF('הזנת נתונים'!$D70="","",'הזנת נתונים'!D70)</f>
        <v/>
      </c>
      <c r="E68" s="20" t="str">
        <f>IF($D68="","",'הזנת נתונים'!AL70)</f>
        <v/>
      </c>
      <c r="F68" s="20" t="str">
        <f>IF($D68="","",'הזנת נתונים'!AM70)</f>
        <v/>
      </c>
      <c r="G68" s="20" t="str">
        <f>IF($D68="","",'הזנת נתונים'!AN70)</f>
        <v/>
      </c>
      <c r="H68" s="20" t="str">
        <f>IF($D68="","",'הזנת נתונים'!AO70)</f>
        <v/>
      </c>
      <c r="I68" s="20" t="str">
        <f>IF($D68="","",'הזנת נתונים'!AP70)</f>
        <v/>
      </c>
      <c r="J68" s="20" t="str">
        <f>IF($D68="","",'הזנת נתונים'!AV70)</f>
        <v/>
      </c>
      <c r="K68" s="20" t="str">
        <f>IF($D68="","",'הזנת נתונים'!AT70)</f>
        <v/>
      </c>
      <c r="L68" s="20" t="str">
        <f>IF($D68="","",'הזנת נתונים'!AW70)</f>
        <v/>
      </c>
      <c r="M68" s="20" t="str">
        <f>IF($D68="","",'הזנת נתונים'!AX70)</f>
        <v/>
      </c>
      <c r="N68" s="20" t="str">
        <f>IF($D68="","",'הזנת נתונים'!AY70)</f>
        <v/>
      </c>
      <c r="O68" s="20" t="str">
        <f>IF($D68="","",'הזנת נתונים'!AZ70)</f>
        <v/>
      </c>
      <c r="P68" s="20" t="str">
        <f>IF($D68="","",'הזנת נתונים'!BD70)</f>
        <v/>
      </c>
      <c r="Q68" s="20" t="str">
        <f>IF($D68="","",'הזנת נתונים'!BE70)</f>
        <v/>
      </c>
      <c r="R68" s="20" t="str">
        <f>IF($D68="","",'הזנת נתונים'!BF70)</f>
        <v/>
      </c>
      <c r="S68" s="20" t="str">
        <f>IF($D68="","",'הזנת נתונים'!BG70)</f>
        <v/>
      </c>
      <c r="T68" s="20" t="str">
        <f>IF($D68="","",'הזנת נתונים'!BH70)</f>
        <v/>
      </c>
      <c r="U68" s="20" t="str">
        <f>IF($D68="","",'הזנת נתונים'!BI70)</f>
        <v/>
      </c>
      <c r="V68" s="20" t="str">
        <f>IF($D68="","",'הזנת נתונים'!AE70)</f>
        <v/>
      </c>
      <c r="W68" s="20" t="str">
        <f>IF($D68="","",'הזנת נתונים'!BJ70)</f>
        <v/>
      </c>
      <c r="X68" s="20" t="str">
        <f>IF($D68="","",'הזנת נתונים'!BK70)</f>
        <v/>
      </c>
      <c r="Y68" s="37"/>
      <c r="Z68" s="23" t="str">
        <f t="shared" si="13"/>
        <v/>
      </c>
      <c r="AA68" s="37"/>
      <c r="AC68" s="17" t="str">
        <f t="shared" si="24"/>
        <v/>
      </c>
      <c r="AD68" s="17" t="str">
        <f t="shared" si="24"/>
        <v/>
      </c>
      <c r="AF68" s="17" t="str">
        <f t="shared" si="25"/>
        <v/>
      </c>
      <c r="AG68" s="17" t="str">
        <f t="shared" si="25"/>
        <v/>
      </c>
      <c r="AI68" s="17">
        <f t="shared" si="26"/>
        <v>0</v>
      </c>
      <c r="AJ68" s="18"/>
      <c r="AK68" s="18"/>
      <c r="AL68" s="1" t="str">
        <f t="shared" si="34"/>
        <v/>
      </c>
      <c r="AM68" s="1" t="str">
        <f t="shared" si="35"/>
        <v/>
      </c>
      <c r="AN68" s="1" t="str">
        <f t="shared" si="36"/>
        <v/>
      </c>
      <c r="AO68" s="1" t="str">
        <f t="shared" si="27"/>
        <v/>
      </c>
      <c r="AP68" s="1" t="str">
        <f t="shared" si="28"/>
        <v/>
      </c>
      <c r="AQ68" s="1" t="str">
        <f t="shared" si="37"/>
        <v/>
      </c>
      <c r="AR68" s="1" t="str">
        <f>IF($D68="","",IF('הזנת נתונים'!BK70=$AD$27,1,IF(IFERROR(K68/I68,0)&gt;=AR$29,1,0)))</f>
        <v/>
      </c>
      <c r="AS68" s="1" t="str">
        <f t="shared" si="29"/>
        <v/>
      </c>
      <c r="AT68" s="1" t="str">
        <f t="shared" si="38"/>
        <v/>
      </c>
      <c r="AU68" s="1" t="str">
        <f t="shared" si="39"/>
        <v/>
      </c>
      <c r="AV68" s="1" t="str">
        <f t="shared" si="40"/>
        <v/>
      </c>
      <c r="AW68" s="1" t="str">
        <f t="shared" si="30"/>
        <v/>
      </c>
      <c r="AX68" s="1" t="str">
        <f t="shared" si="8"/>
        <v/>
      </c>
      <c r="AY68" s="1" t="str">
        <f t="shared" si="9"/>
        <v/>
      </c>
      <c r="AZ68" s="1" t="str">
        <f t="shared" si="31"/>
        <v/>
      </c>
      <c r="BA68" s="1" t="str">
        <f t="shared" si="32"/>
        <v/>
      </c>
      <c r="BB68" s="1" t="str">
        <f t="shared" si="33"/>
        <v/>
      </c>
      <c r="BC68" s="1"/>
      <c r="BD68" s="1" t="str">
        <f t="shared" si="22"/>
        <v/>
      </c>
      <c r="BE68" s="1" t="str">
        <f t="shared" si="23"/>
        <v/>
      </c>
    </row>
    <row r="69" spans="2:57">
      <c r="B69" t="e">
        <f>#REF!</f>
        <v>#REF!</v>
      </c>
      <c r="C69" s="19" t="str">
        <f>IF('הזנת נתונים'!$D71="","",'הזנת נתונים'!C71)</f>
        <v/>
      </c>
      <c r="D69" s="19" t="str">
        <f>IF('הזנת נתונים'!$D71="","",'הזנת נתונים'!D71)</f>
        <v/>
      </c>
      <c r="E69" s="20" t="str">
        <f>IF($D69="","",'הזנת נתונים'!AL71)</f>
        <v/>
      </c>
      <c r="F69" s="20" t="str">
        <f>IF($D69="","",'הזנת נתונים'!AM71)</f>
        <v/>
      </c>
      <c r="G69" s="20" t="str">
        <f>IF($D69="","",'הזנת נתונים'!AN71)</f>
        <v/>
      </c>
      <c r="H69" s="20" t="str">
        <f>IF($D69="","",'הזנת נתונים'!AO71)</f>
        <v/>
      </c>
      <c r="I69" s="20" t="str">
        <f>IF($D69="","",'הזנת נתונים'!AP71)</f>
        <v/>
      </c>
      <c r="J69" s="20" t="str">
        <f>IF($D69="","",'הזנת נתונים'!AV71)</f>
        <v/>
      </c>
      <c r="K69" s="20" t="str">
        <f>IF($D69="","",'הזנת נתונים'!AT71)</f>
        <v/>
      </c>
      <c r="L69" s="20" t="str">
        <f>IF($D69="","",'הזנת נתונים'!AW71)</f>
        <v/>
      </c>
      <c r="M69" s="20" t="str">
        <f>IF($D69="","",'הזנת נתונים'!AX71)</f>
        <v/>
      </c>
      <c r="N69" s="20" t="str">
        <f>IF($D69="","",'הזנת נתונים'!AY71)</f>
        <v/>
      </c>
      <c r="O69" s="20" t="str">
        <f>IF($D69="","",'הזנת נתונים'!AZ71)</f>
        <v/>
      </c>
      <c r="P69" s="20" t="str">
        <f>IF($D69="","",'הזנת נתונים'!BD71)</f>
        <v/>
      </c>
      <c r="Q69" s="20" t="str">
        <f>IF($D69="","",'הזנת נתונים'!BE71)</f>
        <v/>
      </c>
      <c r="R69" s="20" t="str">
        <f>IF($D69="","",'הזנת נתונים'!BF71)</f>
        <v/>
      </c>
      <c r="S69" s="20" t="str">
        <f>IF($D69="","",'הזנת נתונים'!BG71)</f>
        <v/>
      </c>
      <c r="T69" s="20" t="str">
        <f>IF($D69="","",'הזנת נתונים'!BH71)</f>
        <v/>
      </c>
      <c r="U69" s="20" t="str">
        <f>IF($D69="","",'הזנת נתונים'!BI71)</f>
        <v/>
      </c>
      <c r="V69" s="20" t="str">
        <f>IF($D69="","",'הזנת נתונים'!AE71)</f>
        <v/>
      </c>
      <c r="W69" s="20" t="str">
        <f>IF($D69="","",'הזנת נתונים'!BJ71)</f>
        <v/>
      </c>
      <c r="X69" s="20" t="str">
        <f>IF($D69="","",'הזנת נתונים'!BK71)</f>
        <v/>
      </c>
      <c r="Y69" s="37"/>
      <c r="Z69" s="23" t="str">
        <f t="shared" si="13"/>
        <v/>
      </c>
      <c r="AA69" s="37"/>
      <c r="AC69" s="17" t="str">
        <f t="shared" si="24"/>
        <v/>
      </c>
      <c r="AD69" s="17" t="str">
        <f t="shared" si="24"/>
        <v/>
      </c>
      <c r="AF69" s="17" t="str">
        <f t="shared" si="25"/>
        <v/>
      </c>
      <c r="AG69" s="17" t="str">
        <f t="shared" si="25"/>
        <v/>
      </c>
      <c r="AI69" s="17">
        <f t="shared" si="26"/>
        <v>0</v>
      </c>
      <c r="AJ69" s="18"/>
      <c r="AK69" s="18"/>
      <c r="AL69" s="1" t="str">
        <f t="shared" si="34"/>
        <v/>
      </c>
      <c r="AM69" s="1" t="str">
        <f t="shared" si="35"/>
        <v/>
      </c>
      <c r="AN69" s="1" t="str">
        <f t="shared" si="36"/>
        <v/>
      </c>
      <c r="AO69" s="1" t="str">
        <f t="shared" si="27"/>
        <v/>
      </c>
      <c r="AP69" s="1" t="str">
        <f t="shared" si="28"/>
        <v/>
      </c>
      <c r="AQ69" s="1" t="str">
        <f t="shared" si="37"/>
        <v/>
      </c>
      <c r="AR69" s="1" t="str">
        <f>IF($D69="","",IF('הזנת נתונים'!BK71=$AD$27,1,IF(IFERROR(K69/I69,0)&gt;=AR$29,1,0)))</f>
        <v/>
      </c>
      <c r="AS69" s="1" t="str">
        <f t="shared" si="29"/>
        <v/>
      </c>
      <c r="AT69" s="1" t="str">
        <f t="shared" si="38"/>
        <v/>
      </c>
      <c r="AU69" s="1" t="str">
        <f t="shared" si="39"/>
        <v/>
      </c>
      <c r="AV69" s="1" t="str">
        <f t="shared" si="40"/>
        <v/>
      </c>
      <c r="AW69" s="1" t="str">
        <f t="shared" si="30"/>
        <v/>
      </c>
      <c r="AX69" s="1" t="str">
        <f t="shared" si="8"/>
        <v/>
      </c>
      <c r="AY69" s="1" t="str">
        <f t="shared" si="9"/>
        <v/>
      </c>
      <c r="AZ69" s="1" t="str">
        <f t="shared" si="31"/>
        <v/>
      </c>
      <c r="BA69" s="1" t="str">
        <f t="shared" si="32"/>
        <v/>
      </c>
      <c r="BB69" s="1" t="str">
        <f t="shared" si="33"/>
        <v/>
      </c>
      <c r="BC69" s="1"/>
      <c r="BD69" s="1" t="str">
        <f t="shared" si="22"/>
        <v/>
      </c>
      <c r="BE69" s="1" t="str">
        <f t="shared" si="23"/>
        <v/>
      </c>
    </row>
    <row r="70" spans="2:57">
      <c r="B70" t="e">
        <f>#REF!</f>
        <v>#REF!</v>
      </c>
      <c r="C70" s="19" t="str">
        <f>IF('הזנת נתונים'!$D72="","",'הזנת נתונים'!C72)</f>
        <v/>
      </c>
      <c r="D70" s="19" t="str">
        <f>IF('הזנת נתונים'!$D72="","",'הזנת נתונים'!D72)</f>
        <v/>
      </c>
      <c r="E70" s="20" t="str">
        <f>IF($D70="","",'הזנת נתונים'!AL72)</f>
        <v/>
      </c>
      <c r="F70" s="20" t="str">
        <f>IF($D70="","",'הזנת נתונים'!AM72)</f>
        <v/>
      </c>
      <c r="G70" s="20" t="str">
        <f>IF($D70="","",'הזנת נתונים'!AN72)</f>
        <v/>
      </c>
      <c r="H70" s="20" t="str">
        <f>IF($D70="","",'הזנת נתונים'!AO72)</f>
        <v/>
      </c>
      <c r="I70" s="20" t="str">
        <f>IF($D70="","",'הזנת נתונים'!AP72)</f>
        <v/>
      </c>
      <c r="J70" s="20" t="str">
        <f>IF($D70="","",'הזנת נתונים'!AV72)</f>
        <v/>
      </c>
      <c r="K70" s="20" t="str">
        <f>IF($D70="","",'הזנת נתונים'!AT72)</f>
        <v/>
      </c>
      <c r="L70" s="20" t="str">
        <f>IF($D70="","",'הזנת נתונים'!AW72)</f>
        <v/>
      </c>
      <c r="M70" s="20" t="str">
        <f>IF($D70="","",'הזנת נתונים'!AX72)</f>
        <v/>
      </c>
      <c r="N70" s="20" t="str">
        <f>IF($D70="","",'הזנת נתונים'!AY72)</f>
        <v/>
      </c>
      <c r="O70" s="20" t="str">
        <f>IF($D70="","",'הזנת נתונים'!AZ72)</f>
        <v/>
      </c>
      <c r="P70" s="20" t="str">
        <f>IF($D70="","",'הזנת נתונים'!BD72)</f>
        <v/>
      </c>
      <c r="Q70" s="20" t="str">
        <f>IF($D70="","",'הזנת נתונים'!BE72)</f>
        <v/>
      </c>
      <c r="R70" s="20" t="str">
        <f>IF($D70="","",'הזנת נתונים'!BF72)</f>
        <v/>
      </c>
      <c r="S70" s="20" t="str">
        <f>IF($D70="","",'הזנת נתונים'!BG72)</f>
        <v/>
      </c>
      <c r="T70" s="20" t="str">
        <f>IF($D70="","",'הזנת נתונים'!BH72)</f>
        <v/>
      </c>
      <c r="U70" s="20" t="str">
        <f>IF($D70="","",'הזנת נתונים'!BI72)</f>
        <v/>
      </c>
      <c r="V70" s="20" t="str">
        <f>IF($D70="","",'הזנת נתונים'!AE72)</f>
        <v/>
      </c>
      <c r="W70" s="20" t="str">
        <f>IF($D70="","",'הזנת נתונים'!BJ72)</f>
        <v/>
      </c>
      <c r="X70" s="20" t="str">
        <f>IF($D70="","",'הזנת נתונים'!BK72)</f>
        <v/>
      </c>
      <c r="Y70" s="37"/>
      <c r="Z70" s="23" t="str">
        <f t="shared" si="13"/>
        <v/>
      </c>
      <c r="AA70" s="37"/>
      <c r="AC70" s="17" t="str">
        <f t="shared" si="24"/>
        <v/>
      </c>
      <c r="AD70" s="17" t="str">
        <f t="shared" si="24"/>
        <v/>
      </c>
      <c r="AF70" s="17" t="str">
        <f t="shared" si="25"/>
        <v/>
      </c>
      <c r="AG70" s="17" t="str">
        <f t="shared" si="25"/>
        <v/>
      </c>
      <c r="AI70" s="17">
        <f t="shared" si="26"/>
        <v>0</v>
      </c>
      <c r="AJ70" s="18"/>
      <c r="AK70" s="18"/>
      <c r="AL70" s="1" t="str">
        <f t="shared" si="34"/>
        <v/>
      </c>
      <c r="AM70" s="1" t="str">
        <f t="shared" si="35"/>
        <v/>
      </c>
      <c r="AN70" s="1" t="str">
        <f t="shared" si="36"/>
        <v/>
      </c>
      <c r="AO70" s="1" t="str">
        <f t="shared" si="27"/>
        <v/>
      </c>
      <c r="AP70" s="1" t="str">
        <f t="shared" si="28"/>
        <v/>
      </c>
      <c r="AQ70" s="1" t="str">
        <f t="shared" si="37"/>
        <v/>
      </c>
      <c r="AR70" s="1" t="str">
        <f>IF($D70="","",IF('הזנת נתונים'!BK72=$AD$27,1,IF(IFERROR(K70/I70,0)&gt;=AR$29,1,0)))</f>
        <v/>
      </c>
      <c r="AS70" s="1" t="str">
        <f t="shared" si="29"/>
        <v/>
      </c>
      <c r="AT70" s="1" t="str">
        <f t="shared" si="38"/>
        <v/>
      </c>
      <c r="AU70" s="1" t="str">
        <f t="shared" si="39"/>
        <v/>
      </c>
      <c r="AV70" s="1" t="str">
        <f t="shared" si="40"/>
        <v/>
      </c>
      <c r="AW70" s="1" t="str">
        <f t="shared" si="30"/>
        <v/>
      </c>
      <c r="AX70" s="1" t="str">
        <f t="shared" si="8"/>
        <v/>
      </c>
      <c r="AY70" s="1" t="str">
        <f t="shared" si="9"/>
        <v/>
      </c>
      <c r="AZ70" s="1" t="str">
        <f t="shared" si="31"/>
        <v/>
      </c>
      <c r="BA70" s="1" t="str">
        <f t="shared" si="32"/>
        <v/>
      </c>
      <c r="BB70" s="1" t="str">
        <f t="shared" si="33"/>
        <v/>
      </c>
      <c r="BC70" s="1"/>
      <c r="BD70" s="1" t="str">
        <f t="shared" si="22"/>
        <v/>
      </c>
      <c r="BE70" s="1" t="str">
        <f t="shared" si="23"/>
        <v/>
      </c>
    </row>
    <row r="71" spans="2:57" ht="15.75" customHeight="1">
      <c r="B71" t="e">
        <f>#REF!</f>
        <v>#REF!</v>
      </c>
      <c r="C71" s="19" t="str">
        <f>IF('הזנת נתונים'!$D73="","",'הזנת נתונים'!C73)</f>
        <v/>
      </c>
      <c r="D71" s="19" t="str">
        <f>IF('הזנת נתונים'!$D73="","",'הזנת נתונים'!D73)</f>
        <v/>
      </c>
      <c r="E71" s="20" t="str">
        <f>IF($D71="","",'הזנת נתונים'!AL73)</f>
        <v/>
      </c>
      <c r="F71" s="20" t="str">
        <f>IF($D71="","",'הזנת נתונים'!AM73)</f>
        <v/>
      </c>
      <c r="G71" s="20" t="str">
        <f>IF($D71="","",'הזנת נתונים'!AN73)</f>
        <v/>
      </c>
      <c r="H71" s="20" t="str">
        <f>IF($D71="","",'הזנת נתונים'!AO73)</f>
        <v/>
      </c>
      <c r="I71" s="20" t="str">
        <f>IF($D71="","",'הזנת נתונים'!AP73)</f>
        <v/>
      </c>
      <c r="J71" s="20" t="str">
        <f>IF($D71="","",'הזנת נתונים'!AV73)</f>
        <v/>
      </c>
      <c r="K71" s="20" t="str">
        <f>IF($D71="","",'הזנת נתונים'!AT73)</f>
        <v/>
      </c>
      <c r="L71" s="20" t="str">
        <f>IF($D71="","",'הזנת נתונים'!AW73)</f>
        <v/>
      </c>
      <c r="M71" s="20" t="str">
        <f>IF($D71="","",'הזנת נתונים'!AX73)</f>
        <v/>
      </c>
      <c r="N71" s="20" t="str">
        <f>IF($D71="","",'הזנת נתונים'!AY73)</f>
        <v/>
      </c>
      <c r="O71" s="20" t="str">
        <f>IF($D71="","",'הזנת נתונים'!AZ73)</f>
        <v/>
      </c>
      <c r="P71" s="20" t="str">
        <f>IF($D71="","",'הזנת נתונים'!BD73)</f>
        <v/>
      </c>
      <c r="Q71" s="20" t="str">
        <f>IF($D71="","",'הזנת נתונים'!BE73)</f>
        <v/>
      </c>
      <c r="R71" s="20" t="str">
        <f>IF($D71="","",'הזנת נתונים'!BF73)</f>
        <v/>
      </c>
      <c r="S71" s="20" t="str">
        <f>IF($D71="","",'הזנת נתונים'!BG73)</f>
        <v/>
      </c>
      <c r="T71" s="20" t="str">
        <f>IF($D71="","",'הזנת נתונים'!BH73)</f>
        <v/>
      </c>
      <c r="U71" s="20" t="str">
        <f>IF($D71="","",'הזנת נתונים'!BI73)</f>
        <v/>
      </c>
      <c r="V71" s="20" t="str">
        <f>IF($D71="","",'הזנת נתונים'!AE73)</f>
        <v/>
      </c>
      <c r="W71" s="20" t="str">
        <f>IF($D71="","",'הזנת נתונים'!BJ73)</f>
        <v/>
      </c>
      <c r="X71" s="20" t="str">
        <f>IF($D71="","",'הזנת נתונים'!BK73)</f>
        <v/>
      </c>
      <c r="Y71" s="37"/>
      <c r="Z71" s="23" t="str">
        <f t="shared" si="13"/>
        <v/>
      </c>
      <c r="AA71" s="37"/>
      <c r="AC71" s="17" t="str">
        <f t="shared" si="24"/>
        <v/>
      </c>
      <c r="AD71" s="17" t="str">
        <f t="shared" si="24"/>
        <v/>
      </c>
      <c r="AF71" s="17" t="str">
        <f t="shared" si="25"/>
        <v/>
      </c>
      <c r="AG71" s="17" t="str">
        <f t="shared" si="25"/>
        <v/>
      </c>
      <c r="AI71" s="17">
        <f t="shared" si="26"/>
        <v>0</v>
      </c>
      <c r="AJ71" s="18"/>
      <c r="AK71" s="18"/>
      <c r="AL71" s="1" t="str">
        <f t="shared" si="34"/>
        <v/>
      </c>
      <c r="AM71" s="1" t="str">
        <f t="shared" si="35"/>
        <v/>
      </c>
      <c r="AN71" s="1" t="str">
        <f t="shared" si="36"/>
        <v/>
      </c>
      <c r="AO71" s="1" t="str">
        <f t="shared" si="27"/>
        <v/>
      </c>
      <c r="AP71" s="1" t="str">
        <f t="shared" si="28"/>
        <v/>
      </c>
      <c r="AQ71" s="1" t="str">
        <f t="shared" si="37"/>
        <v/>
      </c>
      <c r="AR71" s="1" t="str">
        <f>IF($D71="","",IF('הזנת נתונים'!BK73=$AD$27,1,IF(IFERROR(K71/I71,0)&gt;=AR$29,1,0)))</f>
        <v/>
      </c>
      <c r="AS71" s="1" t="str">
        <f t="shared" si="29"/>
        <v/>
      </c>
      <c r="AT71" s="1" t="str">
        <f t="shared" si="38"/>
        <v/>
      </c>
      <c r="AU71" s="1" t="str">
        <f t="shared" si="39"/>
        <v/>
      </c>
      <c r="AV71" s="1" t="str">
        <f t="shared" si="40"/>
        <v/>
      </c>
      <c r="AW71" s="1" t="str">
        <f t="shared" si="30"/>
        <v/>
      </c>
      <c r="AX71" s="1" t="str">
        <f t="shared" si="8"/>
        <v/>
      </c>
      <c r="AY71" s="1" t="str">
        <f t="shared" si="9"/>
        <v/>
      </c>
      <c r="AZ71" s="1" t="str">
        <f t="shared" si="31"/>
        <v/>
      </c>
      <c r="BA71" s="1" t="str">
        <f t="shared" si="32"/>
        <v/>
      </c>
      <c r="BB71" s="1" t="str">
        <f t="shared" si="33"/>
        <v/>
      </c>
      <c r="BC71" s="1"/>
      <c r="BD71" s="1" t="str">
        <f t="shared" si="22"/>
        <v/>
      </c>
      <c r="BE71" s="1" t="str">
        <f t="shared" si="23"/>
        <v/>
      </c>
    </row>
    <row r="72" spans="2:57">
      <c r="B72" t="e">
        <f>#REF!</f>
        <v>#REF!</v>
      </c>
      <c r="C72" s="19" t="str">
        <f>IF('הזנת נתונים'!$D74="","",'הזנת נתונים'!C74)</f>
        <v/>
      </c>
      <c r="D72" s="19" t="str">
        <f>IF('הזנת נתונים'!$D74="","",'הזנת נתונים'!D74)</f>
        <v/>
      </c>
      <c r="E72" s="20" t="str">
        <f>IF($D72="","",'הזנת נתונים'!AL74)</f>
        <v/>
      </c>
      <c r="F72" s="20" t="str">
        <f>IF($D72="","",'הזנת נתונים'!AM74)</f>
        <v/>
      </c>
      <c r="G72" s="20" t="str">
        <f>IF($D72="","",'הזנת נתונים'!AN74)</f>
        <v/>
      </c>
      <c r="H72" s="20" t="str">
        <f>IF($D72="","",'הזנת נתונים'!AO74)</f>
        <v/>
      </c>
      <c r="I72" s="20" t="str">
        <f>IF($D72="","",'הזנת נתונים'!AP74)</f>
        <v/>
      </c>
      <c r="J72" s="20" t="str">
        <f>IF($D72="","",'הזנת נתונים'!AV74)</f>
        <v/>
      </c>
      <c r="K72" s="20" t="str">
        <f>IF($D72="","",'הזנת נתונים'!AT74)</f>
        <v/>
      </c>
      <c r="L72" s="20" t="str">
        <f>IF($D72="","",'הזנת נתונים'!AW74)</f>
        <v/>
      </c>
      <c r="M72" s="20" t="str">
        <f>IF($D72="","",'הזנת נתונים'!AX74)</f>
        <v/>
      </c>
      <c r="N72" s="20" t="str">
        <f>IF($D72="","",'הזנת נתונים'!AY74)</f>
        <v/>
      </c>
      <c r="O72" s="20" t="str">
        <f>IF($D72="","",'הזנת נתונים'!AZ74)</f>
        <v/>
      </c>
      <c r="P72" s="20" t="str">
        <f>IF($D72="","",'הזנת נתונים'!BD74)</f>
        <v/>
      </c>
      <c r="Q72" s="20" t="str">
        <f>IF($D72="","",'הזנת נתונים'!BE74)</f>
        <v/>
      </c>
      <c r="R72" s="20" t="str">
        <f>IF($D72="","",'הזנת נתונים'!BF74)</f>
        <v/>
      </c>
      <c r="S72" s="20" t="str">
        <f>IF($D72="","",'הזנת נתונים'!BG74)</f>
        <v/>
      </c>
      <c r="T72" s="20" t="str">
        <f>IF($D72="","",'הזנת נתונים'!BH74)</f>
        <v/>
      </c>
      <c r="U72" s="20" t="str">
        <f>IF($D72="","",'הזנת נתונים'!BI74)</f>
        <v/>
      </c>
      <c r="V72" s="20" t="str">
        <f>IF($D72="","",'הזנת נתונים'!AE74)</f>
        <v/>
      </c>
      <c r="W72" s="20" t="str">
        <f>IF($D72="","",'הזנת נתונים'!BJ74)</f>
        <v/>
      </c>
      <c r="X72" s="20" t="str">
        <f>IF($D72="","",'הזנת נתונים'!BK74)</f>
        <v/>
      </c>
      <c r="Y72" s="37"/>
      <c r="Z72" s="23" t="str">
        <f t="shared" si="13"/>
        <v/>
      </c>
      <c r="AA72" s="37"/>
      <c r="AC72" s="17" t="str">
        <f t="shared" si="24"/>
        <v/>
      </c>
      <c r="AD72" s="17" t="str">
        <f t="shared" si="24"/>
        <v/>
      </c>
      <c r="AF72" s="17" t="str">
        <f t="shared" si="25"/>
        <v/>
      </c>
      <c r="AG72" s="17" t="str">
        <f t="shared" si="25"/>
        <v/>
      </c>
      <c r="AI72" s="17">
        <f t="shared" si="26"/>
        <v>0</v>
      </c>
      <c r="AJ72" s="18"/>
      <c r="AK72" s="18"/>
      <c r="AL72" s="1" t="str">
        <f t="shared" si="34"/>
        <v/>
      </c>
      <c r="AM72" s="1" t="str">
        <f t="shared" si="35"/>
        <v/>
      </c>
      <c r="AN72" s="1" t="str">
        <f t="shared" si="36"/>
        <v/>
      </c>
      <c r="AO72" s="1" t="str">
        <f t="shared" si="27"/>
        <v/>
      </c>
      <c r="AP72" s="1" t="str">
        <f t="shared" si="28"/>
        <v/>
      </c>
      <c r="AQ72" s="1" t="str">
        <f t="shared" si="37"/>
        <v/>
      </c>
      <c r="AR72" s="1" t="str">
        <f>IF($D72="","",IF('הזנת נתונים'!BK74=$AD$27,1,IF(IFERROR(K72/I72,0)&gt;=AR$29,1,0)))</f>
        <v/>
      </c>
      <c r="AS72" s="1" t="str">
        <f t="shared" si="29"/>
        <v/>
      </c>
      <c r="AT72" s="1" t="str">
        <f t="shared" si="38"/>
        <v/>
      </c>
      <c r="AU72" s="1" t="str">
        <f t="shared" si="39"/>
        <v/>
      </c>
      <c r="AV72" s="1" t="str">
        <f t="shared" si="40"/>
        <v/>
      </c>
      <c r="AW72" s="1" t="str">
        <f t="shared" si="30"/>
        <v/>
      </c>
      <c r="AX72" s="1" t="str">
        <f t="shared" si="8"/>
        <v/>
      </c>
      <c r="AY72" s="1" t="str">
        <f t="shared" si="9"/>
        <v/>
      </c>
      <c r="AZ72" s="1" t="str">
        <f t="shared" si="31"/>
        <v/>
      </c>
      <c r="BA72" s="1" t="str">
        <f t="shared" si="32"/>
        <v/>
      </c>
      <c r="BB72" s="1" t="str">
        <f t="shared" si="33"/>
        <v/>
      </c>
      <c r="BC72" s="1"/>
      <c r="BD72" s="1" t="str">
        <f t="shared" si="22"/>
        <v/>
      </c>
      <c r="BE72" s="1" t="str">
        <f t="shared" si="23"/>
        <v/>
      </c>
    </row>
    <row r="73" spans="2:57">
      <c r="B73" t="e">
        <f>#REF!</f>
        <v>#REF!</v>
      </c>
      <c r="C73" s="19" t="str">
        <f>IF('הזנת נתונים'!$D75="","",'הזנת נתונים'!C75)</f>
        <v/>
      </c>
      <c r="D73" s="19" t="str">
        <f>IF('הזנת נתונים'!$D75="","",'הזנת נתונים'!D75)</f>
        <v/>
      </c>
      <c r="E73" s="20" t="str">
        <f>IF($D73="","",'הזנת נתונים'!AL75)</f>
        <v/>
      </c>
      <c r="F73" s="20" t="str">
        <f>IF($D73="","",'הזנת נתונים'!AM75)</f>
        <v/>
      </c>
      <c r="G73" s="20" t="str">
        <f>IF($D73="","",'הזנת נתונים'!AN75)</f>
        <v/>
      </c>
      <c r="H73" s="20" t="str">
        <f>IF($D73="","",'הזנת נתונים'!AO75)</f>
        <v/>
      </c>
      <c r="I73" s="20" t="str">
        <f>IF($D73="","",'הזנת נתונים'!AP75)</f>
        <v/>
      </c>
      <c r="J73" s="20" t="str">
        <f>IF($D73="","",'הזנת נתונים'!AV75)</f>
        <v/>
      </c>
      <c r="K73" s="20" t="str">
        <f>IF($D73="","",'הזנת נתונים'!AT75)</f>
        <v/>
      </c>
      <c r="L73" s="20" t="str">
        <f>IF($D73="","",'הזנת נתונים'!AW75)</f>
        <v/>
      </c>
      <c r="M73" s="20" t="str">
        <f>IF($D73="","",'הזנת נתונים'!AX75)</f>
        <v/>
      </c>
      <c r="N73" s="20" t="str">
        <f>IF($D73="","",'הזנת נתונים'!AY75)</f>
        <v/>
      </c>
      <c r="O73" s="20" t="str">
        <f>IF($D73="","",'הזנת נתונים'!AZ75)</f>
        <v/>
      </c>
      <c r="P73" s="20" t="str">
        <f>IF($D73="","",'הזנת נתונים'!BD75)</f>
        <v/>
      </c>
      <c r="Q73" s="20" t="str">
        <f>IF($D73="","",'הזנת נתונים'!BE75)</f>
        <v/>
      </c>
      <c r="R73" s="20" t="str">
        <f>IF($D73="","",'הזנת נתונים'!BF75)</f>
        <v/>
      </c>
      <c r="S73" s="20" t="str">
        <f>IF($D73="","",'הזנת נתונים'!BG75)</f>
        <v/>
      </c>
      <c r="T73" s="20" t="str">
        <f>IF($D73="","",'הזנת נתונים'!BH75)</f>
        <v/>
      </c>
      <c r="U73" s="20" t="str">
        <f>IF($D73="","",'הזנת נתונים'!BI75)</f>
        <v/>
      </c>
      <c r="V73" s="20" t="str">
        <f>IF($D73="","",'הזנת נתונים'!AE75)</f>
        <v/>
      </c>
      <c r="W73" s="20" t="str">
        <f>IF($D73="","",'הזנת נתונים'!BJ75)</f>
        <v/>
      </c>
      <c r="X73" s="20" t="str">
        <f>IF($D73="","",'הזנת נתונים'!BK75)</f>
        <v/>
      </c>
      <c r="Y73" s="37"/>
      <c r="Z73" s="23" t="str">
        <f t="shared" si="13"/>
        <v/>
      </c>
      <c r="AA73" s="37"/>
      <c r="AC73" s="17" t="str">
        <f t="shared" si="24"/>
        <v/>
      </c>
      <c r="AD73" s="17" t="str">
        <f t="shared" si="24"/>
        <v/>
      </c>
      <c r="AF73" s="17" t="str">
        <f t="shared" si="25"/>
        <v/>
      </c>
      <c r="AG73" s="17" t="str">
        <f t="shared" si="25"/>
        <v/>
      </c>
      <c r="AI73" s="17">
        <f t="shared" si="26"/>
        <v>0</v>
      </c>
      <c r="AJ73" s="18"/>
      <c r="AK73" s="18"/>
      <c r="AL73" s="1" t="str">
        <f t="shared" si="34"/>
        <v/>
      </c>
      <c r="AM73" s="1" t="str">
        <f t="shared" si="35"/>
        <v/>
      </c>
      <c r="AN73" s="1" t="str">
        <f t="shared" si="36"/>
        <v/>
      </c>
      <c r="AO73" s="1" t="str">
        <f t="shared" si="27"/>
        <v/>
      </c>
      <c r="AP73" s="1" t="str">
        <f t="shared" si="28"/>
        <v/>
      </c>
      <c r="AQ73" s="1" t="str">
        <f t="shared" si="37"/>
        <v/>
      </c>
      <c r="AR73" s="1" t="str">
        <f>IF($D73="","",IF('הזנת נתונים'!BK75=$AD$27,1,IF(IFERROR(K73/I73,0)&gt;=AR$29,1,0)))</f>
        <v/>
      </c>
      <c r="AS73" s="1" t="str">
        <f t="shared" si="29"/>
        <v/>
      </c>
      <c r="AT73" s="1" t="str">
        <f t="shared" si="38"/>
        <v/>
      </c>
      <c r="AU73" s="1" t="str">
        <f t="shared" si="39"/>
        <v/>
      </c>
      <c r="AV73" s="1" t="str">
        <f t="shared" si="40"/>
        <v/>
      </c>
      <c r="AW73" s="1" t="str">
        <f t="shared" si="30"/>
        <v/>
      </c>
      <c r="AX73" s="1" t="str">
        <f t="shared" si="8"/>
        <v/>
      </c>
      <c r="AY73" s="1" t="str">
        <f t="shared" si="9"/>
        <v/>
      </c>
      <c r="AZ73" s="1" t="str">
        <f t="shared" si="31"/>
        <v/>
      </c>
      <c r="BA73" s="1" t="str">
        <f t="shared" si="32"/>
        <v/>
      </c>
      <c r="BB73" s="1" t="str">
        <f t="shared" si="33"/>
        <v/>
      </c>
      <c r="BC73" s="1"/>
      <c r="BD73" s="1" t="str">
        <f t="shared" si="22"/>
        <v/>
      </c>
      <c r="BE73" s="1" t="str">
        <f t="shared" si="23"/>
        <v/>
      </c>
    </row>
    <row r="74" spans="2:57" ht="15.75" customHeight="1">
      <c r="B74" t="e">
        <f>#REF!</f>
        <v>#REF!</v>
      </c>
      <c r="C74" s="19" t="str">
        <f>IF('הזנת נתונים'!$D76="","",'הזנת נתונים'!C76)</f>
        <v/>
      </c>
      <c r="D74" s="19" t="str">
        <f>IF('הזנת נתונים'!$D76="","",'הזנת נתונים'!D76)</f>
        <v/>
      </c>
      <c r="E74" s="20" t="str">
        <f>IF($D74="","",'הזנת נתונים'!AL76)</f>
        <v/>
      </c>
      <c r="F74" s="20" t="str">
        <f>IF($D74="","",'הזנת נתונים'!AM76)</f>
        <v/>
      </c>
      <c r="G74" s="20" t="str">
        <f>IF($D74="","",'הזנת נתונים'!AN76)</f>
        <v/>
      </c>
      <c r="H74" s="20" t="str">
        <f>IF($D74="","",'הזנת נתונים'!AO76)</f>
        <v/>
      </c>
      <c r="I74" s="20" t="str">
        <f>IF($D74="","",'הזנת נתונים'!AP76)</f>
        <v/>
      </c>
      <c r="J74" s="20" t="str">
        <f>IF($D74="","",'הזנת נתונים'!AV76)</f>
        <v/>
      </c>
      <c r="K74" s="20" t="str">
        <f>IF($D74="","",'הזנת נתונים'!AT76)</f>
        <v/>
      </c>
      <c r="L74" s="20" t="str">
        <f>IF($D74="","",'הזנת נתונים'!AW76)</f>
        <v/>
      </c>
      <c r="M74" s="20" t="str">
        <f>IF($D74="","",'הזנת נתונים'!AX76)</f>
        <v/>
      </c>
      <c r="N74" s="20" t="str">
        <f>IF($D74="","",'הזנת נתונים'!AY76)</f>
        <v/>
      </c>
      <c r="O74" s="20" t="str">
        <f>IF($D74="","",'הזנת נתונים'!AZ76)</f>
        <v/>
      </c>
      <c r="P74" s="20" t="str">
        <f>IF($D74="","",'הזנת נתונים'!BD76)</f>
        <v/>
      </c>
      <c r="Q74" s="20" t="str">
        <f>IF($D74="","",'הזנת נתונים'!BE76)</f>
        <v/>
      </c>
      <c r="R74" s="20" t="str">
        <f>IF($D74="","",'הזנת נתונים'!BF76)</f>
        <v/>
      </c>
      <c r="S74" s="20" t="str">
        <f>IF($D74="","",'הזנת נתונים'!BG76)</f>
        <v/>
      </c>
      <c r="T74" s="20" t="str">
        <f>IF($D74="","",'הזנת נתונים'!BH76)</f>
        <v/>
      </c>
      <c r="U74" s="20" t="str">
        <f>IF($D74="","",'הזנת נתונים'!BI76)</f>
        <v/>
      </c>
      <c r="V74" s="20" t="str">
        <f>IF($D74="","",'הזנת נתונים'!AE76)</f>
        <v/>
      </c>
      <c r="W74" s="20" t="str">
        <f>IF($D74="","",'הזנת נתונים'!BJ76)</f>
        <v/>
      </c>
      <c r="X74" s="20" t="str">
        <f>IF($D74="","",'הזנת נתונים'!BK76)</f>
        <v/>
      </c>
      <c r="Y74" s="37"/>
      <c r="Z74" s="23" t="str">
        <f t="shared" si="13"/>
        <v/>
      </c>
      <c r="AA74" s="37"/>
      <c r="AC74" s="17" t="str">
        <f t="shared" si="24"/>
        <v/>
      </c>
      <c r="AD74" s="17" t="str">
        <f t="shared" si="24"/>
        <v/>
      </c>
      <c r="AF74" s="17" t="str">
        <f t="shared" si="25"/>
        <v/>
      </c>
      <c r="AG74" s="17" t="str">
        <f t="shared" si="25"/>
        <v/>
      </c>
      <c r="AI74" s="17">
        <f t="shared" si="26"/>
        <v>0</v>
      </c>
      <c r="AJ74" s="18"/>
      <c r="AK74" s="18"/>
      <c r="AL74" s="1" t="str">
        <f t="shared" si="34"/>
        <v/>
      </c>
      <c r="AM74" s="1" t="str">
        <f t="shared" si="35"/>
        <v/>
      </c>
      <c r="AN74" s="1" t="str">
        <f t="shared" si="36"/>
        <v/>
      </c>
      <c r="AO74" s="1" t="str">
        <f t="shared" si="27"/>
        <v/>
      </c>
      <c r="AP74" s="1" t="str">
        <f t="shared" si="28"/>
        <v/>
      </c>
      <c r="AQ74" s="1" t="str">
        <f t="shared" si="37"/>
        <v/>
      </c>
      <c r="AR74" s="1" t="str">
        <f>IF($D74="","",IF('הזנת נתונים'!BK76=$AD$27,1,IF(IFERROR(K74/I74,0)&gt;=AR$29,1,0)))</f>
        <v/>
      </c>
      <c r="AS74" s="1" t="str">
        <f t="shared" si="29"/>
        <v/>
      </c>
      <c r="AT74" s="1" t="str">
        <f t="shared" si="38"/>
        <v/>
      </c>
      <c r="AU74" s="1" t="str">
        <f t="shared" si="39"/>
        <v/>
      </c>
      <c r="AV74" s="1" t="str">
        <f t="shared" si="40"/>
        <v/>
      </c>
      <c r="AW74" s="1" t="str">
        <f t="shared" si="30"/>
        <v/>
      </c>
      <c r="AX74" s="1" t="str">
        <f t="shared" si="8"/>
        <v/>
      </c>
      <c r="AY74" s="1" t="str">
        <f t="shared" si="9"/>
        <v/>
      </c>
      <c r="AZ74" s="1" t="str">
        <f t="shared" si="31"/>
        <v/>
      </c>
      <c r="BA74" s="1" t="str">
        <f t="shared" si="32"/>
        <v/>
      </c>
      <c r="BB74" s="1" t="str">
        <f t="shared" si="33"/>
        <v/>
      </c>
      <c r="BC74" s="1"/>
      <c r="BD74" s="1" t="str">
        <f t="shared" si="22"/>
        <v/>
      </c>
      <c r="BE74" s="1" t="str">
        <f t="shared" si="23"/>
        <v/>
      </c>
    </row>
    <row r="75" spans="2:57">
      <c r="B75" t="e">
        <f>#REF!</f>
        <v>#REF!</v>
      </c>
      <c r="C75" s="19" t="str">
        <f>IF('הזנת נתונים'!$D77="","",'הזנת נתונים'!C77)</f>
        <v/>
      </c>
      <c r="D75" s="19" t="str">
        <f>IF('הזנת נתונים'!$D77="","",'הזנת נתונים'!D77)</f>
        <v/>
      </c>
      <c r="E75" s="20" t="str">
        <f>IF($D75="","",'הזנת נתונים'!AL77)</f>
        <v/>
      </c>
      <c r="F75" s="20" t="str">
        <f>IF($D75="","",'הזנת נתונים'!AM77)</f>
        <v/>
      </c>
      <c r="G75" s="20" t="str">
        <f>IF($D75="","",'הזנת נתונים'!AN77)</f>
        <v/>
      </c>
      <c r="H75" s="20" t="str">
        <f>IF($D75="","",'הזנת נתונים'!AO77)</f>
        <v/>
      </c>
      <c r="I75" s="20" t="str">
        <f>IF($D75="","",'הזנת נתונים'!AP77)</f>
        <v/>
      </c>
      <c r="J75" s="20" t="str">
        <f>IF($D75="","",'הזנת נתונים'!AV77)</f>
        <v/>
      </c>
      <c r="K75" s="20" t="str">
        <f>IF($D75="","",'הזנת נתונים'!AT77)</f>
        <v/>
      </c>
      <c r="L75" s="20" t="str">
        <f>IF($D75="","",'הזנת נתונים'!AW77)</f>
        <v/>
      </c>
      <c r="M75" s="20" t="str">
        <f>IF($D75="","",'הזנת נתונים'!AX77)</f>
        <v/>
      </c>
      <c r="N75" s="20" t="str">
        <f>IF($D75="","",'הזנת נתונים'!AY77)</f>
        <v/>
      </c>
      <c r="O75" s="20" t="str">
        <f>IF($D75="","",'הזנת נתונים'!AZ77)</f>
        <v/>
      </c>
      <c r="P75" s="20" t="str">
        <f>IF($D75="","",'הזנת נתונים'!BD77)</f>
        <v/>
      </c>
      <c r="Q75" s="20" t="str">
        <f>IF($D75="","",'הזנת נתונים'!BE77)</f>
        <v/>
      </c>
      <c r="R75" s="20" t="str">
        <f>IF($D75="","",'הזנת נתונים'!BF77)</f>
        <v/>
      </c>
      <c r="S75" s="20" t="str">
        <f>IF($D75="","",'הזנת נתונים'!BG77)</f>
        <v/>
      </c>
      <c r="T75" s="20" t="str">
        <f>IF($D75="","",'הזנת נתונים'!BH77)</f>
        <v/>
      </c>
      <c r="U75" s="20" t="str">
        <f>IF($D75="","",'הזנת נתונים'!BI77)</f>
        <v/>
      </c>
      <c r="V75" s="20" t="str">
        <f>IF($D75="","",'הזנת נתונים'!AE77)</f>
        <v/>
      </c>
      <c r="W75" s="20" t="str">
        <f>IF($D75="","",'הזנת נתונים'!BJ77)</f>
        <v/>
      </c>
      <c r="X75" s="20" t="str">
        <f>IF($D75="","",'הזנת נתונים'!BK77)</f>
        <v/>
      </c>
      <c r="Y75" s="37"/>
      <c r="Z75" s="23" t="str">
        <f t="shared" si="13"/>
        <v/>
      </c>
      <c r="AA75" s="37"/>
      <c r="AC75" s="17" t="str">
        <f t="shared" si="24"/>
        <v/>
      </c>
      <c r="AD75" s="17" t="str">
        <f t="shared" si="24"/>
        <v/>
      </c>
      <c r="AF75" s="17" t="str">
        <f t="shared" si="25"/>
        <v/>
      </c>
      <c r="AG75" s="17" t="str">
        <f t="shared" si="25"/>
        <v/>
      </c>
      <c r="AI75" s="17">
        <f t="shared" si="26"/>
        <v>0</v>
      </c>
      <c r="AJ75" s="18"/>
      <c r="AK75" s="18"/>
      <c r="AL75" s="1" t="str">
        <f t="shared" si="34"/>
        <v/>
      </c>
      <c r="AM75" s="1" t="str">
        <f t="shared" si="35"/>
        <v/>
      </c>
      <c r="AN75" s="1" t="str">
        <f t="shared" si="36"/>
        <v/>
      </c>
      <c r="AO75" s="1" t="str">
        <f t="shared" si="27"/>
        <v/>
      </c>
      <c r="AP75" s="1" t="str">
        <f t="shared" si="28"/>
        <v/>
      </c>
      <c r="AQ75" s="1" t="str">
        <f t="shared" si="37"/>
        <v/>
      </c>
      <c r="AR75" s="1" t="str">
        <f>IF($D75="","",IF('הזנת נתונים'!BK77=$AD$27,1,IF(IFERROR(K75/I75,0)&gt;=AR$29,1,0)))</f>
        <v/>
      </c>
      <c r="AS75" s="1" t="str">
        <f t="shared" si="29"/>
        <v/>
      </c>
      <c r="AT75" s="1" t="str">
        <f t="shared" si="38"/>
        <v/>
      </c>
      <c r="AU75" s="1" t="str">
        <f t="shared" si="39"/>
        <v/>
      </c>
      <c r="AV75" s="1" t="str">
        <f t="shared" si="40"/>
        <v/>
      </c>
      <c r="AW75" s="1" t="str">
        <f t="shared" si="30"/>
        <v/>
      </c>
      <c r="AX75" s="1" t="str">
        <f t="shared" si="8"/>
        <v/>
      </c>
      <c r="AY75" s="1" t="str">
        <f t="shared" si="9"/>
        <v/>
      </c>
      <c r="AZ75" s="1" t="str">
        <f t="shared" si="31"/>
        <v/>
      </c>
      <c r="BA75" s="1" t="str">
        <f t="shared" si="32"/>
        <v/>
      </c>
      <c r="BB75" s="1" t="str">
        <f t="shared" si="33"/>
        <v/>
      </c>
      <c r="BC75" s="1"/>
      <c r="BD75" s="1" t="str">
        <f t="shared" si="22"/>
        <v/>
      </c>
      <c r="BE75" s="1" t="str">
        <f t="shared" si="23"/>
        <v/>
      </c>
    </row>
    <row r="76" spans="2:57">
      <c r="B76" t="e">
        <f>#REF!</f>
        <v>#REF!</v>
      </c>
      <c r="C76" s="19" t="str">
        <f>IF('הזנת נתונים'!$D78="","",'הזנת נתונים'!C78)</f>
        <v/>
      </c>
      <c r="D76" s="19" t="str">
        <f>IF('הזנת נתונים'!$D78="","",'הזנת נתונים'!D78)</f>
        <v/>
      </c>
      <c r="E76" s="20" t="str">
        <f>IF($D76="","",'הזנת נתונים'!AL78)</f>
        <v/>
      </c>
      <c r="F76" s="20" t="str">
        <f>IF($D76="","",'הזנת נתונים'!AM78)</f>
        <v/>
      </c>
      <c r="G76" s="20" t="str">
        <f>IF($D76="","",'הזנת נתונים'!AN78)</f>
        <v/>
      </c>
      <c r="H76" s="20" t="str">
        <f>IF($D76="","",'הזנת נתונים'!AO78)</f>
        <v/>
      </c>
      <c r="I76" s="20" t="str">
        <f>IF($D76="","",'הזנת נתונים'!AP78)</f>
        <v/>
      </c>
      <c r="J76" s="20" t="str">
        <f>IF($D76="","",'הזנת נתונים'!AV78)</f>
        <v/>
      </c>
      <c r="K76" s="20" t="str">
        <f>IF($D76="","",'הזנת נתונים'!AT78)</f>
        <v/>
      </c>
      <c r="L76" s="20" t="str">
        <f>IF($D76="","",'הזנת נתונים'!AW78)</f>
        <v/>
      </c>
      <c r="M76" s="20" t="str">
        <f>IF($D76="","",'הזנת נתונים'!AX78)</f>
        <v/>
      </c>
      <c r="N76" s="20" t="str">
        <f>IF($D76="","",'הזנת נתונים'!AY78)</f>
        <v/>
      </c>
      <c r="O76" s="20" t="str">
        <f>IF($D76="","",'הזנת נתונים'!AZ78)</f>
        <v/>
      </c>
      <c r="P76" s="20" t="str">
        <f>IF($D76="","",'הזנת נתונים'!BD78)</f>
        <v/>
      </c>
      <c r="Q76" s="20" t="str">
        <f>IF($D76="","",'הזנת נתונים'!BE78)</f>
        <v/>
      </c>
      <c r="R76" s="20" t="str">
        <f>IF($D76="","",'הזנת נתונים'!BF78)</f>
        <v/>
      </c>
      <c r="S76" s="20" t="str">
        <f>IF($D76="","",'הזנת נתונים'!BG78)</f>
        <v/>
      </c>
      <c r="T76" s="20" t="str">
        <f>IF($D76="","",'הזנת נתונים'!BH78)</f>
        <v/>
      </c>
      <c r="U76" s="20" t="str">
        <f>IF($D76="","",'הזנת נתונים'!BI78)</f>
        <v/>
      </c>
      <c r="V76" s="20" t="str">
        <f>IF($D76="","",'הזנת נתונים'!AE78)</f>
        <v/>
      </c>
      <c r="W76" s="20" t="str">
        <f>IF($D76="","",'הזנת נתונים'!BJ78)</f>
        <v/>
      </c>
      <c r="X76" s="20" t="str">
        <f>IF($D76="","",'הזנת נתונים'!BK78)</f>
        <v/>
      </c>
      <c r="Y76" s="37"/>
      <c r="Z76" s="23" t="str">
        <f t="shared" si="13"/>
        <v/>
      </c>
      <c r="AA76" s="37"/>
      <c r="AC76" s="17" t="str">
        <f t="shared" si="24"/>
        <v/>
      </c>
      <c r="AD76" s="17" t="str">
        <f t="shared" si="24"/>
        <v/>
      </c>
      <c r="AF76" s="17" t="str">
        <f t="shared" si="25"/>
        <v/>
      </c>
      <c r="AG76" s="17" t="str">
        <f t="shared" si="25"/>
        <v/>
      </c>
      <c r="AI76" s="17">
        <f t="shared" si="26"/>
        <v>0</v>
      </c>
      <c r="AJ76" s="18"/>
      <c r="AK76" s="18"/>
      <c r="AL76" s="1" t="str">
        <f t="shared" si="34"/>
        <v/>
      </c>
      <c r="AM76" s="1" t="str">
        <f t="shared" si="35"/>
        <v/>
      </c>
      <c r="AN76" s="1" t="str">
        <f t="shared" si="36"/>
        <v/>
      </c>
      <c r="AO76" s="1" t="str">
        <f t="shared" si="27"/>
        <v/>
      </c>
      <c r="AP76" s="1" t="str">
        <f t="shared" si="28"/>
        <v/>
      </c>
      <c r="AQ76" s="1" t="str">
        <f t="shared" si="37"/>
        <v/>
      </c>
      <c r="AR76" s="1" t="str">
        <f>IF($D76="","",IF('הזנת נתונים'!BK78=$AD$27,1,IF(IFERROR(K76/I76,0)&gt;=AR$29,1,0)))</f>
        <v/>
      </c>
      <c r="AS76" s="1" t="str">
        <f t="shared" si="29"/>
        <v/>
      </c>
      <c r="AT76" s="1" t="str">
        <f t="shared" si="38"/>
        <v/>
      </c>
      <c r="AU76" s="1" t="str">
        <f t="shared" si="39"/>
        <v/>
      </c>
      <c r="AV76" s="1" t="str">
        <f t="shared" si="40"/>
        <v/>
      </c>
      <c r="AW76" s="1" t="str">
        <f t="shared" si="30"/>
        <v/>
      </c>
      <c r="AX76" s="1" t="str">
        <f t="shared" si="8"/>
        <v/>
      </c>
      <c r="AY76" s="1" t="str">
        <f t="shared" si="9"/>
        <v/>
      </c>
      <c r="AZ76" s="1" t="str">
        <f t="shared" si="31"/>
        <v/>
      </c>
      <c r="BA76" s="1" t="str">
        <f t="shared" si="32"/>
        <v/>
      </c>
      <c r="BB76" s="1" t="str">
        <f t="shared" si="33"/>
        <v/>
      </c>
      <c r="BC76" s="1"/>
      <c r="BD76" s="1" t="str">
        <f t="shared" si="22"/>
        <v/>
      </c>
      <c r="BE76" s="1" t="str">
        <f t="shared" si="23"/>
        <v/>
      </c>
    </row>
    <row r="77" spans="2:57" ht="15.75" customHeight="1">
      <c r="B77" t="e">
        <f>#REF!</f>
        <v>#REF!</v>
      </c>
      <c r="C77" s="19" t="str">
        <f>IF('הזנת נתונים'!$D79="","",'הזנת נתונים'!C79)</f>
        <v/>
      </c>
      <c r="D77" s="19" t="str">
        <f>IF('הזנת נתונים'!$D79="","",'הזנת נתונים'!D79)</f>
        <v/>
      </c>
      <c r="E77" s="20" t="str">
        <f>IF($D77="","",'הזנת נתונים'!AL79)</f>
        <v/>
      </c>
      <c r="F77" s="20" t="str">
        <f>IF($D77="","",'הזנת נתונים'!AM79)</f>
        <v/>
      </c>
      <c r="G77" s="20" t="str">
        <f>IF($D77="","",'הזנת נתונים'!AN79)</f>
        <v/>
      </c>
      <c r="H77" s="20" t="str">
        <f>IF($D77="","",'הזנת נתונים'!AO79)</f>
        <v/>
      </c>
      <c r="I77" s="20" t="str">
        <f>IF($D77="","",'הזנת נתונים'!AP79)</f>
        <v/>
      </c>
      <c r="J77" s="20" t="str">
        <f>IF($D77="","",'הזנת נתונים'!AV79)</f>
        <v/>
      </c>
      <c r="K77" s="20" t="str">
        <f>IF($D77="","",'הזנת נתונים'!AT79)</f>
        <v/>
      </c>
      <c r="L77" s="20" t="str">
        <f>IF($D77="","",'הזנת נתונים'!AW79)</f>
        <v/>
      </c>
      <c r="M77" s="20" t="str">
        <f>IF($D77="","",'הזנת נתונים'!AX79)</f>
        <v/>
      </c>
      <c r="N77" s="20" t="str">
        <f>IF($D77="","",'הזנת נתונים'!AY79)</f>
        <v/>
      </c>
      <c r="O77" s="20" t="str">
        <f>IF($D77="","",'הזנת נתונים'!AZ79)</f>
        <v/>
      </c>
      <c r="P77" s="20" t="str">
        <f>IF($D77="","",'הזנת נתונים'!BD79)</f>
        <v/>
      </c>
      <c r="Q77" s="20" t="str">
        <f>IF($D77="","",'הזנת נתונים'!BE79)</f>
        <v/>
      </c>
      <c r="R77" s="20" t="str">
        <f>IF($D77="","",'הזנת נתונים'!BF79)</f>
        <v/>
      </c>
      <c r="S77" s="20" t="str">
        <f>IF($D77="","",'הזנת נתונים'!BG79)</f>
        <v/>
      </c>
      <c r="T77" s="20" t="str">
        <f>IF($D77="","",'הזנת נתונים'!BH79)</f>
        <v/>
      </c>
      <c r="U77" s="20" t="str">
        <f>IF($D77="","",'הזנת נתונים'!BI79)</f>
        <v/>
      </c>
      <c r="V77" s="20" t="str">
        <f>IF($D77="","",'הזנת נתונים'!AE79)</f>
        <v/>
      </c>
      <c r="W77" s="20" t="str">
        <f>IF($D77="","",'הזנת נתונים'!BJ79)</f>
        <v/>
      </c>
      <c r="X77" s="20" t="str">
        <f>IF($D77="","",'הזנת נתונים'!BK79)</f>
        <v/>
      </c>
      <c r="Y77" s="37"/>
      <c r="Z77" s="23" t="str">
        <f t="shared" si="13"/>
        <v/>
      </c>
      <c r="AA77" s="37"/>
      <c r="AC77" s="17" t="str">
        <f t="shared" si="24"/>
        <v/>
      </c>
      <c r="AD77" s="17" t="str">
        <f t="shared" si="24"/>
        <v/>
      </c>
      <c r="AF77" s="17" t="str">
        <f t="shared" si="25"/>
        <v/>
      </c>
      <c r="AG77" s="17" t="str">
        <f t="shared" si="25"/>
        <v/>
      </c>
      <c r="AI77" s="17">
        <f t="shared" si="26"/>
        <v>0</v>
      </c>
      <c r="AJ77" s="18"/>
      <c r="AK77" s="18"/>
      <c r="AL77" s="1" t="str">
        <f t="shared" si="34"/>
        <v/>
      </c>
      <c r="AM77" s="1" t="str">
        <f t="shared" si="35"/>
        <v/>
      </c>
      <c r="AN77" s="1" t="str">
        <f t="shared" si="36"/>
        <v/>
      </c>
      <c r="AO77" s="1" t="str">
        <f t="shared" si="27"/>
        <v/>
      </c>
      <c r="AP77" s="1" t="str">
        <f t="shared" si="28"/>
        <v/>
      </c>
      <c r="AQ77" s="1" t="str">
        <f t="shared" si="37"/>
        <v/>
      </c>
      <c r="AR77" s="1" t="str">
        <f>IF($D77="","",IF('הזנת נתונים'!BK79=$AD$27,1,IF(IFERROR(K77/I77,0)&gt;=AR$29,1,0)))</f>
        <v/>
      </c>
      <c r="AS77" s="1" t="str">
        <f t="shared" si="29"/>
        <v/>
      </c>
      <c r="AT77" s="1" t="str">
        <f t="shared" si="38"/>
        <v/>
      </c>
      <c r="AU77" s="1" t="str">
        <f t="shared" si="39"/>
        <v/>
      </c>
      <c r="AV77" s="1" t="str">
        <f t="shared" si="40"/>
        <v/>
      </c>
      <c r="AW77" s="1" t="str">
        <f t="shared" si="30"/>
        <v/>
      </c>
      <c r="AX77" s="1" t="str">
        <f t="shared" si="8"/>
        <v/>
      </c>
      <c r="AY77" s="1" t="str">
        <f t="shared" si="9"/>
        <v/>
      </c>
      <c r="AZ77" s="1" t="str">
        <f t="shared" si="31"/>
        <v/>
      </c>
      <c r="BA77" s="1" t="str">
        <f t="shared" si="32"/>
        <v/>
      </c>
      <c r="BB77" s="1" t="str">
        <f t="shared" si="33"/>
        <v/>
      </c>
      <c r="BC77" s="1"/>
      <c r="BD77" s="1" t="str">
        <f t="shared" si="22"/>
        <v/>
      </c>
      <c r="BE77" s="1" t="str">
        <f t="shared" si="23"/>
        <v/>
      </c>
    </row>
    <row r="78" spans="2:57">
      <c r="B78" t="e">
        <f>#REF!</f>
        <v>#REF!</v>
      </c>
      <c r="C78" s="19" t="str">
        <f>IF('הזנת נתונים'!$D80="","",'הזנת נתונים'!C80)</f>
        <v/>
      </c>
      <c r="D78" s="19" t="str">
        <f>IF('הזנת נתונים'!$D80="","",'הזנת נתונים'!D80)</f>
        <v/>
      </c>
      <c r="E78" s="20" t="str">
        <f>IF($D78="","",'הזנת נתונים'!AL80)</f>
        <v/>
      </c>
      <c r="F78" s="20" t="str">
        <f>IF($D78="","",'הזנת נתונים'!AM80)</f>
        <v/>
      </c>
      <c r="G78" s="20" t="str">
        <f>IF($D78="","",'הזנת נתונים'!AN80)</f>
        <v/>
      </c>
      <c r="H78" s="20" t="str">
        <f>IF($D78="","",'הזנת נתונים'!AO80)</f>
        <v/>
      </c>
      <c r="I78" s="20" t="str">
        <f>IF($D78="","",'הזנת נתונים'!AP80)</f>
        <v/>
      </c>
      <c r="J78" s="20" t="str">
        <f>IF($D78="","",'הזנת נתונים'!AV80)</f>
        <v/>
      </c>
      <c r="K78" s="20" t="str">
        <f>IF($D78="","",'הזנת נתונים'!AT80)</f>
        <v/>
      </c>
      <c r="L78" s="20" t="str">
        <f>IF($D78="","",'הזנת נתונים'!AW80)</f>
        <v/>
      </c>
      <c r="M78" s="20" t="str">
        <f>IF($D78="","",'הזנת נתונים'!AX80)</f>
        <v/>
      </c>
      <c r="N78" s="20" t="str">
        <f>IF($D78="","",'הזנת נתונים'!AY80)</f>
        <v/>
      </c>
      <c r="O78" s="20" t="str">
        <f>IF($D78="","",'הזנת נתונים'!AZ80)</f>
        <v/>
      </c>
      <c r="P78" s="20" t="str">
        <f>IF($D78="","",'הזנת נתונים'!BD80)</f>
        <v/>
      </c>
      <c r="Q78" s="20" t="str">
        <f>IF($D78="","",'הזנת נתונים'!BE80)</f>
        <v/>
      </c>
      <c r="R78" s="20" t="str">
        <f>IF($D78="","",'הזנת נתונים'!BF80)</f>
        <v/>
      </c>
      <c r="S78" s="20" t="str">
        <f>IF($D78="","",'הזנת נתונים'!BG80)</f>
        <v/>
      </c>
      <c r="T78" s="20" t="str">
        <f>IF($D78="","",'הזנת נתונים'!BH80)</f>
        <v/>
      </c>
      <c r="U78" s="20" t="str">
        <f>IF($D78="","",'הזנת נתונים'!BI80)</f>
        <v/>
      </c>
      <c r="V78" s="20" t="str">
        <f>IF($D78="","",'הזנת נתונים'!AE80)</f>
        <v/>
      </c>
      <c r="W78" s="20" t="str">
        <f>IF($D78="","",'הזנת נתונים'!BJ80)</f>
        <v/>
      </c>
      <c r="X78" s="20" t="str">
        <f>IF($D78="","",'הזנת נתונים'!BK80)</f>
        <v/>
      </c>
      <c r="Y78" s="37"/>
      <c r="Z78" s="23" t="str">
        <f t="shared" si="13"/>
        <v/>
      </c>
      <c r="AA78" s="37"/>
      <c r="AC78" s="17" t="str">
        <f t="shared" si="24"/>
        <v/>
      </c>
      <c r="AD78" s="17" t="str">
        <f t="shared" si="24"/>
        <v/>
      </c>
      <c r="AF78" s="17" t="str">
        <f t="shared" si="25"/>
        <v/>
      </c>
      <c r="AG78" s="17" t="str">
        <f t="shared" si="25"/>
        <v/>
      </c>
      <c r="AI78" s="17">
        <f t="shared" si="26"/>
        <v>0</v>
      </c>
      <c r="AJ78" s="18"/>
      <c r="AK78" s="18"/>
      <c r="AL78" s="1" t="str">
        <f t="shared" si="34"/>
        <v/>
      </c>
      <c r="AM78" s="1" t="str">
        <f t="shared" si="35"/>
        <v/>
      </c>
      <c r="AN78" s="1" t="str">
        <f t="shared" si="36"/>
        <v/>
      </c>
      <c r="AO78" s="1" t="str">
        <f t="shared" si="27"/>
        <v/>
      </c>
      <c r="AP78" s="1" t="str">
        <f t="shared" si="28"/>
        <v/>
      </c>
      <c r="AQ78" s="1" t="str">
        <f t="shared" si="37"/>
        <v/>
      </c>
      <c r="AR78" s="1" t="str">
        <f>IF($D78="","",IF('הזנת נתונים'!BK80=$AD$27,1,IF(IFERROR(K78/I78,0)&gt;=AR$29,1,0)))</f>
        <v/>
      </c>
      <c r="AS78" s="1" t="str">
        <f t="shared" si="29"/>
        <v/>
      </c>
      <c r="AT78" s="1" t="str">
        <f t="shared" si="38"/>
        <v/>
      </c>
      <c r="AU78" s="1" t="str">
        <f t="shared" si="39"/>
        <v/>
      </c>
      <c r="AV78" s="1" t="str">
        <f t="shared" si="40"/>
        <v/>
      </c>
      <c r="AW78" s="1" t="str">
        <f t="shared" si="30"/>
        <v/>
      </c>
      <c r="AX78" s="1" t="str">
        <f t="shared" si="8"/>
        <v/>
      </c>
      <c r="AY78" s="1" t="str">
        <f t="shared" si="9"/>
        <v/>
      </c>
      <c r="AZ78" s="1" t="str">
        <f t="shared" si="31"/>
        <v/>
      </c>
      <c r="BA78" s="1" t="str">
        <f t="shared" si="32"/>
        <v/>
      </c>
      <c r="BB78" s="1" t="str">
        <f t="shared" si="33"/>
        <v/>
      </c>
      <c r="BC78" s="1"/>
      <c r="BD78" s="1" t="str">
        <f t="shared" si="22"/>
        <v/>
      </c>
      <c r="BE78" s="1" t="str">
        <f t="shared" si="23"/>
        <v/>
      </c>
    </row>
    <row r="79" spans="2:57">
      <c r="B79" t="e">
        <f>#REF!</f>
        <v>#REF!</v>
      </c>
      <c r="C79" s="19" t="str">
        <f>IF('הזנת נתונים'!$D81="","",'הזנת נתונים'!C81)</f>
        <v/>
      </c>
      <c r="D79" s="19" t="str">
        <f>IF('הזנת נתונים'!$D81="","",'הזנת נתונים'!D81)</f>
        <v/>
      </c>
      <c r="E79" s="20" t="str">
        <f>IF($D79="","",'הזנת נתונים'!AL81)</f>
        <v/>
      </c>
      <c r="F79" s="20" t="str">
        <f>IF($D79="","",'הזנת נתונים'!AM81)</f>
        <v/>
      </c>
      <c r="G79" s="20" t="str">
        <f>IF($D79="","",'הזנת נתונים'!AN81)</f>
        <v/>
      </c>
      <c r="H79" s="20" t="str">
        <f>IF($D79="","",'הזנת נתונים'!AO81)</f>
        <v/>
      </c>
      <c r="I79" s="20" t="str">
        <f>IF($D79="","",'הזנת נתונים'!AP81)</f>
        <v/>
      </c>
      <c r="J79" s="20" t="str">
        <f>IF($D79="","",'הזנת נתונים'!AV81)</f>
        <v/>
      </c>
      <c r="K79" s="20" t="str">
        <f>IF($D79="","",'הזנת נתונים'!AT81)</f>
        <v/>
      </c>
      <c r="L79" s="20" t="str">
        <f>IF($D79="","",'הזנת נתונים'!AW81)</f>
        <v/>
      </c>
      <c r="M79" s="20" t="str">
        <f>IF($D79="","",'הזנת נתונים'!AX81)</f>
        <v/>
      </c>
      <c r="N79" s="20" t="str">
        <f>IF($D79="","",'הזנת נתונים'!AY81)</f>
        <v/>
      </c>
      <c r="O79" s="20" t="str">
        <f>IF($D79="","",'הזנת נתונים'!AZ81)</f>
        <v/>
      </c>
      <c r="P79" s="20" t="str">
        <f>IF($D79="","",'הזנת נתונים'!BD81)</f>
        <v/>
      </c>
      <c r="Q79" s="20" t="str">
        <f>IF($D79="","",'הזנת נתונים'!BE81)</f>
        <v/>
      </c>
      <c r="R79" s="20" t="str">
        <f>IF($D79="","",'הזנת נתונים'!BF81)</f>
        <v/>
      </c>
      <c r="S79" s="20" t="str">
        <f>IF($D79="","",'הזנת נתונים'!BG81)</f>
        <v/>
      </c>
      <c r="T79" s="20" t="str">
        <f>IF($D79="","",'הזנת נתונים'!BH81)</f>
        <v/>
      </c>
      <c r="U79" s="20" t="str">
        <f>IF($D79="","",'הזנת נתונים'!BI81)</f>
        <v/>
      </c>
      <c r="V79" s="20" t="str">
        <f>IF($D79="","",'הזנת נתונים'!AE81)</f>
        <v/>
      </c>
      <c r="W79" s="20" t="str">
        <f>IF($D79="","",'הזנת נתונים'!BJ81)</f>
        <v/>
      </c>
      <c r="X79" s="20" t="str">
        <f>IF($D79="","",'הזנת נתונים'!BK81)</f>
        <v/>
      </c>
      <c r="Y79" s="37"/>
      <c r="Z79" s="23" t="str">
        <f t="shared" si="13"/>
        <v/>
      </c>
      <c r="AA79" s="37"/>
      <c r="AC79" s="17" t="str">
        <f t="shared" si="24"/>
        <v/>
      </c>
      <c r="AD79" s="17" t="str">
        <f t="shared" si="24"/>
        <v/>
      </c>
      <c r="AF79" s="17" t="str">
        <f t="shared" si="25"/>
        <v/>
      </c>
      <c r="AG79" s="17" t="str">
        <f t="shared" si="25"/>
        <v/>
      </c>
      <c r="AI79" s="17">
        <f t="shared" si="26"/>
        <v>0</v>
      </c>
      <c r="AJ79" s="18"/>
      <c r="AK79" s="18"/>
      <c r="AL79" s="1" t="str">
        <f t="shared" si="34"/>
        <v/>
      </c>
      <c r="AM79" s="1" t="str">
        <f t="shared" si="35"/>
        <v/>
      </c>
      <c r="AN79" s="1" t="str">
        <f t="shared" si="36"/>
        <v/>
      </c>
      <c r="AO79" s="1" t="str">
        <f t="shared" si="27"/>
        <v/>
      </c>
      <c r="AP79" s="1" t="str">
        <f t="shared" si="28"/>
        <v/>
      </c>
      <c r="AQ79" s="1" t="str">
        <f t="shared" si="37"/>
        <v/>
      </c>
      <c r="AR79" s="1" t="str">
        <f>IF($D79="","",IF('הזנת נתונים'!BK81=$AD$27,1,IF(IFERROR(K79/I79,0)&gt;=AR$29,1,0)))</f>
        <v/>
      </c>
      <c r="AS79" s="1" t="str">
        <f t="shared" si="29"/>
        <v/>
      </c>
      <c r="AT79" s="1" t="str">
        <f t="shared" si="38"/>
        <v/>
      </c>
      <c r="AU79" s="1" t="str">
        <f t="shared" si="39"/>
        <v/>
      </c>
      <c r="AV79" s="1" t="str">
        <f t="shared" si="40"/>
        <v/>
      </c>
      <c r="AW79" s="1" t="str">
        <f t="shared" si="30"/>
        <v/>
      </c>
      <c r="AX79" s="1" t="str">
        <f t="shared" si="8"/>
        <v/>
      </c>
      <c r="AY79" s="1" t="str">
        <f t="shared" si="9"/>
        <v/>
      </c>
      <c r="AZ79" s="1" t="str">
        <f t="shared" si="31"/>
        <v/>
      </c>
      <c r="BA79" s="1" t="str">
        <f t="shared" si="32"/>
        <v/>
      </c>
      <c r="BB79" s="1" t="str">
        <f t="shared" si="33"/>
        <v/>
      </c>
      <c r="BC79" s="1"/>
      <c r="BD79" s="1" t="str">
        <f t="shared" si="22"/>
        <v/>
      </c>
      <c r="BE79" s="1" t="str">
        <f t="shared" si="23"/>
        <v/>
      </c>
    </row>
    <row r="80" spans="2:57" ht="15.75" customHeight="1">
      <c r="B80" t="e">
        <f>#REF!</f>
        <v>#REF!</v>
      </c>
      <c r="C80" s="19" t="str">
        <f>IF('הזנת נתונים'!$D82="","",'הזנת נתונים'!C82)</f>
        <v/>
      </c>
      <c r="D80" s="19" t="str">
        <f>IF('הזנת נתונים'!$D82="","",'הזנת נתונים'!D82)</f>
        <v/>
      </c>
      <c r="E80" s="20" t="str">
        <f>IF($D80="","",'הזנת נתונים'!AL82)</f>
        <v/>
      </c>
      <c r="F80" s="20" t="str">
        <f>IF($D80="","",'הזנת נתונים'!AM82)</f>
        <v/>
      </c>
      <c r="G80" s="20" t="str">
        <f>IF($D80="","",'הזנת נתונים'!AN82)</f>
        <v/>
      </c>
      <c r="H80" s="20" t="str">
        <f>IF($D80="","",'הזנת נתונים'!AO82)</f>
        <v/>
      </c>
      <c r="I80" s="20" t="str">
        <f>IF($D80="","",'הזנת נתונים'!AP82)</f>
        <v/>
      </c>
      <c r="J80" s="20" t="str">
        <f>IF($D80="","",'הזנת נתונים'!AV82)</f>
        <v/>
      </c>
      <c r="K80" s="20" t="str">
        <f>IF($D80="","",'הזנת נתונים'!AT82)</f>
        <v/>
      </c>
      <c r="L80" s="20" t="str">
        <f>IF($D80="","",'הזנת נתונים'!AW82)</f>
        <v/>
      </c>
      <c r="M80" s="20" t="str">
        <f>IF($D80="","",'הזנת נתונים'!AX82)</f>
        <v/>
      </c>
      <c r="N80" s="20" t="str">
        <f>IF($D80="","",'הזנת נתונים'!AY82)</f>
        <v/>
      </c>
      <c r="O80" s="20" t="str">
        <f>IF($D80="","",'הזנת נתונים'!AZ82)</f>
        <v/>
      </c>
      <c r="P80" s="20" t="str">
        <f>IF($D80="","",'הזנת נתונים'!BD82)</f>
        <v/>
      </c>
      <c r="Q80" s="20" t="str">
        <f>IF($D80="","",'הזנת נתונים'!BE82)</f>
        <v/>
      </c>
      <c r="R80" s="20" t="str">
        <f>IF($D80="","",'הזנת נתונים'!BF82)</f>
        <v/>
      </c>
      <c r="S80" s="20" t="str">
        <f>IF($D80="","",'הזנת נתונים'!BG82)</f>
        <v/>
      </c>
      <c r="T80" s="20" t="str">
        <f>IF($D80="","",'הזנת נתונים'!BH82)</f>
        <v/>
      </c>
      <c r="U80" s="20" t="str">
        <f>IF($D80="","",'הזנת נתונים'!BI82)</f>
        <v/>
      </c>
      <c r="V80" s="20" t="str">
        <f>IF($D80="","",'הזנת נתונים'!AE82)</f>
        <v/>
      </c>
      <c r="W80" s="20" t="str">
        <f>IF($D80="","",'הזנת נתונים'!BJ82)</f>
        <v/>
      </c>
      <c r="X80" s="20" t="str">
        <f>IF($D80="","",'הזנת נתונים'!BK82)</f>
        <v/>
      </c>
      <c r="Y80" s="37"/>
      <c r="Z80" s="23" t="str">
        <f t="shared" si="13"/>
        <v/>
      </c>
      <c r="AA80" s="37"/>
      <c r="AC80" s="17" t="str">
        <f t="shared" si="24"/>
        <v/>
      </c>
      <c r="AD80" s="17" t="str">
        <f t="shared" si="24"/>
        <v/>
      </c>
      <c r="AF80" s="17" t="str">
        <f t="shared" si="25"/>
        <v/>
      </c>
      <c r="AG80" s="17" t="str">
        <f t="shared" si="25"/>
        <v/>
      </c>
      <c r="AI80" s="17">
        <f t="shared" si="26"/>
        <v>0</v>
      </c>
      <c r="AJ80" s="18"/>
      <c r="AK80" s="18"/>
      <c r="AL80" s="1" t="str">
        <f t="shared" si="34"/>
        <v/>
      </c>
      <c r="AM80" s="1" t="str">
        <f t="shared" si="35"/>
        <v/>
      </c>
      <c r="AN80" s="1" t="str">
        <f t="shared" si="36"/>
        <v/>
      </c>
      <c r="AO80" s="1" t="str">
        <f t="shared" si="27"/>
        <v/>
      </c>
      <c r="AP80" s="1" t="str">
        <f t="shared" si="28"/>
        <v/>
      </c>
      <c r="AQ80" s="1" t="str">
        <f t="shared" si="37"/>
        <v/>
      </c>
      <c r="AR80" s="1" t="str">
        <f>IF($D80="","",IF('הזנת נתונים'!BK82=$AD$27,1,IF(IFERROR(K80/I80,0)&gt;=AR$29,1,0)))</f>
        <v/>
      </c>
      <c r="AS80" s="1" t="str">
        <f t="shared" si="29"/>
        <v/>
      </c>
      <c r="AT80" s="1" t="str">
        <f t="shared" si="38"/>
        <v/>
      </c>
      <c r="AU80" s="1" t="str">
        <f t="shared" si="39"/>
        <v/>
      </c>
      <c r="AV80" s="1" t="str">
        <f t="shared" si="40"/>
        <v/>
      </c>
      <c r="AW80" s="1" t="str">
        <f t="shared" si="30"/>
        <v/>
      </c>
      <c r="AX80" s="1" t="str">
        <f t="shared" si="8"/>
        <v/>
      </c>
      <c r="AY80" s="1" t="str">
        <f t="shared" si="9"/>
        <v/>
      </c>
      <c r="AZ80" s="1" t="str">
        <f t="shared" si="31"/>
        <v/>
      </c>
      <c r="BA80" s="1" t="str">
        <f t="shared" si="32"/>
        <v/>
      </c>
      <c r="BB80" s="1" t="str">
        <f t="shared" si="33"/>
        <v/>
      </c>
      <c r="BC80" s="1"/>
      <c r="BD80" s="1" t="str">
        <f t="shared" si="22"/>
        <v/>
      </c>
      <c r="BE80" s="1" t="str">
        <f t="shared" si="23"/>
        <v/>
      </c>
    </row>
    <row r="81" spans="2:57">
      <c r="B81" t="e">
        <f>#REF!</f>
        <v>#REF!</v>
      </c>
      <c r="C81" s="19" t="str">
        <f>IF('הזנת נתונים'!$D83="","",'הזנת נתונים'!C83)</f>
        <v/>
      </c>
      <c r="D81" s="19" t="str">
        <f>IF('הזנת נתונים'!$D83="","",'הזנת נתונים'!D83)</f>
        <v/>
      </c>
      <c r="E81" s="20" t="str">
        <f>IF($D81="","",'הזנת נתונים'!AL83)</f>
        <v/>
      </c>
      <c r="F81" s="20" t="str">
        <f>IF($D81="","",'הזנת נתונים'!AM83)</f>
        <v/>
      </c>
      <c r="G81" s="20" t="str">
        <f>IF($D81="","",'הזנת נתונים'!AN83)</f>
        <v/>
      </c>
      <c r="H81" s="20" t="str">
        <f>IF($D81="","",'הזנת נתונים'!AO83)</f>
        <v/>
      </c>
      <c r="I81" s="20" t="str">
        <f>IF($D81="","",'הזנת נתונים'!AP83)</f>
        <v/>
      </c>
      <c r="J81" s="20" t="str">
        <f>IF($D81="","",'הזנת נתונים'!AV83)</f>
        <v/>
      </c>
      <c r="K81" s="20" t="str">
        <f>IF($D81="","",'הזנת נתונים'!AT83)</f>
        <v/>
      </c>
      <c r="L81" s="20" t="str">
        <f>IF($D81="","",'הזנת נתונים'!AW83)</f>
        <v/>
      </c>
      <c r="M81" s="20" t="str">
        <f>IF($D81="","",'הזנת נתונים'!AX83)</f>
        <v/>
      </c>
      <c r="N81" s="20" t="str">
        <f>IF($D81="","",'הזנת נתונים'!AY83)</f>
        <v/>
      </c>
      <c r="O81" s="20" t="str">
        <f>IF($D81="","",'הזנת נתונים'!AZ83)</f>
        <v/>
      </c>
      <c r="P81" s="20" t="str">
        <f>IF($D81="","",'הזנת נתונים'!BD83)</f>
        <v/>
      </c>
      <c r="Q81" s="20" t="str">
        <f>IF($D81="","",'הזנת נתונים'!BE83)</f>
        <v/>
      </c>
      <c r="R81" s="20" t="str">
        <f>IF($D81="","",'הזנת נתונים'!BF83)</f>
        <v/>
      </c>
      <c r="S81" s="20" t="str">
        <f>IF($D81="","",'הזנת נתונים'!BG83)</f>
        <v/>
      </c>
      <c r="T81" s="20" t="str">
        <f>IF($D81="","",'הזנת נתונים'!BH83)</f>
        <v/>
      </c>
      <c r="U81" s="20" t="str">
        <f>IF($D81="","",'הזנת נתונים'!BI83)</f>
        <v/>
      </c>
      <c r="V81" s="20" t="str">
        <f>IF($D81="","",'הזנת נתונים'!AE83)</f>
        <v/>
      </c>
      <c r="W81" s="20" t="str">
        <f>IF($D81="","",'הזנת נתונים'!BJ83)</f>
        <v/>
      </c>
      <c r="X81" s="20" t="str">
        <f>IF($D81="","",'הזנת נתונים'!BK83)</f>
        <v/>
      </c>
      <c r="Y81" s="37"/>
      <c r="Z81" s="23" t="str">
        <f t="shared" si="13"/>
        <v/>
      </c>
      <c r="AA81" s="37"/>
      <c r="AC81" s="17" t="str">
        <f t="shared" si="24"/>
        <v/>
      </c>
      <c r="AD81" s="17" t="str">
        <f t="shared" si="24"/>
        <v/>
      </c>
      <c r="AF81" s="17" t="str">
        <f t="shared" si="25"/>
        <v/>
      </c>
      <c r="AG81" s="17" t="str">
        <f t="shared" si="25"/>
        <v/>
      </c>
      <c r="AI81" s="17">
        <f t="shared" si="26"/>
        <v>0</v>
      </c>
      <c r="AJ81" s="18"/>
      <c r="AK81" s="18"/>
      <c r="AL81" s="1" t="str">
        <f t="shared" si="34"/>
        <v/>
      </c>
      <c r="AM81" s="1" t="str">
        <f t="shared" si="35"/>
        <v/>
      </c>
      <c r="AN81" s="1" t="str">
        <f t="shared" si="36"/>
        <v/>
      </c>
      <c r="AO81" s="1" t="str">
        <f t="shared" si="27"/>
        <v/>
      </c>
      <c r="AP81" s="1" t="str">
        <f t="shared" si="28"/>
        <v/>
      </c>
      <c r="AQ81" s="1" t="str">
        <f t="shared" si="37"/>
        <v/>
      </c>
      <c r="AR81" s="1" t="str">
        <f>IF($D81="","",IF('הזנת נתונים'!BK83=$AD$27,1,IF(IFERROR(K81/I81,0)&gt;=AR$29,1,0)))</f>
        <v/>
      </c>
      <c r="AS81" s="1" t="str">
        <f t="shared" si="29"/>
        <v/>
      </c>
      <c r="AT81" s="1" t="str">
        <f t="shared" si="38"/>
        <v/>
      </c>
      <c r="AU81" s="1" t="str">
        <f t="shared" si="39"/>
        <v/>
      </c>
      <c r="AV81" s="1" t="str">
        <f t="shared" si="40"/>
        <v/>
      </c>
      <c r="AW81" s="1" t="str">
        <f t="shared" si="30"/>
        <v/>
      </c>
      <c r="AX81" s="1" t="str">
        <f t="shared" si="8"/>
        <v/>
      </c>
      <c r="AY81" s="1" t="str">
        <f t="shared" si="9"/>
        <v/>
      </c>
      <c r="AZ81" s="1" t="str">
        <f t="shared" si="31"/>
        <v/>
      </c>
      <c r="BA81" s="1" t="str">
        <f t="shared" si="32"/>
        <v/>
      </c>
      <c r="BB81" s="1" t="str">
        <f t="shared" si="33"/>
        <v/>
      </c>
      <c r="BC81" s="1"/>
      <c r="BD81" s="1" t="str">
        <f t="shared" si="22"/>
        <v/>
      </c>
      <c r="BE81" s="1" t="str">
        <f t="shared" si="23"/>
        <v/>
      </c>
    </row>
    <row r="82" spans="2:57">
      <c r="B82" t="e">
        <f>#REF!</f>
        <v>#REF!</v>
      </c>
      <c r="C82" s="19" t="str">
        <f>IF('הזנת נתונים'!$D84="","",'הזנת נתונים'!C84)</f>
        <v/>
      </c>
      <c r="D82" s="19" t="str">
        <f>IF('הזנת נתונים'!$D84="","",'הזנת נתונים'!D84)</f>
        <v/>
      </c>
      <c r="E82" s="20" t="str">
        <f>IF($D82="","",'הזנת נתונים'!AL84)</f>
        <v/>
      </c>
      <c r="F82" s="20" t="str">
        <f>IF($D82="","",'הזנת נתונים'!AM84)</f>
        <v/>
      </c>
      <c r="G82" s="20" t="str">
        <f>IF($D82="","",'הזנת נתונים'!AN84)</f>
        <v/>
      </c>
      <c r="H82" s="20" t="str">
        <f>IF($D82="","",'הזנת נתונים'!AO84)</f>
        <v/>
      </c>
      <c r="I82" s="20" t="str">
        <f>IF($D82="","",'הזנת נתונים'!AP84)</f>
        <v/>
      </c>
      <c r="J82" s="20" t="str">
        <f>IF($D82="","",'הזנת נתונים'!AV84)</f>
        <v/>
      </c>
      <c r="K82" s="20" t="str">
        <f>IF($D82="","",'הזנת נתונים'!AT84)</f>
        <v/>
      </c>
      <c r="L82" s="20" t="str">
        <f>IF($D82="","",'הזנת נתונים'!AW84)</f>
        <v/>
      </c>
      <c r="M82" s="20" t="str">
        <f>IF($D82="","",'הזנת נתונים'!AX84)</f>
        <v/>
      </c>
      <c r="N82" s="20" t="str">
        <f>IF($D82="","",'הזנת נתונים'!AY84)</f>
        <v/>
      </c>
      <c r="O82" s="20" t="str">
        <f>IF($D82="","",'הזנת נתונים'!AZ84)</f>
        <v/>
      </c>
      <c r="P82" s="20" t="str">
        <f>IF($D82="","",'הזנת נתונים'!BD84)</f>
        <v/>
      </c>
      <c r="Q82" s="20" t="str">
        <f>IF($D82="","",'הזנת נתונים'!BE84)</f>
        <v/>
      </c>
      <c r="R82" s="20" t="str">
        <f>IF($D82="","",'הזנת נתונים'!BF84)</f>
        <v/>
      </c>
      <c r="S82" s="20" t="str">
        <f>IF($D82="","",'הזנת נתונים'!BG84)</f>
        <v/>
      </c>
      <c r="T82" s="20" t="str">
        <f>IF($D82="","",'הזנת נתונים'!BH84)</f>
        <v/>
      </c>
      <c r="U82" s="20" t="str">
        <f>IF($D82="","",'הזנת נתונים'!BI84)</f>
        <v/>
      </c>
      <c r="V82" s="20" t="str">
        <f>IF($D82="","",'הזנת נתונים'!AE84)</f>
        <v/>
      </c>
      <c r="W82" s="20" t="str">
        <f>IF($D82="","",'הזנת נתונים'!BJ84)</f>
        <v/>
      </c>
      <c r="X82" s="20" t="str">
        <f>IF($D82="","",'הזנת נתונים'!BK84)</f>
        <v/>
      </c>
      <c r="Y82" s="37"/>
      <c r="Z82" s="23" t="str">
        <f t="shared" si="13"/>
        <v/>
      </c>
      <c r="AA82" s="37"/>
      <c r="AC82" s="17" t="str">
        <f t="shared" si="24"/>
        <v/>
      </c>
      <c r="AD82" s="17" t="str">
        <f t="shared" si="24"/>
        <v/>
      </c>
      <c r="AF82" s="17" t="str">
        <f t="shared" si="25"/>
        <v/>
      </c>
      <c r="AG82" s="17" t="str">
        <f t="shared" si="25"/>
        <v/>
      </c>
      <c r="AI82" s="17">
        <f t="shared" si="26"/>
        <v>0</v>
      </c>
      <c r="AJ82" s="18"/>
      <c r="AK82" s="18"/>
      <c r="AL82" s="1" t="str">
        <f t="shared" si="34"/>
        <v/>
      </c>
      <c r="AM82" s="1" t="str">
        <f t="shared" si="35"/>
        <v/>
      </c>
      <c r="AN82" s="1" t="str">
        <f t="shared" si="36"/>
        <v/>
      </c>
      <c r="AO82" s="1" t="str">
        <f t="shared" si="27"/>
        <v/>
      </c>
      <c r="AP82" s="1" t="str">
        <f t="shared" si="28"/>
        <v/>
      </c>
      <c r="AQ82" s="1" t="str">
        <f t="shared" si="37"/>
        <v/>
      </c>
      <c r="AR82" s="1" t="str">
        <f>IF($D82="","",IF('הזנת נתונים'!BK84=$AD$27,1,IF(IFERROR(K82/I82,0)&gt;=AR$29,1,0)))</f>
        <v/>
      </c>
      <c r="AS82" s="1" t="str">
        <f t="shared" si="29"/>
        <v/>
      </c>
      <c r="AT82" s="1" t="str">
        <f t="shared" si="38"/>
        <v/>
      </c>
      <c r="AU82" s="1" t="str">
        <f t="shared" si="39"/>
        <v/>
      </c>
      <c r="AV82" s="1" t="str">
        <f t="shared" si="40"/>
        <v/>
      </c>
      <c r="AW82" s="1" t="str">
        <f t="shared" si="30"/>
        <v/>
      </c>
      <c r="AX82" s="1" t="str">
        <f t="shared" si="8"/>
        <v/>
      </c>
      <c r="AY82" s="1" t="str">
        <f t="shared" si="9"/>
        <v/>
      </c>
      <c r="AZ82" s="1" t="str">
        <f t="shared" si="31"/>
        <v/>
      </c>
      <c r="BA82" s="1" t="str">
        <f t="shared" si="32"/>
        <v/>
      </c>
      <c r="BB82" s="1" t="str">
        <f t="shared" si="33"/>
        <v/>
      </c>
      <c r="BC82" s="1"/>
      <c r="BD82" s="1" t="str">
        <f t="shared" si="22"/>
        <v/>
      </c>
      <c r="BE82" s="1" t="str">
        <f t="shared" si="23"/>
        <v/>
      </c>
    </row>
    <row r="83" spans="2:57" ht="15.75" customHeight="1">
      <c r="B83" t="e">
        <f>#REF!</f>
        <v>#REF!</v>
      </c>
      <c r="C83" s="19" t="str">
        <f>IF('הזנת נתונים'!$D85="","",'הזנת נתונים'!C85)</f>
        <v/>
      </c>
      <c r="D83" s="19" t="str">
        <f>IF('הזנת נתונים'!$D85="","",'הזנת נתונים'!D85)</f>
        <v/>
      </c>
      <c r="E83" s="20" t="str">
        <f>IF($D83="","",'הזנת נתונים'!AL85)</f>
        <v/>
      </c>
      <c r="F83" s="20" t="str">
        <f>IF($D83="","",'הזנת נתונים'!AM85)</f>
        <v/>
      </c>
      <c r="G83" s="20" t="str">
        <f>IF($D83="","",'הזנת נתונים'!AN85)</f>
        <v/>
      </c>
      <c r="H83" s="20" t="str">
        <f>IF($D83="","",'הזנת נתונים'!AO85)</f>
        <v/>
      </c>
      <c r="I83" s="20" t="str">
        <f>IF($D83="","",'הזנת נתונים'!AP85)</f>
        <v/>
      </c>
      <c r="J83" s="20" t="str">
        <f>IF($D83="","",'הזנת נתונים'!AV85)</f>
        <v/>
      </c>
      <c r="K83" s="20" t="str">
        <f>IF($D83="","",'הזנת נתונים'!AT85)</f>
        <v/>
      </c>
      <c r="L83" s="20" t="str">
        <f>IF($D83="","",'הזנת נתונים'!AW85)</f>
        <v/>
      </c>
      <c r="M83" s="20" t="str">
        <f>IF($D83="","",'הזנת נתונים'!AX85)</f>
        <v/>
      </c>
      <c r="N83" s="20" t="str">
        <f>IF($D83="","",'הזנת נתונים'!AY85)</f>
        <v/>
      </c>
      <c r="O83" s="20" t="str">
        <f>IF($D83="","",'הזנת נתונים'!AZ85)</f>
        <v/>
      </c>
      <c r="P83" s="20" t="str">
        <f>IF($D83="","",'הזנת נתונים'!BD85)</f>
        <v/>
      </c>
      <c r="Q83" s="20" t="str">
        <f>IF($D83="","",'הזנת נתונים'!BE85)</f>
        <v/>
      </c>
      <c r="R83" s="20" t="str">
        <f>IF($D83="","",'הזנת נתונים'!BF85)</f>
        <v/>
      </c>
      <c r="S83" s="20" t="str">
        <f>IF($D83="","",'הזנת נתונים'!BG85)</f>
        <v/>
      </c>
      <c r="T83" s="20" t="str">
        <f>IF($D83="","",'הזנת נתונים'!BH85)</f>
        <v/>
      </c>
      <c r="U83" s="20" t="str">
        <f>IF($D83="","",'הזנת נתונים'!BI85)</f>
        <v/>
      </c>
      <c r="V83" s="20" t="str">
        <f>IF($D83="","",'הזנת נתונים'!AE85)</f>
        <v/>
      </c>
      <c r="W83" s="20" t="str">
        <f>IF($D83="","",'הזנת נתונים'!BJ85)</f>
        <v/>
      </c>
      <c r="X83" s="20" t="str">
        <f>IF($D83="","",'הזנת נתונים'!BK85)</f>
        <v/>
      </c>
      <c r="Y83" s="37"/>
      <c r="Z83" s="23" t="str">
        <f t="shared" si="13"/>
        <v/>
      </c>
      <c r="AA83" s="37"/>
      <c r="AC83" s="17" t="str">
        <f t="shared" si="24"/>
        <v/>
      </c>
      <c r="AD83" s="17" t="str">
        <f t="shared" si="24"/>
        <v/>
      </c>
      <c r="AF83" s="17" t="str">
        <f t="shared" si="25"/>
        <v/>
      </c>
      <c r="AG83" s="17" t="str">
        <f t="shared" si="25"/>
        <v/>
      </c>
      <c r="AI83" s="17">
        <f t="shared" si="26"/>
        <v>0</v>
      </c>
      <c r="AJ83" s="18"/>
      <c r="AK83" s="18"/>
      <c r="AL83" s="1" t="str">
        <f t="shared" si="34"/>
        <v/>
      </c>
      <c r="AM83" s="1" t="str">
        <f t="shared" si="35"/>
        <v/>
      </c>
      <c r="AN83" s="1" t="str">
        <f t="shared" si="36"/>
        <v/>
      </c>
      <c r="AO83" s="1" t="str">
        <f t="shared" si="27"/>
        <v/>
      </c>
      <c r="AP83" s="1" t="str">
        <f t="shared" si="28"/>
        <v/>
      </c>
      <c r="AQ83" s="1" t="str">
        <f t="shared" si="37"/>
        <v/>
      </c>
      <c r="AR83" s="1" t="str">
        <f>IF($D83="","",IF('הזנת נתונים'!BK85=$AD$27,1,IF(IFERROR(K83/I83,0)&gt;=AR$29,1,0)))</f>
        <v/>
      </c>
      <c r="AS83" s="1" t="str">
        <f t="shared" si="29"/>
        <v/>
      </c>
      <c r="AT83" s="1" t="str">
        <f t="shared" si="38"/>
        <v/>
      </c>
      <c r="AU83" s="1" t="str">
        <f t="shared" si="39"/>
        <v/>
      </c>
      <c r="AV83" s="1" t="str">
        <f t="shared" si="40"/>
        <v/>
      </c>
      <c r="AW83" s="1" t="str">
        <f t="shared" si="30"/>
        <v/>
      </c>
      <c r="AX83" s="1" t="str">
        <f t="shared" si="8"/>
        <v/>
      </c>
      <c r="AY83" s="1" t="str">
        <f t="shared" si="9"/>
        <v/>
      </c>
      <c r="AZ83" s="1" t="str">
        <f t="shared" si="31"/>
        <v/>
      </c>
      <c r="BA83" s="1" t="str">
        <f t="shared" si="32"/>
        <v/>
      </c>
      <c r="BB83" s="1" t="str">
        <f t="shared" si="33"/>
        <v/>
      </c>
      <c r="BC83" s="1"/>
      <c r="BD83" s="1" t="str">
        <f t="shared" si="22"/>
        <v/>
      </c>
      <c r="BE83" s="1" t="str">
        <f t="shared" si="23"/>
        <v/>
      </c>
    </row>
    <row r="84" spans="2:57">
      <c r="B84" t="e">
        <f>#REF!</f>
        <v>#REF!</v>
      </c>
      <c r="C84" s="19" t="str">
        <f>IF('הזנת נתונים'!$D86="","",'הזנת נתונים'!C86)</f>
        <v/>
      </c>
      <c r="D84" s="19" t="str">
        <f>IF('הזנת נתונים'!$D86="","",'הזנת נתונים'!D86)</f>
        <v/>
      </c>
      <c r="E84" s="20" t="str">
        <f>IF($D84="","",'הזנת נתונים'!AL86)</f>
        <v/>
      </c>
      <c r="F84" s="20" t="str">
        <f>IF($D84="","",'הזנת נתונים'!AM86)</f>
        <v/>
      </c>
      <c r="G84" s="20" t="str">
        <f>IF($D84="","",'הזנת נתונים'!AN86)</f>
        <v/>
      </c>
      <c r="H84" s="20" t="str">
        <f>IF($D84="","",'הזנת נתונים'!AO86)</f>
        <v/>
      </c>
      <c r="I84" s="20" t="str">
        <f>IF($D84="","",'הזנת נתונים'!AP86)</f>
        <v/>
      </c>
      <c r="J84" s="20" t="str">
        <f>IF($D84="","",'הזנת נתונים'!AV86)</f>
        <v/>
      </c>
      <c r="K84" s="20" t="str">
        <f>IF($D84="","",'הזנת נתונים'!AT86)</f>
        <v/>
      </c>
      <c r="L84" s="20" t="str">
        <f>IF($D84="","",'הזנת נתונים'!AW86)</f>
        <v/>
      </c>
      <c r="M84" s="20" t="str">
        <f>IF($D84="","",'הזנת נתונים'!AX86)</f>
        <v/>
      </c>
      <c r="N84" s="20" t="str">
        <f>IF($D84="","",'הזנת נתונים'!AY86)</f>
        <v/>
      </c>
      <c r="O84" s="20" t="str">
        <f>IF($D84="","",'הזנת נתונים'!AZ86)</f>
        <v/>
      </c>
      <c r="P84" s="20" t="str">
        <f>IF($D84="","",'הזנת נתונים'!BD86)</f>
        <v/>
      </c>
      <c r="Q84" s="20" t="str">
        <f>IF($D84="","",'הזנת נתונים'!BE86)</f>
        <v/>
      </c>
      <c r="R84" s="20" t="str">
        <f>IF($D84="","",'הזנת נתונים'!BF86)</f>
        <v/>
      </c>
      <c r="S84" s="20" t="str">
        <f>IF($D84="","",'הזנת נתונים'!BG86)</f>
        <v/>
      </c>
      <c r="T84" s="20" t="str">
        <f>IF($D84="","",'הזנת נתונים'!BH86)</f>
        <v/>
      </c>
      <c r="U84" s="20" t="str">
        <f>IF($D84="","",'הזנת נתונים'!BI86)</f>
        <v/>
      </c>
      <c r="V84" s="20" t="str">
        <f>IF($D84="","",'הזנת נתונים'!AE86)</f>
        <v/>
      </c>
      <c r="W84" s="20" t="str">
        <f>IF($D84="","",'הזנת נתונים'!BJ86)</f>
        <v/>
      </c>
      <c r="X84" s="20" t="str">
        <f>IF($D84="","",'הזנת נתונים'!BK86)</f>
        <v/>
      </c>
      <c r="Y84" s="37"/>
      <c r="Z84" s="23" t="str">
        <f t="shared" si="13"/>
        <v/>
      </c>
      <c r="AA84" s="37"/>
      <c r="AC84" s="17" t="str">
        <f t="shared" si="24"/>
        <v/>
      </c>
      <c r="AD84" s="17" t="str">
        <f t="shared" si="24"/>
        <v/>
      </c>
      <c r="AF84" s="17" t="str">
        <f t="shared" si="25"/>
        <v/>
      </c>
      <c r="AG84" s="17" t="str">
        <f t="shared" si="25"/>
        <v/>
      </c>
      <c r="AI84" s="17">
        <f t="shared" si="26"/>
        <v>0</v>
      </c>
      <c r="AJ84" s="18"/>
      <c r="AK84" s="18"/>
      <c r="AL84" s="1" t="str">
        <f t="shared" si="34"/>
        <v/>
      </c>
      <c r="AM84" s="1" t="str">
        <f t="shared" si="35"/>
        <v/>
      </c>
      <c r="AN84" s="1" t="str">
        <f t="shared" si="36"/>
        <v/>
      </c>
      <c r="AO84" s="1" t="str">
        <f t="shared" si="27"/>
        <v/>
      </c>
      <c r="AP84" s="1" t="str">
        <f t="shared" si="28"/>
        <v/>
      </c>
      <c r="AQ84" s="1" t="str">
        <f t="shared" si="37"/>
        <v/>
      </c>
      <c r="AR84" s="1" t="str">
        <f>IF($D84="","",IF('הזנת נתונים'!BK86=$AD$27,1,IF(IFERROR(K84/I84,0)&gt;=AR$29,1,0)))</f>
        <v/>
      </c>
      <c r="AS84" s="1" t="str">
        <f t="shared" si="29"/>
        <v/>
      </c>
      <c r="AT84" s="1" t="str">
        <f t="shared" si="38"/>
        <v/>
      </c>
      <c r="AU84" s="1" t="str">
        <f t="shared" si="39"/>
        <v/>
      </c>
      <c r="AV84" s="1" t="str">
        <f t="shared" si="40"/>
        <v/>
      </c>
      <c r="AW84" s="1" t="str">
        <f t="shared" si="30"/>
        <v/>
      </c>
      <c r="AX84" s="1" t="str">
        <f t="shared" si="8"/>
        <v/>
      </c>
      <c r="AY84" s="1" t="str">
        <f t="shared" si="9"/>
        <v/>
      </c>
      <c r="AZ84" s="1" t="str">
        <f t="shared" si="31"/>
        <v/>
      </c>
      <c r="BA84" s="1" t="str">
        <f t="shared" si="32"/>
        <v/>
      </c>
      <c r="BB84" s="1" t="str">
        <f t="shared" si="33"/>
        <v/>
      </c>
      <c r="BC84" s="1"/>
      <c r="BD84" s="1" t="str">
        <f t="shared" si="22"/>
        <v/>
      </c>
      <c r="BE84" s="1" t="str">
        <f t="shared" si="23"/>
        <v/>
      </c>
    </row>
    <row r="85" spans="2:57">
      <c r="B85" t="e">
        <f>#REF!</f>
        <v>#REF!</v>
      </c>
      <c r="C85" s="19" t="str">
        <f>IF('הזנת נתונים'!$D87="","",'הזנת נתונים'!C87)</f>
        <v/>
      </c>
      <c r="D85" s="19" t="str">
        <f>IF('הזנת נתונים'!$D87="","",'הזנת נתונים'!D87)</f>
        <v/>
      </c>
      <c r="E85" s="20" t="str">
        <f>IF($D85="","",'הזנת נתונים'!AL87)</f>
        <v/>
      </c>
      <c r="F85" s="20" t="str">
        <f>IF($D85="","",'הזנת נתונים'!AM87)</f>
        <v/>
      </c>
      <c r="G85" s="20" t="str">
        <f>IF($D85="","",'הזנת נתונים'!AN87)</f>
        <v/>
      </c>
      <c r="H85" s="20" t="str">
        <f>IF($D85="","",'הזנת נתונים'!AO87)</f>
        <v/>
      </c>
      <c r="I85" s="20" t="str">
        <f>IF($D85="","",'הזנת נתונים'!AP87)</f>
        <v/>
      </c>
      <c r="J85" s="20" t="str">
        <f>IF($D85="","",'הזנת נתונים'!AV87)</f>
        <v/>
      </c>
      <c r="K85" s="20" t="str">
        <f>IF($D85="","",'הזנת נתונים'!AT87)</f>
        <v/>
      </c>
      <c r="L85" s="20" t="str">
        <f>IF($D85="","",'הזנת נתונים'!AW87)</f>
        <v/>
      </c>
      <c r="M85" s="20" t="str">
        <f>IF($D85="","",'הזנת נתונים'!AX87)</f>
        <v/>
      </c>
      <c r="N85" s="20" t="str">
        <f>IF($D85="","",'הזנת נתונים'!AY87)</f>
        <v/>
      </c>
      <c r="O85" s="20" t="str">
        <f>IF($D85="","",'הזנת נתונים'!AZ87)</f>
        <v/>
      </c>
      <c r="P85" s="20" t="str">
        <f>IF($D85="","",'הזנת נתונים'!BD87)</f>
        <v/>
      </c>
      <c r="Q85" s="20" t="str">
        <f>IF($D85="","",'הזנת נתונים'!BE87)</f>
        <v/>
      </c>
      <c r="R85" s="20" t="str">
        <f>IF($D85="","",'הזנת נתונים'!BF87)</f>
        <v/>
      </c>
      <c r="S85" s="20" t="str">
        <f>IF($D85="","",'הזנת נתונים'!BG87)</f>
        <v/>
      </c>
      <c r="T85" s="20" t="str">
        <f>IF($D85="","",'הזנת נתונים'!BH87)</f>
        <v/>
      </c>
      <c r="U85" s="20" t="str">
        <f>IF($D85="","",'הזנת נתונים'!BI87)</f>
        <v/>
      </c>
      <c r="V85" s="20" t="str">
        <f>IF($D85="","",'הזנת נתונים'!AE87)</f>
        <v/>
      </c>
      <c r="W85" s="20" t="str">
        <f>IF($D85="","",'הזנת נתונים'!BJ87)</f>
        <v/>
      </c>
      <c r="X85" s="20" t="str">
        <f>IF($D85="","",'הזנת נתונים'!BK87)</f>
        <v/>
      </c>
      <c r="Y85" s="37"/>
      <c r="Z85" s="23" t="str">
        <f t="shared" si="13"/>
        <v/>
      </c>
      <c r="AA85" s="37"/>
      <c r="AC85" s="17" t="str">
        <f t="shared" si="24"/>
        <v/>
      </c>
      <c r="AD85" s="17" t="str">
        <f t="shared" si="24"/>
        <v/>
      </c>
      <c r="AF85" s="17" t="str">
        <f t="shared" si="25"/>
        <v/>
      </c>
      <c r="AG85" s="17" t="str">
        <f t="shared" si="25"/>
        <v/>
      </c>
      <c r="AI85" s="17">
        <f t="shared" si="26"/>
        <v>0</v>
      </c>
      <c r="AJ85" s="18"/>
      <c r="AK85" s="18"/>
      <c r="AL85" s="1" t="str">
        <f t="shared" si="34"/>
        <v/>
      </c>
      <c r="AM85" s="1" t="str">
        <f t="shared" si="35"/>
        <v/>
      </c>
      <c r="AN85" s="1" t="str">
        <f t="shared" si="36"/>
        <v/>
      </c>
      <c r="AO85" s="1" t="str">
        <f t="shared" si="27"/>
        <v/>
      </c>
      <c r="AP85" s="1" t="str">
        <f t="shared" si="28"/>
        <v/>
      </c>
      <c r="AQ85" s="1" t="str">
        <f t="shared" si="37"/>
        <v/>
      </c>
      <c r="AR85" s="1" t="str">
        <f>IF($D85="","",IF('הזנת נתונים'!BK87=$AD$27,1,IF(IFERROR(K85/I85,0)&gt;=AR$29,1,0)))</f>
        <v/>
      </c>
      <c r="AS85" s="1" t="str">
        <f t="shared" si="29"/>
        <v/>
      </c>
      <c r="AT85" s="1" t="str">
        <f t="shared" si="38"/>
        <v/>
      </c>
      <c r="AU85" s="1" t="str">
        <f t="shared" si="39"/>
        <v/>
      </c>
      <c r="AV85" s="1" t="str">
        <f t="shared" si="40"/>
        <v/>
      </c>
      <c r="AW85" s="1" t="str">
        <f t="shared" si="30"/>
        <v/>
      </c>
      <c r="AX85" s="1" t="str">
        <f t="shared" si="8"/>
        <v/>
      </c>
      <c r="AY85" s="1" t="str">
        <f t="shared" si="9"/>
        <v/>
      </c>
      <c r="AZ85" s="1" t="str">
        <f t="shared" si="31"/>
        <v/>
      </c>
      <c r="BA85" s="1" t="str">
        <f t="shared" si="32"/>
        <v/>
      </c>
      <c r="BB85" s="1" t="str">
        <f t="shared" si="33"/>
        <v/>
      </c>
      <c r="BC85" s="1"/>
      <c r="BD85" s="1" t="str">
        <f t="shared" si="22"/>
        <v/>
      </c>
      <c r="BE85" s="1" t="str">
        <f t="shared" si="23"/>
        <v/>
      </c>
    </row>
    <row r="86" spans="2:57" ht="15.75" customHeight="1">
      <c r="B86" t="e">
        <f>#REF!</f>
        <v>#REF!</v>
      </c>
      <c r="C86" s="19" t="str">
        <f>IF('הזנת נתונים'!$D88="","",'הזנת נתונים'!C88)</f>
        <v/>
      </c>
      <c r="D86" s="19" t="str">
        <f>IF('הזנת נתונים'!$D88="","",'הזנת נתונים'!D88)</f>
        <v/>
      </c>
      <c r="E86" s="20" t="str">
        <f>IF($D86="","",'הזנת נתונים'!AL88)</f>
        <v/>
      </c>
      <c r="F86" s="20" t="str">
        <f>IF($D86="","",'הזנת נתונים'!AM88)</f>
        <v/>
      </c>
      <c r="G86" s="20" t="str">
        <f>IF($D86="","",'הזנת נתונים'!AN88)</f>
        <v/>
      </c>
      <c r="H86" s="20" t="str">
        <f>IF($D86="","",'הזנת נתונים'!AO88)</f>
        <v/>
      </c>
      <c r="I86" s="20" t="str">
        <f>IF($D86="","",'הזנת נתונים'!AP88)</f>
        <v/>
      </c>
      <c r="J86" s="20" t="str">
        <f>IF($D86="","",'הזנת נתונים'!AV88)</f>
        <v/>
      </c>
      <c r="K86" s="20" t="str">
        <f>IF($D86="","",'הזנת נתונים'!AT88)</f>
        <v/>
      </c>
      <c r="L86" s="20" t="str">
        <f>IF($D86="","",'הזנת נתונים'!AW88)</f>
        <v/>
      </c>
      <c r="M86" s="20" t="str">
        <f>IF($D86="","",'הזנת נתונים'!AX88)</f>
        <v/>
      </c>
      <c r="N86" s="20" t="str">
        <f>IF($D86="","",'הזנת נתונים'!AY88)</f>
        <v/>
      </c>
      <c r="O86" s="20" t="str">
        <f>IF($D86="","",'הזנת נתונים'!AZ88)</f>
        <v/>
      </c>
      <c r="P86" s="20" t="str">
        <f>IF($D86="","",'הזנת נתונים'!BD88)</f>
        <v/>
      </c>
      <c r="Q86" s="20" t="str">
        <f>IF($D86="","",'הזנת נתונים'!BE88)</f>
        <v/>
      </c>
      <c r="R86" s="20" t="str">
        <f>IF($D86="","",'הזנת נתונים'!BF88)</f>
        <v/>
      </c>
      <c r="S86" s="20" t="str">
        <f>IF($D86="","",'הזנת נתונים'!BG88)</f>
        <v/>
      </c>
      <c r="T86" s="20" t="str">
        <f>IF($D86="","",'הזנת נתונים'!BH88)</f>
        <v/>
      </c>
      <c r="U86" s="20" t="str">
        <f>IF($D86="","",'הזנת נתונים'!BI88)</f>
        <v/>
      </c>
      <c r="V86" s="20" t="str">
        <f>IF($D86="","",'הזנת נתונים'!AE88)</f>
        <v/>
      </c>
      <c r="W86" s="20" t="str">
        <f>IF($D86="","",'הזנת נתונים'!BJ88)</f>
        <v/>
      </c>
      <c r="X86" s="20" t="str">
        <f>IF($D86="","",'הזנת נתונים'!BK88)</f>
        <v/>
      </c>
      <c r="Y86" s="37"/>
      <c r="Z86" s="23" t="str">
        <f t="shared" si="13"/>
        <v/>
      </c>
      <c r="AA86" s="37"/>
      <c r="AC86" s="17" t="str">
        <f t="shared" si="24"/>
        <v/>
      </c>
      <c r="AD86" s="17" t="str">
        <f t="shared" si="24"/>
        <v/>
      </c>
      <c r="AF86" s="17" t="str">
        <f t="shared" si="25"/>
        <v/>
      </c>
      <c r="AG86" s="17" t="str">
        <f t="shared" si="25"/>
        <v/>
      </c>
      <c r="AI86" s="17">
        <f t="shared" si="26"/>
        <v>0</v>
      </c>
      <c r="AJ86" s="18"/>
      <c r="AK86" s="18"/>
      <c r="AL86" s="1" t="str">
        <f t="shared" si="34"/>
        <v/>
      </c>
      <c r="AM86" s="1" t="str">
        <f t="shared" si="35"/>
        <v/>
      </c>
      <c r="AN86" s="1" t="str">
        <f t="shared" si="36"/>
        <v/>
      </c>
      <c r="AO86" s="1" t="str">
        <f t="shared" si="27"/>
        <v/>
      </c>
      <c r="AP86" s="1" t="str">
        <f t="shared" si="28"/>
        <v/>
      </c>
      <c r="AQ86" s="1" t="str">
        <f t="shared" si="37"/>
        <v/>
      </c>
      <c r="AR86" s="1" t="str">
        <f>IF($D86="","",IF('הזנת נתונים'!BK88=$AD$27,1,IF(IFERROR(K86/I86,0)&gt;=AR$29,1,0)))</f>
        <v/>
      </c>
      <c r="AS86" s="1" t="str">
        <f t="shared" si="29"/>
        <v/>
      </c>
      <c r="AT86" s="1" t="str">
        <f t="shared" si="38"/>
        <v/>
      </c>
      <c r="AU86" s="1" t="str">
        <f t="shared" si="39"/>
        <v/>
      </c>
      <c r="AV86" s="1" t="str">
        <f t="shared" si="40"/>
        <v/>
      </c>
      <c r="AW86" s="1" t="str">
        <f t="shared" si="30"/>
        <v/>
      </c>
      <c r="AX86" s="1" t="str">
        <f t="shared" si="8"/>
        <v/>
      </c>
      <c r="AY86" s="1" t="str">
        <f t="shared" si="9"/>
        <v/>
      </c>
      <c r="AZ86" s="1" t="str">
        <f t="shared" si="31"/>
        <v/>
      </c>
      <c r="BA86" s="1" t="str">
        <f t="shared" si="32"/>
        <v/>
      </c>
      <c r="BB86" s="1" t="str">
        <f t="shared" si="33"/>
        <v/>
      </c>
      <c r="BC86" s="1"/>
      <c r="BD86" s="1" t="str">
        <f t="shared" si="22"/>
        <v/>
      </c>
      <c r="BE86" s="1" t="str">
        <f t="shared" si="23"/>
        <v/>
      </c>
    </row>
    <row r="87" spans="2:57">
      <c r="B87" t="e">
        <f>#REF!</f>
        <v>#REF!</v>
      </c>
      <c r="C87" s="19" t="str">
        <f>IF('הזנת נתונים'!$D89="","",'הזנת נתונים'!C89)</f>
        <v/>
      </c>
      <c r="D87" s="19" t="str">
        <f>IF('הזנת נתונים'!$D89="","",'הזנת נתונים'!D89)</f>
        <v/>
      </c>
      <c r="E87" s="20" t="str">
        <f>IF($D87="","",'הזנת נתונים'!AL89)</f>
        <v/>
      </c>
      <c r="F87" s="20" t="str">
        <f>IF($D87="","",'הזנת נתונים'!AM89)</f>
        <v/>
      </c>
      <c r="G87" s="20" t="str">
        <f>IF($D87="","",'הזנת נתונים'!AN89)</f>
        <v/>
      </c>
      <c r="H87" s="20" t="str">
        <f>IF($D87="","",'הזנת נתונים'!AO89)</f>
        <v/>
      </c>
      <c r="I87" s="20" t="str">
        <f>IF($D87="","",'הזנת נתונים'!AP89)</f>
        <v/>
      </c>
      <c r="J87" s="20" t="str">
        <f>IF($D87="","",'הזנת נתונים'!AV89)</f>
        <v/>
      </c>
      <c r="K87" s="20" t="str">
        <f>IF($D87="","",'הזנת נתונים'!AT89)</f>
        <v/>
      </c>
      <c r="L87" s="20" t="str">
        <f>IF($D87="","",'הזנת נתונים'!AW89)</f>
        <v/>
      </c>
      <c r="M87" s="20" t="str">
        <f>IF($D87="","",'הזנת נתונים'!AX89)</f>
        <v/>
      </c>
      <c r="N87" s="20" t="str">
        <f>IF($D87="","",'הזנת נתונים'!AY89)</f>
        <v/>
      </c>
      <c r="O87" s="20" t="str">
        <f>IF($D87="","",'הזנת נתונים'!AZ89)</f>
        <v/>
      </c>
      <c r="P87" s="20" t="str">
        <f>IF($D87="","",'הזנת נתונים'!BD89)</f>
        <v/>
      </c>
      <c r="Q87" s="20" t="str">
        <f>IF($D87="","",'הזנת נתונים'!BE89)</f>
        <v/>
      </c>
      <c r="R87" s="20" t="str">
        <f>IF($D87="","",'הזנת נתונים'!BF89)</f>
        <v/>
      </c>
      <c r="S87" s="20" t="str">
        <f>IF($D87="","",'הזנת נתונים'!BG89)</f>
        <v/>
      </c>
      <c r="T87" s="20" t="str">
        <f>IF($D87="","",'הזנת נתונים'!BH89)</f>
        <v/>
      </c>
      <c r="U87" s="20" t="str">
        <f>IF($D87="","",'הזנת נתונים'!BI89)</f>
        <v/>
      </c>
      <c r="V87" s="20" t="str">
        <f>IF($D87="","",'הזנת נתונים'!AE89)</f>
        <v/>
      </c>
      <c r="W87" s="20" t="str">
        <f>IF($D87="","",'הזנת נתונים'!BJ89)</f>
        <v/>
      </c>
      <c r="X87" s="20" t="str">
        <f>IF($D87="","",'הזנת נתונים'!BK89)</f>
        <v/>
      </c>
      <c r="Y87" s="37"/>
      <c r="Z87" s="23" t="str">
        <f t="shared" si="13"/>
        <v/>
      </c>
      <c r="AA87" s="37"/>
      <c r="AC87" s="17" t="str">
        <f t="shared" si="24"/>
        <v/>
      </c>
      <c r="AD87" s="17" t="str">
        <f t="shared" si="24"/>
        <v/>
      </c>
      <c r="AF87" s="17" t="str">
        <f t="shared" si="25"/>
        <v/>
      </c>
      <c r="AG87" s="17" t="str">
        <f t="shared" si="25"/>
        <v/>
      </c>
      <c r="AI87" s="17">
        <f t="shared" si="26"/>
        <v>0</v>
      </c>
      <c r="AJ87" s="18"/>
      <c r="AK87" s="18"/>
      <c r="AL87" s="1" t="str">
        <f t="shared" si="34"/>
        <v/>
      </c>
      <c r="AM87" s="1" t="str">
        <f t="shared" si="35"/>
        <v/>
      </c>
      <c r="AN87" s="1" t="str">
        <f t="shared" si="36"/>
        <v/>
      </c>
      <c r="AO87" s="1" t="str">
        <f t="shared" si="27"/>
        <v/>
      </c>
      <c r="AP87" s="1" t="str">
        <f t="shared" si="28"/>
        <v/>
      </c>
      <c r="AQ87" s="1" t="str">
        <f t="shared" si="37"/>
        <v/>
      </c>
      <c r="AR87" s="1" t="str">
        <f>IF($D87="","",IF('הזנת נתונים'!BK89=$AD$27,1,IF(IFERROR(K87/I87,0)&gt;=AR$29,1,0)))</f>
        <v/>
      </c>
      <c r="AS87" s="1" t="str">
        <f t="shared" si="29"/>
        <v/>
      </c>
      <c r="AT87" s="1" t="str">
        <f t="shared" si="38"/>
        <v/>
      </c>
      <c r="AU87" s="1" t="str">
        <f t="shared" si="39"/>
        <v/>
      </c>
      <c r="AV87" s="1" t="str">
        <f t="shared" si="40"/>
        <v/>
      </c>
      <c r="AW87" s="1" t="str">
        <f t="shared" si="30"/>
        <v/>
      </c>
      <c r="AX87" s="1" t="str">
        <f t="shared" si="8"/>
        <v/>
      </c>
      <c r="AY87" s="1" t="str">
        <f t="shared" si="9"/>
        <v/>
      </c>
      <c r="AZ87" s="1" t="str">
        <f t="shared" si="31"/>
        <v/>
      </c>
      <c r="BA87" s="1" t="str">
        <f t="shared" si="32"/>
        <v/>
      </c>
      <c r="BB87" s="1" t="str">
        <f t="shared" si="33"/>
        <v/>
      </c>
      <c r="BC87" s="1"/>
      <c r="BD87" s="1" t="str">
        <f t="shared" si="22"/>
        <v/>
      </c>
      <c r="BE87" s="1" t="str">
        <f t="shared" si="23"/>
        <v/>
      </c>
    </row>
    <row r="88" spans="2:57">
      <c r="B88" t="e">
        <f>#REF!</f>
        <v>#REF!</v>
      </c>
      <c r="C88" s="19" t="str">
        <f>IF('הזנת נתונים'!$D90="","",'הזנת נתונים'!C90)</f>
        <v/>
      </c>
      <c r="D88" s="19" t="str">
        <f>IF('הזנת נתונים'!$D90="","",'הזנת נתונים'!D90)</f>
        <v/>
      </c>
      <c r="E88" s="20" t="str">
        <f>IF($D88="","",'הזנת נתונים'!AL90)</f>
        <v/>
      </c>
      <c r="F88" s="20" t="str">
        <f>IF($D88="","",'הזנת נתונים'!AM90)</f>
        <v/>
      </c>
      <c r="G88" s="20" t="str">
        <f>IF($D88="","",'הזנת נתונים'!AN90)</f>
        <v/>
      </c>
      <c r="H88" s="20" t="str">
        <f>IF($D88="","",'הזנת נתונים'!AO90)</f>
        <v/>
      </c>
      <c r="I88" s="20" t="str">
        <f>IF($D88="","",'הזנת נתונים'!AP90)</f>
        <v/>
      </c>
      <c r="J88" s="20" t="str">
        <f>IF($D88="","",'הזנת נתונים'!AV90)</f>
        <v/>
      </c>
      <c r="K88" s="20" t="str">
        <f>IF($D88="","",'הזנת נתונים'!AT90)</f>
        <v/>
      </c>
      <c r="L88" s="20" t="str">
        <f>IF($D88="","",'הזנת נתונים'!AW90)</f>
        <v/>
      </c>
      <c r="M88" s="20" t="str">
        <f>IF($D88="","",'הזנת נתונים'!AX90)</f>
        <v/>
      </c>
      <c r="N88" s="20" t="str">
        <f>IF($D88="","",'הזנת נתונים'!AY90)</f>
        <v/>
      </c>
      <c r="O88" s="20" t="str">
        <f>IF($D88="","",'הזנת נתונים'!AZ90)</f>
        <v/>
      </c>
      <c r="P88" s="20" t="str">
        <f>IF($D88="","",'הזנת נתונים'!BD90)</f>
        <v/>
      </c>
      <c r="Q88" s="20" t="str">
        <f>IF($D88="","",'הזנת נתונים'!BE90)</f>
        <v/>
      </c>
      <c r="R88" s="20" t="str">
        <f>IF($D88="","",'הזנת נתונים'!BF90)</f>
        <v/>
      </c>
      <c r="S88" s="20" t="str">
        <f>IF($D88="","",'הזנת נתונים'!BG90)</f>
        <v/>
      </c>
      <c r="T88" s="20" t="str">
        <f>IF($D88="","",'הזנת נתונים'!BH90)</f>
        <v/>
      </c>
      <c r="U88" s="20" t="str">
        <f>IF($D88="","",'הזנת נתונים'!BI90)</f>
        <v/>
      </c>
      <c r="V88" s="20" t="str">
        <f>IF($D88="","",'הזנת נתונים'!AE90)</f>
        <v/>
      </c>
      <c r="W88" s="20" t="str">
        <f>IF($D88="","",'הזנת נתונים'!BJ90)</f>
        <v/>
      </c>
      <c r="X88" s="20" t="str">
        <f>IF($D88="","",'הזנת נתונים'!BK90)</f>
        <v/>
      </c>
      <c r="Y88" s="37"/>
      <c r="Z88" s="23" t="str">
        <f t="shared" si="13"/>
        <v/>
      </c>
      <c r="AA88" s="37"/>
      <c r="AC88" s="17" t="str">
        <f t="shared" si="24"/>
        <v/>
      </c>
      <c r="AD88" s="17" t="str">
        <f t="shared" si="24"/>
        <v/>
      </c>
      <c r="AF88" s="17" t="str">
        <f t="shared" si="25"/>
        <v/>
      </c>
      <c r="AG88" s="17" t="str">
        <f t="shared" si="25"/>
        <v/>
      </c>
      <c r="AI88" s="17">
        <f t="shared" si="26"/>
        <v>0</v>
      </c>
      <c r="AJ88" s="18"/>
      <c r="AK88" s="18"/>
      <c r="AL88" s="1" t="str">
        <f t="shared" si="34"/>
        <v/>
      </c>
      <c r="AM88" s="1" t="str">
        <f t="shared" si="35"/>
        <v/>
      </c>
      <c r="AN88" s="1" t="str">
        <f t="shared" si="36"/>
        <v/>
      </c>
      <c r="AO88" s="1" t="str">
        <f t="shared" si="27"/>
        <v/>
      </c>
      <c r="AP88" s="1" t="str">
        <f t="shared" si="28"/>
        <v/>
      </c>
      <c r="AQ88" s="1" t="str">
        <f t="shared" si="37"/>
        <v/>
      </c>
      <c r="AR88" s="1" t="str">
        <f>IF($D88="","",IF('הזנת נתונים'!BK90=$AD$27,1,IF(IFERROR(K88/I88,0)&gt;=AR$29,1,0)))</f>
        <v/>
      </c>
      <c r="AS88" s="1" t="str">
        <f t="shared" si="29"/>
        <v/>
      </c>
      <c r="AT88" s="1" t="str">
        <f t="shared" si="38"/>
        <v/>
      </c>
      <c r="AU88" s="1" t="str">
        <f t="shared" si="39"/>
        <v/>
      </c>
      <c r="AV88" s="1" t="str">
        <f t="shared" si="40"/>
        <v/>
      </c>
      <c r="AW88" s="1" t="str">
        <f t="shared" si="30"/>
        <v/>
      </c>
      <c r="AX88" s="1" t="str">
        <f t="shared" si="8"/>
        <v/>
      </c>
      <c r="AY88" s="1" t="str">
        <f t="shared" si="9"/>
        <v/>
      </c>
      <c r="AZ88" s="1" t="str">
        <f t="shared" si="31"/>
        <v/>
      </c>
      <c r="BA88" s="1" t="str">
        <f t="shared" si="32"/>
        <v/>
      </c>
      <c r="BB88" s="1" t="str">
        <f t="shared" si="33"/>
        <v/>
      </c>
      <c r="BC88" s="1"/>
      <c r="BD88" s="1" t="str">
        <f t="shared" si="22"/>
        <v/>
      </c>
      <c r="BE88" s="1" t="str">
        <f t="shared" si="23"/>
        <v/>
      </c>
    </row>
    <row r="89" spans="2:57" ht="15.75" customHeight="1">
      <c r="B89" t="e">
        <f>#REF!</f>
        <v>#REF!</v>
      </c>
      <c r="C89" s="19" t="str">
        <f>IF('הזנת נתונים'!$D91="","",'הזנת נתונים'!C91)</f>
        <v/>
      </c>
      <c r="D89" s="19" t="str">
        <f>IF('הזנת נתונים'!$D91="","",'הזנת נתונים'!D91)</f>
        <v/>
      </c>
      <c r="E89" s="20" t="str">
        <f>IF($D89="","",'הזנת נתונים'!AL91)</f>
        <v/>
      </c>
      <c r="F89" s="20" t="str">
        <f>IF($D89="","",'הזנת נתונים'!AM91)</f>
        <v/>
      </c>
      <c r="G89" s="20" t="str">
        <f>IF($D89="","",'הזנת נתונים'!AN91)</f>
        <v/>
      </c>
      <c r="H89" s="20" t="str">
        <f>IF($D89="","",'הזנת נתונים'!AO91)</f>
        <v/>
      </c>
      <c r="I89" s="20" t="str">
        <f>IF($D89="","",'הזנת נתונים'!AP91)</f>
        <v/>
      </c>
      <c r="J89" s="20" t="str">
        <f>IF($D89="","",'הזנת נתונים'!AV91)</f>
        <v/>
      </c>
      <c r="K89" s="20" t="str">
        <f>IF($D89="","",'הזנת נתונים'!AT91)</f>
        <v/>
      </c>
      <c r="L89" s="20" t="str">
        <f>IF($D89="","",'הזנת נתונים'!AW91)</f>
        <v/>
      </c>
      <c r="M89" s="20" t="str">
        <f>IF($D89="","",'הזנת נתונים'!AX91)</f>
        <v/>
      </c>
      <c r="N89" s="20" t="str">
        <f>IF($D89="","",'הזנת נתונים'!AY91)</f>
        <v/>
      </c>
      <c r="O89" s="20" t="str">
        <f>IF($D89="","",'הזנת נתונים'!AZ91)</f>
        <v/>
      </c>
      <c r="P89" s="20" t="str">
        <f>IF($D89="","",'הזנת נתונים'!BD91)</f>
        <v/>
      </c>
      <c r="Q89" s="20" t="str">
        <f>IF($D89="","",'הזנת נתונים'!BE91)</f>
        <v/>
      </c>
      <c r="R89" s="20" t="str">
        <f>IF($D89="","",'הזנת נתונים'!BF91)</f>
        <v/>
      </c>
      <c r="S89" s="20" t="str">
        <f>IF($D89="","",'הזנת נתונים'!BG91)</f>
        <v/>
      </c>
      <c r="T89" s="20" t="str">
        <f>IF($D89="","",'הזנת נתונים'!BH91)</f>
        <v/>
      </c>
      <c r="U89" s="20" t="str">
        <f>IF($D89="","",'הזנת נתונים'!BI91)</f>
        <v/>
      </c>
      <c r="V89" s="20" t="str">
        <f>IF($D89="","",'הזנת נתונים'!AE91)</f>
        <v/>
      </c>
      <c r="W89" s="20" t="str">
        <f>IF($D89="","",'הזנת נתונים'!BJ91)</f>
        <v/>
      </c>
      <c r="X89" s="20" t="str">
        <f>IF($D89="","",'הזנת נתונים'!BK91)</f>
        <v/>
      </c>
      <c r="Y89" s="37"/>
      <c r="Z89" s="23" t="str">
        <f t="shared" si="13"/>
        <v/>
      </c>
      <c r="AA89" s="37"/>
      <c r="AC89" s="17" t="str">
        <f t="shared" si="24"/>
        <v/>
      </c>
      <c r="AD89" s="17" t="str">
        <f t="shared" si="24"/>
        <v/>
      </c>
      <c r="AF89" s="17" t="str">
        <f t="shared" si="25"/>
        <v/>
      </c>
      <c r="AG89" s="17" t="str">
        <f t="shared" si="25"/>
        <v/>
      </c>
      <c r="AI89" s="17">
        <f t="shared" si="26"/>
        <v>0</v>
      </c>
      <c r="AJ89" s="18"/>
      <c r="AK89" s="18"/>
      <c r="AL89" s="1" t="str">
        <f t="shared" si="34"/>
        <v/>
      </c>
      <c r="AM89" s="1" t="str">
        <f t="shared" si="35"/>
        <v/>
      </c>
      <c r="AN89" s="1" t="str">
        <f t="shared" si="36"/>
        <v/>
      </c>
      <c r="AO89" s="1" t="str">
        <f t="shared" si="27"/>
        <v/>
      </c>
      <c r="AP89" s="1" t="str">
        <f t="shared" si="28"/>
        <v/>
      </c>
      <c r="AQ89" s="1" t="str">
        <f t="shared" si="37"/>
        <v/>
      </c>
      <c r="AR89" s="1" t="str">
        <f>IF($D89="","",IF('הזנת נתונים'!BK91=$AD$27,1,IF(IFERROR(K89/I89,0)&gt;=AR$29,1,0)))</f>
        <v/>
      </c>
      <c r="AS89" s="1" t="str">
        <f t="shared" si="29"/>
        <v/>
      </c>
      <c r="AT89" s="1" t="str">
        <f t="shared" si="38"/>
        <v/>
      </c>
      <c r="AU89" s="1" t="str">
        <f t="shared" si="39"/>
        <v/>
      </c>
      <c r="AV89" s="1" t="str">
        <f t="shared" si="40"/>
        <v/>
      </c>
      <c r="AW89" s="1" t="str">
        <f t="shared" si="30"/>
        <v/>
      </c>
      <c r="AX89" s="1" t="str">
        <f t="shared" si="8"/>
        <v/>
      </c>
      <c r="AY89" s="1" t="str">
        <f t="shared" si="9"/>
        <v/>
      </c>
      <c r="AZ89" s="1" t="str">
        <f t="shared" si="31"/>
        <v/>
      </c>
      <c r="BA89" s="1" t="str">
        <f t="shared" si="32"/>
        <v/>
      </c>
      <c r="BB89" s="1" t="str">
        <f t="shared" si="33"/>
        <v/>
      </c>
      <c r="BC89" s="1"/>
      <c r="BD89" s="1" t="str">
        <f t="shared" si="22"/>
        <v/>
      </c>
      <c r="BE89" s="1" t="str">
        <f t="shared" si="23"/>
        <v/>
      </c>
    </row>
    <row r="90" spans="2:57">
      <c r="B90" t="e">
        <f>#REF!</f>
        <v>#REF!</v>
      </c>
      <c r="C90" s="19" t="str">
        <f>IF('הזנת נתונים'!$D92="","",'הזנת נתונים'!C92)</f>
        <v/>
      </c>
      <c r="D90" s="19" t="str">
        <f>IF('הזנת נתונים'!$D92="","",'הזנת נתונים'!D92)</f>
        <v/>
      </c>
      <c r="E90" s="20" t="str">
        <f>IF($D90="","",'הזנת נתונים'!AL92)</f>
        <v/>
      </c>
      <c r="F90" s="20" t="str">
        <f>IF($D90="","",'הזנת נתונים'!AM92)</f>
        <v/>
      </c>
      <c r="G90" s="20" t="str">
        <f>IF($D90="","",'הזנת נתונים'!AN92)</f>
        <v/>
      </c>
      <c r="H90" s="20" t="str">
        <f>IF($D90="","",'הזנת נתונים'!AO92)</f>
        <v/>
      </c>
      <c r="I90" s="20" t="str">
        <f>IF($D90="","",'הזנת נתונים'!AP92)</f>
        <v/>
      </c>
      <c r="J90" s="20" t="str">
        <f>IF($D90="","",'הזנת נתונים'!AV92)</f>
        <v/>
      </c>
      <c r="K90" s="20" t="str">
        <f>IF($D90="","",'הזנת נתונים'!AT92)</f>
        <v/>
      </c>
      <c r="L90" s="20" t="str">
        <f>IF($D90="","",'הזנת נתונים'!AW92)</f>
        <v/>
      </c>
      <c r="M90" s="20" t="str">
        <f>IF($D90="","",'הזנת נתונים'!AX92)</f>
        <v/>
      </c>
      <c r="N90" s="20" t="str">
        <f>IF($D90="","",'הזנת נתונים'!AY92)</f>
        <v/>
      </c>
      <c r="O90" s="20" t="str">
        <f>IF($D90="","",'הזנת נתונים'!AZ92)</f>
        <v/>
      </c>
      <c r="P90" s="20" t="str">
        <f>IF($D90="","",'הזנת נתונים'!BD92)</f>
        <v/>
      </c>
      <c r="Q90" s="20" t="str">
        <f>IF($D90="","",'הזנת נתונים'!BE92)</f>
        <v/>
      </c>
      <c r="R90" s="20" t="str">
        <f>IF($D90="","",'הזנת נתונים'!BF92)</f>
        <v/>
      </c>
      <c r="S90" s="20" t="str">
        <f>IF($D90="","",'הזנת נתונים'!BG92)</f>
        <v/>
      </c>
      <c r="T90" s="20" t="str">
        <f>IF($D90="","",'הזנת נתונים'!BH92)</f>
        <v/>
      </c>
      <c r="U90" s="20" t="str">
        <f>IF($D90="","",'הזנת נתונים'!BI92)</f>
        <v/>
      </c>
      <c r="V90" s="20" t="str">
        <f>IF($D90="","",'הזנת נתונים'!AE92)</f>
        <v/>
      </c>
      <c r="W90" s="20" t="str">
        <f>IF($D90="","",'הזנת נתונים'!BJ92)</f>
        <v/>
      </c>
      <c r="X90" s="20" t="str">
        <f>IF($D90="","",'הזנת נתונים'!BK92)</f>
        <v/>
      </c>
      <c r="Y90" s="37"/>
      <c r="Z90" s="23" t="str">
        <f t="shared" si="13"/>
        <v/>
      </c>
      <c r="AA90" s="37"/>
      <c r="AC90" s="17" t="str">
        <f t="shared" si="24"/>
        <v/>
      </c>
      <c r="AD90" s="17" t="str">
        <f t="shared" si="24"/>
        <v/>
      </c>
      <c r="AF90" s="17" t="str">
        <f t="shared" si="25"/>
        <v/>
      </c>
      <c r="AG90" s="17" t="str">
        <f t="shared" si="25"/>
        <v/>
      </c>
      <c r="AI90" s="17">
        <f t="shared" si="26"/>
        <v>0</v>
      </c>
      <c r="AJ90" s="18"/>
      <c r="AK90" s="18"/>
      <c r="AL90" s="1" t="str">
        <f t="shared" si="34"/>
        <v/>
      </c>
      <c r="AM90" s="1" t="str">
        <f t="shared" si="35"/>
        <v/>
      </c>
      <c r="AN90" s="1" t="str">
        <f t="shared" si="36"/>
        <v/>
      </c>
      <c r="AO90" s="1" t="str">
        <f t="shared" si="27"/>
        <v/>
      </c>
      <c r="AP90" s="1" t="str">
        <f t="shared" si="28"/>
        <v/>
      </c>
      <c r="AQ90" s="1" t="str">
        <f t="shared" si="37"/>
        <v/>
      </c>
      <c r="AR90" s="1" t="str">
        <f>IF($D90="","",IF('הזנת נתונים'!BK92=$AD$27,1,IF(IFERROR(K90/I90,0)&gt;=AR$29,1,0)))</f>
        <v/>
      </c>
      <c r="AS90" s="1" t="str">
        <f t="shared" si="29"/>
        <v/>
      </c>
      <c r="AT90" s="1" t="str">
        <f t="shared" si="38"/>
        <v/>
      </c>
      <c r="AU90" s="1" t="str">
        <f t="shared" si="39"/>
        <v/>
      </c>
      <c r="AV90" s="1" t="str">
        <f t="shared" si="40"/>
        <v/>
      </c>
      <c r="AW90" s="1" t="str">
        <f t="shared" si="30"/>
        <v/>
      </c>
      <c r="AX90" s="1" t="str">
        <f t="shared" si="8"/>
        <v/>
      </c>
      <c r="AY90" s="1" t="str">
        <f t="shared" si="9"/>
        <v/>
      </c>
      <c r="AZ90" s="1" t="str">
        <f t="shared" si="31"/>
        <v/>
      </c>
      <c r="BA90" s="1" t="str">
        <f t="shared" si="32"/>
        <v/>
      </c>
      <c r="BB90" s="1" t="str">
        <f t="shared" si="33"/>
        <v/>
      </c>
      <c r="BC90" s="1"/>
      <c r="BD90" s="1" t="str">
        <f t="shared" si="22"/>
        <v/>
      </c>
      <c r="BE90" s="1" t="str">
        <f t="shared" si="23"/>
        <v/>
      </c>
    </row>
  </sheetData>
  <sheetProtection algorithmName="SHA-512" hashValue="3awKZGsq+Vasj5Ma+max3iMNZsKPjAMNvdm/uiVuOMsn7V8EcAOX5CBp2+1e+JLURPAEuBBkaitjxKCz2ZYA7Q==" saltValue="Gu+N8RsjU14YEhcA7qHeDQ==" spinCount="100000" sheet="1" scenarios="1" formatColumns="0" formatRows="0"/>
  <mergeCells count="6">
    <mergeCell ref="AA29:AA30"/>
    <mergeCell ref="Z29:Z30"/>
    <mergeCell ref="C29:C30"/>
    <mergeCell ref="D29:D30"/>
    <mergeCell ref="Y29:Y30"/>
    <mergeCell ref="E29:X29"/>
  </mergeCells>
  <conditionalFormatting sqref="C31:D90">
    <cfRule type="notContainsBlanks" dxfId="91" priority="36">
      <formula>LEN(TRIM(C31))&gt;0</formula>
    </cfRule>
  </conditionalFormatting>
  <conditionalFormatting sqref="E31:P90">
    <cfRule type="expression" dxfId="90" priority="96">
      <formula>IF(AL31=0,1,0)</formula>
    </cfRule>
  </conditionalFormatting>
  <conditionalFormatting sqref="E31:X90">
    <cfRule type="expression" dxfId="89" priority="17">
      <formula>IF($D31="",0,1)</formula>
    </cfRule>
    <cfRule type="cellIs" dxfId="88" priority="82" operator="equal">
      <formula>$AC$27</formula>
    </cfRule>
    <cfRule type="cellIs" dxfId="87" priority="87" operator="equal">
      <formula>$AC$28</formula>
    </cfRule>
  </conditionalFormatting>
  <conditionalFormatting sqref="W31:X90">
    <cfRule type="expression" dxfId="86" priority="92">
      <formula>IF(BD31=0,1,0)</formula>
    </cfRule>
    <cfRule type="expression" dxfId="85" priority="95">
      <formula>IF(BH31=0,1,0)</formula>
    </cfRule>
  </conditionalFormatting>
  <conditionalFormatting sqref="Y31:Y90">
    <cfRule type="expression" dxfId="84" priority="2">
      <formula>IF($D31="",0,1)</formula>
    </cfRule>
  </conditionalFormatting>
  <conditionalFormatting sqref="Z31:Z90">
    <cfRule type="cellIs" dxfId="83" priority="29" operator="equal">
      <formula>$AD$30</formula>
    </cfRule>
    <cfRule type="expression" dxfId="82" priority="30">
      <formula>IF($D31="",0,1)</formula>
    </cfRule>
  </conditionalFormatting>
  <conditionalFormatting sqref="AA31:AA90">
    <cfRule type="expression" dxfId="81" priority="1">
      <formula>IF($D31="",0,1)</formula>
    </cfRule>
  </conditionalFormatting>
  <dataValidations count="1">
    <dataValidation type="list" allowBlank="1" showInputMessage="1" showErrorMessage="1" sqref="Y31:Y90" xr:uid="{00000000-0002-0000-0400-000000000000}">
      <formula1>$AF31:$AG31</formula1>
    </dataValidation>
  </dataValidations>
  <pageMargins left="0.70866141732283472" right="0.70866141732283472" top="0.74803149606299213" bottom="0.74803149606299213" header="0.31496062992125984" footer="0.31496062992125984"/>
  <pageSetup paperSize="9" scale="43" orientation="landscape" r:id="rId1"/>
  <headerFooter>
    <oddFooter>&amp;C&amp;"David,מודגש"א. חפץ ושות'
ייעוץ כלכלי</oddFooter>
  </headerFooter>
  <rowBreaks count="1" manualBreakCount="1">
    <brk id="55"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79">
    <tabColor theme="5" tint="0.59999389629810485"/>
  </sheetPr>
  <dimension ref="B2:AJ90"/>
  <sheetViews>
    <sheetView rightToLeft="1" view="pageBreakPreview" topLeftCell="C1" zoomScale="110" zoomScaleNormal="90" zoomScaleSheetLayoutView="110" workbookViewId="0">
      <pane xSplit="2" ySplit="30" topLeftCell="E31" activePane="bottomRight" state="frozen"/>
      <selection activeCell="K33" sqref="K33"/>
      <selection pane="topRight" activeCell="K33" sqref="K33"/>
      <selection pane="bottomLeft" activeCell="K33" sqref="K33"/>
      <selection pane="bottomRight" activeCell="D28" sqref="D28"/>
    </sheetView>
  </sheetViews>
  <sheetFormatPr defaultColWidth="9.1796875" defaultRowHeight="15.5"/>
  <cols>
    <col min="2" max="2" width="31.7265625" hidden="1" customWidth="1"/>
    <col min="3" max="3" width="12.7265625" bestFit="1" customWidth="1"/>
    <col min="4" max="4" width="27.1796875" bestFit="1" customWidth="1"/>
    <col min="5" max="10" width="20.1796875" customWidth="1"/>
    <col min="11" max="13" width="37.7265625" customWidth="1"/>
    <col min="14" max="15" width="21.7265625" customWidth="1"/>
    <col min="16" max="16" width="25.1796875" customWidth="1"/>
    <col min="17" max="18" width="21.81640625" customWidth="1"/>
    <col min="19" max="36" width="9.1796875" hidden="1" customWidth="1"/>
    <col min="37" max="52" width="0" hidden="1" customWidth="1"/>
  </cols>
  <sheetData>
    <row r="2" hidden="1"/>
    <row r="3" hidden="1"/>
    <row r="4" hidden="1"/>
    <row r="5" hidden="1"/>
    <row r="6" hidden="1"/>
    <row r="7" ht="16.5" hidden="1" customHeight="1" thickBot="1"/>
    <row r="8" hidden="1"/>
    <row r="9" hidden="1"/>
    <row r="10" hidden="1"/>
    <row r="11" hidden="1"/>
    <row r="12" hidden="1"/>
    <row r="13" hidden="1"/>
    <row r="14" hidden="1"/>
    <row r="15" hidden="1"/>
    <row r="16" ht="15.75" hidden="1" customHeight="1"/>
    <row r="17" spans="2:34" ht="15.75" hidden="1" customHeight="1"/>
    <row r="18" spans="2:34" ht="15.75" hidden="1" customHeight="1"/>
    <row r="19" spans="2:34" ht="15.75" hidden="1" customHeight="1"/>
    <row r="20" spans="2:34" ht="15.75" hidden="1" customHeight="1"/>
    <row r="21" spans="2:34" ht="15.75" hidden="1" customHeight="1"/>
    <row r="22" spans="2:34" ht="15.75" hidden="1" customHeight="1"/>
    <row r="23" spans="2:34" ht="15.75" hidden="1" customHeight="1"/>
    <row r="24" spans="2:34" ht="15.75" hidden="1" customHeight="1"/>
    <row r="25" spans="2:34" ht="15.75" hidden="1" customHeight="1"/>
    <row r="26" spans="2:34" ht="15.75" hidden="1" customHeight="1"/>
    <row r="27" spans="2:34" ht="15.75" hidden="1" customHeight="1"/>
    <row r="28" spans="2:34" ht="16" thickBot="1">
      <c r="D28" s="175" t="s">
        <v>169</v>
      </c>
      <c r="E28" s="176" t="s">
        <v>194</v>
      </c>
      <c r="F28" s="176" t="s">
        <v>195</v>
      </c>
      <c r="G28" s="176" t="s">
        <v>196</v>
      </c>
      <c r="H28" s="176" t="s">
        <v>197</v>
      </c>
      <c r="I28" s="176" t="s">
        <v>188</v>
      </c>
      <c r="J28" s="176" t="s">
        <v>188</v>
      </c>
      <c r="K28" s="176" t="s">
        <v>191</v>
      </c>
      <c r="L28" s="176" t="s">
        <v>192</v>
      </c>
      <c r="M28" s="176" t="s">
        <v>193</v>
      </c>
      <c r="N28" s="176" t="s">
        <v>198</v>
      </c>
      <c r="O28" s="176" t="s">
        <v>198</v>
      </c>
      <c r="P28" s="176" t="s">
        <v>198</v>
      </c>
      <c r="Q28" s="176" t="s">
        <v>188</v>
      </c>
      <c r="R28" s="176" t="s">
        <v>181</v>
      </c>
      <c r="U28" s="70" t="str">
        <f>'תנאי סף'!AC27</f>
        <v>נתון חסר</v>
      </c>
      <c r="V28" s="70" t="str">
        <f>'תנאי סף'!AD27</f>
        <v>כן</v>
      </c>
      <c r="W28" s="70" t="str">
        <f>'תנאי סף'!AD28</f>
        <v>לא</v>
      </c>
    </row>
    <row r="29" spans="2:34" ht="32.25" customHeight="1" thickBot="1">
      <c r="C29" s="197" t="s">
        <v>1</v>
      </c>
      <c r="D29" s="203" t="s">
        <v>2</v>
      </c>
      <c r="E29" s="200" t="s">
        <v>190</v>
      </c>
      <c r="F29" s="201"/>
      <c r="G29" s="201"/>
      <c r="H29" s="201"/>
      <c r="I29" s="201"/>
      <c r="J29" s="201"/>
      <c r="K29" s="201"/>
      <c r="L29" s="201"/>
      <c r="M29" s="201"/>
      <c r="N29" s="201"/>
      <c r="O29" s="201"/>
      <c r="P29" s="201"/>
      <c r="Q29" s="201"/>
      <c r="R29" s="202"/>
      <c r="U29" s="70" t="str">
        <f>'תנאי סף'!AC28</f>
        <v>הזנה שגויה</v>
      </c>
    </row>
    <row r="30" spans="2:34" ht="63" customHeight="1" thickBot="1">
      <c r="C30" s="199"/>
      <c r="D30" s="199"/>
      <c r="E30" s="14" t="str">
        <f>'הזנת נתונים'!I31</f>
        <v>כמה כותרים הספרייה הנגישה בשנת הערכה?</v>
      </c>
      <c r="F30" s="12" t="str">
        <f>'הזנת נתונים'!W31</f>
        <v>כמה מנויים פעילים יש לספרייה?</v>
      </c>
      <c r="G30" s="12" t="str">
        <f>'הזנת נתונים'!P31</f>
        <v>כמה השאלות של ספרים מונגשים התקיימו בשנת הערכה?</v>
      </c>
      <c r="H30" s="12" t="str">
        <f>'הזנת נתונים'!H31</f>
        <v>כמה כותרים מונגשים ברשות הספרייה?</v>
      </c>
      <c r="I30" s="12" t="str">
        <f>'הזנת נתונים'!M31</f>
        <v>כמה כותרים מונגשים הופקו או נרכשו בשנת ההערכה בשפה הערבית?</v>
      </c>
      <c r="J30" s="12" t="str">
        <f>'הזנת נתונים'!N31</f>
        <v>כמה כותרים מונגשים הופקו או נרכשו בשנת ההערכה בשפה זרה נוספת מלבד ערבית?</v>
      </c>
      <c r="K30" s="12" t="str">
        <f>'הזנת נתונים'!T31</f>
        <v>עבור לא פחות ממחצית מהספרים המונגשים- האם קיים מנגנון השאלת ספרים על ידי הורדת קבצים מאתר האינטרנט, הפועל בכל שעות היממה?</v>
      </c>
      <c r="L30" s="12" t="str">
        <f>'הזנת נתונים'!U31</f>
        <v>הקטלוג, הכולל לא פחות ממחצית הספרים המונגשים, מונגש בשמע בטלפון או באינטרנט?</v>
      </c>
      <c r="M30" s="12" t="str">
        <f>'הזנת נתונים'!V31</f>
        <v>האם קיים שירות המאפשר למנויים להזמין, להשאיל ולהאריך השאלות באמצעות האינטרנט או דואר אלקטרוני?</v>
      </c>
      <c r="N30" s="12" t="str">
        <f>'הזנת נתונים'!J31</f>
        <v>כמה מתוך הכותרים שהספרייה הנגישה בשנת ההערכה הם בכתב ברייל?</v>
      </c>
      <c r="O30" s="12" t="str">
        <f>'הזנת נתונים'!K31</f>
        <v>כמה מתוך הכותרים שהספרייה הנגישה בשנת ההערכה הם בשמע?</v>
      </c>
      <c r="P30" s="12" t="str">
        <f>'הזנת נתונים'!L31</f>
        <v>כמה מתוך הכותרים שהספרייה הנגישה בשנת ההערכה הם באות מוגדלת?</v>
      </c>
      <c r="Q30" s="12" t="str">
        <f>'הזנת נתונים'!AC31</f>
        <v>האם רוב הספרים בספרייה הם בשפה הערבית?</v>
      </c>
      <c r="R30" s="12" t="str">
        <f>'הזנת נתונים'!AD31</f>
        <v>המוסד הפיק או רכש בשנת ההערכה ספרים מונגשים בשפה הערבית, בהיקף שלא יפחת מ15% מתוך כלל הספרים המונגשים שהופקו או נרכשו על ידו בשנת ההערכה</v>
      </c>
      <c r="U30" s="6" t="str">
        <f>E30</f>
        <v>כמה כותרים הספרייה הנגישה בשנת הערכה?</v>
      </c>
      <c r="V30" s="6" t="str">
        <f t="shared" ref="V30:Y30" si="0">F30</f>
        <v>כמה מנויים פעילים יש לספרייה?</v>
      </c>
      <c r="W30" s="6" t="str">
        <f t="shared" si="0"/>
        <v>כמה השאלות של ספרים מונגשים התקיימו בשנת הערכה?</v>
      </c>
      <c r="X30" s="6" t="str">
        <f t="shared" si="0"/>
        <v>כמה כותרים מונגשים ברשות הספרייה?</v>
      </c>
      <c r="Y30" s="6" t="str">
        <f t="shared" si="0"/>
        <v>כמה כותרים מונגשים הופקו או נרכשו בשנת ההערכה בשפה הערבית?</v>
      </c>
      <c r="Z30" s="6" t="str">
        <f t="shared" ref="Z30:AE30" si="1">J30</f>
        <v>כמה כותרים מונגשים הופקו או נרכשו בשנת ההערכה בשפה זרה נוספת מלבד ערבית?</v>
      </c>
      <c r="AA30" s="6" t="str">
        <f t="shared" si="1"/>
        <v>עבור לא פחות ממחצית מהספרים המונגשים- האם קיים מנגנון השאלת ספרים על ידי הורדת קבצים מאתר האינטרנט, הפועל בכל שעות היממה?</v>
      </c>
      <c r="AB30" s="6" t="str">
        <f t="shared" si="1"/>
        <v>הקטלוג, הכולל לא פחות ממחצית הספרים המונגשים, מונגש בשמע בטלפון או באינטרנט?</v>
      </c>
      <c r="AC30" s="6" t="str">
        <f t="shared" si="1"/>
        <v>האם קיים שירות המאפשר למנויים להזמין, להשאיל ולהאריך השאלות באמצעות האינטרנט או דואר אלקטרוני?</v>
      </c>
      <c r="AD30" s="6" t="str">
        <f t="shared" si="1"/>
        <v>כמה מתוך הכותרים שהספרייה הנגישה בשנת ההערכה הם בכתב ברייל?</v>
      </c>
      <c r="AE30" s="6" t="str">
        <f t="shared" si="1"/>
        <v>כמה מתוך הכותרים שהספרייה הנגישה בשנת ההערכה הם בשמע?</v>
      </c>
      <c r="AF30" s="6" t="str">
        <f t="shared" ref="AF30" si="2">P30</f>
        <v>כמה מתוך הכותרים שהספרייה הנגישה בשנת ההערכה הם באות מוגדלת?</v>
      </c>
      <c r="AG30" s="6" t="str">
        <f t="shared" ref="AG30" si="3">Q30</f>
        <v>האם רוב הספרים בספרייה הם בשפה הערבית?</v>
      </c>
      <c r="AH30" s="6" t="str">
        <f t="shared" ref="AH30" si="4">R30</f>
        <v>המוסד הפיק או רכש בשנת ההערכה ספרים מונגשים בשפה הערבית, בהיקף שלא יפחת מ15% מתוך כלל הספרים המונגשים שהופקו או נרכשו על ידו בשנת ההערכה</v>
      </c>
    </row>
    <row r="31" spans="2:34" ht="15.75" customHeight="1">
      <c r="B31" t="e">
        <f>#REF!</f>
        <v>#REF!</v>
      </c>
      <c r="C31" s="19">
        <f>'תנאי סף'!C31</f>
        <v>1</v>
      </c>
      <c r="D31" s="19" t="str">
        <f>IF('תנאי סף'!Z31='תנאי סף'!$AD$30,"",'תנאי סף'!D31)</f>
        <v>הספריה  המרכזית לעיוורים</v>
      </c>
      <c r="E31" s="28">
        <f>IF($D31="","",'הזנת נתונים'!AP33)</f>
        <v>3601</v>
      </c>
      <c r="F31" s="28">
        <f>IF($D31="","",'הזנת נתונים'!BD33)</f>
        <v>15506</v>
      </c>
      <c r="G31" s="28">
        <f>IF($D31="","",'הזנת נתונים'!AW33)</f>
        <v>900092</v>
      </c>
      <c r="H31" s="28">
        <f>IF($D31="","",'הזנת נתונים'!AO33)</f>
        <v>43807</v>
      </c>
      <c r="I31" s="28">
        <f>IF($D31="","",'הזנת נתונים'!AT33)</f>
        <v>620</v>
      </c>
      <c r="J31" s="28">
        <f>IF($D31="","",'הזנת נתונים'!AU33)</f>
        <v>238</v>
      </c>
      <c r="K31" s="28" t="str">
        <f>IF($D31="","",'הזנת נתונים'!BA33)</f>
        <v>כן</v>
      </c>
      <c r="L31" s="28" t="str">
        <f>IF($D31="","",'הזנת נתונים'!BB33)</f>
        <v>כן</v>
      </c>
      <c r="M31" s="28" t="str">
        <f>IF($D31="","",'הזנת נתונים'!BC33)</f>
        <v>כן</v>
      </c>
      <c r="N31" s="28">
        <f>IF($D31="","",'הזנת נתונים'!AQ33)</f>
        <v>715</v>
      </c>
      <c r="O31" s="28">
        <f>IF($D31="","",'הזנת נתונים'!AR33)</f>
        <v>1506</v>
      </c>
      <c r="P31" s="28">
        <f>IF($D31="","",'הזנת נתונים'!AS33)</f>
        <v>645</v>
      </c>
      <c r="Q31" s="28" t="str">
        <f>IF($D31="","",'הזנת נתונים'!BJ33)</f>
        <v>לא</v>
      </c>
      <c r="R31" s="28" t="str">
        <f>IF($D31="","",'הזנת נתונים'!BK33)</f>
        <v>כן</v>
      </c>
      <c r="U31" s="1">
        <f>IF($D31="","",IF(E31="",$U$28,IF(ISERROR(E31/3),$U$29,E31)))</f>
        <v>3601</v>
      </c>
      <c r="V31" s="1">
        <f>IF($D31="","",IF(F31="",$U$28,IF(ISERROR(F31/3),$U$29,F31)))</f>
        <v>15506</v>
      </c>
      <c r="W31" s="1">
        <f>IF($D31="","",IF(G31="",$U$28,IF(ISERROR(G31/3),$U$29,G31)))</f>
        <v>900092</v>
      </c>
      <c r="X31" s="1">
        <f>IF($D31="","",IF(H31="",$U$28,IF(ISERROR(H31/3),$U$29,H31)))</f>
        <v>43807</v>
      </c>
      <c r="Y31" s="1">
        <f>IF($D31="","",IF(I31="",$U$28,IF(ISERROR(I31/3),$U$29,I31)))</f>
        <v>620</v>
      </c>
      <c r="Z31" s="1">
        <f t="shared" ref="Z31:Z62" si="5">IF($D31="","",IF(J31="",$U$28,IF(ISERROR(J31/3),$U$29,J31)))</f>
        <v>238</v>
      </c>
      <c r="AA31" s="1" t="str">
        <f t="shared" ref="AA31:AA62" si="6">IF($D31="","",IF(K31="",$U$28,IF(ISERROR(MATCH(K31,$V$28:$W$28)),$U$29,K31)))</f>
        <v>כן</v>
      </c>
      <c r="AB31" s="1" t="str">
        <f t="shared" ref="AB31:AB62" si="7">IF($D31="","",IF(L31="",$U$28,IF(ISERROR(MATCH(L31,$V$28:$W$28)),$U$29,L31)))</f>
        <v>כן</v>
      </c>
      <c r="AC31" s="1" t="str">
        <f t="shared" ref="AC31:AC62" si="8">IF($D31="","",IF(M31="",$U$28,IF(ISERROR(MATCH(M31,$V$28:$W$28)),$U$29,M31)))</f>
        <v>כן</v>
      </c>
      <c r="AD31" s="1">
        <f t="shared" ref="AD31:AD62" si="9">IF($D31="","",IF(N31="",$U$28,IF(ISERROR(N31/3),$U$29,N31)))</f>
        <v>715</v>
      </c>
      <c r="AE31" s="1">
        <f t="shared" ref="AE31:AE62" si="10">IF($D31="","",IF(O31="",$U$28,IF(ISERROR(O31/3),$U$29,O31)))</f>
        <v>1506</v>
      </c>
      <c r="AF31" s="1">
        <f t="shared" ref="AF31:AF62" si="11">IF($D31="","",IF(P31="",$U$28,IF(ISERROR(P31/3),$U$29,P31)))</f>
        <v>645</v>
      </c>
      <c r="AG31" s="1" t="str">
        <f t="shared" ref="AG31:AH46" si="12">IF($D31="","",IF(Q31="",$U$28,IF(ISERROR(MATCH(Q31,$V$28:$W$28)),$U$29,Q31)))</f>
        <v>לא</v>
      </c>
      <c r="AH31" s="1" t="str">
        <f t="shared" si="12"/>
        <v>כן</v>
      </c>
    </row>
    <row r="32" spans="2:34">
      <c r="B32" t="e">
        <f>#REF!</f>
        <v>#REF!</v>
      </c>
      <c r="C32" s="19">
        <f>'תנאי סף'!C32</f>
        <v>2</v>
      </c>
      <c r="D32" s="19" t="str">
        <f>IF('תנאי סף'!Z32='תנאי סף'!$AD$30,"",'תנאי סף'!D32)</f>
        <v>מסיל"ה</v>
      </c>
      <c r="E32" s="28">
        <f>IF($D32="","",'הזנת נתונים'!AP34)</f>
        <v>270</v>
      </c>
      <c r="F32" s="28">
        <f>IF($D32="","",'הזנת נתונים'!BD34)</f>
        <v>458</v>
      </c>
      <c r="G32" s="28">
        <f>IF($D32="","",'הזנת נתונים'!AW34)</f>
        <v>3348</v>
      </c>
      <c r="H32" s="28">
        <f>IF($D32="","",'הזנת נתונים'!AO34)</f>
        <v>6701</v>
      </c>
      <c r="I32" s="28">
        <f>IF($D32="","",'הזנת נתונים'!AT34)</f>
        <v>0</v>
      </c>
      <c r="J32" s="28">
        <f>IF($D32="","",'הזנת נתונים'!AU34)</f>
        <v>20</v>
      </c>
      <c r="K32" s="28" t="str">
        <f>IF($D32="","",'הזנת נתונים'!BA34)</f>
        <v>לא</v>
      </c>
      <c r="L32" s="28" t="str">
        <f>IF($D32="","",'הזנת נתונים'!BB34)</f>
        <v>כן</v>
      </c>
      <c r="M32" s="28" t="str">
        <f>IF($D32="","",'הזנת נתונים'!BC34)</f>
        <v>כן</v>
      </c>
      <c r="N32" s="28">
        <f>IF($D32="","",'הזנת נתונים'!AQ34)</f>
        <v>144</v>
      </c>
      <c r="O32" s="28">
        <f>IF($D32="","",'הזנת נתונים'!AR34)</f>
        <v>0</v>
      </c>
      <c r="P32" s="28">
        <f>IF($D32="","",'הזנת נתונים'!AS34)</f>
        <v>126</v>
      </c>
      <c r="Q32" s="28" t="str">
        <f>IF($D32="","",'הזנת נתונים'!BJ34)</f>
        <v>לא</v>
      </c>
      <c r="R32" s="28" t="str">
        <f>IF($D32="","",'הזנת נתונים'!BK34)</f>
        <v>לא</v>
      </c>
      <c r="U32" s="1">
        <f t="shared" ref="U32:U90" si="13">IF($D32="","",IF(E32="",$U$28,IF(ISERROR(E32/3),$U$29,E32)))</f>
        <v>270</v>
      </c>
      <c r="V32" s="1">
        <f t="shared" ref="V32:V90" si="14">IF($D32="","",IF(F32="",$U$28,IF(ISERROR(F32/3),$U$29,F32)))</f>
        <v>458</v>
      </c>
      <c r="W32" s="1">
        <f t="shared" ref="W32:W90" si="15">IF($D32="","",IF(G32="",$U$28,IF(ISERROR(G32/3),$U$29,G32)))</f>
        <v>3348</v>
      </c>
      <c r="X32" s="1">
        <f t="shared" ref="X32:X90" si="16">IF($D32="","",IF(H32="",$U$28,IF(ISERROR(H32/3),$U$29,H32)))</f>
        <v>6701</v>
      </c>
      <c r="Y32" s="1">
        <f t="shared" ref="Y32:Y90" si="17">IF($D32="","",IF(I32="",$U$28,IF(ISERROR(I32/3),$U$29,I32)))</f>
        <v>0</v>
      </c>
      <c r="Z32" s="1">
        <f t="shared" si="5"/>
        <v>20</v>
      </c>
      <c r="AA32" s="1" t="str">
        <f t="shared" si="6"/>
        <v>לא</v>
      </c>
      <c r="AB32" s="1" t="str">
        <f t="shared" si="7"/>
        <v>כן</v>
      </c>
      <c r="AC32" s="1" t="str">
        <f t="shared" si="8"/>
        <v>כן</v>
      </c>
      <c r="AD32" s="1">
        <f t="shared" si="9"/>
        <v>144</v>
      </c>
      <c r="AE32" s="1">
        <f t="shared" si="10"/>
        <v>0</v>
      </c>
      <c r="AF32" s="1">
        <f t="shared" si="11"/>
        <v>126</v>
      </c>
      <c r="AG32" s="1" t="str">
        <f t="shared" si="12"/>
        <v>לא</v>
      </c>
      <c r="AH32" s="1" t="str">
        <f t="shared" si="12"/>
        <v>לא</v>
      </c>
    </row>
    <row r="33" spans="2:34">
      <c r="B33" t="e">
        <f>#REF!</f>
        <v>#REF!</v>
      </c>
      <c r="C33" s="19">
        <f>'תנאי סף'!C33</f>
        <v>3</v>
      </c>
      <c r="D33" s="19" t="str">
        <f>IF('תנאי סף'!Z33='תנאי סף'!$AD$30,"",'תנאי סף'!D33)</f>
        <v>עמותת עלה</v>
      </c>
      <c r="E33" s="28">
        <f>IF($D33="","",'הזנת נתונים'!AP35)</f>
        <v>155</v>
      </c>
      <c r="F33" s="28">
        <f>IF($D33="","",'הזנת נתונים'!BD35)</f>
        <v>3049</v>
      </c>
      <c r="G33" s="28">
        <f>IF($D33="","",'הזנת נתונים'!AW35)</f>
        <v>3557</v>
      </c>
      <c r="H33" s="28">
        <f>IF($D33="","",'הזנת נתונים'!AO35)</f>
        <v>6541</v>
      </c>
      <c r="I33" s="28">
        <f>IF($D33="","",'הזנת נתונים'!AT35)</f>
        <v>40</v>
      </c>
      <c r="J33" s="28">
        <f>IF($D33="","",'הזנת נתונים'!AU35)</f>
        <v>16</v>
      </c>
      <c r="K33" s="28" t="str">
        <f>IF($D33="","",'הזנת נתונים'!BA35)</f>
        <v>לא</v>
      </c>
      <c r="L33" s="28" t="str">
        <f>IF($D33="","",'הזנת נתונים'!BB35)</f>
        <v>כן</v>
      </c>
      <c r="M33" s="28" t="str">
        <f>IF($D33="","",'הזנת נתונים'!BC35)</f>
        <v>כן</v>
      </c>
      <c r="N33" s="28">
        <f>IF($D33="","",'הזנת נתונים'!AQ35)</f>
        <v>55</v>
      </c>
      <c r="O33" s="28">
        <f>IF($D33="","",'הזנת נתונים'!AR35)</f>
        <v>45</v>
      </c>
      <c r="P33" s="28">
        <f>IF($D33="","",'הזנת נתונים'!AS35)</f>
        <v>55</v>
      </c>
      <c r="Q33" s="28" t="str">
        <f>IF($D33="","",'הזנת נתונים'!BJ35)</f>
        <v>לא</v>
      </c>
      <c r="R33" s="28" t="str">
        <f>IF($D33="","",'הזנת נתונים'!BK35)</f>
        <v>כן</v>
      </c>
      <c r="U33" s="1">
        <f t="shared" si="13"/>
        <v>155</v>
      </c>
      <c r="V33" s="1">
        <f t="shared" si="14"/>
        <v>3049</v>
      </c>
      <c r="W33" s="1">
        <f t="shared" si="15"/>
        <v>3557</v>
      </c>
      <c r="X33" s="1">
        <f t="shared" si="16"/>
        <v>6541</v>
      </c>
      <c r="Y33" s="1">
        <f t="shared" si="17"/>
        <v>40</v>
      </c>
      <c r="Z33" s="1">
        <f t="shared" si="5"/>
        <v>16</v>
      </c>
      <c r="AA33" s="1" t="str">
        <f t="shared" si="6"/>
        <v>לא</v>
      </c>
      <c r="AB33" s="1" t="str">
        <f t="shared" si="7"/>
        <v>כן</v>
      </c>
      <c r="AC33" s="1" t="str">
        <f t="shared" si="8"/>
        <v>כן</v>
      </c>
      <c r="AD33" s="1">
        <f t="shared" si="9"/>
        <v>55</v>
      </c>
      <c r="AE33" s="1">
        <f t="shared" si="10"/>
        <v>45</v>
      </c>
      <c r="AF33" s="1">
        <f t="shared" si="11"/>
        <v>55</v>
      </c>
      <c r="AG33" s="1" t="str">
        <f t="shared" si="12"/>
        <v>לא</v>
      </c>
      <c r="AH33" s="1" t="str">
        <f t="shared" si="12"/>
        <v>כן</v>
      </c>
    </row>
    <row r="34" spans="2:34">
      <c r="B34" t="e">
        <f>#REF!</f>
        <v>#REF!</v>
      </c>
      <c r="C34" s="19">
        <f>'תנאי סף'!C34</f>
        <v>4</v>
      </c>
      <c r="D34" s="19" t="str">
        <f>IF('תנאי סף'!Z34='תנאי סף'!$AD$30,"",'תנאי סף'!D34)</f>
        <v>עמותת אלמנארה</v>
      </c>
      <c r="E34" s="28">
        <f>IF($D34="","",'הזנת נתונים'!AP36)</f>
        <v>1628</v>
      </c>
      <c r="F34" s="28">
        <f>IF($D34="","",'הזנת נתונים'!BD36)</f>
        <v>1330</v>
      </c>
      <c r="G34" s="28">
        <f>IF($D34="","",'הזנת נתונים'!AW36)</f>
        <v>23987</v>
      </c>
      <c r="H34" s="28">
        <f>IF($D34="","",'הזנת נתונים'!AO36)</f>
        <v>14613</v>
      </c>
      <c r="I34" s="28">
        <f>IF($D34="","",'הזנת נתונים'!AT36)</f>
        <v>1501</v>
      </c>
      <c r="J34" s="28">
        <f>IF($D34="","",'הזנת נתונים'!AU36)</f>
        <v>127</v>
      </c>
      <c r="K34" s="28" t="str">
        <f>IF($D34="","",'הזנת נתונים'!BA36)</f>
        <v>כן</v>
      </c>
      <c r="L34" s="28" t="str">
        <f>IF($D34="","",'הזנת נתונים'!BB36)</f>
        <v>כן</v>
      </c>
      <c r="M34" s="28" t="str">
        <f>IF($D34="","",'הזנת נתונים'!BC36)</f>
        <v>כן</v>
      </c>
      <c r="N34" s="28">
        <f>IF($D34="","",'הזנת נתונים'!AQ36)</f>
        <v>619</v>
      </c>
      <c r="O34" s="28">
        <f>IF($D34="","",'הזנת נתונים'!AR36)</f>
        <v>390</v>
      </c>
      <c r="P34" s="28">
        <f>IF($D34="","",'הזנת נתונים'!AS36)</f>
        <v>619</v>
      </c>
      <c r="Q34" s="28" t="str">
        <f>IF($D34="","",'הזנת נתונים'!BJ36)</f>
        <v>כן</v>
      </c>
      <c r="R34" s="28" t="str">
        <f>IF($D34="","",'הזנת נתונים'!BK36)</f>
        <v>כן</v>
      </c>
      <c r="U34" s="1">
        <f t="shared" si="13"/>
        <v>1628</v>
      </c>
      <c r="V34" s="1">
        <f t="shared" si="14"/>
        <v>1330</v>
      </c>
      <c r="W34" s="1">
        <f t="shared" si="15"/>
        <v>23987</v>
      </c>
      <c r="X34" s="1">
        <f t="shared" si="16"/>
        <v>14613</v>
      </c>
      <c r="Y34" s="1">
        <f t="shared" si="17"/>
        <v>1501</v>
      </c>
      <c r="Z34" s="1">
        <f t="shared" si="5"/>
        <v>127</v>
      </c>
      <c r="AA34" s="1" t="str">
        <f t="shared" si="6"/>
        <v>כן</v>
      </c>
      <c r="AB34" s="1" t="str">
        <f t="shared" si="7"/>
        <v>כן</v>
      </c>
      <c r="AC34" s="1" t="str">
        <f t="shared" si="8"/>
        <v>כן</v>
      </c>
      <c r="AD34" s="1">
        <f t="shared" si="9"/>
        <v>619</v>
      </c>
      <c r="AE34" s="1">
        <f t="shared" si="10"/>
        <v>390</v>
      </c>
      <c r="AF34" s="1">
        <f t="shared" si="11"/>
        <v>619</v>
      </c>
      <c r="AG34" s="1" t="str">
        <f t="shared" si="12"/>
        <v>כן</v>
      </c>
      <c r="AH34" s="1" t="str">
        <f t="shared" si="12"/>
        <v>כן</v>
      </c>
    </row>
    <row r="35" spans="2:34">
      <c r="B35" t="e">
        <f>#REF!</f>
        <v>#REF!</v>
      </c>
      <c r="C35" s="19" t="str">
        <f>'תנאי סף'!C35</f>
        <v/>
      </c>
      <c r="D35" s="19" t="str">
        <f>IF('תנאי סף'!Z35='תנאי סף'!$AD$30,"",'תנאי סף'!D35)</f>
        <v/>
      </c>
      <c r="E35" s="28" t="str">
        <f>IF($D35="","",'הזנת נתונים'!AP37)</f>
        <v/>
      </c>
      <c r="F35" s="28" t="str">
        <f>IF($D35="","",'הזנת נתונים'!BD37)</f>
        <v/>
      </c>
      <c r="G35" s="28" t="str">
        <f>IF($D35="","",'הזנת נתונים'!AW37)</f>
        <v/>
      </c>
      <c r="H35" s="28" t="str">
        <f>IF($D35="","",'הזנת נתונים'!AO37)</f>
        <v/>
      </c>
      <c r="I35" s="28" t="str">
        <f>IF($D35="","",'הזנת נתונים'!AT37)</f>
        <v/>
      </c>
      <c r="J35" s="28" t="str">
        <f>IF($D35="","",'הזנת נתונים'!AU37)</f>
        <v/>
      </c>
      <c r="K35" s="28" t="str">
        <f>IF($D35="","",'הזנת נתונים'!BA37)</f>
        <v/>
      </c>
      <c r="L35" s="28" t="str">
        <f>IF($D35="","",'הזנת נתונים'!BB37)</f>
        <v/>
      </c>
      <c r="M35" s="28" t="str">
        <f>IF($D35="","",'הזנת נתונים'!BC37)</f>
        <v/>
      </c>
      <c r="N35" s="28" t="str">
        <f>IF($D35="","",'הזנת נתונים'!AQ37)</f>
        <v/>
      </c>
      <c r="O35" s="28" t="str">
        <f>IF($D35="","",'הזנת נתונים'!AR37)</f>
        <v/>
      </c>
      <c r="P35" s="28" t="str">
        <f>IF($D35="","",'הזנת נתונים'!AS37)</f>
        <v/>
      </c>
      <c r="Q35" s="28" t="str">
        <f>IF($D35="","",'הזנת נתונים'!BJ37)</f>
        <v/>
      </c>
      <c r="R35" s="28" t="str">
        <f>IF($D35="","",'הזנת נתונים'!BK37)</f>
        <v/>
      </c>
      <c r="U35" s="1" t="str">
        <f t="shared" si="13"/>
        <v/>
      </c>
      <c r="V35" s="1" t="str">
        <f t="shared" si="14"/>
        <v/>
      </c>
      <c r="W35" s="1" t="str">
        <f t="shared" si="15"/>
        <v/>
      </c>
      <c r="X35" s="1" t="str">
        <f t="shared" si="16"/>
        <v/>
      </c>
      <c r="Y35" s="1" t="str">
        <f t="shared" si="17"/>
        <v/>
      </c>
      <c r="Z35" s="1" t="str">
        <f t="shared" si="5"/>
        <v/>
      </c>
      <c r="AA35" s="1" t="str">
        <f t="shared" si="6"/>
        <v/>
      </c>
      <c r="AB35" s="1" t="str">
        <f t="shared" si="7"/>
        <v/>
      </c>
      <c r="AC35" s="1" t="str">
        <f t="shared" si="8"/>
        <v/>
      </c>
      <c r="AD35" s="1" t="str">
        <f t="shared" si="9"/>
        <v/>
      </c>
      <c r="AE35" s="1" t="str">
        <f t="shared" si="10"/>
        <v/>
      </c>
      <c r="AF35" s="1" t="str">
        <f t="shared" si="11"/>
        <v/>
      </c>
      <c r="AG35" s="1" t="str">
        <f t="shared" si="12"/>
        <v/>
      </c>
      <c r="AH35" s="1" t="str">
        <f t="shared" si="12"/>
        <v/>
      </c>
    </row>
    <row r="36" spans="2:34">
      <c r="B36" t="e">
        <f>#REF!</f>
        <v>#REF!</v>
      </c>
      <c r="C36" s="19" t="str">
        <f>'תנאי סף'!C36</f>
        <v/>
      </c>
      <c r="D36" s="19" t="str">
        <f>IF('תנאי סף'!Z36='תנאי סף'!$AD$30,"",'תנאי סף'!D36)</f>
        <v/>
      </c>
      <c r="E36" s="28" t="str">
        <f>IF($D36="","",'הזנת נתונים'!AP38)</f>
        <v/>
      </c>
      <c r="F36" s="28" t="str">
        <f>IF($D36="","",'הזנת נתונים'!BD38)</f>
        <v/>
      </c>
      <c r="G36" s="28" t="str">
        <f>IF($D36="","",'הזנת נתונים'!AW38)</f>
        <v/>
      </c>
      <c r="H36" s="28" t="str">
        <f>IF($D36="","",'הזנת נתונים'!AO38)</f>
        <v/>
      </c>
      <c r="I36" s="28" t="str">
        <f>IF($D36="","",'הזנת נתונים'!AT38)</f>
        <v/>
      </c>
      <c r="J36" s="28" t="str">
        <f>IF($D36="","",'הזנת נתונים'!AU38)</f>
        <v/>
      </c>
      <c r="K36" s="28" t="str">
        <f>IF($D36="","",'הזנת נתונים'!BA38)</f>
        <v/>
      </c>
      <c r="L36" s="28" t="str">
        <f>IF($D36="","",'הזנת נתונים'!BB38)</f>
        <v/>
      </c>
      <c r="M36" s="28" t="str">
        <f>IF($D36="","",'הזנת נתונים'!BC38)</f>
        <v/>
      </c>
      <c r="N36" s="28" t="str">
        <f>IF($D36="","",'הזנת נתונים'!AQ38)</f>
        <v/>
      </c>
      <c r="O36" s="28" t="str">
        <f>IF($D36="","",'הזנת נתונים'!AR38)</f>
        <v/>
      </c>
      <c r="P36" s="28" t="str">
        <f>IF($D36="","",'הזנת נתונים'!AS38)</f>
        <v/>
      </c>
      <c r="Q36" s="28" t="str">
        <f>IF($D36="","",'הזנת נתונים'!BJ38)</f>
        <v/>
      </c>
      <c r="R36" s="28" t="str">
        <f>IF($D36="","",'הזנת נתונים'!BK38)</f>
        <v/>
      </c>
      <c r="U36" s="1" t="str">
        <f t="shared" si="13"/>
        <v/>
      </c>
      <c r="V36" s="1" t="str">
        <f t="shared" si="14"/>
        <v/>
      </c>
      <c r="W36" s="1" t="str">
        <f t="shared" si="15"/>
        <v/>
      </c>
      <c r="X36" s="1" t="str">
        <f t="shared" si="16"/>
        <v/>
      </c>
      <c r="Y36" s="1" t="str">
        <f t="shared" si="17"/>
        <v/>
      </c>
      <c r="Z36" s="1" t="str">
        <f t="shared" si="5"/>
        <v/>
      </c>
      <c r="AA36" s="1" t="str">
        <f t="shared" si="6"/>
        <v/>
      </c>
      <c r="AB36" s="1" t="str">
        <f t="shared" si="7"/>
        <v/>
      </c>
      <c r="AC36" s="1" t="str">
        <f t="shared" si="8"/>
        <v/>
      </c>
      <c r="AD36" s="1" t="str">
        <f t="shared" si="9"/>
        <v/>
      </c>
      <c r="AE36" s="1" t="str">
        <f t="shared" si="10"/>
        <v/>
      </c>
      <c r="AF36" s="1" t="str">
        <f t="shared" si="11"/>
        <v/>
      </c>
      <c r="AG36" s="1" t="str">
        <f t="shared" si="12"/>
        <v/>
      </c>
      <c r="AH36" s="1" t="str">
        <f t="shared" si="12"/>
        <v/>
      </c>
    </row>
    <row r="37" spans="2:34">
      <c r="B37" t="e">
        <f>#REF!</f>
        <v>#REF!</v>
      </c>
      <c r="C37" s="19" t="str">
        <f>'תנאי סף'!C37</f>
        <v/>
      </c>
      <c r="D37" s="19" t="str">
        <f>IF('תנאי סף'!Z37='תנאי סף'!$AD$30,"",'תנאי סף'!D37)</f>
        <v/>
      </c>
      <c r="E37" s="28" t="str">
        <f>IF($D37="","",'הזנת נתונים'!AP39)</f>
        <v/>
      </c>
      <c r="F37" s="28" t="str">
        <f>IF($D37="","",'הזנת נתונים'!BD39)</f>
        <v/>
      </c>
      <c r="G37" s="28" t="str">
        <f>IF($D37="","",'הזנת נתונים'!AW39)</f>
        <v/>
      </c>
      <c r="H37" s="28" t="str">
        <f>IF($D37="","",'הזנת נתונים'!AO39)</f>
        <v/>
      </c>
      <c r="I37" s="28" t="str">
        <f>IF($D37="","",'הזנת נתונים'!AT39)</f>
        <v/>
      </c>
      <c r="J37" s="28" t="str">
        <f>IF($D37="","",'הזנת נתונים'!AU39)</f>
        <v/>
      </c>
      <c r="K37" s="28" t="str">
        <f>IF($D37="","",'הזנת נתונים'!BA39)</f>
        <v/>
      </c>
      <c r="L37" s="28" t="str">
        <f>IF($D37="","",'הזנת נתונים'!BB39)</f>
        <v/>
      </c>
      <c r="M37" s="28" t="str">
        <f>IF($D37="","",'הזנת נתונים'!BC39)</f>
        <v/>
      </c>
      <c r="N37" s="28" t="str">
        <f>IF($D37="","",'הזנת נתונים'!AQ39)</f>
        <v/>
      </c>
      <c r="O37" s="28" t="str">
        <f>IF($D37="","",'הזנת נתונים'!AR39)</f>
        <v/>
      </c>
      <c r="P37" s="28" t="str">
        <f>IF($D37="","",'הזנת נתונים'!AS39)</f>
        <v/>
      </c>
      <c r="Q37" s="28" t="str">
        <f>IF($D37="","",'הזנת נתונים'!BJ39)</f>
        <v/>
      </c>
      <c r="R37" s="28" t="str">
        <f>IF($D37="","",'הזנת נתונים'!BK39)</f>
        <v/>
      </c>
      <c r="U37" s="1" t="str">
        <f t="shared" si="13"/>
        <v/>
      </c>
      <c r="V37" s="1" t="str">
        <f t="shared" si="14"/>
        <v/>
      </c>
      <c r="W37" s="1" t="str">
        <f t="shared" si="15"/>
        <v/>
      </c>
      <c r="X37" s="1" t="str">
        <f t="shared" si="16"/>
        <v/>
      </c>
      <c r="Y37" s="1" t="str">
        <f t="shared" si="17"/>
        <v/>
      </c>
      <c r="Z37" s="1" t="str">
        <f t="shared" si="5"/>
        <v/>
      </c>
      <c r="AA37" s="1" t="str">
        <f t="shared" si="6"/>
        <v/>
      </c>
      <c r="AB37" s="1" t="str">
        <f t="shared" si="7"/>
        <v/>
      </c>
      <c r="AC37" s="1" t="str">
        <f t="shared" si="8"/>
        <v/>
      </c>
      <c r="AD37" s="1" t="str">
        <f t="shared" si="9"/>
        <v/>
      </c>
      <c r="AE37" s="1" t="str">
        <f t="shared" si="10"/>
        <v/>
      </c>
      <c r="AF37" s="1" t="str">
        <f t="shared" si="11"/>
        <v/>
      </c>
      <c r="AG37" s="1" t="str">
        <f t="shared" si="12"/>
        <v/>
      </c>
      <c r="AH37" s="1" t="str">
        <f t="shared" si="12"/>
        <v/>
      </c>
    </row>
    <row r="38" spans="2:34">
      <c r="B38" t="e">
        <f>#REF!</f>
        <v>#REF!</v>
      </c>
      <c r="C38" s="19" t="str">
        <f>'תנאי סף'!C38</f>
        <v/>
      </c>
      <c r="D38" s="19" t="str">
        <f>IF('תנאי סף'!Z38='תנאי סף'!$AD$30,"",'תנאי סף'!D38)</f>
        <v/>
      </c>
      <c r="E38" s="28" t="str">
        <f>IF($D38="","",'הזנת נתונים'!AP40)</f>
        <v/>
      </c>
      <c r="F38" s="28" t="str">
        <f>IF($D38="","",'הזנת נתונים'!BD40)</f>
        <v/>
      </c>
      <c r="G38" s="28" t="str">
        <f>IF($D38="","",'הזנת נתונים'!AW40)</f>
        <v/>
      </c>
      <c r="H38" s="28" t="str">
        <f>IF($D38="","",'הזנת נתונים'!AO40)</f>
        <v/>
      </c>
      <c r="I38" s="28" t="str">
        <f>IF($D38="","",'הזנת נתונים'!AT40)</f>
        <v/>
      </c>
      <c r="J38" s="28" t="str">
        <f>IF($D38="","",'הזנת נתונים'!AU40)</f>
        <v/>
      </c>
      <c r="K38" s="28" t="str">
        <f>IF($D38="","",'הזנת נתונים'!BA40)</f>
        <v/>
      </c>
      <c r="L38" s="28" t="str">
        <f>IF($D38="","",'הזנת נתונים'!BB40)</f>
        <v/>
      </c>
      <c r="M38" s="28" t="str">
        <f>IF($D38="","",'הזנת נתונים'!BC40)</f>
        <v/>
      </c>
      <c r="N38" s="28" t="str">
        <f>IF($D38="","",'הזנת נתונים'!AQ40)</f>
        <v/>
      </c>
      <c r="O38" s="28" t="str">
        <f>IF($D38="","",'הזנת נתונים'!AR40)</f>
        <v/>
      </c>
      <c r="P38" s="28" t="str">
        <f>IF($D38="","",'הזנת נתונים'!AS40)</f>
        <v/>
      </c>
      <c r="Q38" s="28" t="str">
        <f>IF($D38="","",'הזנת נתונים'!BJ40)</f>
        <v/>
      </c>
      <c r="R38" s="28" t="str">
        <f>IF($D38="","",'הזנת נתונים'!BK40)</f>
        <v/>
      </c>
      <c r="U38" s="1" t="str">
        <f t="shared" si="13"/>
        <v/>
      </c>
      <c r="V38" s="1" t="str">
        <f t="shared" si="14"/>
        <v/>
      </c>
      <c r="W38" s="1" t="str">
        <f t="shared" si="15"/>
        <v/>
      </c>
      <c r="X38" s="1" t="str">
        <f t="shared" si="16"/>
        <v/>
      </c>
      <c r="Y38" s="1" t="str">
        <f t="shared" si="17"/>
        <v/>
      </c>
      <c r="Z38" s="1" t="str">
        <f t="shared" si="5"/>
        <v/>
      </c>
      <c r="AA38" s="1" t="str">
        <f t="shared" si="6"/>
        <v/>
      </c>
      <c r="AB38" s="1" t="str">
        <f t="shared" si="7"/>
        <v/>
      </c>
      <c r="AC38" s="1" t="str">
        <f t="shared" si="8"/>
        <v/>
      </c>
      <c r="AD38" s="1" t="str">
        <f t="shared" si="9"/>
        <v/>
      </c>
      <c r="AE38" s="1" t="str">
        <f t="shared" si="10"/>
        <v/>
      </c>
      <c r="AF38" s="1" t="str">
        <f t="shared" si="11"/>
        <v/>
      </c>
      <c r="AG38" s="1" t="str">
        <f t="shared" si="12"/>
        <v/>
      </c>
      <c r="AH38" s="1" t="str">
        <f t="shared" si="12"/>
        <v/>
      </c>
    </row>
    <row r="39" spans="2:34">
      <c r="B39" t="e">
        <f>#REF!</f>
        <v>#REF!</v>
      </c>
      <c r="C39" s="19" t="str">
        <f>'תנאי סף'!C39</f>
        <v/>
      </c>
      <c r="D39" s="19" t="str">
        <f>IF('תנאי סף'!Z39='תנאי סף'!$AD$30,"",'תנאי סף'!D39)</f>
        <v/>
      </c>
      <c r="E39" s="28" t="str">
        <f>IF($D39="","",'הזנת נתונים'!AP41)</f>
        <v/>
      </c>
      <c r="F39" s="28" t="str">
        <f>IF($D39="","",'הזנת נתונים'!BD41)</f>
        <v/>
      </c>
      <c r="G39" s="28" t="str">
        <f>IF($D39="","",'הזנת נתונים'!AW41)</f>
        <v/>
      </c>
      <c r="H39" s="28" t="str">
        <f>IF($D39="","",'הזנת נתונים'!AO41)</f>
        <v/>
      </c>
      <c r="I39" s="28" t="str">
        <f>IF($D39="","",'הזנת נתונים'!AT41)</f>
        <v/>
      </c>
      <c r="J39" s="28" t="str">
        <f>IF($D39="","",'הזנת נתונים'!AU41)</f>
        <v/>
      </c>
      <c r="K39" s="28" t="str">
        <f>IF($D39="","",'הזנת נתונים'!BA41)</f>
        <v/>
      </c>
      <c r="L39" s="28" t="str">
        <f>IF($D39="","",'הזנת נתונים'!BB41)</f>
        <v/>
      </c>
      <c r="M39" s="28" t="str">
        <f>IF($D39="","",'הזנת נתונים'!BC41)</f>
        <v/>
      </c>
      <c r="N39" s="28" t="str">
        <f>IF($D39="","",'הזנת נתונים'!AQ41)</f>
        <v/>
      </c>
      <c r="O39" s="28" t="str">
        <f>IF($D39="","",'הזנת נתונים'!AR41)</f>
        <v/>
      </c>
      <c r="P39" s="28" t="str">
        <f>IF($D39="","",'הזנת נתונים'!AS41)</f>
        <v/>
      </c>
      <c r="Q39" s="28" t="str">
        <f>IF($D39="","",'הזנת נתונים'!BJ41)</f>
        <v/>
      </c>
      <c r="R39" s="28" t="str">
        <f>IF($D39="","",'הזנת נתונים'!BK41)</f>
        <v/>
      </c>
      <c r="U39" s="1" t="str">
        <f t="shared" si="13"/>
        <v/>
      </c>
      <c r="V39" s="1" t="str">
        <f t="shared" si="14"/>
        <v/>
      </c>
      <c r="W39" s="1" t="str">
        <f t="shared" si="15"/>
        <v/>
      </c>
      <c r="X39" s="1" t="str">
        <f t="shared" si="16"/>
        <v/>
      </c>
      <c r="Y39" s="1" t="str">
        <f t="shared" si="17"/>
        <v/>
      </c>
      <c r="Z39" s="1" t="str">
        <f t="shared" si="5"/>
        <v/>
      </c>
      <c r="AA39" s="1" t="str">
        <f t="shared" si="6"/>
        <v/>
      </c>
      <c r="AB39" s="1" t="str">
        <f t="shared" si="7"/>
        <v/>
      </c>
      <c r="AC39" s="1" t="str">
        <f t="shared" si="8"/>
        <v/>
      </c>
      <c r="AD39" s="1" t="str">
        <f t="shared" si="9"/>
        <v/>
      </c>
      <c r="AE39" s="1" t="str">
        <f t="shared" si="10"/>
        <v/>
      </c>
      <c r="AF39" s="1" t="str">
        <f t="shared" si="11"/>
        <v/>
      </c>
      <c r="AG39" s="1" t="str">
        <f t="shared" si="12"/>
        <v/>
      </c>
      <c r="AH39" s="1" t="str">
        <f t="shared" si="12"/>
        <v/>
      </c>
    </row>
    <row r="40" spans="2:34">
      <c r="B40" t="e">
        <f>#REF!</f>
        <v>#REF!</v>
      </c>
      <c r="C40" s="19" t="str">
        <f>'תנאי סף'!C40</f>
        <v/>
      </c>
      <c r="D40" s="19" t="str">
        <f>IF('תנאי סף'!Z40='תנאי סף'!$AD$30,"",'תנאי סף'!D40)</f>
        <v/>
      </c>
      <c r="E40" s="28" t="str">
        <f>IF($D40="","",'הזנת נתונים'!AP42)</f>
        <v/>
      </c>
      <c r="F40" s="28" t="str">
        <f>IF($D40="","",'הזנת נתונים'!BD42)</f>
        <v/>
      </c>
      <c r="G40" s="28" t="str">
        <f>IF($D40="","",'הזנת נתונים'!AW42)</f>
        <v/>
      </c>
      <c r="H40" s="28" t="str">
        <f>IF($D40="","",'הזנת נתונים'!AO42)</f>
        <v/>
      </c>
      <c r="I40" s="28" t="str">
        <f>IF($D40="","",'הזנת נתונים'!AT42)</f>
        <v/>
      </c>
      <c r="J40" s="28" t="str">
        <f>IF($D40="","",'הזנת נתונים'!AU42)</f>
        <v/>
      </c>
      <c r="K40" s="28" t="str">
        <f>IF($D40="","",'הזנת נתונים'!BA42)</f>
        <v/>
      </c>
      <c r="L40" s="28" t="str">
        <f>IF($D40="","",'הזנת נתונים'!BB42)</f>
        <v/>
      </c>
      <c r="M40" s="28" t="str">
        <f>IF($D40="","",'הזנת נתונים'!BC42)</f>
        <v/>
      </c>
      <c r="N40" s="28" t="str">
        <f>IF($D40="","",'הזנת נתונים'!AQ42)</f>
        <v/>
      </c>
      <c r="O40" s="28" t="str">
        <f>IF($D40="","",'הזנת נתונים'!AR42)</f>
        <v/>
      </c>
      <c r="P40" s="28" t="str">
        <f>IF($D40="","",'הזנת נתונים'!AS42)</f>
        <v/>
      </c>
      <c r="Q40" s="28" t="str">
        <f>IF($D40="","",'הזנת נתונים'!BJ42)</f>
        <v/>
      </c>
      <c r="R40" s="28" t="str">
        <f>IF($D40="","",'הזנת נתונים'!BK42)</f>
        <v/>
      </c>
      <c r="U40" s="1" t="str">
        <f t="shared" si="13"/>
        <v/>
      </c>
      <c r="V40" s="1" t="str">
        <f t="shared" si="14"/>
        <v/>
      </c>
      <c r="W40" s="1" t="str">
        <f t="shared" si="15"/>
        <v/>
      </c>
      <c r="X40" s="1" t="str">
        <f t="shared" si="16"/>
        <v/>
      </c>
      <c r="Y40" s="1" t="str">
        <f t="shared" si="17"/>
        <v/>
      </c>
      <c r="Z40" s="1" t="str">
        <f t="shared" si="5"/>
        <v/>
      </c>
      <c r="AA40" s="1" t="str">
        <f t="shared" si="6"/>
        <v/>
      </c>
      <c r="AB40" s="1" t="str">
        <f t="shared" si="7"/>
        <v/>
      </c>
      <c r="AC40" s="1" t="str">
        <f t="shared" si="8"/>
        <v/>
      </c>
      <c r="AD40" s="1" t="str">
        <f t="shared" si="9"/>
        <v/>
      </c>
      <c r="AE40" s="1" t="str">
        <f t="shared" si="10"/>
        <v/>
      </c>
      <c r="AF40" s="1" t="str">
        <f t="shared" si="11"/>
        <v/>
      </c>
      <c r="AG40" s="1" t="str">
        <f t="shared" si="12"/>
        <v/>
      </c>
      <c r="AH40" s="1" t="str">
        <f t="shared" si="12"/>
        <v/>
      </c>
    </row>
    <row r="41" spans="2:34">
      <c r="B41" t="e">
        <f>#REF!</f>
        <v>#REF!</v>
      </c>
      <c r="C41" s="19" t="str">
        <f>'תנאי סף'!C41</f>
        <v/>
      </c>
      <c r="D41" s="19" t="str">
        <f>IF('תנאי סף'!Z41='תנאי סף'!$AD$30,"",'תנאי סף'!D41)</f>
        <v/>
      </c>
      <c r="E41" s="28" t="str">
        <f>IF($D41="","",'הזנת נתונים'!AP43)</f>
        <v/>
      </c>
      <c r="F41" s="28" t="str">
        <f>IF($D41="","",'הזנת נתונים'!BD43)</f>
        <v/>
      </c>
      <c r="G41" s="28" t="str">
        <f>IF($D41="","",'הזנת נתונים'!AW43)</f>
        <v/>
      </c>
      <c r="H41" s="28" t="str">
        <f>IF($D41="","",'הזנת נתונים'!AO43)</f>
        <v/>
      </c>
      <c r="I41" s="28" t="str">
        <f>IF($D41="","",'הזנת נתונים'!AT43)</f>
        <v/>
      </c>
      <c r="J41" s="28" t="str">
        <f>IF($D41="","",'הזנת נתונים'!AU43)</f>
        <v/>
      </c>
      <c r="K41" s="28" t="str">
        <f>IF($D41="","",'הזנת נתונים'!BA43)</f>
        <v/>
      </c>
      <c r="L41" s="28" t="str">
        <f>IF($D41="","",'הזנת נתונים'!BB43)</f>
        <v/>
      </c>
      <c r="M41" s="28" t="str">
        <f>IF($D41="","",'הזנת נתונים'!BC43)</f>
        <v/>
      </c>
      <c r="N41" s="28" t="str">
        <f>IF($D41="","",'הזנת נתונים'!AQ43)</f>
        <v/>
      </c>
      <c r="O41" s="28" t="str">
        <f>IF($D41="","",'הזנת נתונים'!AR43)</f>
        <v/>
      </c>
      <c r="P41" s="28" t="str">
        <f>IF($D41="","",'הזנת נתונים'!AS43)</f>
        <v/>
      </c>
      <c r="Q41" s="28" t="str">
        <f>IF($D41="","",'הזנת נתונים'!BJ43)</f>
        <v/>
      </c>
      <c r="R41" s="28" t="str">
        <f>IF($D41="","",'הזנת נתונים'!BK43)</f>
        <v/>
      </c>
      <c r="U41" s="1" t="str">
        <f t="shared" si="13"/>
        <v/>
      </c>
      <c r="V41" s="1" t="str">
        <f t="shared" si="14"/>
        <v/>
      </c>
      <c r="W41" s="1" t="str">
        <f t="shared" si="15"/>
        <v/>
      </c>
      <c r="X41" s="1" t="str">
        <f t="shared" si="16"/>
        <v/>
      </c>
      <c r="Y41" s="1" t="str">
        <f t="shared" si="17"/>
        <v/>
      </c>
      <c r="Z41" s="1" t="str">
        <f t="shared" si="5"/>
        <v/>
      </c>
      <c r="AA41" s="1" t="str">
        <f t="shared" si="6"/>
        <v/>
      </c>
      <c r="AB41" s="1" t="str">
        <f t="shared" si="7"/>
        <v/>
      </c>
      <c r="AC41" s="1" t="str">
        <f t="shared" si="8"/>
        <v/>
      </c>
      <c r="AD41" s="1" t="str">
        <f t="shared" si="9"/>
        <v/>
      </c>
      <c r="AE41" s="1" t="str">
        <f t="shared" si="10"/>
        <v/>
      </c>
      <c r="AF41" s="1" t="str">
        <f t="shared" si="11"/>
        <v/>
      </c>
      <c r="AG41" s="1" t="str">
        <f t="shared" si="12"/>
        <v/>
      </c>
      <c r="AH41" s="1" t="str">
        <f t="shared" si="12"/>
        <v/>
      </c>
    </row>
    <row r="42" spans="2:34">
      <c r="B42" t="e">
        <f>#REF!</f>
        <v>#REF!</v>
      </c>
      <c r="C42" s="19" t="str">
        <f>'תנאי סף'!C42</f>
        <v/>
      </c>
      <c r="D42" s="19" t="str">
        <f>IF('תנאי סף'!Z42='תנאי סף'!$AD$30,"",'תנאי סף'!D42)</f>
        <v/>
      </c>
      <c r="E42" s="28" t="str">
        <f>IF($D42="","",'הזנת נתונים'!AP44)</f>
        <v/>
      </c>
      <c r="F42" s="28" t="str">
        <f>IF($D42="","",'הזנת נתונים'!BD44)</f>
        <v/>
      </c>
      <c r="G42" s="28" t="str">
        <f>IF($D42="","",'הזנת נתונים'!AW44)</f>
        <v/>
      </c>
      <c r="H42" s="28" t="str">
        <f>IF($D42="","",'הזנת נתונים'!AO44)</f>
        <v/>
      </c>
      <c r="I42" s="28" t="str">
        <f>IF($D42="","",'הזנת נתונים'!AT44)</f>
        <v/>
      </c>
      <c r="J42" s="28" t="str">
        <f>IF($D42="","",'הזנת נתונים'!AU44)</f>
        <v/>
      </c>
      <c r="K42" s="28" t="str">
        <f>IF($D42="","",'הזנת נתונים'!BA44)</f>
        <v/>
      </c>
      <c r="L42" s="28" t="str">
        <f>IF($D42="","",'הזנת נתונים'!BB44)</f>
        <v/>
      </c>
      <c r="M42" s="28" t="str">
        <f>IF($D42="","",'הזנת נתונים'!BC44)</f>
        <v/>
      </c>
      <c r="N42" s="28" t="str">
        <f>IF($D42="","",'הזנת נתונים'!AQ44)</f>
        <v/>
      </c>
      <c r="O42" s="28" t="str">
        <f>IF($D42="","",'הזנת נתונים'!AR44)</f>
        <v/>
      </c>
      <c r="P42" s="28" t="str">
        <f>IF($D42="","",'הזנת נתונים'!AS44)</f>
        <v/>
      </c>
      <c r="Q42" s="28" t="str">
        <f>IF($D42="","",'הזנת נתונים'!BJ44)</f>
        <v/>
      </c>
      <c r="R42" s="28" t="str">
        <f>IF($D42="","",'הזנת נתונים'!BK44)</f>
        <v/>
      </c>
      <c r="U42" s="1" t="str">
        <f t="shared" si="13"/>
        <v/>
      </c>
      <c r="V42" s="1" t="str">
        <f t="shared" si="14"/>
        <v/>
      </c>
      <c r="W42" s="1" t="str">
        <f t="shared" si="15"/>
        <v/>
      </c>
      <c r="X42" s="1" t="str">
        <f t="shared" si="16"/>
        <v/>
      </c>
      <c r="Y42" s="1" t="str">
        <f t="shared" si="17"/>
        <v/>
      </c>
      <c r="Z42" s="1" t="str">
        <f t="shared" si="5"/>
        <v/>
      </c>
      <c r="AA42" s="1" t="str">
        <f t="shared" si="6"/>
        <v/>
      </c>
      <c r="AB42" s="1" t="str">
        <f t="shared" si="7"/>
        <v/>
      </c>
      <c r="AC42" s="1" t="str">
        <f t="shared" si="8"/>
        <v/>
      </c>
      <c r="AD42" s="1" t="str">
        <f t="shared" si="9"/>
        <v/>
      </c>
      <c r="AE42" s="1" t="str">
        <f t="shared" si="10"/>
        <v/>
      </c>
      <c r="AF42" s="1" t="str">
        <f t="shared" si="11"/>
        <v/>
      </c>
      <c r="AG42" s="1" t="str">
        <f t="shared" si="12"/>
        <v/>
      </c>
      <c r="AH42" s="1" t="str">
        <f t="shared" si="12"/>
        <v/>
      </c>
    </row>
    <row r="43" spans="2:34">
      <c r="B43" t="e">
        <f>#REF!</f>
        <v>#REF!</v>
      </c>
      <c r="C43" s="19" t="str">
        <f>'תנאי סף'!C43</f>
        <v/>
      </c>
      <c r="D43" s="19" t="str">
        <f>IF('תנאי סף'!Z43='תנאי סף'!$AD$30,"",'תנאי סף'!D43)</f>
        <v/>
      </c>
      <c r="E43" s="28" t="str">
        <f>IF($D43="","",'הזנת נתונים'!AP45)</f>
        <v/>
      </c>
      <c r="F43" s="28" t="str">
        <f>IF($D43="","",'הזנת נתונים'!BD45)</f>
        <v/>
      </c>
      <c r="G43" s="28" t="str">
        <f>IF($D43="","",'הזנת נתונים'!AW45)</f>
        <v/>
      </c>
      <c r="H43" s="28" t="str">
        <f>IF($D43="","",'הזנת נתונים'!AO45)</f>
        <v/>
      </c>
      <c r="I43" s="28" t="str">
        <f>IF($D43="","",'הזנת נתונים'!AT45)</f>
        <v/>
      </c>
      <c r="J43" s="28" t="str">
        <f>IF($D43="","",'הזנת נתונים'!AU45)</f>
        <v/>
      </c>
      <c r="K43" s="28" t="str">
        <f>IF($D43="","",'הזנת נתונים'!BA45)</f>
        <v/>
      </c>
      <c r="L43" s="28" t="str">
        <f>IF($D43="","",'הזנת נתונים'!BB45)</f>
        <v/>
      </c>
      <c r="M43" s="28" t="str">
        <f>IF($D43="","",'הזנת נתונים'!BC45)</f>
        <v/>
      </c>
      <c r="N43" s="28" t="str">
        <f>IF($D43="","",'הזנת נתונים'!AQ45)</f>
        <v/>
      </c>
      <c r="O43" s="28" t="str">
        <f>IF($D43="","",'הזנת נתונים'!AR45)</f>
        <v/>
      </c>
      <c r="P43" s="28" t="str">
        <f>IF($D43="","",'הזנת נתונים'!AS45)</f>
        <v/>
      </c>
      <c r="Q43" s="28" t="str">
        <f>IF($D43="","",'הזנת נתונים'!BJ45)</f>
        <v/>
      </c>
      <c r="R43" s="28" t="str">
        <f>IF($D43="","",'הזנת נתונים'!BK45)</f>
        <v/>
      </c>
      <c r="U43" s="1" t="str">
        <f t="shared" si="13"/>
        <v/>
      </c>
      <c r="V43" s="1" t="str">
        <f t="shared" si="14"/>
        <v/>
      </c>
      <c r="W43" s="1" t="str">
        <f t="shared" si="15"/>
        <v/>
      </c>
      <c r="X43" s="1" t="str">
        <f t="shared" si="16"/>
        <v/>
      </c>
      <c r="Y43" s="1" t="str">
        <f t="shared" si="17"/>
        <v/>
      </c>
      <c r="Z43" s="1" t="str">
        <f t="shared" si="5"/>
        <v/>
      </c>
      <c r="AA43" s="1" t="str">
        <f t="shared" si="6"/>
        <v/>
      </c>
      <c r="AB43" s="1" t="str">
        <f t="shared" si="7"/>
        <v/>
      </c>
      <c r="AC43" s="1" t="str">
        <f t="shared" si="8"/>
        <v/>
      </c>
      <c r="AD43" s="1" t="str">
        <f t="shared" si="9"/>
        <v/>
      </c>
      <c r="AE43" s="1" t="str">
        <f t="shared" si="10"/>
        <v/>
      </c>
      <c r="AF43" s="1" t="str">
        <f t="shared" si="11"/>
        <v/>
      </c>
      <c r="AG43" s="1" t="str">
        <f t="shared" si="12"/>
        <v/>
      </c>
      <c r="AH43" s="1" t="str">
        <f t="shared" si="12"/>
        <v/>
      </c>
    </row>
    <row r="44" spans="2:34">
      <c r="B44" t="e">
        <f>#REF!</f>
        <v>#REF!</v>
      </c>
      <c r="C44" s="19" t="str">
        <f>'תנאי סף'!C44</f>
        <v/>
      </c>
      <c r="D44" s="19" t="str">
        <f>IF('תנאי סף'!Z44='תנאי סף'!$AD$30,"",'תנאי סף'!D44)</f>
        <v/>
      </c>
      <c r="E44" s="28" t="str">
        <f>IF($D44="","",'הזנת נתונים'!AP46)</f>
        <v/>
      </c>
      <c r="F44" s="28" t="str">
        <f>IF($D44="","",'הזנת נתונים'!BD46)</f>
        <v/>
      </c>
      <c r="G44" s="28" t="str">
        <f>IF($D44="","",'הזנת נתונים'!AW46)</f>
        <v/>
      </c>
      <c r="H44" s="28" t="str">
        <f>IF($D44="","",'הזנת נתונים'!AO46)</f>
        <v/>
      </c>
      <c r="I44" s="28" t="str">
        <f>IF($D44="","",'הזנת נתונים'!AT46)</f>
        <v/>
      </c>
      <c r="J44" s="28" t="str">
        <f>IF($D44="","",'הזנת נתונים'!AU46)</f>
        <v/>
      </c>
      <c r="K44" s="28" t="str">
        <f>IF($D44="","",'הזנת נתונים'!BA46)</f>
        <v/>
      </c>
      <c r="L44" s="28" t="str">
        <f>IF($D44="","",'הזנת נתונים'!BB46)</f>
        <v/>
      </c>
      <c r="M44" s="28" t="str">
        <f>IF($D44="","",'הזנת נתונים'!BC46)</f>
        <v/>
      </c>
      <c r="N44" s="28" t="str">
        <f>IF($D44="","",'הזנת נתונים'!AQ46)</f>
        <v/>
      </c>
      <c r="O44" s="28" t="str">
        <f>IF($D44="","",'הזנת נתונים'!AR46)</f>
        <v/>
      </c>
      <c r="P44" s="28" t="str">
        <f>IF($D44="","",'הזנת נתונים'!AS46)</f>
        <v/>
      </c>
      <c r="Q44" s="28" t="str">
        <f>IF($D44="","",'הזנת נתונים'!BJ46)</f>
        <v/>
      </c>
      <c r="R44" s="28" t="str">
        <f>IF($D44="","",'הזנת נתונים'!BK46)</f>
        <v/>
      </c>
      <c r="U44" s="1" t="str">
        <f t="shared" si="13"/>
        <v/>
      </c>
      <c r="V44" s="1" t="str">
        <f t="shared" si="14"/>
        <v/>
      </c>
      <c r="W44" s="1" t="str">
        <f t="shared" si="15"/>
        <v/>
      </c>
      <c r="X44" s="1" t="str">
        <f t="shared" si="16"/>
        <v/>
      </c>
      <c r="Y44" s="1" t="str">
        <f t="shared" si="17"/>
        <v/>
      </c>
      <c r="Z44" s="1" t="str">
        <f t="shared" si="5"/>
        <v/>
      </c>
      <c r="AA44" s="1" t="str">
        <f t="shared" si="6"/>
        <v/>
      </c>
      <c r="AB44" s="1" t="str">
        <f t="shared" si="7"/>
        <v/>
      </c>
      <c r="AC44" s="1" t="str">
        <f t="shared" si="8"/>
        <v/>
      </c>
      <c r="AD44" s="1" t="str">
        <f t="shared" si="9"/>
        <v/>
      </c>
      <c r="AE44" s="1" t="str">
        <f t="shared" si="10"/>
        <v/>
      </c>
      <c r="AF44" s="1" t="str">
        <f t="shared" si="11"/>
        <v/>
      </c>
      <c r="AG44" s="1" t="str">
        <f t="shared" si="12"/>
        <v/>
      </c>
      <c r="AH44" s="1" t="str">
        <f t="shared" si="12"/>
        <v/>
      </c>
    </row>
    <row r="45" spans="2:34">
      <c r="B45" t="e">
        <f>#REF!</f>
        <v>#REF!</v>
      </c>
      <c r="C45" s="19" t="str">
        <f>'תנאי סף'!C45</f>
        <v/>
      </c>
      <c r="D45" s="19" t="str">
        <f>IF('תנאי סף'!Z45='תנאי סף'!$AD$30,"",'תנאי סף'!D45)</f>
        <v/>
      </c>
      <c r="E45" s="28" t="str">
        <f>IF($D45="","",'הזנת נתונים'!AP47)</f>
        <v/>
      </c>
      <c r="F45" s="28" t="str">
        <f>IF($D45="","",'הזנת נתונים'!BD47)</f>
        <v/>
      </c>
      <c r="G45" s="28" t="str">
        <f>IF($D45="","",'הזנת נתונים'!AW47)</f>
        <v/>
      </c>
      <c r="H45" s="28" t="str">
        <f>IF($D45="","",'הזנת נתונים'!AO47)</f>
        <v/>
      </c>
      <c r="I45" s="28" t="str">
        <f>IF($D45="","",'הזנת נתונים'!AT47)</f>
        <v/>
      </c>
      <c r="J45" s="28" t="str">
        <f>IF($D45="","",'הזנת נתונים'!AU47)</f>
        <v/>
      </c>
      <c r="K45" s="28" t="str">
        <f>IF($D45="","",'הזנת נתונים'!BA47)</f>
        <v/>
      </c>
      <c r="L45" s="28" t="str">
        <f>IF($D45="","",'הזנת נתונים'!BB47)</f>
        <v/>
      </c>
      <c r="M45" s="28" t="str">
        <f>IF($D45="","",'הזנת נתונים'!BC47)</f>
        <v/>
      </c>
      <c r="N45" s="28" t="str">
        <f>IF($D45="","",'הזנת נתונים'!AQ47)</f>
        <v/>
      </c>
      <c r="O45" s="28" t="str">
        <f>IF($D45="","",'הזנת נתונים'!AR47)</f>
        <v/>
      </c>
      <c r="P45" s="28" t="str">
        <f>IF($D45="","",'הזנת נתונים'!AS47)</f>
        <v/>
      </c>
      <c r="Q45" s="28" t="str">
        <f>IF($D45="","",'הזנת נתונים'!BJ47)</f>
        <v/>
      </c>
      <c r="R45" s="28" t="str">
        <f>IF($D45="","",'הזנת נתונים'!BK47)</f>
        <v/>
      </c>
      <c r="U45" s="1" t="str">
        <f t="shared" si="13"/>
        <v/>
      </c>
      <c r="V45" s="1" t="str">
        <f t="shared" si="14"/>
        <v/>
      </c>
      <c r="W45" s="1" t="str">
        <f t="shared" si="15"/>
        <v/>
      </c>
      <c r="X45" s="1" t="str">
        <f t="shared" si="16"/>
        <v/>
      </c>
      <c r="Y45" s="1" t="str">
        <f t="shared" si="17"/>
        <v/>
      </c>
      <c r="Z45" s="1" t="str">
        <f t="shared" si="5"/>
        <v/>
      </c>
      <c r="AA45" s="1" t="str">
        <f t="shared" si="6"/>
        <v/>
      </c>
      <c r="AB45" s="1" t="str">
        <f t="shared" si="7"/>
        <v/>
      </c>
      <c r="AC45" s="1" t="str">
        <f t="shared" si="8"/>
        <v/>
      </c>
      <c r="AD45" s="1" t="str">
        <f t="shared" si="9"/>
        <v/>
      </c>
      <c r="AE45" s="1" t="str">
        <f t="shared" si="10"/>
        <v/>
      </c>
      <c r="AF45" s="1" t="str">
        <f t="shared" si="11"/>
        <v/>
      </c>
      <c r="AG45" s="1" t="str">
        <f t="shared" si="12"/>
        <v/>
      </c>
      <c r="AH45" s="1" t="str">
        <f t="shared" si="12"/>
        <v/>
      </c>
    </row>
    <row r="46" spans="2:34">
      <c r="B46" t="e">
        <f>#REF!</f>
        <v>#REF!</v>
      </c>
      <c r="C46" s="19" t="str">
        <f>'תנאי סף'!C46</f>
        <v/>
      </c>
      <c r="D46" s="19" t="str">
        <f>IF('תנאי סף'!Z46='תנאי סף'!$AD$30,"",'תנאי סף'!D46)</f>
        <v/>
      </c>
      <c r="E46" s="28" t="str">
        <f>IF($D46="","",'הזנת נתונים'!AP48)</f>
        <v/>
      </c>
      <c r="F46" s="28" t="str">
        <f>IF($D46="","",'הזנת נתונים'!BD48)</f>
        <v/>
      </c>
      <c r="G46" s="28" t="str">
        <f>IF($D46="","",'הזנת נתונים'!AW48)</f>
        <v/>
      </c>
      <c r="H46" s="28" t="str">
        <f>IF($D46="","",'הזנת נתונים'!AO48)</f>
        <v/>
      </c>
      <c r="I46" s="28" t="str">
        <f>IF($D46="","",'הזנת נתונים'!AT48)</f>
        <v/>
      </c>
      <c r="J46" s="28" t="str">
        <f>IF($D46="","",'הזנת נתונים'!AU48)</f>
        <v/>
      </c>
      <c r="K46" s="28" t="str">
        <f>IF($D46="","",'הזנת נתונים'!BA48)</f>
        <v/>
      </c>
      <c r="L46" s="28" t="str">
        <f>IF($D46="","",'הזנת נתונים'!BB48)</f>
        <v/>
      </c>
      <c r="M46" s="28" t="str">
        <f>IF($D46="","",'הזנת נתונים'!BC48)</f>
        <v/>
      </c>
      <c r="N46" s="28" t="str">
        <f>IF($D46="","",'הזנת נתונים'!AQ48)</f>
        <v/>
      </c>
      <c r="O46" s="28" t="str">
        <f>IF($D46="","",'הזנת נתונים'!AR48)</f>
        <v/>
      </c>
      <c r="P46" s="28" t="str">
        <f>IF($D46="","",'הזנת נתונים'!AS48)</f>
        <v/>
      </c>
      <c r="Q46" s="28" t="str">
        <f>IF($D46="","",'הזנת נתונים'!BJ48)</f>
        <v/>
      </c>
      <c r="R46" s="28" t="str">
        <f>IF($D46="","",'הזנת נתונים'!BK48)</f>
        <v/>
      </c>
      <c r="U46" s="1" t="str">
        <f t="shared" si="13"/>
        <v/>
      </c>
      <c r="V46" s="1" t="str">
        <f t="shared" si="14"/>
        <v/>
      </c>
      <c r="W46" s="1" t="str">
        <f t="shared" si="15"/>
        <v/>
      </c>
      <c r="X46" s="1" t="str">
        <f t="shared" si="16"/>
        <v/>
      </c>
      <c r="Y46" s="1" t="str">
        <f t="shared" si="17"/>
        <v/>
      </c>
      <c r="Z46" s="1" t="str">
        <f t="shared" si="5"/>
        <v/>
      </c>
      <c r="AA46" s="1" t="str">
        <f t="shared" si="6"/>
        <v/>
      </c>
      <c r="AB46" s="1" t="str">
        <f t="shared" si="7"/>
        <v/>
      </c>
      <c r="AC46" s="1" t="str">
        <f t="shared" si="8"/>
        <v/>
      </c>
      <c r="AD46" s="1" t="str">
        <f t="shared" si="9"/>
        <v/>
      </c>
      <c r="AE46" s="1" t="str">
        <f t="shared" si="10"/>
        <v/>
      </c>
      <c r="AF46" s="1" t="str">
        <f t="shared" si="11"/>
        <v/>
      </c>
      <c r="AG46" s="1" t="str">
        <f t="shared" si="12"/>
        <v/>
      </c>
      <c r="AH46" s="1" t="str">
        <f t="shared" si="12"/>
        <v/>
      </c>
    </row>
    <row r="47" spans="2:34">
      <c r="B47" t="e">
        <f>#REF!</f>
        <v>#REF!</v>
      </c>
      <c r="C47" s="19" t="str">
        <f>'תנאי סף'!C47</f>
        <v/>
      </c>
      <c r="D47" s="19" t="str">
        <f>IF('תנאי סף'!Z47='תנאי סף'!$AD$30,"",'תנאי סף'!D47)</f>
        <v/>
      </c>
      <c r="E47" s="28" t="str">
        <f>IF($D47="","",'הזנת נתונים'!AP49)</f>
        <v/>
      </c>
      <c r="F47" s="28" t="str">
        <f>IF($D47="","",'הזנת נתונים'!BD49)</f>
        <v/>
      </c>
      <c r="G47" s="28" t="str">
        <f>IF($D47="","",'הזנת נתונים'!AW49)</f>
        <v/>
      </c>
      <c r="H47" s="28" t="str">
        <f>IF($D47="","",'הזנת נתונים'!AO49)</f>
        <v/>
      </c>
      <c r="I47" s="28" t="str">
        <f>IF($D47="","",'הזנת נתונים'!AT49)</f>
        <v/>
      </c>
      <c r="J47" s="28" t="str">
        <f>IF($D47="","",'הזנת נתונים'!AU49)</f>
        <v/>
      </c>
      <c r="K47" s="28" t="str">
        <f>IF($D47="","",'הזנת נתונים'!BA49)</f>
        <v/>
      </c>
      <c r="L47" s="28" t="str">
        <f>IF($D47="","",'הזנת נתונים'!BB49)</f>
        <v/>
      </c>
      <c r="M47" s="28" t="str">
        <f>IF($D47="","",'הזנת נתונים'!BC49)</f>
        <v/>
      </c>
      <c r="N47" s="28" t="str">
        <f>IF($D47="","",'הזנת נתונים'!AQ49)</f>
        <v/>
      </c>
      <c r="O47" s="28" t="str">
        <f>IF($D47="","",'הזנת נתונים'!AR49)</f>
        <v/>
      </c>
      <c r="P47" s="28" t="str">
        <f>IF($D47="","",'הזנת נתונים'!AS49)</f>
        <v/>
      </c>
      <c r="Q47" s="28" t="str">
        <f>IF($D47="","",'הזנת נתונים'!BJ49)</f>
        <v/>
      </c>
      <c r="R47" s="28" t="str">
        <f>IF($D47="","",'הזנת נתונים'!BK49)</f>
        <v/>
      </c>
      <c r="U47" s="1" t="str">
        <f t="shared" si="13"/>
        <v/>
      </c>
      <c r="V47" s="1" t="str">
        <f t="shared" si="14"/>
        <v/>
      </c>
      <c r="W47" s="1" t="str">
        <f t="shared" si="15"/>
        <v/>
      </c>
      <c r="X47" s="1" t="str">
        <f t="shared" si="16"/>
        <v/>
      </c>
      <c r="Y47" s="1" t="str">
        <f t="shared" si="17"/>
        <v/>
      </c>
      <c r="Z47" s="1" t="str">
        <f t="shared" si="5"/>
        <v/>
      </c>
      <c r="AA47" s="1" t="str">
        <f t="shared" si="6"/>
        <v/>
      </c>
      <c r="AB47" s="1" t="str">
        <f t="shared" si="7"/>
        <v/>
      </c>
      <c r="AC47" s="1" t="str">
        <f t="shared" si="8"/>
        <v/>
      </c>
      <c r="AD47" s="1" t="str">
        <f t="shared" si="9"/>
        <v/>
      </c>
      <c r="AE47" s="1" t="str">
        <f t="shared" si="10"/>
        <v/>
      </c>
      <c r="AF47" s="1" t="str">
        <f t="shared" si="11"/>
        <v/>
      </c>
      <c r="AG47" s="1" t="str">
        <f t="shared" ref="AG47:AH90" si="18">IF($D47="","",IF(Q47="",$U$28,IF(ISERROR(MATCH(Q47,$V$28:$W$28)),$U$29,Q47)))</f>
        <v/>
      </c>
      <c r="AH47" s="1" t="str">
        <f t="shared" si="18"/>
        <v/>
      </c>
    </row>
    <row r="48" spans="2:34">
      <c r="B48" t="e">
        <f>#REF!</f>
        <v>#REF!</v>
      </c>
      <c r="C48" s="19" t="str">
        <f>'תנאי סף'!C48</f>
        <v/>
      </c>
      <c r="D48" s="19" t="str">
        <f>IF('תנאי סף'!Z48='תנאי סף'!$AD$30,"",'תנאי סף'!D48)</f>
        <v/>
      </c>
      <c r="E48" s="28" t="str">
        <f>IF($D48="","",'הזנת נתונים'!AP50)</f>
        <v/>
      </c>
      <c r="F48" s="28" t="str">
        <f>IF($D48="","",'הזנת נתונים'!BD50)</f>
        <v/>
      </c>
      <c r="G48" s="28" t="str">
        <f>IF($D48="","",'הזנת נתונים'!AW50)</f>
        <v/>
      </c>
      <c r="H48" s="28" t="str">
        <f>IF($D48="","",'הזנת נתונים'!AO50)</f>
        <v/>
      </c>
      <c r="I48" s="28" t="str">
        <f>IF($D48="","",'הזנת נתונים'!AT50)</f>
        <v/>
      </c>
      <c r="J48" s="28" t="str">
        <f>IF($D48="","",'הזנת נתונים'!AU50)</f>
        <v/>
      </c>
      <c r="K48" s="28" t="str">
        <f>IF($D48="","",'הזנת נתונים'!BA50)</f>
        <v/>
      </c>
      <c r="L48" s="28" t="str">
        <f>IF($D48="","",'הזנת נתונים'!BB50)</f>
        <v/>
      </c>
      <c r="M48" s="28" t="str">
        <f>IF($D48="","",'הזנת נתונים'!BC50)</f>
        <v/>
      </c>
      <c r="N48" s="28" t="str">
        <f>IF($D48="","",'הזנת נתונים'!AQ50)</f>
        <v/>
      </c>
      <c r="O48" s="28" t="str">
        <f>IF($D48="","",'הזנת נתונים'!AR50)</f>
        <v/>
      </c>
      <c r="P48" s="28" t="str">
        <f>IF($D48="","",'הזנת נתונים'!AS50)</f>
        <v/>
      </c>
      <c r="Q48" s="28" t="str">
        <f>IF($D48="","",'הזנת נתונים'!BJ50)</f>
        <v/>
      </c>
      <c r="R48" s="28" t="str">
        <f>IF($D48="","",'הזנת נתונים'!BK50)</f>
        <v/>
      </c>
      <c r="U48" s="1" t="str">
        <f t="shared" si="13"/>
        <v/>
      </c>
      <c r="V48" s="1" t="str">
        <f t="shared" si="14"/>
        <v/>
      </c>
      <c r="W48" s="1" t="str">
        <f t="shared" si="15"/>
        <v/>
      </c>
      <c r="X48" s="1" t="str">
        <f t="shared" si="16"/>
        <v/>
      </c>
      <c r="Y48" s="1" t="str">
        <f t="shared" si="17"/>
        <v/>
      </c>
      <c r="Z48" s="1" t="str">
        <f t="shared" si="5"/>
        <v/>
      </c>
      <c r="AA48" s="1" t="str">
        <f t="shared" si="6"/>
        <v/>
      </c>
      <c r="AB48" s="1" t="str">
        <f t="shared" si="7"/>
        <v/>
      </c>
      <c r="AC48" s="1" t="str">
        <f t="shared" si="8"/>
        <v/>
      </c>
      <c r="AD48" s="1" t="str">
        <f t="shared" si="9"/>
        <v/>
      </c>
      <c r="AE48" s="1" t="str">
        <f t="shared" si="10"/>
        <v/>
      </c>
      <c r="AF48" s="1" t="str">
        <f t="shared" si="11"/>
        <v/>
      </c>
      <c r="AG48" s="1" t="str">
        <f t="shared" si="18"/>
        <v/>
      </c>
      <c r="AH48" s="1" t="str">
        <f t="shared" si="18"/>
        <v/>
      </c>
    </row>
    <row r="49" spans="2:34">
      <c r="B49" t="e">
        <f>#REF!</f>
        <v>#REF!</v>
      </c>
      <c r="C49" s="19" t="str">
        <f>'תנאי סף'!C49</f>
        <v/>
      </c>
      <c r="D49" s="19" t="str">
        <f>IF('תנאי סף'!Z49='תנאי סף'!$AD$30,"",'תנאי סף'!D49)</f>
        <v/>
      </c>
      <c r="E49" s="28" t="str">
        <f>IF($D49="","",'הזנת נתונים'!AP51)</f>
        <v/>
      </c>
      <c r="F49" s="28" t="str">
        <f>IF($D49="","",'הזנת נתונים'!BD51)</f>
        <v/>
      </c>
      <c r="G49" s="28" t="str">
        <f>IF($D49="","",'הזנת נתונים'!AW51)</f>
        <v/>
      </c>
      <c r="H49" s="28" t="str">
        <f>IF($D49="","",'הזנת נתונים'!AO51)</f>
        <v/>
      </c>
      <c r="I49" s="28" t="str">
        <f>IF($D49="","",'הזנת נתונים'!AT51)</f>
        <v/>
      </c>
      <c r="J49" s="28" t="str">
        <f>IF($D49="","",'הזנת נתונים'!AU51)</f>
        <v/>
      </c>
      <c r="K49" s="28" t="str">
        <f>IF($D49="","",'הזנת נתונים'!BA51)</f>
        <v/>
      </c>
      <c r="L49" s="28" t="str">
        <f>IF($D49="","",'הזנת נתונים'!BB51)</f>
        <v/>
      </c>
      <c r="M49" s="28" t="str">
        <f>IF($D49="","",'הזנת נתונים'!BC51)</f>
        <v/>
      </c>
      <c r="N49" s="28" t="str">
        <f>IF($D49="","",'הזנת נתונים'!AQ51)</f>
        <v/>
      </c>
      <c r="O49" s="28" t="str">
        <f>IF($D49="","",'הזנת נתונים'!AR51)</f>
        <v/>
      </c>
      <c r="P49" s="28" t="str">
        <f>IF($D49="","",'הזנת נתונים'!AS51)</f>
        <v/>
      </c>
      <c r="Q49" s="28" t="str">
        <f>IF($D49="","",'הזנת נתונים'!BJ51)</f>
        <v/>
      </c>
      <c r="R49" s="28" t="str">
        <f>IF($D49="","",'הזנת נתונים'!BK51)</f>
        <v/>
      </c>
      <c r="U49" s="1" t="str">
        <f t="shared" si="13"/>
        <v/>
      </c>
      <c r="V49" s="1" t="str">
        <f t="shared" si="14"/>
        <v/>
      </c>
      <c r="W49" s="1" t="str">
        <f t="shared" si="15"/>
        <v/>
      </c>
      <c r="X49" s="1" t="str">
        <f t="shared" si="16"/>
        <v/>
      </c>
      <c r="Y49" s="1" t="str">
        <f t="shared" si="17"/>
        <v/>
      </c>
      <c r="Z49" s="1" t="str">
        <f t="shared" si="5"/>
        <v/>
      </c>
      <c r="AA49" s="1" t="str">
        <f t="shared" si="6"/>
        <v/>
      </c>
      <c r="AB49" s="1" t="str">
        <f t="shared" si="7"/>
        <v/>
      </c>
      <c r="AC49" s="1" t="str">
        <f t="shared" si="8"/>
        <v/>
      </c>
      <c r="AD49" s="1" t="str">
        <f t="shared" si="9"/>
        <v/>
      </c>
      <c r="AE49" s="1" t="str">
        <f t="shared" si="10"/>
        <v/>
      </c>
      <c r="AF49" s="1" t="str">
        <f t="shared" si="11"/>
        <v/>
      </c>
      <c r="AG49" s="1" t="str">
        <f t="shared" si="18"/>
        <v/>
      </c>
      <c r="AH49" s="1" t="str">
        <f t="shared" si="18"/>
        <v/>
      </c>
    </row>
    <row r="50" spans="2:34">
      <c r="B50" t="e">
        <f>#REF!</f>
        <v>#REF!</v>
      </c>
      <c r="C50" s="19" t="str">
        <f>'תנאי סף'!C50</f>
        <v/>
      </c>
      <c r="D50" s="19" t="str">
        <f>IF('תנאי סף'!Z50='תנאי סף'!$AD$30,"",'תנאי סף'!D50)</f>
        <v/>
      </c>
      <c r="E50" s="28" t="str">
        <f>IF($D50="","",'הזנת נתונים'!AP52)</f>
        <v/>
      </c>
      <c r="F50" s="28" t="str">
        <f>IF($D50="","",'הזנת נתונים'!BD52)</f>
        <v/>
      </c>
      <c r="G50" s="28" t="str">
        <f>IF($D50="","",'הזנת נתונים'!AW52)</f>
        <v/>
      </c>
      <c r="H50" s="28" t="str">
        <f>IF($D50="","",'הזנת נתונים'!AO52)</f>
        <v/>
      </c>
      <c r="I50" s="28" t="str">
        <f>IF($D50="","",'הזנת נתונים'!AT52)</f>
        <v/>
      </c>
      <c r="J50" s="28" t="str">
        <f>IF($D50="","",'הזנת נתונים'!AU52)</f>
        <v/>
      </c>
      <c r="K50" s="28" t="str">
        <f>IF($D50="","",'הזנת נתונים'!BA52)</f>
        <v/>
      </c>
      <c r="L50" s="28" t="str">
        <f>IF($D50="","",'הזנת נתונים'!BB52)</f>
        <v/>
      </c>
      <c r="M50" s="28" t="str">
        <f>IF($D50="","",'הזנת נתונים'!BC52)</f>
        <v/>
      </c>
      <c r="N50" s="28" t="str">
        <f>IF($D50="","",'הזנת נתונים'!AQ52)</f>
        <v/>
      </c>
      <c r="O50" s="28" t="str">
        <f>IF($D50="","",'הזנת נתונים'!AR52)</f>
        <v/>
      </c>
      <c r="P50" s="28" t="str">
        <f>IF($D50="","",'הזנת נתונים'!AS52)</f>
        <v/>
      </c>
      <c r="Q50" s="28" t="str">
        <f>IF($D50="","",'הזנת נתונים'!BJ52)</f>
        <v/>
      </c>
      <c r="R50" s="28" t="str">
        <f>IF($D50="","",'הזנת נתונים'!BK52)</f>
        <v/>
      </c>
      <c r="U50" s="1" t="str">
        <f t="shared" si="13"/>
        <v/>
      </c>
      <c r="V50" s="1" t="str">
        <f t="shared" si="14"/>
        <v/>
      </c>
      <c r="W50" s="1" t="str">
        <f t="shared" si="15"/>
        <v/>
      </c>
      <c r="X50" s="1" t="str">
        <f t="shared" si="16"/>
        <v/>
      </c>
      <c r="Y50" s="1" t="str">
        <f t="shared" si="17"/>
        <v/>
      </c>
      <c r="Z50" s="1" t="str">
        <f t="shared" si="5"/>
        <v/>
      </c>
      <c r="AA50" s="1" t="str">
        <f t="shared" si="6"/>
        <v/>
      </c>
      <c r="AB50" s="1" t="str">
        <f t="shared" si="7"/>
        <v/>
      </c>
      <c r="AC50" s="1" t="str">
        <f t="shared" si="8"/>
        <v/>
      </c>
      <c r="AD50" s="1" t="str">
        <f t="shared" si="9"/>
        <v/>
      </c>
      <c r="AE50" s="1" t="str">
        <f t="shared" si="10"/>
        <v/>
      </c>
      <c r="AF50" s="1" t="str">
        <f t="shared" si="11"/>
        <v/>
      </c>
      <c r="AG50" s="1" t="str">
        <f t="shared" si="18"/>
        <v/>
      </c>
      <c r="AH50" s="1" t="str">
        <f t="shared" si="18"/>
        <v/>
      </c>
    </row>
    <row r="51" spans="2:34">
      <c r="B51" t="e">
        <f>#REF!</f>
        <v>#REF!</v>
      </c>
      <c r="C51" s="19" t="str">
        <f>'תנאי סף'!C51</f>
        <v/>
      </c>
      <c r="D51" s="19" t="str">
        <f>IF('תנאי סף'!Z51='תנאי סף'!$AD$30,"",'תנאי סף'!D51)</f>
        <v/>
      </c>
      <c r="E51" s="28" t="str">
        <f>IF($D51="","",'הזנת נתונים'!AP53)</f>
        <v/>
      </c>
      <c r="F51" s="28" t="str">
        <f>IF($D51="","",'הזנת נתונים'!BD53)</f>
        <v/>
      </c>
      <c r="G51" s="28" t="str">
        <f>IF($D51="","",'הזנת נתונים'!AW53)</f>
        <v/>
      </c>
      <c r="H51" s="28" t="str">
        <f>IF($D51="","",'הזנת נתונים'!AO53)</f>
        <v/>
      </c>
      <c r="I51" s="28" t="str">
        <f>IF($D51="","",'הזנת נתונים'!AT53)</f>
        <v/>
      </c>
      <c r="J51" s="28" t="str">
        <f>IF($D51="","",'הזנת נתונים'!AU53)</f>
        <v/>
      </c>
      <c r="K51" s="28" t="str">
        <f>IF($D51="","",'הזנת נתונים'!BA53)</f>
        <v/>
      </c>
      <c r="L51" s="28" t="str">
        <f>IF($D51="","",'הזנת נתונים'!BB53)</f>
        <v/>
      </c>
      <c r="M51" s="28" t="str">
        <f>IF($D51="","",'הזנת נתונים'!BC53)</f>
        <v/>
      </c>
      <c r="N51" s="28" t="str">
        <f>IF($D51="","",'הזנת נתונים'!AQ53)</f>
        <v/>
      </c>
      <c r="O51" s="28" t="str">
        <f>IF($D51="","",'הזנת נתונים'!AR53)</f>
        <v/>
      </c>
      <c r="P51" s="28" t="str">
        <f>IF($D51="","",'הזנת נתונים'!AS53)</f>
        <v/>
      </c>
      <c r="Q51" s="28" t="str">
        <f>IF($D51="","",'הזנת נתונים'!BJ53)</f>
        <v/>
      </c>
      <c r="R51" s="28" t="str">
        <f>IF($D51="","",'הזנת נתונים'!BK53)</f>
        <v/>
      </c>
      <c r="U51" s="1" t="str">
        <f t="shared" si="13"/>
        <v/>
      </c>
      <c r="V51" s="1" t="str">
        <f t="shared" si="14"/>
        <v/>
      </c>
      <c r="W51" s="1" t="str">
        <f t="shared" si="15"/>
        <v/>
      </c>
      <c r="X51" s="1" t="str">
        <f t="shared" si="16"/>
        <v/>
      </c>
      <c r="Y51" s="1" t="str">
        <f t="shared" si="17"/>
        <v/>
      </c>
      <c r="Z51" s="1" t="str">
        <f t="shared" si="5"/>
        <v/>
      </c>
      <c r="AA51" s="1" t="str">
        <f t="shared" si="6"/>
        <v/>
      </c>
      <c r="AB51" s="1" t="str">
        <f t="shared" si="7"/>
        <v/>
      </c>
      <c r="AC51" s="1" t="str">
        <f t="shared" si="8"/>
        <v/>
      </c>
      <c r="AD51" s="1" t="str">
        <f t="shared" si="9"/>
        <v/>
      </c>
      <c r="AE51" s="1" t="str">
        <f t="shared" si="10"/>
        <v/>
      </c>
      <c r="AF51" s="1" t="str">
        <f t="shared" si="11"/>
        <v/>
      </c>
      <c r="AG51" s="1" t="str">
        <f t="shared" si="18"/>
        <v/>
      </c>
      <c r="AH51" s="1" t="str">
        <f t="shared" si="18"/>
        <v/>
      </c>
    </row>
    <row r="52" spans="2:34">
      <c r="B52" t="e">
        <f>#REF!</f>
        <v>#REF!</v>
      </c>
      <c r="C52" s="19" t="str">
        <f>'תנאי סף'!C52</f>
        <v/>
      </c>
      <c r="D52" s="19" t="str">
        <f>IF('תנאי סף'!Z52='תנאי סף'!$AD$30,"",'תנאי סף'!D52)</f>
        <v/>
      </c>
      <c r="E52" s="28" t="str">
        <f>IF($D52="","",'הזנת נתונים'!AP54)</f>
        <v/>
      </c>
      <c r="F52" s="28" t="str">
        <f>IF($D52="","",'הזנת נתונים'!BD54)</f>
        <v/>
      </c>
      <c r="G52" s="28" t="str">
        <f>IF($D52="","",'הזנת נתונים'!AW54)</f>
        <v/>
      </c>
      <c r="H52" s="28" t="str">
        <f>IF($D52="","",'הזנת נתונים'!AO54)</f>
        <v/>
      </c>
      <c r="I52" s="28" t="str">
        <f>IF($D52="","",'הזנת נתונים'!AT54)</f>
        <v/>
      </c>
      <c r="J52" s="28" t="str">
        <f>IF($D52="","",'הזנת נתונים'!AU54)</f>
        <v/>
      </c>
      <c r="K52" s="28" t="str">
        <f>IF($D52="","",'הזנת נתונים'!BA54)</f>
        <v/>
      </c>
      <c r="L52" s="28" t="str">
        <f>IF($D52="","",'הזנת נתונים'!BB54)</f>
        <v/>
      </c>
      <c r="M52" s="28" t="str">
        <f>IF($D52="","",'הזנת נתונים'!BC54)</f>
        <v/>
      </c>
      <c r="N52" s="28" t="str">
        <f>IF($D52="","",'הזנת נתונים'!AQ54)</f>
        <v/>
      </c>
      <c r="O52" s="28" t="str">
        <f>IF($D52="","",'הזנת נתונים'!AR54)</f>
        <v/>
      </c>
      <c r="P52" s="28" t="str">
        <f>IF($D52="","",'הזנת נתונים'!AS54)</f>
        <v/>
      </c>
      <c r="Q52" s="28" t="str">
        <f>IF($D52="","",'הזנת נתונים'!BJ54)</f>
        <v/>
      </c>
      <c r="R52" s="28" t="str">
        <f>IF($D52="","",'הזנת נתונים'!BK54)</f>
        <v/>
      </c>
      <c r="U52" s="1" t="str">
        <f t="shared" si="13"/>
        <v/>
      </c>
      <c r="V52" s="1" t="str">
        <f t="shared" si="14"/>
        <v/>
      </c>
      <c r="W52" s="1" t="str">
        <f t="shared" si="15"/>
        <v/>
      </c>
      <c r="X52" s="1" t="str">
        <f t="shared" si="16"/>
        <v/>
      </c>
      <c r="Y52" s="1" t="str">
        <f t="shared" si="17"/>
        <v/>
      </c>
      <c r="Z52" s="1" t="str">
        <f t="shared" si="5"/>
        <v/>
      </c>
      <c r="AA52" s="1" t="str">
        <f t="shared" si="6"/>
        <v/>
      </c>
      <c r="AB52" s="1" t="str">
        <f t="shared" si="7"/>
        <v/>
      </c>
      <c r="AC52" s="1" t="str">
        <f t="shared" si="8"/>
        <v/>
      </c>
      <c r="AD52" s="1" t="str">
        <f t="shared" si="9"/>
        <v/>
      </c>
      <c r="AE52" s="1" t="str">
        <f t="shared" si="10"/>
        <v/>
      </c>
      <c r="AF52" s="1" t="str">
        <f t="shared" si="11"/>
        <v/>
      </c>
      <c r="AG52" s="1" t="str">
        <f t="shared" si="18"/>
        <v/>
      </c>
      <c r="AH52" s="1" t="str">
        <f t="shared" si="18"/>
        <v/>
      </c>
    </row>
    <row r="53" spans="2:34">
      <c r="B53" t="e">
        <f>#REF!</f>
        <v>#REF!</v>
      </c>
      <c r="C53" s="19" t="str">
        <f>'תנאי סף'!C53</f>
        <v/>
      </c>
      <c r="D53" s="19" t="str">
        <f>IF('תנאי סף'!Z53='תנאי סף'!$AD$30,"",'תנאי סף'!D53)</f>
        <v/>
      </c>
      <c r="E53" s="28" t="str">
        <f>IF($D53="","",'הזנת נתונים'!AP55)</f>
        <v/>
      </c>
      <c r="F53" s="28" t="str">
        <f>IF($D53="","",'הזנת נתונים'!BD55)</f>
        <v/>
      </c>
      <c r="G53" s="28" t="str">
        <f>IF($D53="","",'הזנת נתונים'!AW55)</f>
        <v/>
      </c>
      <c r="H53" s="28" t="str">
        <f>IF($D53="","",'הזנת נתונים'!AO55)</f>
        <v/>
      </c>
      <c r="I53" s="28" t="str">
        <f>IF($D53="","",'הזנת נתונים'!AT55)</f>
        <v/>
      </c>
      <c r="J53" s="28" t="str">
        <f>IF($D53="","",'הזנת נתונים'!AU55)</f>
        <v/>
      </c>
      <c r="K53" s="28" t="str">
        <f>IF($D53="","",'הזנת נתונים'!BA55)</f>
        <v/>
      </c>
      <c r="L53" s="28" t="str">
        <f>IF($D53="","",'הזנת נתונים'!BB55)</f>
        <v/>
      </c>
      <c r="M53" s="28" t="str">
        <f>IF($D53="","",'הזנת נתונים'!BC55)</f>
        <v/>
      </c>
      <c r="N53" s="28" t="str">
        <f>IF($D53="","",'הזנת נתונים'!AQ55)</f>
        <v/>
      </c>
      <c r="O53" s="28" t="str">
        <f>IF($D53="","",'הזנת נתונים'!AR55)</f>
        <v/>
      </c>
      <c r="P53" s="28" t="str">
        <f>IF($D53="","",'הזנת נתונים'!AS55)</f>
        <v/>
      </c>
      <c r="Q53" s="28" t="str">
        <f>IF($D53="","",'הזנת נתונים'!BJ55)</f>
        <v/>
      </c>
      <c r="R53" s="28" t="str">
        <f>IF($D53="","",'הזנת נתונים'!BK55)</f>
        <v/>
      </c>
      <c r="U53" s="1" t="str">
        <f t="shared" si="13"/>
        <v/>
      </c>
      <c r="V53" s="1" t="str">
        <f t="shared" si="14"/>
        <v/>
      </c>
      <c r="W53" s="1" t="str">
        <f t="shared" si="15"/>
        <v/>
      </c>
      <c r="X53" s="1" t="str">
        <f t="shared" si="16"/>
        <v/>
      </c>
      <c r="Y53" s="1" t="str">
        <f t="shared" si="17"/>
        <v/>
      </c>
      <c r="Z53" s="1" t="str">
        <f t="shared" si="5"/>
        <v/>
      </c>
      <c r="AA53" s="1" t="str">
        <f t="shared" si="6"/>
        <v/>
      </c>
      <c r="AB53" s="1" t="str">
        <f t="shared" si="7"/>
        <v/>
      </c>
      <c r="AC53" s="1" t="str">
        <f t="shared" si="8"/>
        <v/>
      </c>
      <c r="AD53" s="1" t="str">
        <f t="shared" si="9"/>
        <v/>
      </c>
      <c r="AE53" s="1" t="str">
        <f t="shared" si="10"/>
        <v/>
      </c>
      <c r="AF53" s="1" t="str">
        <f t="shared" si="11"/>
        <v/>
      </c>
      <c r="AG53" s="1" t="str">
        <f t="shared" si="18"/>
        <v/>
      </c>
      <c r="AH53" s="1" t="str">
        <f t="shared" si="18"/>
        <v/>
      </c>
    </row>
    <row r="54" spans="2:34">
      <c r="B54" t="e">
        <f>#REF!</f>
        <v>#REF!</v>
      </c>
      <c r="C54" s="19" t="str">
        <f>'תנאי סף'!C54</f>
        <v/>
      </c>
      <c r="D54" s="19" t="str">
        <f>IF('תנאי סף'!Z54='תנאי סף'!$AD$30,"",'תנאי סף'!D54)</f>
        <v/>
      </c>
      <c r="E54" s="28" t="str">
        <f>IF($D54="","",'הזנת נתונים'!AP56)</f>
        <v/>
      </c>
      <c r="F54" s="28" t="str">
        <f>IF($D54="","",'הזנת נתונים'!BD56)</f>
        <v/>
      </c>
      <c r="G54" s="28" t="str">
        <f>IF($D54="","",'הזנת נתונים'!AW56)</f>
        <v/>
      </c>
      <c r="H54" s="28" t="str">
        <f>IF($D54="","",'הזנת נתונים'!AO56)</f>
        <v/>
      </c>
      <c r="I54" s="28" t="str">
        <f>IF($D54="","",'הזנת נתונים'!AT56)</f>
        <v/>
      </c>
      <c r="J54" s="28" t="str">
        <f>IF($D54="","",'הזנת נתונים'!AU56)</f>
        <v/>
      </c>
      <c r="K54" s="28" t="str">
        <f>IF($D54="","",'הזנת נתונים'!BA56)</f>
        <v/>
      </c>
      <c r="L54" s="28" t="str">
        <f>IF($D54="","",'הזנת נתונים'!BB56)</f>
        <v/>
      </c>
      <c r="M54" s="28" t="str">
        <f>IF($D54="","",'הזנת נתונים'!BC56)</f>
        <v/>
      </c>
      <c r="N54" s="28" t="str">
        <f>IF($D54="","",'הזנת נתונים'!AQ56)</f>
        <v/>
      </c>
      <c r="O54" s="28" t="str">
        <f>IF($D54="","",'הזנת נתונים'!AR56)</f>
        <v/>
      </c>
      <c r="P54" s="28" t="str">
        <f>IF($D54="","",'הזנת נתונים'!AS56)</f>
        <v/>
      </c>
      <c r="Q54" s="28" t="str">
        <f>IF($D54="","",'הזנת נתונים'!BJ56)</f>
        <v/>
      </c>
      <c r="R54" s="28" t="str">
        <f>IF($D54="","",'הזנת נתונים'!BK56)</f>
        <v/>
      </c>
      <c r="U54" s="1" t="str">
        <f t="shared" si="13"/>
        <v/>
      </c>
      <c r="V54" s="1" t="str">
        <f t="shared" si="14"/>
        <v/>
      </c>
      <c r="W54" s="1" t="str">
        <f t="shared" si="15"/>
        <v/>
      </c>
      <c r="X54" s="1" t="str">
        <f t="shared" si="16"/>
        <v/>
      </c>
      <c r="Y54" s="1" t="str">
        <f t="shared" si="17"/>
        <v/>
      </c>
      <c r="Z54" s="1" t="str">
        <f t="shared" si="5"/>
        <v/>
      </c>
      <c r="AA54" s="1" t="str">
        <f t="shared" si="6"/>
        <v/>
      </c>
      <c r="AB54" s="1" t="str">
        <f t="shared" si="7"/>
        <v/>
      </c>
      <c r="AC54" s="1" t="str">
        <f t="shared" si="8"/>
        <v/>
      </c>
      <c r="AD54" s="1" t="str">
        <f t="shared" si="9"/>
        <v/>
      </c>
      <c r="AE54" s="1" t="str">
        <f t="shared" si="10"/>
        <v/>
      </c>
      <c r="AF54" s="1" t="str">
        <f t="shared" si="11"/>
        <v/>
      </c>
      <c r="AG54" s="1" t="str">
        <f t="shared" si="18"/>
        <v/>
      </c>
      <c r="AH54" s="1" t="str">
        <f t="shared" si="18"/>
        <v/>
      </c>
    </row>
    <row r="55" spans="2:34">
      <c r="B55" t="e">
        <f>#REF!</f>
        <v>#REF!</v>
      </c>
      <c r="C55" s="19" t="str">
        <f>'תנאי סף'!C55</f>
        <v/>
      </c>
      <c r="D55" s="19" t="str">
        <f>IF('תנאי סף'!Z55='תנאי סף'!$AD$30,"",'תנאי סף'!D55)</f>
        <v/>
      </c>
      <c r="E55" s="28" t="str">
        <f>IF($D55="","",'הזנת נתונים'!AP57)</f>
        <v/>
      </c>
      <c r="F55" s="28" t="str">
        <f>IF($D55="","",'הזנת נתונים'!BD57)</f>
        <v/>
      </c>
      <c r="G55" s="28" t="str">
        <f>IF($D55="","",'הזנת נתונים'!AW57)</f>
        <v/>
      </c>
      <c r="H55" s="28" t="str">
        <f>IF($D55="","",'הזנת נתונים'!AO57)</f>
        <v/>
      </c>
      <c r="I55" s="28" t="str">
        <f>IF($D55="","",'הזנת נתונים'!AT57)</f>
        <v/>
      </c>
      <c r="J55" s="28" t="str">
        <f>IF($D55="","",'הזנת נתונים'!AU57)</f>
        <v/>
      </c>
      <c r="K55" s="28" t="str">
        <f>IF($D55="","",'הזנת נתונים'!BA57)</f>
        <v/>
      </c>
      <c r="L55" s="28" t="str">
        <f>IF($D55="","",'הזנת נתונים'!BB57)</f>
        <v/>
      </c>
      <c r="M55" s="28" t="str">
        <f>IF($D55="","",'הזנת נתונים'!BC57)</f>
        <v/>
      </c>
      <c r="N55" s="28" t="str">
        <f>IF($D55="","",'הזנת נתונים'!AQ57)</f>
        <v/>
      </c>
      <c r="O55" s="28" t="str">
        <f>IF($D55="","",'הזנת נתונים'!AR57)</f>
        <v/>
      </c>
      <c r="P55" s="28" t="str">
        <f>IF($D55="","",'הזנת נתונים'!AS57)</f>
        <v/>
      </c>
      <c r="Q55" s="28" t="str">
        <f>IF($D55="","",'הזנת נתונים'!BJ57)</f>
        <v/>
      </c>
      <c r="R55" s="28" t="str">
        <f>IF($D55="","",'הזנת נתונים'!BK57)</f>
        <v/>
      </c>
      <c r="U55" s="1" t="str">
        <f t="shared" si="13"/>
        <v/>
      </c>
      <c r="V55" s="1" t="str">
        <f t="shared" si="14"/>
        <v/>
      </c>
      <c r="W55" s="1" t="str">
        <f t="shared" si="15"/>
        <v/>
      </c>
      <c r="X55" s="1" t="str">
        <f t="shared" si="16"/>
        <v/>
      </c>
      <c r="Y55" s="1" t="str">
        <f t="shared" si="17"/>
        <v/>
      </c>
      <c r="Z55" s="1" t="str">
        <f t="shared" si="5"/>
        <v/>
      </c>
      <c r="AA55" s="1" t="str">
        <f t="shared" si="6"/>
        <v/>
      </c>
      <c r="AB55" s="1" t="str">
        <f t="shared" si="7"/>
        <v/>
      </c>
      <c r="AC55" s="1" t="str">
        <f t="shared" si="8"/>
        <v/>
      </c>
      <c r="AD55" s="1" t="str">
        <f t="shared" si="9"/>
        <v/>
      </c>
      <c r="AE55" s="1" t="str">
        <f t="shared" si="10"/>
        <v/>
      </c>
      <c r="AF55" s="1" t="str">
        <f t="shared" si="11"/>
        <v/>
      </c>
      <c r="AG55" s="1" t="str">
        <f t="shared" si="18"/>
        <v/>
      </c>
      <c r="AH55" s="1" t="str">
        <f t="shared" si="18"/>
        <v/>
      </c>
    </row>
    <row r="56" spans="2:34">
      <c r="B56" t="e">
        <f>#REF!</f>
        <v>#REF!</v>
      </c>
      <c r="C56" s="19" t="str">
        <f>'תנאי סף'!C56</f>
        <v/>
      </c>
      <c r="D56" s="19" t="str">
        <f>IF('תנאי סף'!Z56='תנאי סף'!$AD$30,"",'תנאי סף'!D56)</f>
        <v/>
      </c>
      <c r="E56" s="28" t="str">
        <f>IF($D56="","",'הזנת נתונים'!AP58)</f>
        <v/>
      </c>
      <c r="F56" s="28" t="str">
        <f>IF($D56="","",'הזנת נתונים'!BD58)</f>
        <v/>
      </c>
      <c r="G56" s="28" t="str">
        <f>IF($D56="","",'הזנת נתונים'!AW58)</f>
        <v/>
      </c>
      <c r="H56" s="28" t="str">
        <f>IF($D56="","",'הזנת נתונים'!AO58)</f>
        <v/>
      </c>
      <c r="I56" s="28" t="str">
        <f>IF($D56="","",'הזנת נתונים'!AT58)</f>
        <v/>
      </c>
      <c r="J56" s="28" t="str">
        <f>IF($D56="","",'הזנת נתונים'!AU58)</f>
        <v/>
      </c>
      <c r="K56" s="28" t="str">
        <f>IF($D56="","",'הזנת נתונים'!BA58)</f>
        <v/>
      </c>
      <c r="L56" s="28" t="str">
        <f>IF($D56="","",'הזנת נתונים'!BB58)</f>
        <v/>
      </c>
      <c r="M56" s="28" t="str">
        <f>IF($D56="","",'הזנת נתונים'!BC58)</f>
        <v/>
      </c>
      <c r="N56" s="28" t="str">
        <f>IF($D56="","",'הזנת נתונים'!AQ58)</f>
        <v/>
      </c>
      <c r="O56" s="28" t="str">
        <f>IF($D56="","",'הזנת נתונים'!AR58)</f>
        <v/>
      </c>
      <c r="P56" s="28" t="str">
        <f>IF($D56="","",'הזנת נתונים'!AS58)</f>
        <v/>
      </c>
      <c r="Q56" s="28" t="str">
        <f>IF($D56="","",'הזנת נתונים'!BJ58)</f>
        <v/>
      </c>
      <c r="R56" s="28" t="str">
        <f>IF($D56="","",'הזנת נתונים'!BK58)</f>
        <v/>
      </c>
      <c r="U56" s="1" t="str">
        <f t="shared" si="13"/>
        <v/>
      </c>
      <c r="V56" s="1" t="str">
        <f t="shared" si="14"/>
        <v/>
      </c>
      <c r="W56" s="1" t="str">
        <f t="shared" si="15"/>
        <v/>
      </c>
      <c r="X56" s="1" t="str">
        <f t="shared" si="16"/>
        <v/>
      </c>
      <c r="Y56" s="1" t="str">
        <f t="shared" si="17"/>
        <v/>
      </c>
      <c r="Z56" s="1" t="str">
        <f t="shared" si="5"/>
        <v/>
      </c>
      <c r="AA56" s="1" t="str">
        <f t="shared" si="6"/>
        <v/>
      </c>
      <c r="AB56" s="1" t="str">
        <f t="shared" si="7"/>
        <v/>
      </c>
      <c r="AC56" s="1" t="str">
        <f t="shared" si="8"/>
        <v/>
      </c>
      <c r="AD56" s="1" t="str">
        <f t="shared" si="9"/>
        <v/>
      </c>
      <c r="AE56" s="1" t="str">
        <f t="shared" si="10"/>
        <v/>
      </c>
      <c r="AF56" s="1" t="str">
        <f t="shared" si="11"/>
        <v/>
      </c>
      <c r="AG56" s="1" t="str">
        <f t="shared" si="18"/>
        <v/>
      </c>
      <c r="AH56" s="1" t="str">
        <f t="shared" si="18"/>
        <v/>
      </c>
    </row>
    <row r="57" spans="2:34">
      <c r="B57" t="e">
        <f>#REF!</f>
        <v>#REF!</v>
      </c>
      <c r="C57" s="19" t="str">
        <f>'תנאי סף'!C57</f>
        <v/>
      </c>
      <c r="D57" s="19" t="str">
        <f>IF('תנאי סף'!Z57='תנאי סף'!$AD$30,"",'תנאי סף'!D57)</f>
        <v/>
      </c>
      <c r="E57" s="28" t="str">
        <f>IF($D57="","",'הזנת נתונים'!AP59)</f>
        <v/>
      </c>
      <c r="F57" s="28" t="str">
        <f>IF($D57="","",'הזנת נתונים'!BD59)</f>
        <v/>
      </c>
      <c r="G57" s="28" t="str">
        <f>IF($D57="","",'הזנת נתונים'!AW59)</f>
        <v/>
      </c>
      <c r="H57" s="28" t="str">
        <f>IF($D57="","",'הזנת נתונים'!AO59)</f>
        <v/>
      </c>
      <c r="I57" s="28" t="str">
        <f>IF($D57="","",'הזנת נתונים'!AT59)</f>
        <v/>
      </c>
      <c r="J57" s="28" t="str">
        <f>IF($D57="","",'הזנת נתונים'!AU59)</f>
        <v/>
      </c>
      <c r="K57" s="28" t="str">
        <f>IF($D57="","",'הזנת נתונים'!BA59)</f>
        <v/>
      </c>
      <c r="L57" s="28" t="str">
        <f>IF($D57="","",'הזנת נתונים'!BB59)</f>
        <v/>
      </c>
      <c r="M57" s="28" t="str">
        <f>IF($D57="","",'הזנת נתונים'!BC59)</f>
        <v/>
      </c>
      <c r="N57" s="28" t="str">
        <f>IF($D57="","",'הזנת נתונים'!AQ59)</f>
        <v/>
      </c>
      <c r="O57" s="28" t="str">
        <f>IF($D57="","",'הזנת נתונים'!AR59)</f>
        <v/>
      </c>
      <c r="P57" s="28" t="str">
        <f>IF($D57="","",'הזנת נתונים'!AS59)</f>
        <v/>
      </c>
      <c r="Q57" s="28" t="str">
        <f>IF($D57="","",'הזנת נתונים'!BJ59)</f>
        <v/>
      </c>
      <c r="R57" s="28" t="str">
        <f>IF($D57="","",'הזנת נתונים'!BK59)</f>
        <v/>
      </c>
      <c r="U57" s="1" t="str">
        <f t="shared" si="13"/>
        <v/>
      </c>
      <c r="V57" s="1" t="str">
        <f t="shared" si="14"/>
        <v/>
      </c>
      <c r="W57" s="1" t="str">
        <f t="shared" si="15"/>
        <v/>
      </c>
      <c r="X57" s="1" t="str">
        <f t="shared" si="16"/>
        <v/>
      </c>
      <c r="Y57" s="1" t="str">
        <f t="shared" si="17"/>
        <v/>
      </c>
      <c r="Z57" s="1" t="str">
        <f t="shared" si="5"/>
        <v/>
      </c>
      <c r="AA57" s="1" t="str">
        <f t="shared" si="6"/>
        <v/>
      </c>
      <c r="AB57" s="1" t="str">
        <f t="shared" si="7"/>
        <v/>
      </c>
      <c r="AC57" s="1" t="str">
        <f t="shared" si="8"/>
        <v/>
      </c>
      <c r="AD57" s="1" t="str">
        <f t="shared" si="9"/>
        <v/>
      </c>
      <c r="AE57" s="1" t="str">
        <f t="shared" si="10"/>
        <v/>
      </c>
      <c r="AF57" s="1" t="str">
        <f t="shared" si="11"/>
        <v/>
      </c>
      <c r="AG57" s="1" t="str">
        <f t="shared" si="18"/>
        <v/>
      </c>
      <c r="AH57" s="1" t="str">
        <f t="shared" si="18"/>
        <v/>
      </c>
    </row>
    <row r="58" spans="2:34">
      <c r="B58" t="e">
        <f>#REF!</f>
        <v>#REF!</v>
      </c>
      <c r="C58" s="19" t="str">
        <f>'תנאי סף'!C58</f>
        <v/>
      </c>
      <c r="D58" s="19" t="str">
        <f>IF('תנאי סף'!Z58='תנאי סף'!$AD$30,"",'תנאי סף'!D58)</f>
        <v/>
      </c>
      <c r="E58" s="28" t="str">
        <f>IF($D58="","",'הזנת נתונים'!AP60)</f>
        <v/>
      </c>
      <c r="F58" s="28" t="str">
        <f>IF($D58="","",'הזנת נתונים'!BD60)</f>
        <v/>
      </c>
      <c r="G58" s="28" t="str">
        <f>IF($D58="","",'הזנת נתונים'!AW60)</f>
        <v/>
      </c>
      <c r="H58" s="28" t="str">
        <f>IF($D58="","",'הזנת נתונים'!AO60)</f>
        <v/>
      </c>
      <c r="I58" s="28" t="str">
        <f>IF($D58="","",'הזנת נתונים'!AT60)</f>
        <v/>
      </c>
      <c r="J58" s="28" t="str">
        <f>IF($D58="","",'הזנת נתונים'!AU60)</f>
        <v/>
      </c>
      <c r="K58" s="28" t="str">
        <f>IF($D58="","",'הזנת נתונים'!BA60)</f>
        <v/>
      </c>
      <c r="L58" s="28" t="str">
        <f>IF($D58="","",'הזנת נתונים'!BB60)</f>
        <v/>
      </c>
      <c r="M58" s="28" t="str">
        <f>IF($D58="","",'הזנת נתונים'!BC60)</f>
        <v/>
      </c>
      <c r="N58" s="28" t="str">
        <f>IF($D58="","",'הזנת נתונים'!AQ60)</f>
        <v/>
      </c>
      <c r="O58" s="28" t="str">
        <f>IF($D58="","",'הזנת נתונים'!AR60)</f>
        <v/>
      </c>
      <c r="P58" s="28" t="str">
        <f>IF($D58="","",'הזנת נתונים'!AS60)</f>
        <v/>
      </c>
      <c r="Q58" s="28" t="str">
        <f>IF($D58="","",'הזנת נתונים'!BJ60)</f>
        <v/>
      </c>
      <c r="R58" s="28" t="str">
        <f>IF($D58="","",'הזנת נתונים'!BK60)</f>
        <v/>
      </c>
      <c r="U58" s="1" t="str">
        <f t="shared" si="13"/>
        <v/>
      </c>
      <c r="V58" s="1" t="str">
        <f t="shared" si="14"/>
        <v/>
      </c>
      <c r="W58" s="1" t="str">
        <f t="shared" si="15"/>
        <v/>
      </c>
      <c r="X58" s="1" t="str">
        <f t="shared" si="16"/>
        <v/>
      </c>
      <c r="Y58" s="1" t="str">
        <f t="shared" si="17"/>
        <v/>
      </c>
      <c r="Z58" s="1" t="str">
        <f t="shared" si="5"/>
        <v/>
      </c>
      <c r="AA58" s="1" t="str">
        <f t="shared" si="6"/>
        <v/>
      </c>
      <c r="AB58" s="1" t="str">
        <f t="shared" si="7"/>
        <v/>
      </c>
      <c r="AC58" s="1" t="str">
        <f t="shared" si="8"/>
        <v/>
      </c>
      <c r="AD58" s="1" t="str">
        <f t="shared" si="9"/>
        <v/>
      </c>
      <c r="AE58" s="1" t="str">
        <f t="shared" si="10"/>
        <v/>
      </c>
      <c r="AF58" s="1" t="str">
        <f t="shared" si="11"/>
        <v/>
      </c>
      <c r="AG58" s="1" t="str">
        <f t="shared" si="18"/>
        <v/>
      </c>
      <c r="AH58" s="1" t="str">
        <f t="shared" si="18"/>
        <v/>
      </c>
    </row>
    <row r="59" spans="2:34">
      <c r="B59" t="e">
        <f>#REF!</f>
        <v>#REF!</v>
      </c>
      <c r="C59" s="19" t="str">
        <f>'תנאי סף'!C59</f>
        <v/>
      </c>
      <c r="D59" s="19" t="str">
        <f>IF('תנאי סף'!Z59='תנאי סף'!$AD$30,"",'תנאי סף'!D59)</f>
        <v/>
      </c>
      <c r="E59" s="28" t="str">
        <f>IF($D59="","",'הזנת נתונים'!AP61)</f>
        <v/>
      </c>
      <c r="F59" s="28" t="str">
        <f>IF($D59="","",'הזנת נתונים'!BD61)</f>
        <v/>
      </c>
      <c r="G59" s="28" t="str">
        <f>IF($D59="","",'הזנת נתונים'!AW61)</f>
        <v/>
      </c>
      <c r="H59" s="28" t="str">
        <f>IF($D59="","",'הזנת נתונים'!AO61)</f>
        <v/>
      </c>
      <c r="I59" s="28" t="str">
        <f>IF($D59="","",'הזנת נתונים'!AT61)</f>
        <v/>
      </c>
      <c r="J59" s="28" t="str">
        <f>IF($D59="","",'הזנת נתונים'!AU61)</f>
        <v/>
      </c>
      <c r="K59" s="28" t="str">
        <f>IF($D59="","",'הזנת נתונים'!BA61)</f>
        <v/>
      </c>
      <c r="L59" s="28" t="str">
        <f>IF($D59="","",'הזנת נתונים'!BB61)</f>
        <v/>
      </c>
      <c r="M59" s="28" t="str">
        <f>IF($D59="","",'הזנת נתונים'!BC61)</f>
        <v/>
      </c>
      <c r="N59" s="28" t="str">
        <f>IF($D59="","",'הזנת נתונים'!AQ61)</f>
        <v/>
      </c>
      <c r="O59" s="28" t="str">
        <f>IF($D59="","",'הזנת נתונים'!AR61)</f>
        <v/>
      </c>
      <c r="P59" s="28" t="str">
        <f>IF($D59="","",'הזנת נתונים'!AS61)</f>
        <v/>
      </c>
      <c r="Q59" s="28" t="str">
        <f>IF($D59="","",'הזנת נתונים'!BJ61)</f>
        <v/>
      </c>
      <c r="R59" s="28" t="str">
        <f>IF($D59="","",'הזנת נתונים'!BK61)</f>
        <v/>
      </c>
      <c r="U59" s="1" t="str">
        <f t="shared" si="13"/>
        <v/>
      </c>
      <c r="V59" s="1" t="str">
        <f t="shared" si="14"/>
        <v/>
      </c>
      <c r="W59" s="1" t="str">
        <f t="shared" si="15"/>
        <v/>
      </c>
      <c r="X59" s="1" t="str">
        <f t="shared" si="16"/>
        <v/>
      </c>
      <c r="Y59" s="1" t="str">
        <f t="shared" si="17"/>
        <v/>
      </c>
      <c r="Z59" s="1" t="str">
        <f t="shared" si="5"/>
        <v/>
      </c>
      <c r="AA59" s="1" t="str">
        <f t="shared" si="6"/>
        <v/>
      </c>
      <c r="AB59" s="1" t="str">
        <f t="shared" si="7"/>
        <v/>
      </c>
      <c r="AC59" s="1" t="str">
        <f t="shared" si="8"/>
        <v/>
      </c>
      <c r="AD59" s="1" t="str">
        <f t="shared" si="9"/>
        <v/>
      </c>
      <c r="AE59" s="1" t="str">
        <f t="shared" si="10"/>
        <v/>
      </c>
      <c r="AF59" s="1" t="str">
        <f t="shared" si="11"/>
        <v/>
      </c>
      <c r="AG59" s="1" t="str">
        <f t="shared" si="18"/>
        <v/>
      </c>
      <c r="AH59" s="1" t="str">
        <f t="shared" si="18"/>
        <v/>
      </c>
    </row>
    <row r="60" spans="2:34">
      <c r="B60" t="e">
        <f>#REF!</f>
        <v>#REF!</v>
      </c>
      <c r="C60" s="19" t="str">
        <f>'תנאי סף'!C60</f>
        <v/>
      </c>
      <c r="D60" s="19" t="str">
        <f>IF('תנאי סף'!Z60='תנאי סף'!$AD$30,"",'תנאי סף'!D60)</f>
        <v/>
      </c>
      <c r="E60" s="28" t="str">
        <f>IF($D60="","",'הזנת נתונים'!AP62)</f>
        <v/>
      </c>
      <c r="F60" s="28" t="str">
        <f>IF($D60="","",'הזנת נתונים'!BD62)</f>
        <v/>
      </c>
      <c r="G60" s="28" t="str">
        <f>IF($D60="","",'הזנת נתונים'!AW62)</f>
        <v/>
      </c>
      <c r="H60" s="28" t="str">
        <f>IF($D60="","",'הזנת נתונים'!AO62)</f>
        <v/>
      </c>
      <c r="I60" s="28" t="str">
        <f>IF($D60="","",'הזנת נתונים'!AT62)</f>
        <v/>
      </c>
      <c r="J60" s="28" t="str">
        <f>IF($D60="","",'הזנת נתונים'!AU62)</f>
        <v/>
      </c>
      <c r="K60" s="28" t="str">
        <f>IF($D60="","",'הזנת נתונים'!BA62)</f>
        <v/>
      </c>
      <c r="L60" s="28" t="str">
        <f>IF($D60="","",'הזנת נתונים'!BB62)</f>
        <v/>
      </c>
      <c r="M60" s="28" t="str">
        <f>IF($D60="","",'הזנת נתונים'!BC62)</f>
        <v/>
      </c>
      <c r="N60" s="28" t="str">
        <f>IF($D60="","",'הזנת נתונים'!AQ62)</f>
        <v/>
      </c>
      <c r="O60" s="28" t="str">
        <f>IF($D60="","",'הזנת נתונים'!AR62)</f>
        <v/>
      </c>
      <c r="P60" s="28" t="str">
        <f>IF($D60="","",'הזנת נתונים'!AS62)</f>
        <v/>
      </c>
      <c r="Q60" s="28" t="str">
        <f>IF($D60="","",'הזנת נתונים'!BJ62)</f>
        <v/>
      </c>
      <c r="R60" s="28" t="str">
        <f>IF($D60="","",'הזנת נתונים'!BK62)</f>
        <v/>
      </c>
      <c r="U60" s="1" t="str">
        <f t="shared" si="13"/>
        <v/>
      </c>
      <c r="V60" s="1" t="str">
        <f t="shared" si="14"/>
        <v/>
      </c>
      <c r="W60" s="1" t="str">
        <f t="shared" si="15"/>
        <v/>
      </c>
      <c r="X60" s="1" t="str">
        <f t="shared" si="16"/>
        <v/>
      </c>
      <c r="Y60" s="1" t="str">
        <f t="shared" si="17"/>
        <v/>
      </c>
      <c r="Z60" s="1" t="str">
        <f t="shared" si="5"/>
        <v/>
      </c>
      <c r="AA60" s="1" t="str">
        <f t="shared" si="6"/>
        <v/>
      </c>
      <c r="AB60" s="1" t="str">
        <f t="shared" si="7"/>
        <v/>
      </c>
      <c r="AC60" s="1" t="str">
        <f t="shared" si="8"/>
        <v/>
      </c>
      <c r="AD60" s="1" t="str">
        <f t="shared" si="9"/>
        <v/>
      </c>
      <c r="AE60" s="1" t="str">
        <f t="shared" si="10"/>
        <v/>
      </c>
      <c r="AF60" s="1" t="str">
        <f t="shared" si="11"/>
        <v/>
      </c>
      <c r="AG60" s="1" t="str">
        <f t="shared" si="18"/>
        <v/>
      </c>
      <c r="AH60" s="1" t="str">
        <f t="shared" si="18"/>
        <v/>
      </c>
    </row>
    <row r="61" spans="2:34">
      <c r="B61" t="e">
        <f>#REF!</f>
        <v>#REF!</v>
      </c>
      <c r="C61" s="19" t="str">
        <f>'תנאי סף'!C61</f>
        <v/>
      </c>
      <c r="D61" s="19" t="str">
        <f>IF('תנאי סף'!Z61='תנאי סף'!$AD$30,"",'תנאי סף'!D61)</f>
        <v/>
      </c>
      <c r="E61" s="28" t="str">
        <f>IF($D61="","",'הזנת נתונים'!AP63)</f>
        <v/>
      </c>
      <c r="F61" s="28" t="str">
        <f>IF($D61="","",'הזנת נתונים'!BD63)</f>
        <v/>
      </c>
      <c r="G61" s="28" t="str">
        <f>IF($D61="","",'הזנת נתונים'!AW63)</f>
        <v/>
      </c>
      <c r="H61" s="28" t="str">
        <f>IF($D61="","",'הזנת נתונים'!AO63)</f>
        <v/>
      </c>
      <c r="I61" s="28" t="str">
        <f>IF($D61="","",'הזנת נתונים'!AT63)</f>
        <v/>
      </c>
      <c r="J61" s="28" t="str">
        <f>IF($D61="","",'הזנת נתונים'!AU63)</f>
        <v/>
      </c>
      <c r="K61" s="28" t="str">
        <f>IF($D61="","",'הזנת נתונים'!BA63)</f>
        <v/>
      </c>
      <c r="L61" s="28" t="str">
        <f>IF($D61="","",'הזנת נתונים'!BB63)</f>
        <v/>
      </c>
      <c r="M61" s="28" t="str">
        <f>IF($D61="","",'הזנת נתונים'!BC63)</f>
        <v/>
      </c>
      <c r="N61" s="28" t="str">
        <f>IF($D61="","",'הזנת נתונים'!AQ63)</f>
        <v/>
      </c>
      <c r="O61" s="28" t="str">
        <f>IF($D61="","",'הזנת נתונים'!AR63)</f>
        <v/>
      </c>
      <c r="P61" s="28" t="str">
        <f>IF($D61="","",'הזנת נתונים'!AS63)</f>
        <v/>
      </c>
      <c r="Q61" s="28" t="str">
        <f>IF($D61="","",'הזנת נתונים'!BJ63)</f>
        <v/>
      </c>
      <c r="R61" s="28" t="str">
        <f>IF($D61="","",'הזנת נתונים'!BK63)</f>
        <v/>
      </c>
      <c r="U61" s="1" t="str">
        <f t="shared" si="13"/>
        <v/>
      </c>
      <c r="V61" s="1" t="str">
        <f t="shared" si="14"/>
        <v/>
      </c>
      <c r="W61" s="1" t="str">
        <f t="shared" si="15"/>
        <v/>
      </c>
      <c r="X61" s="1" t="str">
        <f t="shared" si="16"/>
        <v/>
      </c>
      <c r="Y61" s="1" t="str">
        <f t="shared" si="17"/>
        <v/>
      </c>
      <c r="Z61" s="1" t="str">
        <f t="shared" si="5"/>
        <v/>
      </c>
      <c r="AA61" s="1" t="str">
        <f t="shared" si="6"/>
        <v/>
      </c>
      <c r="AB61" s="1" t="str">
        <f t="shared" si="7"/>
        <v/>
      </c>
      <c r="AC61" s="1" t="str">
        <f t="shared" si="8"/>
        <v/>
      </c>
      <c r="AD61" s="1" t="str">
        <f t="shared" si="9"/>
        <v/>
      </c>
      <c r="AE61" s="1" t="str">
        <f t="shared" si="10"/>
        <v/>
      </c>
      <c r="AF61" s="1" t="str">
        <f t="shared" si="11"/>
        <v/>
      </c>
      <c r="AG61" s="1" t="str">
        <f t="shared" si="18"/>
        <v/>
      </c>
      <c r="AH61" s="1" t="str">
        <f t="shared" si="18"/>
        <v/>
      </c>
    </row>
    <row r="62" spans="2:34">
      <c r="B62" t="e">
        <f>#REF!</f>
        <v>#REF!</v>
      </c>
      <c r="C62" s="19" t="str">
        <f>'תנאי סף'!C62</f>
        <v/>
      </c>
      <c r="D62" s="19" t="str">
        <f>IF('תנאי סף'!Z62='תנאי סף'!$AD$30,"",'תנאי סף'!D62)</f>
        <v/>
      </c>
      <c r="E62" s="28" t="str">
        <f>IF($D62="","",'הזנת נתונים'!AP64)</f>
        <v/>
      </c>
      <c r="F62" s="28" t="str">
        <f>IF($D62="","",'הזנת נתונים'!BD64)</f>
        <v/>
      </c>
      <c r="G62" s="28" t="str">
        <f>IF($D62="","",'הזנת נתונים'!AW64)</f>
        <v/>
      </c>
      <c r="H62" s="28" t="str">
        <f>IF($D62="","",'הזנת נתונים'!AO64)</f>
        <v/>
      </c>
      <c r="I62" s="28" t="str">
        <f>IF($D62="","",'הזנת נתונים'!AT64)</f>
        <v/>
      </c>
      <c r="J62" s="28" t="str">
        <f>IF($D62="","",'הזנת נתונים'!AU64)</f>
        <v/>
      </c>
      <c r="K62" s="28" t="str">
        <f>IF($D62="","",'הזנת נתונים'!BA64)</f>
        <v/>
      </c>
      <c r="L62" s="28" t="str">
        <f>IF($D62="","",'הזנת נתונים'!BB64)</f>
        <v/>
      </c>
      <c r="M62" s="28" t="str">
        <f>IF($D62="","",'הזנת נתונים'!BC64)</f>
        <v/>
      </c>
      <c r="N62" s="28" t="str">
        <f>IF($D62="","",'הזנת נתונים'!AQ64)</f>
        <v/>
      </c>
      <c r="O62" s="28" t="str">
        <f>IF($D62="","",'הזנת נתונים'!AR64)</f>
        <v/>
      </c>
      <c r="P62" s="28" t="str">
        <f>IF($D62="","",'הזנת נתונים'!AS64)</f>
        <v/>
      </c>
      <c r="Q62" s="28" t="str">
        <f>IF($D62="","",'הזנת נתונים'!BJ64)</f>
        <v/>
      </c>
      <c r="R62" s="28" t="str">
        <f>IF($D62="","",'הזנת נתונים'!BK64)</f>
        <v/>
      </c>
      <c r="U62" s="1" t="str">
        <f t="shared" si="13"/>
        <v/>
      </c>
      <c r="V62" s="1" t="str">
        <f t="shared" si="14"/>
        <v/>
      </c>
      <c r="W62" s="1" t="str">
        <f t="shared" si="15"/>
        <v/>
      </c>
      <c r="X62" s="1" t="str">
        <f t="shared" si="16"/>
        <v/>
      </c>
      <c r="Y62" s="1" t="str">
        <f t="shared" si="17"/>
        <v/>
      </c>
      <c r="Z62" s="1" t="str">
        <f t="shared" si="5"/>
        <v/>
      </c>
      <c r="AA62" s="1" t="str">
        <f t="shared" si="6"/>
        <v/>
      </c>
      <c r="AB62" s="1" t="str">
        <f t="shared" si="7"/>
        <v/>
      </c>
      <c r="AC62" s="1" t="str">
        <f t="shared" si="8"/>
        <v/>
      </c>
      <c r="AD62" s="1" t="str">
        <f t="shared" si="9"/>
        <v/>
      </c>
      <c r="AE62" s="1" t="str">
        <f t="shared" si="10"/>
        <v/>
      </c>
      <c r="AF62" s="1" t="str">
        <f t="shared" si="11"/>
        <v/>
      </c>
      <c r="AG62" s="1" t="str">
        <f t="shared" si="18"/>
        <v/>
      </c>
      <c r="AH62" s="1" t="str">
        <f t="shared" si="18"/>
        <v/>
      </c>
    </row>
    <row r="63" spans="2:34">
      <c r="B63" t="e">
        <f>#REF!</f>
        <v>#REF!</v>
      </c>
      <c r="C63" s="19" t="str">
        <f>'תנאי סף'!C63</f>
        <v/>
      </c>
      <c r="D63" s="19" t="str">
        <f>IF('תנאי סף'!Z63='תנאי סף'!$AD$30,"",'תנאי סף'!D63)</f>
        <v/>
      </c>
      <c r="E63" s="28" t="str">
        <f>IF($D63="","",'הזנת נתונים'!AP65)</f>
        <v/>
      </c>
      <c r="F63" s="28" t="str">
        <f>IF($D63="","",'הזנת נתונים'!BD65)</f>
        <v/>
      </c>
      <c r="G63" s="28" t="str">
        <f>IF($D63="","",'הזנת נתונים'!AW65)</f>
        <v/>
      </c>
      <c r="H63" s="28" t="str">
        <f>IF($D63="","",'הזנת נתונים'!AO65)</f>
        <v/>
      </c>
      <c r="I63" s="28" t="str">
        <f>IF($D63="","",'הזנת נתונים'!AT65)</f>
        <v/>
      </c>
      <c r="J63" s="28" t="str">
        <f>IF($D63="","",'הזנת נתונים'!AU65)</f>
        <v/>
      </c>
      <c r="K63" s="28" t="str">
        <f>IF($D63="","",'הזנת נתונים'!BA65)</f>
        <v/>
      </c>
      <c r="L63" s="28" t="str">
        <f>IF($D63="","",'הזנת נתונים'!BB65)</f>
        <v/>
      </c>
      <c r="M63" s="28" t="str">
        <f>IF($D63="","",'הזנת נתונים'!BC65)</f>
        <v/>
      </c>
      <c r="N63" s="28" t="str">
        <f>IF($D63="","",'הזנת נתונים'!AQ65)</f>
        <v/>
      </c>
      <c r="O63" s="28" t="str">
        <f>IF($D63="","",'הזנת נתונים'!AR65)</f>
        <v/>
      </c>
      <c r="P63" s="28" t="str">
        <f>IF($D63="","",'הזנת נתונים'!AS65)</f>
        <v/>
      </c>
      <c r="Q63" s="28" t="str">
        <f>IF($D63="","",'הזנת נתונים'!BJ65)</f>
        <v/>
      </c>
      <c r="R63" s="28" t="str">
        <f>IF($D63="","",'הזנת נתונים'!BK65)</f>
        <v/>
      </c>
      <c r="U63" s="1" t="str">
        <f t="shared" si="13"/>
        <v/>
      </c>
      <c r="V63" s="1" t="str">
        <f t="shared" si="14"/>
        <v/>
      </c>
      <c r="W63" s="1" t="str">
        <f t="shared" si="15"/>
        <v/>
      </c>
      <c r="X63" s="1" t="str">
        <f t="shared" si="16"/>
        <v/>
      </c>
      <c r="Y63" s="1" t="str">
        <f t="shared" si="17"/>
        <v/>
      </c>
      <c r="Z63" s="1" t="str">
        <f t="shared" ref="Z63:Z90" si="19">IF($D63="","",IF(J63="",$U$28,IF(ISERROR(J63/3),$U$29,J63)))</f>
        <v/>
      </c>
      <c r="AA63" s="1" t="str">
        <f t="shared" ref="AA63:AA90" si="20">IF($D63="","",IF(K63="",$U$28,IF(ISERROR(MATCH(K63,$V$28:$W$28)),$U$29,K63)))</f>
        <v/>
      </c>
      <c r="AB63" s="1" t="str">
        <f t="shared" ref="AB63:AB90" si="21">IF($D63="","",IF(L63="",$U$28,IF(ISERROR(MATCH(L63,$V$28:$W$28)),$U$29,L63)))</f>
        <v/>
      </c>
      <c r="AC63" s="1" t="str">
        <f t="shared" ref="AC63:AC90" si="22">IF($D63="","",IF(M63="",$U$28,IF(ISERROR(MATCH(M63,$V$28:$W$28)),$U$29,M63)))</f>
        <v/>
      </c>
      <c r="AD63" s="1" t="str">
        <f t="shared" ref="AD63:AD90" si="23">IF($D63="","",IF(N63="",$U$28,IF(ISERROR(N63/3),$U$29,N63)))</f>
        <v/>
      </c>
      <c r="AE63" s="1" t="str">
        <f t="shared" ref="AE63:AE90" si="24">IF($D63="","",IF(O63="",$U$28,IF(ISERROR(O63/3),$U$29,O63)))</f>
        <v/>
      </c>
      <c r="AF63" s="1" t="str">
        <f t="shared" ref="AF63:AF90" si="25">IF($D63="","",IF(P63="",$U$28,IF(ISERROR(P63/3),$U$29,P63)))</f>
        <v/>
      </c>
      <c r="AG63" s="1" t="str">
        <f t="shared" si="18"/>
        <v/>
      </c>
      <c r="AH63" s="1" t="str">
        <f t="shared" si="18"/>
        <v/>
      </c>
    </row>
    <row r="64" spans="2:34">
      <c r="B64" t="e">
        <f>#REF!</f>
        <v>#REF!</v>
      </c>
      <c r="C64" s="19" t="str">
        <f>'תנאי סף'!C64</f>
        <v/>
      </c>
      <c r="D64" s="19" t="str">
        <f>IF('תנאי סף'!Z64='תנאי סף'!$AD$30,"",'תנאי סף'!D64)</f>
        <v/>
      </c>
      <c r="E64" s="28" t="str">
        <f>IF($D64="","",'הזנת נתונים'!AP66)</f>
        <v/>
      </c>
      <c r="F64" s="28" t="str">
        <f>IF($D64="","",'הזנת נתונים'!BD66)</f>
        <v/>
      </c>
      <c r="G64" s="28" t="str">
        <f>IF($D64="","",'הזנת נתונים'!AW66)</f>
        <v/>
      </c>
      <c r="H64" s="28" t="str">
        <f>IF($D64="","",'הזנת נתונים'!AO66)</f>
        <v/>
      </c>
      <c r="I64" s="28" t="str">
        <f>IF($D64="","",'הזנת נתונים'!AT66)</f>
        <v/>
      </c>
      <c r="J64" s="28" t="str">
        <f>IF($D64="","",'הזנת נתונים'!AU66)</f>
        <v/>
      </c>
      <c r="K64" s="28" t="str">
        <f>IF($D64="","",'הזנת נתונים'!BA66)</f>
        <v/>
      </c>
      <c r="L64" s="28" t="str">
        <f>IF($D64="","",'הזנת נתונים'!BB66)</f>
        <v/>
      </c>
      <c r="M64" s="28" t="str">
        <f>IF($D64="","",'הזנת נתונים'!BC66)</f>
        <v/>
      </c>
      <c r="N64" s="28" t="str">
        <f>IF($D64="","",'הזנת נתונים'!AQ66)</f>
        <v/>
      </c>
      <c r="O64" s="28" t="str">
        <f>IF($D64="","",'הזנת נתונים'!AR66)</f>
        <v/>
      </c>
      <c r="P64" s="28" t="str">
        <f>IF($D64="","",'הזנת נתונים'!AS66)</f>
        <v/>
      </c>
      <c r="Q64" s="28" t="str">
        <f>IF($D64="","",'הזנת נתונים'!BJ66)</f>
        <v/>
      </c>
      <c r="R64" s="28" t="str">
        <f>IF($D64="","",'הזנת נתונים'!BK66)</f>
        <v/>
      </c>
      <c r="U64" s="1" t="str">
        <f t="shared" si="13"/>
        <v/>
      </c>
      <c r="V64" s="1" t="str">
        <f t="shared" si="14"/>
        <v/>
      </c>
      <c r="W64" s="1" t="str">
        <f t="shared" si="15"/>
        <v/>
      </c>
      <c r="X64" s="1" t="str">
        <f t="shared" si="16"/>
        <v/>
      </c>
      <c r="Y64" s="1" t="str">
        <f t="shared" si="17"/>
        <v/>
      </c>
      <c r="Z64" s="1" t="str">
        <f t="shared" si="19"/>
        <v/>
      </c>
      <c r="AA64" s="1" t="str">
        <f t="shared" si="20"/>
        <v/>
      </c>
      <c r="AB64" s="1" t="str">
        <f t="shared" si="21"/>
        <v/>
      </c>
      <c r="AC64" s="1" t="str">
        <f t="shared" si="22"/>
        <v/>
      </c>
      <c r="AD64" s="1" t="str">
        <f t="shared" si="23"/>
        <v/>
      </c>
      <c r="AE64" s="1" t="str">
        <f t="shared" si="24"/>
        <v/>
      </c>
      <c r="AF64" s="1" t="str">
        <f t="shared" si="25"/>
        <v/>
      </c>
      <c r="AG64" s="1" t="str">
        <f t="shared" si="18"/>
        <v/>
      </c>
      <c r="AH64" s="1" t="str">
        <f t="shared" si="18"/>
        <v/>
      </c>
    </row>
    <row r="65" spans="2:34">
      <c r="B65" t="e">
        <f>#REF!</f>
        <v>#REF!</v>
      </c>
      <c r="C65" s="19" t="str">
        <f>'תנאי סף'!C65</f>
        <v/>
      </c>
      <c r="D65" s="19" t="str">
        <f>IF('תנאי סף'!Z65='תנאי סף'!$AD$30,"",'תנאי סף'!D65)</f>
        <v/>
      </c>
      <c r="E65" s="28" t="str">
        <f>IF($D65="","",'הזנת נתונים'!AP67)</f>
        <v/>
      </c>
      <c r="F65" s="28" t="str">
        <f>IF($D65="","",'הזנת נתונים'!BD67)</f>
        <v/>
      </c>
      <c r="G65" s="28" t="str">
        <f>IF($D65="","",'הזנת נתונים'!AW67)</f>
        <v/>
      </c>
      <c r="H65" s="28" t="str">
        <f>IF($D65="","",'הזנת נתונים'!AO67)</f>
        <v/>
      </c>
      <c r="I65" s="28" t="str">
        <f>IF($D65="","",'הזנת נתונים'!AT67)</f>
        <v/>
      </c>
      <c r="J65" s="28" t="str">
        <f>IF($D65="","",'הזנת נתונים'!AU67)</f>
        <v/>
      </c>
      <c r="K65" s="28" t="str">
        <f>IF($D65="","",'הזנת נתונים'!BA67)</f>
        <v/>
      </c>
      <c r="L65" s="28" t="str">
        <f>IF($D65="","",'הזנת נתונים'!BB67)</f>
        <v/>
      </c>
      <c r="M65" s="28" t="str">
        <f>IF($D65="","",'הזנת נתונים'!BC67)</f>
        <v/>
      </c>
      <c r="N65" s="28" t="str">
        <f>IF($D65="","",'הזנת נתונים'!AQ67)</f>
        <v/>
      </c>
      <c r="O65" s="28" t="str">
        <f>IF($D65="","",'הזנת נתונים'!AR67)</f>
        <v/>
      </c>
      <c r="P65" s="28" t="str">
        <f>IF($D65="","",'הזנת נתונים'!AS67)</f>
        <v/>
      </c>
      <c r="Q65" s="28" t="str">
        <f>IF($D65="","",'הזנת נתונים'!BJ67)</f>
        <v/>
      </c>
      <c r="R65" s="28" t="str">
        <f>IF($D65="","",'הזנת נתונים'!BK67)</f>
        <v/>
      </c>
      <c r="U65" s="1" t="str">
        <f t="shared" si="13"/>
        <v/>
      </c>
      <c r="V65" s="1" t="str">
        <f t="shared" si="14"/>
        <v/>
      </c>
      <c r="W65" s="1" t="str">
        <f t="shared" si="15"/>
        <v/>
      </c>
      <c r="X65" s="1" t="str">
        <f t="shared" si="16"/>
        <v/>
      </c>
      <c r="Y65" s="1" t="str">
        <f t="shared" si="17"/>
        <v/>
      </c>
      <c r="Z65" s="1" t="str">
        <f t="shared" si="19"/>
        <v/>
      </c>
      <c r="AA65" s="1" t="str">
        <f t="shared" si="20"/>
        <v/>
      </c>
      <c r="AB65" s="1" t="str">
        <f t="shared" si="21"/>
        <v/>
      </c>
      <c r="AC65" s="1" t="str">
        <f t="shared" si="22"/>
        <v/>
      </c>
      <c r="AD65" s="1" t="str">
        <f t="shared" si="23"/>
        <v/>
      </c>
      <c r="AE65" s="1" t="str">
        <f t="shared" si="24"/>
        <v/>
      </c>
      <c r="AF65" s="1" t="str">
        <f t="shared" si="25"/>
        <v/>
      </c>
      <c r="AG65" s="1" t="str">
        <f t="shared" si="18"/>
        <v/>
      </c>
      <c r="AH65" s="1" t="str">
        <f t="shared" si="18"/>
        <v/>
      </c>
    </row>
    <row r="66" spans="2:34">
      <c r="B66" t="e">
        <f>#REF!</f>
        <v>#REF!</v>
      </c>
      <c r="C66" s="19" t="str">
        <f>'תנאי סף'!C66</f>
        <v/>
      </c>
      <c r="D66" s="19" t="str">
        <f>IF('תנאי סף'!Z66='תנאי סף'!$AD$30,"",'תנאי סף'!D66)</f>
        <v/>
      </c>
      <c r="E66" s="28" t="str">
        <f>IF($D66="","",'הזנת נתונים'!AP68)</f>
        <v/>
      </c>
      <c r="F66" s="28" t="str">
        <f>IF($D66="","",'הזנת נתונים'!BD68)</f>
        <v/>
      </c>
      <c r="G66" s="28" t="str">
        <f>IF($D66="","",'הזנת נתונים'!AW68)</f>
        <v/>
      </c>
      <c r="H66" s="28" t="str">
        <f>IF($D66="","",'הזנת נתונים'!AO68)</f>
        <v/>
      </c>
      <c r="I66" s="28" t="str">
        <f>IF($D66="","",'הזנת נתונים'!AT68)</f>
        <v/>
      </c>
      <c r="J66" s="28" t="str">
        <f>IF($D66="","",'הזנת נתונים'!AU68)</f>
        <v/>
      </c>
      <c r="K66" s="28" t="str">
        <f>IF($D66="","",'הזנת נתונים'!BA68)</f>
        <v/>
      </c>
      <c r="L66" s="28" t="str">
        <f>IF($D66="","",'הזנת נתונים'!BB68)</f>
        <v/>
      </c>
      <c r="M66" s="28" t="str">
        <f>IF($D66="","",'הזנת נתונים'!BC68)</f>
        <v/>
      </c>
      <c r="N66" s="28" t="str">
        <f>IF($D66="","",'הזנת נתונים'!AQ68)</f>
        <v/>
      </c>
      <c r="O66" s="28" t="str">
        <f>IF($D66="","",'הזנת נתונים'!AR68)</f>
        <v/>
      </c>
      <c r="P66" s="28" t="str">
        <f>IF($D66="","",'הזנת נתונים'!AS68)</f>
        <v/>
      </c>
      <c r="Q66" s="28" t="str">
        <f>IF($D66="","",'הזנת נתונים'!BJ68)</f>
        <v/>
      </c>
      <c r="R66" s="28" t="str">
        <f>IF($D66="","",'הזנת נתונים'!BK68)</f>
        <v/>
      </c>
      <c r="U66" s="1" t="str">
        <f t="shared" si="13"/>
        <v/>
      </c>
      <c r="V66" s="1" t="str">
        <f t="shared" si="14"/>
        <v/>
      </c>
      <c r="W66" s="1" t="str">
        <f t="shared" si="15"/>
        <v/>
      </c>
      <c r="X66" s="1" t="str">
        <f t="shared" si="16"/>
        <v/>
      </c>
      <c r="Y66" s="1" t="str">
        <f t="shared" si="17"/>
        <v/>
      </c>
      <c r="Z66" s="1" t="str">
        <f t="shared" si="19"/>
        <v/>
      </c>
      <c r="AA66" s="1" t="str">
        <f t="shared" si="20"/>
        <v/>
      </c>
      <c r="AB66" s="1" t="str">
        <f t="shared" si="21"/>
        <v/>
      </c>
      <c r="AC66" s="1" t="str">
        <f t="shared" si="22"/>
        <v/>
      </c>
      <c r="AD66" s="1" t="str">
        <f t="shared" si="23"/>
        <v/>
      </c>
      <c r="AE66" s="1" t="str">
        <f t="shared" si="24"/>
        <v/>
      </c>
      <c r="AF66" s="1" t="str">
        <f t="shared" si="25"/>
        <v/>
      </c>
      <c r="AG66" s="1" t="str">
        <f t="shared" si="18"/>
        <v/>
      </c>
      <c r="AH66" s="1" t="str">
        <f t="shared" si="18"/>
        <v/>
      </c>
    </row>
    <row r="67" spans="2:34">
      <c r="B67" t="e">
        <f>#REF!</f>
        <v>#REF!</v>
      </c>
      <c r="C67" s="19" t="str">
        <f>'תנאי סף'!C67</f>
        <v/>
      </c>
      <c r="D67" s="19" t="str">
        <f>IF('תנאי סף'!Z67='תנאי סף'!$AD$30,"",'תנאי סף'!D67)</f>
        <v/>
      </c>
      <c r="E67" s="28" t="str">
        <f>IF($D67="","",'הזנת נתונים'!AP69)</f>
        <v/>
      </c>
      <c r="F67" s="28" t="str">
        <f>IF($D67="","",'הזנת נתונים'!BD69)</f>
        <v/>
      </c>
      <c r="G67" s="28" t="str">
        <f>IF($D67="","",'הזנת נתונים'!AW69)</f>
        <v/>
      </c>
      <c r="H67" s="28" t="str">
        <f>IF($D67="","",'הזנת נתונים'!AO69)</f>
        <v/>
      </c>
      <c r="I67" s="28" t="str">
        <f>IF($D67="","",'הזנת נתונים'!AT69)</f>
        <v/>
      </c>
      <c r="J67" s="28" t="str">
        <f>IF($D67="","",'הזנת נתונים'!AU69)</f>
        <v/>
      </c>
      <c r="K67" s="28" t="str">
        <f>IF($D67="","",'הזנת נתונים'!BA69)</f>
        <v/>
      </c>
      <c r="L67" s="28" t="str">
        <f>IF($D67="","",'הזנת נתונים'!BB69)</f>
        <v/>
      </c>
      <c r="M67" s="28" t="str">
        <f>IF($D67="","",'הזנת נתונים'!BC69)</f>
        <v/>
      </c>
      <c r="N67" s="28" t="str">
        <f>IF($D67="","",'הזנת נתונים'!AQ69)</f>
        <v/>
      </c>
      <c r="O67" s="28" t="str">
        <f>IF($D67="","",'הזנת נתונים'!AR69)</f>
        <v/>
      </c>
      <c r="P67" s="28" t="str">
        <f>IF($D67="","",'הזנת נתונים'!AS69)</f>
        <v/>
      </c>
      <c r="Q67" s="28" t="str">
        <f>IF($D67="","",'הזנת נתונים'!BJ69)</f>
        <v/>
      </c>
      <c r="R67" s="28" t="str">
        <f>IF($D67="","",'הזנת נתונים'!BK69)</f>
        <v/>
      </c>
      <c r="U67" s="1" t="str">
        <f t="shared" si="13"/>
        <v/>
      </c>
      <c r="V67" s="1" t="str">
        <f t="shared" si="14"/>
        <v/>
      </c>
      <c r="W67" s="1" t="str">
        <f t="shared" si="15"/>
        <v/>
      </c>
      <c r="X67" s="1" t="str">
        <f t="shared" si="16"/>
        <v/>
      </c>
      <c r="Y67" s="1" t="str">
        <f t="shared" si="17"/>
        <v/>
      </c>
      <c r="Z67" s="1" t="str">
        <f t="shared" si="19"/>
        <v/>
      </c>
      <c r="AA67" s="1" t="str">
        <f t="shared" si="20"/>
        <v/>
      </c>
      <c r="AB67" s="1" t="str">
        <f t="shared" si="21"/>
        <v/>
      </c>
      <c r="AC67" s="1" t="str">
        <f t="shared" si="22"/>
        <v/>
      </c>
      <c r="AD67" s="1" t="str">
        <f t="shared" si="23"/>
        <v/>
      </c>
      <c r="AE67" s="1" t="str">
        <f t="shared" si="24"/>
        <v/>
      </c>
      <c r="AF67" s="1" t="str">
        <f t="shared" si="25"/>
        <v/>
      </c>
      <c r="AG67" s="1" t="str">
        <f t="shared" si="18"/>
        <v/>
      </c>
      <c r="AH67" s="1" t="str">
        <f t="shared" si="18"/>
        <v/>
      </c>
    </row>
    <row r="68" spans="2:34">
      <c r="B68" t="e">
        <f>#REF!</f>
        <v>#REF!</v>
      </c>
      <c r="C68" s="19" t="str">
        <f>'תנאי סף'!C68</f>
        <v/>
      </c>
      <c r="D68" s="19" t="str">
        <f>IF('תנאי סף'!Z68='תנאי סף'!$AD$30,"",'תנאי סף'!D68)</f>
        <v/>
      </c>
      <c r="E68" s="28" t="str">
        <f>IF($D68="","",'הזנת נתונים'!AP70)</f>
        <v/>
      </c>
      <c r="F68" s="28" t="str">
        <f>IF($D68="","",'הזנת נתונים'!BD70)</f>
        <v/>
      </c>
      <c r="G68" s="28" t="str">
        <f>IF($D68="","",'הזנת נתונים'!AW70)</f>
        <v/>
      </c>
      <c r="H68" s="28" t="str">
        <f>IF($D68="","",'הזנת נתונים'!AO70)</f>
        <v/>
      </c>
      <c r="I68" s="28" t="str">
        <f>IF($D68="","",'הזנת נתונים'!AT70)</f>
        <v/>
      </c>
      <c r="J68" s="28" t="str">
        <f>IF($D68="","",'הזנת נתונים'!AU70)</f>
        <v/>
      </c>
      <c r="K68" s="28" t="str">
        <f>IF($D68="","",'הזנת נתונים'!BA70)</f>
        <v/>
      </c>
      <c r="L68" s="28" t="str">
        <f>IF($D68="","",'הזנת נתונים'!BB70)</f>
        <v/>
      </c>
      <c r="M68" s="28" t="str">
        <f>IF($D68="","",'הזנת נתונים'!BC70)</f>
        <v/>
      </c>
      <c r="N68" s="28" t="str">
        <f>IF($D68="","",'הזנת נתונים'!AQ70)</f>
        <v/>
      </c>
      <c r="O68" s="28" t="str">
        <f>IF($D68="","",'הזנת נתונים'!AR70)</f>
        <v/>
      </c>
      <c r="P68" s="28" t="str">
        <f>IF($D68="","",'הזנת נתונים'!AS70)</f>
        <v/>
      </c>
      <c r="Q68" s="28" t="str">
        <f>IF($D68="","",'הזנת נתונים'!BJ70)</f>
        <v/>
      </c>
      <c r="R68" s="28" t="str">
        <f>IF($D68="","",'הזנת נתונים'!BK70)</f>
        <v/>
      </c>
      <c r="U68" s="1" t="str">
        <f t="shared" si="13"/>
        <v/>
      </c>
      <c r="V68" s="1" t="str">
        <f t="shared" si="14"/>
        <v/>
      </c>
      <c r="W68" s="1" t="str">
        <f t="shared" si="15"/>
        <v/>
      </c>
      <c r="X68" s="1" t="str">
        <f t="shared" si="16"/>
        <v/>
      </c>
      <c r="Y68" s="1" t="str">
        <f t="shared" si="17"/>
        <v/>
      </c>
      <c r="Z68" s="1" t="str">
        <f t="shared" si="19"/>
        <v/>
      </c>
      <c r="AA68" s="1" t="str">
        <f t="shared" si="20"/>
        <v/>
      </c>
      <c r="AB68" s="1" t="str">
        <f t="shared" si="21"/>
        <v/>
      </c>
      <c r="AC68" s="1" t="str">
        <f t="shared" si="22"/>
        <v/>
      </c>
      <c r="AD68" s="1" t="str">
        <f t="shared" si="23"/>
        <v/>
      </c>
      <c r="AE68" s="1" t="str">
        <f t="shared" si="24"/>
        <v/>
      </c>
      <c r="AF68" s="1" t="str">
        <f t="shared" si="25"/>
        <v/>
      </c>
      <c r="AG68" s="1" t="str">
        <f t="shared" si="18"/>
        <v/>
      </c>
      <c r="AH68" s="1" t="str">
        <f t="shared" si="18"/>
        <v/>
      </c>
    </row>
    <row r="69" spans="2:34">
      <c r="B69" t="e">
        <f>#REF!</f>
        <v>#REF!</v>
      </c>
      <c r="C69" s="19" t="str">
        <f>'תנאי סף'!C69</f>
        <v/>
      </c>
      <c r="D69" s="19" t="str">
        <f>IF('תנאי סף'!Z69='תנאי סף'!$AD$30,"",'תנאי סף'!D69)</f>
        <v/>
      </c>
      <c r="E69" s="28" t="str">
        <f>IF($D69="","",'הזנת נתונים'!AP71)</f>
        <v/>
      </c>
      <c r="F69" s="28" t="str">
        <f>IF($D69="","",'הזנת נתונים'!BD71)</f>
        <v/>
      </c>
      <c r="G69" s="28" t="str">
        <f>IF($D69="","",'הזנת נתונים'!AW71)</f>
        <v/>
      </c>
      <c r="H69" s="28" t="str">
        <f>IF($D69="","",'הזנת נתונים'!AO71)</f>
        <v/>
      </c>
      <c r="I69" s="28" t="str">
        <f>IF($D69="","",'הזנת נתונים'!AT71)</f>
        <v/>
      </c>
      <c r="J69" s="28" t="str">
        <f>IF($D69="","",'הזנת נתונים'!AU71)</f>
        <v/>
      </c>
      <c r="K69" s="28" t="str">
        <f>IF($D69="","",'הזנת נתונים'!BA71)</f>
        <v/>
      </c>
      <c r="L69" s="28" t="str">
        <f>IF($D69="","",'הזנת נתונים'!BB71)</f>
        <v/>
      </c>
      <c r="M69" s="28" t="str">
        <f>IF($D69="","",'הזנת נתונים'!BC71)</f>
        <v/>
      </c>
      <c r="N69" s="28" t="str">
        <f>IF($D69="","",'הזנת נתונים'!AQ71)</f>
        <v/>
      </c>
      <c r="O69" s="28" t="str">
        <f>IF($D69="","",'הזנת נתונים'!AR71)</f>
        <v/>
      </c>
      <c r="P69" s="28" t="str">
        <f>IF($D69="","",'הזנת נתונים'!AS71)</f>
        <v/>
      </c>
      <c r="Q69" s="28" t="str">
        <f>IF($D69="","",'הזנת נתונים'!BJ71)</f>
        <v/>
      </c>
      <c r="R69" s="28" t="str">
        <f>IF($D69="","",'הזנת נתונים'!BK71)</f>
        <v/>
      </c>
      <c r="U69" s="1" t="str">
        <f t="shared" si="13"/>
        <v/>
      </c>
      <c r="V69" s="1" t="str">
        <f t="shared" si="14"/>
        <v/>
      </c>
      <c r="W69" s="1" t="str">
        <f t="shared" si="15"/>
        <v/>
      </c>
      <c r="X69" s="1" t="str">
        <f t="shared" si="16"/>
        <v/>
      </c>
      <c r="Y69" s="1" t="str">
        <f t="shared" si="17"/>
        <v/>
      </c>
      <c r="Z69" s="1" t="str">
        <f t="shared" si="19"/>
        <v/>
      </c>
      <c r="AA69" s="1" t="str">
        <f t="shared" si="20"/>
        <v/>
      </c>
      <c r="AB69" s="1" t="str">
        <f t="shared" si="21"/>
        <v/>
      </c>
      <c r="AC69" s="1" t="str">
        <f t="shared" si="22"/>
        <v/>
      </c>
      <c r="AD69" s="1" t="str">
        <f t="shared" si="23"/>
        <v/>
      </c>
      <c r="AE69" s="1" t="str">
        <f t="shared" si="24"/>
        <v/>
      </c>
      <c r="AF69" s="1" t="str">
        <f t="shared" si="25"/>
        <v/>
      </c>
      <c r="AG69" s="1" t="str">
        <f t="shared" si="18"/>
        <v/>
      </c>
      <c r="AH69" s="1" t="str">
        <f t="shared" si="18"/>
        <v/>
      </c>
    </row>
    <row r="70" spans="2:34">
      <c r="B70" t="e">
        <f>#REF!</f>
        <v>#REF!</v>
      </c>
      <c r="C70" s="19" t="str">
        <f>'תנאי סף'!C70</f>
        <v/>
      </c>
      <c r="D70" s="19" t="str">
        <f>IF('תנאי סף'!Z70='תנאי סף'!$AD$30,"",'תנאי סף'!D70)</f>
        <v/>
      </c>
      <c r="E70" s="28" t="str">
        <f>IF($D70="","",'הזנת נתונים'!AP72)</f>
        <v/>
      </c>
      <c r="F70" s="28" t="str">
        <f>IF($D70="","",'הזנת נתונים'!BD72)</f>
        <v/>
      </c>
      <c r="G70" s="28" t="str">
        <f>IF($D70="","",'הזנת נתונים'!AW72)</f>
        <v/>
      </c>
      <c r="H70" s="28" t="str">
        <f>IF($D70="","",'הזנת נתונים'!AO72)</f>
        <v/>
      </c>
      <c r="I70" s="28" t="str">
        <f>IF($D70="","",'הזנת נתונים'!AT72)</f>
        <v/>
      </c>
      <c r="J70" s="28" t="str">
        <f>IF($D70="","",'הזנת נתונים'!AU72)</f>
        <v/>
      </c>
      <c r="K70" s="28" t="str">
        <f>IF($D70="","",'הזנת נתונים'!BA72)</f>
        <v/>
      </c>
      <c r="L70" s="28" t="str">
        <f>IF($D70="","",'הזנת נתונים'!BB72)</f>
        <v/>
      </c>
      <c r="M70" s="28" t="str">
        <f>IF($D70="","",'הזנת נתונים'!BC72)</f>
        <v/>
      </c>
      <c r="N70" s="28" t="str">
        <f>IF($D70="","",'הזנת נתונים'!AQ72)</f>
        <v/>
      </c>
      <c r="O70" s="28" t="str">
        <f>IF($D70="","",'הזנת נתונים'!AR72)</f>
        <v/>
      </c>
      <c r="P70" s="28" t="str">
        <f>IF($D70="","",'הזנת נתונים'!AS72)</f>
        <v/>
      </c>
      <c r="Q70" s="28" t="str">
        <f>IF($D70="","",'הזנת נתונים'!BJ72)</f>
        <v/>
      </c>
      <c r="R70" s="28" t="str">
        <f>IF($D70="","",'הזנת נתונים'!BK72)</f>
        <v/>
      </c>
      <c r="U70" s="1" t="str">
        <f t="shared" si="13"/>
        <v/>
      </c>
      <c r="V70" s="1" t="str">
        <f t="shared" si="14"/>
        <v/>
      </c>
      <c r="W70" s="1" t="str">
        <f t="shared" si="15"/>
        <v/>
      </c>
      <c r="X70" s="1" t="str">
        <f t="shared" si="16"/>
        <v/>
      </c>
      <c r="Y70" s="1" t="str">
        <f t="shared" si="17"/>
        <v/>
      </c>
      <c r="Z70" s="1" t="str">
        <f t="shared" si="19"/>
        <v/>
      </c>
      <c r="AA70" s="1" t="str">
        <f t="shared" si="20"/>
        <v/>
      </c>
      <c r="AB70" s="1" t="str">
        <f t="shared" si="21"/>
        <v/>
      </c>
      <c r="AC70" s="1" t="str">
        <f t="shared" si="22"/>
        <v/>
      </c>
      <c r="AD70" s="1" t="str">
        <f t="shared" si="23"/>
        <v/>
      </c>
      <c r="AE70" s="1" t="str">
        <f t="shared" si="24"/>
        <v/>
      </c>
      <c r="AF70" s="1" t="str">
        <f t="shared" si="25"/>
        <v/>
      </c>
      <c r="AG70" s="1" t="str">
        <f t="shared" si="18"/>
        <v/>
      </c>
      <c r="AH70" s="1" t="str">
        <f t="shared" si="18"/>
        <v/>
      </c>
    </row>
    <row r="71" spans="2:34">
      <c r="B71" t="e">
        <f>#REF!</f>
        <v>#REF!</v>
      </c>
      <c r="C71" s="19" t="str">
        <f>'תנאי סף'!C71</f>
        <v/>
      </c>
      <c r="D71" s="19" t="str">
        <f>IF('תנאי סף'!Z71='תנאי סף'!$AD$30,"",'תנאי סף'!D71)</f>
        <v/>
      </c>
      <c r="E71" s="28" t="str">
        <f>IF($D71="","",'הזנת נתונים'!AP73)</f>
        <v/>
      </c>
      <c r="F71" s="28" t="str">
        <f>IF($D71="","",'הזנת נתונים'!BD73)</f>
        <v/>
      </c>
      <c r="G71" s="28" t="str">
        <f>IF($D71="","",'הזנת נתונים'!AW73)</f>
        <v/>
      </c>
      <c r="H71" s="28" t="str">
        <f>IF($D71="","",'הזנת נתונים'!AO73)</f>
        <v/>
      </c>
      <c r="I71" s="28" t="str">
        <f>IF($D71="","",'הזנת נתונים'!AT73)</f>
        <v/>
      </c>
      <c r="J71" s="28" t="str">
        <f>IF($D71="","",'הזנת נתונים'!AU73)</f>
        <v/>
      </c>
      <c r="K71" s="28" t="str">
        <f>IF($D71="","",'הזנת נתונים'!BA73)</f>
        <v/>
      </c>
      <c r="L71" s="28" t="str">
        <f>IF($D71="","",'הזנת נתונים'!BB73)</f>
        <v/>
      </c>
      <c r="M71" s="28" t="str">
        <f>IF($D71="","",'הזנת נתונים'!BC73)</f>
        <v/>
      </c>
      <c r="N71" s="28" t="str">
        <f>IF($D71="","",'הזנת נתונים'!AQ73)</f>
        <v/>
      </c>
      <c r="O71" s="28" t="str">
        <f>IF($D71="","",'הזנת נתונים'!AR73)</f>
        <v/>
      </c>
      <c r="P71" s="28" t="str">
        <f>IF($D71="","",'הזנת נתונים'!AS73)</f>
        <v/>
      </c>
      <c r="Q71" s="28" t="str">
        <f>IF($D71="","",'הזנת נתונים'!BJ73)</f>
        <v/>
      </c>
      <c r="R71" s="28" t="str">
        <f>IF($D71="","",'הזנת נתונים'!BK73)</f>
        <v/>
      </c>
      <c r="U71" s="1" t="str">
        <f t="shared" si="13"/>
        <v/>
      </c>
      <c r="V71" s="1" t="str">
        <f t="shared" si="14"/>
        <v/>
      </c>
      <c r="W71" s="1" t="str">
        <f t="shared" si="15"/>
        <v/>
      </c>
      <c r="X71" s="1" t="str">
        <f t="shared" si="16"/>
        <v/>
      </c>
      <c r="Y71" s="1" t="str">
        <f t="shared" si="17"/>
        <v/>
      </c>
      <c r="Z71" s="1" t="str">
        <f t="shared" si="19"/>
        <v/>
      </c>
      <c r="AA71" s="1" t="str">
        <f t="shared" si="20"/>
        <v/>
      </c>
      <c r="AB71" s="1" t="str">
        <f t="shared" si="21"/>
        <v/>
      </c>
      <c r="AC71" s="1" t="str">
        <f t="shared" si="22"/>
        <v/>
      </c>
      <c r="AD71" s="1" t="str">
        <f t="shared" si="23"/>
        <v/>
      </c>
      <c r="AE71" s="1" t="str">
        <f t="shared" si="24"/>
        <v/>
      </c>
      <c r="AF71" s="1" t="str">
        <f t="shared" si="25"/>
        <v/>
      </c>
      <c r="AG71" s="1" t="str">
        <f t="shared" si="18"/>
        <v/>
      </c>
      <c r="AH71" s="1" t="str">
        <f t="shared" si="18"/>
        <v/>
      </c>
    </row>
    <row r="72" spans="2:34">
      <c r="B72" t="e">
        <f>#REF!</f>
        <v>#REF!</v>
      </c>
      <c r="C72" s="19" t="str">
        <f>'תנאי סף'!C72</f>
        <v/>
      </c>
      <c r="D72" s="19" t="str">
        <f>IF('תנאי סף'!Z72='תנאי סף'!$AD$30,"",'תנאי סף'!D72)</f>
        <v/>
      </c>
      <c r="E72" s="28" t="str">
        <f>IF($D72="","",'הזנת נתונים'!AP74)</f>
        <v/>
      </c>
      <c r="F72" s="28" t="str">
        <f>IF($D72="","",'הזנת נתונים'!BD74)</f>
        <v/>
      </c>
      <c r="G72" s="28" t="str">
        <f>IF($D72="","",'הזנת נתונים'!AW74)</f>
        <v/>
      </c>
      <c r="H72" s="28" t="str">
        <f>IF($D72="","",'הזנת נתונים'!AO74)</f>
        <v/>
      </c>
      <c r="I72" s="28" t="str">
        <f>IF($D72="","",'הזנת נתונים'!AT74)</f>
        <v/>
      </c>
      <c r="J72" s="28" t="str">
        <f>IF($D72="","",'הזנת נתונים'!AU74)</f>
        <v/>
      </c>
      <c r="K72" s="28" t="str">
        <f>IF($D72="","",'הזנת נתונים'!BA74)</f>
        <v/>
      </c>
      <c r="L72" s="28" t="str">
        <f>IF($D72="","",'הזנת נתונים'!BB74)</f>
        <v/>
      </c>
      <c r="M72" s="28" t="str">
        <f>IF($D72="","",'הזנת נתונים'!BC74)</f>
        <v/>
      </c>
      <c r="N72" s="28" t="str">
        <f>IF($D72="","",'הזנת נתונים'!AQ74)</f>
        <v/>
      </c>
      <c r="O72" s="28" t="str">
        <f>IF($D72="","",'הזנת נתונים'!AR74)</f>
        <v/>
      </c>
      <c r="P72" s="28" t="str">
        <f>IF($D72="","",'הזנת נתונים'!AS74)</f>
        <v/>
      </c>
      <c r="Q72" s="28" t="str">
        <f>IF($D72="","",'הזנת נתונים'!BJ74)</f>
        <v/>
      </c>
      <c r="R72" s="28" t="str">
        <f>IF($D72="","",'הזנת נתונים'!BK74)</f>
        <v/>
      </c>
      <c r="U72" s="1" t="str">
        <f t="shared" si="13"/>
        <v/>
      </c>
      <c r="V72" s="1" t="str">
        <f t="shared" si="14"/>
        <v/>
      </c>
      <c r="W72" s="1" t="str">
        <f t="shared" si="15"/>
        <v/>
      </c>
      <c r="X72" s="1" t="str">
        <f t="shared" si="16"/>
        <v/>
      </c>
      <c r="Y72" s="1" t="str">
        <f t="shared" si="17"/>
        <v/>
      </c>
      <c r="Z72" s="1" t="str">
        <f t="shared" si="19"/>
        <v/>
      </c>
      <c r="AA72" s="1" t="str">
        <f t="shared" si="20"/>
        <v/>
      </c>
      <c r="AB72" s="1" t="str">
        <f t="shared" si="21"/>
        <v/>
      </c>
      <c r="AC72" s="1" t="str">
        <f t="shared" si="22"/>
        <v/>
      </c>
      <c r="AD72" s="1" t="str">
        <f t="shared" si="23"/>
        <v/>
      </c>
      <c r="AE72" s="1" t="str">
        <f t="shared" si="24"/>
        <v/>
      </c>
      <c r="AF72" s="1" t="str">
        <f t="shared" si="25"/>
        <v/>
      </c>
      <c r="AG72" s="1" t="str">
        <f t="shared" si="18"/>
        <v/>
      </c>
      <c r="AH72" s="1" t="str">
        <f t="shared" si="18"/>
        <v/>
      </c>
    </row>
    <row r="73" spans="2:34">
      <c r="B73" t="e">
        <f>#REF!</f>
        <v>#REF!</v>
      </c>
      <c r="C73" s="19" t="str">
        <f>'תנאי סף'!C73</f>
        <v/>
      </c>
      <c r="D73" s="19" t="str">
        <f>IF('תנאי סף'!Z73='תנאי סף'!$AD$30,"",'תנאי סף'!D73)</f>
        <v/>
      </c>
      <c r="E73" s="28" t="str">
        <f>IF($D73="","",'הזנת נתונים'!AP75)</f>
        <v/>
      </c>
      <c r="F73" s="28" t="str">
        <f>IF($D73="","",'הזנת נתונים'!BD75)</f>
        <v/>
      </c>
      <c r="G73" s="28" t="str">
        <f>IF($D73="","",'הזנת נתונים'!AW75)</f>
        <v/>
      </c>
      <c r="H73" s="28" t="str">
        <f>IF($D73="","",'הזנת נתונים'!AO75)</f>
        <v/>
      </c>
      <c r="I73" s="28" t="str">
        <f>IF($D73="","",'הזנת נתונים'!AT75)</f>
        <v/>
      </c>
      <c r="J73" s="28" t="str">
        <f>IF($D73="","",'הזנת נתונים'!AU75)</f>
        <v/>
      </c>
      <c r="K73" s="28" t="str">
        <f>IF($D73="","",'הזנת נתונים'!BA75)</f>
        <v/>
      </c>
      <c r="L73" s="28" t="str">
        <f>IF($D73="","",'הזנת נתונים'!BB75)</f>
        <v/>
      </c>
      <c r="M73" s="28" t="str">
        <f>IF($D73="","",'הזנת נתונים'!BC75)</f>
        <v/>
      </c>
      <c r="N73" s="28" t="str">
        <f>IF($D73="","",'הזנת נתונים'!AQ75)</f>
        <v/>
      </c>
      <c r="O73" s="28" t="str">
        <f>IF($D73="","",'הזנת נתונים'!AR75)</f>
        <v/>
      </c>
      <c r="P73" s="28" t="str">
        <f>IF($D73="","",'הזנת נתונים'!AS75)</f>
        <v/>
      </c>
      <c r="Q73" s="28" t="str">
        <f>IF($D73="","",'הזנת נתונים'!BJ75)</f>
        <v/>
      </c>
      <c r="R73" s="28" t="str">
        <f>IF($D73="","",'הזנת נתונים'!BK75)</f>
        <v/>
      </c>
      <c r="U73" s="1" t="str">
        <f t="shared" si="13"/>
        <v/>
      </c>
      <c r="V73" s="1" t="str">
        <f t="shared" si="14"/>
        <v/>
      </c>
      <c r="W73" s="1" t="str">
        <f t="shared" si="15"/>
        <v/>
      </c>
      <c r="X73" s="1" t="str">
        <f t="shared" si="16"/>
        <v/>
      </c>
      <c r="Y73" s="1" t="str">
        <f t="shared" si="17"/>
        <v/>
      </c>
      <c r="Z73" s="1" t="str">
        <f t="shared" si="19"/>
        <v/>
      </c>
      <c r="AA73" s="1" t="str">
        <f t="shared" si="20"/>
        <v/>
      </c>
      <c r="AB73" s="1" t="str">
        <f t="shared" si="21"/>
        <v/>
      </c>
      <c r="AC73" s="1" t="str">
        <f t="shared" si="22"/>
        <v/>
      </c>
      <c r="AD73" s="1" t="str">
        <f t="shared" si="23"/>
        <v/>
      </c>
      <c r="AE73" s="1" t="str">
        <f t="shared" si="24"/>
        <v/>
      </c>
      <c r="AF73" s="1" t="str">
        <f t="shared" si="25"/>
        <v/>
      </c>
      <c r="AG73" s="1" t="str">
        <f t="shared" si="18"/>
        <v/>
      </c>
      <c r="AH73" s="1" t="str">
        <f t="shared" si="18"/>
        <v/>
      </c>
    </row>
    <row r="74" spans="2:34">
      <c r="B74" t="e">
        <f>#REF!</f>
        <v>#REF!</v>
      </c>
      <c r="C74" s="19" t="str">
        <f>'תנאי סף'!C74</f>
        <v/>
      </c>
      <c r="D74" s="19" t="str">
        <f>IF('תנאי סף'!Z74='תנאי סף'!$AD$30,"",'תנאי סף'!D74)</f>
        <v/>
      </c>
      <c r="E74" s="28" t="str">
        <f>IF($D74="","",'הזנת נתונים'!AP76)</f>
        <v/>
      </c>
      <c r="F74" s="28" t="str">
        <f>IF($D74="","",'הזנת נתונים'!BD76)</f>
        <v/>
      </c>
      <c r="G74" s="28" t="str">
        <f>IF($D74="","",'הזנת נתונים'!AW76)</f>
        <v/>
      </c>
      <c r="H74" s="28" t="str">
        <f>IF($D74="","",'הזנת נתונים'!AO76)</f>
        <v/>
      </c>
      <c r="I74" s="28" t="str">
        <f>IF($D74="","",'הזנת נתונים'!AT76)</f>
        <v/>
      </c>
      <c r="J74" s="28" t="str">
        <f>IF($D74="","",'הזנת נתונים'!AU76)</f>
        <v/>
      </c>
      <c r="K74" s="28" t="str">
        <f>IF($D74="","",'הזנת נתונים'!BA76)</f>
        <v/>
      </c>
      <c r="L74" s="28" t="str">
        <f>IF($D74="","",'הזנת נתונים'!BB76)</f>
        <v/>
      </c>
      <c r="M74" s="28" t="str">
        <f>IF($D74="","",'הזנת נתונים'!BC76)</f>
        <v/>
      </c>
      <c r="N74" s="28" t="str">
        <f>IF($D74="","",'הזנת נתונים'!AQ76)</f>
        <v/>
      </c>
      <c r="O74" s="28" t="str">
        <f>IF($D74="","",'הזנת נתונים'!AR76)</f>
        <v/>
      </c>
      <c r="P74" s="28" t="str">
        <f>IF($D74="","",'הזנת נתונים'!AS76)</f>
        <v/>
      </c>
      <c r="Q74" s="28" t="str">
        <f>IF($D74="","",'הזנת נתונים'!BJ76)</f>
        <v/>
      </c>
      <c r="R74" s="28" t="str">
        <f>IF($D74="","",'הזנת נתונים'!BK76)</f>
        <v/>
      </c>
      <c r="U74" s="1" t="str">
        <f t="shared" si="13"/>
        <v/>
      </c>
      <c r="V74" s="1" t="str">
        <f t="shared" si="14"/>
        <v/>
      </c>
      <c r="W74" s="1" t="str">
        <f t="shared" si="15"/>
        <v/>
      </c>
      <c r="X74" s="1" t="str">
        <f t="shared" si="16"/>
        <v/>
      </c>
      <c r="Y74" s="1" t="str">
        <f t="shared" si="17"/>
        <v/>
      </c>
      <c r="Z74" s="1" t="str">
        <f t="shared" si="19"/>
        <v/>
      </c>
      <c r="AA74" s="1" t="str">
        <f t="shared" si="20"/>
        <v/>
      </c>
      <c r="AB74" s="1" t="str">
        <f t="shared" si="21"/>
        <v/>
      </c>
      <c r="AC74" s="1" t="str">
        <f t="shared" si="22"/>
        <v/>
      </c>
      <c r="AD74" s="1" t="str">
        <f t="shared" si="23"/>
        <v/>
      </c>
      <c r="AE74" s="1" t="str">
        <f t="shared" si="24"/>
        <v/>
      </c>
      <c r="AF74" s="1" t="str">
        <f t="shared" si="25"/>
        <v/>
      </c>
      <c r="AG74" s="1" t="str">
        <f t="shared" si="18"/>
        <v/>
      </c>
      <c r="AH74" s="1" t="str">
        <f t="shared" si="18"/>
        <v/>
      </c>
    </row>
    <row r="75" spans="2:34">
      <c r="B75" t="e">
        <f>#REF!</f>
        <v>#REF!</v>
      </c>
      <c r="C75" s="19" t="str">
        <f>'תנאי סף'!C75</f>
        <v/>
      </c>
      <c r="D75" s="19" t="str">
        <f>IF('תנאי סף'!Z75='תנאי סף'!$AD$30,"",'תנאי סף'!D75)</f>
        <v/>
      </c>
      <c r="E75" s="28" t="str">
        <f>IF($D75="","",'הזנת נתונים'!AP77)</f>
        <v/>
      </c>
      <c r="F75" s="28" t="str">
        <f>IF($D75="","",'הזנת נתונים'!BD77)</f>
        <v/>
      </c>
      <c r="G75" s="28" t="str">
        <f>IF($D75="","",'הזנת נתונים'!AW77)</f>
        <v/>
      </c>
      <c r="H75" s="28" t="str">
        <f>IF($D75="","",'הזנת נתונים'!AO77)</f>
        <v/>
      </c>
      <c r="I75" s="28" t="str">
        <f>IF($D75="","",'הזנת נתונים'!AT77)</f>
        <v/>
      </c>
      <c r="J75" s="28" t="str">
        <f>IF($D75="","",'הזנת נתונים'!AU77)</f>
        <v/>
      </c>
      <c r="K75" s="28" t="str">
        <f>IF($D75="","",'הזנת נתונים'!BA77)</f>
        <v/>
      </c>
      <c r="L75" s="28" t="str">
        <f>IF($D75="","",'הזנת נתונים'!BB77)</f>
        <v/>
      </c>
      <c r="M75" s="28" t="str">
        <f>IF($D75="","",'הזנת נתונים'!BC77)</f>
        <v/>
      </c>
      <c r="N75" s="28" t="str">
        <f>IF($D75="","",'הזנת נתונים'!AQ77)</f>
        <v/>
      </c>
      <c r="O75" s="28" t="str">
        <f>IF($D75="","",'הזנת נתונים'!AR77)</f>
        <v/>
      </c>
      <c r="P75" s="28" t="str">
        <f>IF($D75="","",'הזנת נתונים'!AS77)</f>
        <v/>
      </c>
      <c r="Q75" s="28" t="str">
        <f>IF($D75="","",'הזנת נתונים'!BJ77)</f>
        <v/>
      </c>
      <c r="R75" s="28" t="str">
        <f>IF($D75="","",'הזנת נתונים'!BK77)</f>
        <v/>
      </c>
      <c r="U75" s="1" t="str">
        <f t="shared" si="13"/>
        <v/>
      </c>
      <c r="V75" s="1" t="str">
        <f t="shared" si="14"/>
        <v/>
      </c>
      <c r="W75" s="1" t="str">
        <f t="shared" si="15"/>
        <v/>
      </c>
      <c r="X75" s="1" t="str">
        <f t="shared" si="16"/>
        <v/>
      </c>
      <c r="Y75" s="1" t="str">
        <f t="shared" si="17"/>
        <v/>
      </c>
      <c r="Z75" s="1" t="str">
        <f t="shared" si="19"/>
        <v/>
      </c>
      <c r="AA75" s="1" t="str">
        <f t="shared" si="20"/>
        <v/>
      </c>
      <c r="AB75" s="1" t="str">
        <f t="shared" si="21"/>
        <v/>
      </c>
      <c r="AC75" s="1" t="str">
        <f t="shared" si="22"/>
        <v/>
      </c>
      <c r="AD75" s="1" t="str">
        <f t="shared" si="23"/>
        <v/>
      </c>
      <c r="AE75" s="1" t="str">
        <f t="shared" si="24"/>
        <v/>
      </c>
      <c r="AF75" s="1" t="str">
        <f t="shared" si="25"/>
        <v/>
      </c>
      <c r="AG75" s="1" t="str">
        <f t="shared" si="18"/>
        <v/>
      </c>
      <c r="AH75" s="1" t="str">
        <f t="shared" si="18"/>
        <v/>
      </c>
    </row>
    <row r="76" spans="2:34">
      <c r="B76" t="e">
        <f>#REF!</f>
        <v>#REF!</v>
      </c>
      <c r="C76" s="19" t="str">
        <f>'תנאי סף'!C76</f>
        <v/>
      </c>
      <c r="D76" s="19" t="str">
        <f>IF('תנאי סף'!Z76='תנאי סף'!$AD$30,"",'תנאי סף'!D76)</f>
        <v/>
      </c>
      <c r="E76" s="28" t="str">
        <f>IF($D76="","",'הזנת נתונים'!AP78)</f>
        <v/>
      </c>
      <c r="F76" s="28" t="str">
        <f>IF($D76="","",'הזנת נתונים'!BD78)</f>
        <v/>
      </c>
      <c r="G76" s="28" t="str">
        <f>IF($D76="","",'הזנת נתונים'!AW78)</f>
        <v/>
      </c>
      <c r="H76" s="28" t="str">
        <f>IF($D76="","",'הזנת נתונים'!AO78)</f>
        <v/>
      </c>
      <c r="I76" s="28" t="str">
        <f>IF($D76="","",'הזנת נתונים'!AT78)</f>
        <v/>
      </c>
      <c r="J76" s="28" t="str">
        <f>IF($D76="","",'הזנת נתונים'!AU78)</f>
        <v/>
      </c>
      <c r="K76" s="28" t="str">
        <f>IF($D76="","",'הזנת נתונים'!BA78)</f>
        <v/>
      </c>
      <c r="L76" s="28" t="str">
        <f>IF($D76="","",'הזנת נתונים'!BB78)</f>
        <v/>
      </c>
      <c r="M76" s="28" t="str">
        <f>IF($D76="","",'הזנת נתונים'!BC78)</f>
        <v/>
      </c>
      <c r="N76" s="28" t="str">
        <f>IF($D76="","",'הזנת נתונים'!AQ78)</f>
        <v/>
      </c>
      <c r="O76" s="28" t="str">
        <f>IF($D76="","",'הזנת נתונים'!AR78)</f>
        <v/>
      </c>
      <c r="P76" s="28" t="str">
        <f>IF($D76="","",'הזנת נתונים'!AS78)</f>
        <v/>
      </c>
      <c r="Q76" s="28" t="str">
        <f>IF($D76="","",'הזנת נתונים'!BJ78)</f>
        <v/>
      </c>
      <c r="R76" s="28" t="str">
        <f>IF($D76="","",'הזנת נתונים'!BK78)</f>
        <v/>
      </c>
      <c r="U76" s="1" t="str">
        <f t="shared" si="13"/>
        <v/>
      </c>
      <c r="V76" s="1" t="str">
        <f t="shared" si="14"/>
        <v/>
      </c>
      <c r="W76" s="1" t="str">
        <f t="shared" si="15"/>
        <v/>
      </c>
      <c r="X76" s="1" t="str">
        <f t="shared" si="16"/>
        <v/>
      </c>
      <c r="Y76" s="1" t="str">
        <f t="shared" si="17"/>
        <v/>
      </c>
      <c r="Z76" s="1" t="str">
        <f t="shared" si="19"/>
        <v/>
      </c>
      <c r="AA76" s="1" t="str">
        <f t="shared" si="20"/>
        <v/>
      </c>
      <c r="AB76" s="1" t="str">
        <f t="shared" si="21"/>
        <v/>
      </c>
      <c r="AC76" s="1" t="str">
        <f t="shared" si="22"/>
        <v/>
      </c>
      <c r="AD76" s="1" t="str">
        <f t="shared" si="23"/>
        <v/>
      </c>
      <c r="AE76" s="1" t="str">
        <f t="shared" si="24"/>
        <v/>
      </c>
      <c r="AF76" s="1" t="str">
        <f t="shared" si="25"/>
        <v/>
      </c>
      <c r="AG76" s="1" t="str">
        <f t="shared" si="18"/>
        <v/>
      </c>
      <c r="AH76" s="1" t="str">
        <f t="shared" si="18"/>
        <v/>
      </c>
    </row>
    <row r="77" spans="2:34">
      <c r="B77" t="e">
        <f>#REF!</f>
        <v>#REF!</v>
      </c>
      <c r="C77" s="19" t="str">
        <f>'תנאי סף'!C77</f>
        <v/>
      </c>
      <c r="D77" s="19" t="str">
        <f>IF('תנאי סף'!Z77='תנאי סף'!$AD$30,"",'תנאי סף'!D77)</f>
        <v/>
      </c>
      <c r="E77" s="28" t="str">
        <f>IF($D77="","",'הזנת נתונים'!AP79)</f>
        <v/>
      </c>
      <c r="F77" s="28" t="str">
        <f>IF($D77="","",'הזנת נתונים'!BD79)</f>
        <v/>
      </c>
      <c r="G77" s="28" t="str">
        <f>IF($D77="","",'הזנת נתונים'!AW79)</f>
        <v/>
      </c>
      <c r="H77" s="28" t="str">
        <f>IF($D77="","",'הזנת נתונים'!AO79)</f>
        <v/>
      </c>
      <c r="I77" s="28" t="str">
        <f>IF($D77="","",'הזנת נתונים'!AT79)</f>
        <v/>
      </c>
      <c r="J77" s="28" t="str">
        <f>IF($D77="","",'הזנת נתונים'!AU79)</f>
        <v/>
      </c>
      <c r="K77" s="28" t="str">
        <f>IF($D77="","",'הזנת נתונים'!BA79)</f>
        <v/>
      </c>
      <c r="L77" s="28" t="str">
        <f>IF($D77="","",'הזנת נתונים'!BB79)</f>
        <v/>
      </c>
      <c r="M77" s="28" t="str">
        <f>IF($D77="","",'הזנת נתונים'!BC79)</f>
        <v/>
      </c>
      <c r="N77" s="28" t="str">
        <f>IF($D77="","",'הזנת נתונים'!AQ79)</f>
        <v/>
      </c>
      <c r="O77" s="28" t="str">
        <f>IF($D77="","",'הזנת נתונים'!AR79)</f>
        <v/>
      </c>
      <c r="P77" s="28" t="str">
        <f>IF($D77="","",'הזנת נתונים'!AS79)</f>
        <v/>
      </c>
      <c r="Q77" s="28" t="str">
        <f>IF($D77="","",'הזנת נתונים'!BJ79)</f>
        <v/>
      </c>
      <c r="R77" s="28" t="str">
        <f>IF($D77="","",'הזנת נתונים'!BK79)</f>
        <v/>
      </c>
      <c r="U77" s="1" t="str">
        <f t="shared" si="13"/>
        <v/>
      </c>
      <c r="V77" s="1" t="str">
        <f t="shared" si="14"/>
        <v/>
      </c>
      <c r="W77" s="1" t="str">
        <f t="shared" si="15"/>
        <v/>
      </c>
      <c r="X77" s="1" t="str">
        <f t="shared" si="16"/>
        <v/>
      </c>
      <c r="Y77" s="1" t="str">
        <f t="shared" si="17"/>
        <v/>
      </c>
      <c r="Z77" s="1" t="str">
        <f t="shared" si="19"/>
        <v/>
      </c>
      <c r="AA77" s="1" t="str">
        <f t="shared" si="20"/>
        <v/>
      </c>
      <c r="AB77" s="1" t="str">
        <f t="shared" si="21"/>
        <v/>
      </c>
      <c r="AC77" s="1" t="str">
        <f t="shared" si="22"/>
        <v/>
      </c>
      <c r="AD77" s="1" t="str">
        <f t="shared" si="23"/>
        <v/>
      </c>
      <c r="AE77" s="1" t="str">
        <f t="shared" si="24"/>
        <v/>
      </c>
      <c r="AF77" s="1" t="str">
        <f t="shared" si="25"/>
        <v/>
      </c>
      <c r="AG77" s="1" t="str">
        <f t="shared" si="18"/>
        <v/>
      </c>
      <c r="AH77" s="1" t="str">
        <f t="shared" si="18"/>
        <v/>
      </c>
    </row>
    <row r="78" spans="2:34">
      <c r="B78" t="e">
        <f>#REF!</f>
        <v>#REF!</v>
      </c>
      <c r="C78" s="19" t="str">
        <f>'תנאי סף'!C78</f>
        <v/>
      </c>
      <c r="D78" s="19" t="str">
        <f>IF('תנאי סף'!Z78='תנאי סף'!$AD$30,"",'תנאי סף'!D78)</f>
        <v/>
      </c>
      <c r="E78" s="28" t="str">
        <f>IF($D78="","",'הזנת נתונים'!AP80)</f>
        <v/>
      </c>
      <c r="F78" s="28" t="str">
        <f>IF($D78="","",'הזנת נתונים'!BD80)</f>
        <v/>
      </c>
      <c r="G78" s="28" t="str">
        <f>IF($D78="","",'הזנת נתונים'!AW80)</f>
        <v/>
      </c>
      <c r="H78" s="28" t="str">
        <f>IF($D78="","",'הזנת נתונים'!AO80)</f>
        <v/>
      </c>
      <c r="I78" s="28" t="str">
        <f>IF($D78="","",'הזנת נתונים'!AT80)</f>
        <v/>
      </c>
      <c r="J78" s="28" t="str">
        <f>IF($D78="","",'הזנת נתונים'!AU80)</f>
        <v/>
      </c>
      <c r="K78" s="28" t="str">
        <f>IF($D78="","",'הזנת נתונים'!BA80)</f>
        <v/>
      </c>
      <c r="L78" s="28" t="str">
        <f>IF($D78="","",'הזנת נתונים'!BB80)</f>
        <v/>
      </c>
      <c r="M78" s="28" t="str">
        <f>IF($D78="","",'הזנת נתונים'!BC80)</f>
        <v/>
      </c>
      <c r="N78" s="28" t="str">
        <f>IF($D78="","",'הזנת נתונים'!AQ80)</f>
        <v/>
      </c>
      <c r="O78" s="28" t="str">
        <f>IF($D78="","",'הזנת נתונים'!AR80)</f>
        <v/>
      </c>
      <c r="P78" s="28" t="str">
        <f>IF($D78="","",'הזנת נתונים'!AS80)</f>
        <v/>
      </c>
      <c r="Q78" s="28" t="str">
        <f>IF($D78="","",'הזנת נתונים'!BJ80)</f>
        <v/>
      </c>
      <c r="R78" s="28" t="str">
        <f>IF($D78="","",'הזנת נתונים'!BK80)</f>
        <v/>
      </c>
      <c r="U78" s="1" t="str">
        <f t="shared" si="13"/>
        <v/>
      </c>
      <c r="V78" s="1" t="str">
        <f t="shared" si="14"/>
        <v/>
      </c>
      <c r="W78" s="1" t="str">
        <f t="shared" si="15"/>
        <v/>
      </c>
      <c r="X78" s="1" t="str">
        <f t="shared" si="16"/>
        <v/>
      </c>
      <c r="Y78" s="1" t="str">
        <f t="shared" si="17"/>
        <v/>
      </c>
      <c r="Z78" s="1" t="str">
        <f t="shared" si="19"/>
        <v/>
      </c>
      <c r="AA78" s="1" t="str">
        <f t="shared" si="20"/>
        <v/>
      </c>
      <c r="AB78" s="1" t="str">
        <f t="shared" si="21"/>
        <v/>
      </c>
      <c r="AC78" s="1" t="str">
        <f t="shared" si="22"/>
        <v/>
      </c>
      <c r="AD78" s="1" t="str">
        <f t="shared" si="23"/>
        <v/>
      </c>
      <c r="AE78" s="1" t="str">
        <f t="shared" si="24"/>
        <v/>
      </c>
      <c r="AF78" s="1" t="str">
        <f t="shared" si="25"/>
        <v/>
      </c>
      <c r="AG78" s="1" t="str">
        <f t="shared" si="18"/>
        <v/>
      </c>
      <c r="AH78" s="1" t="str">
        <f t="shared" si="18"/>
        <v/>
      </c>
    </row>
    <row r="79" spans="2:34">
      <c r="B79" t="e">
        <f>#REF!</f>
        <v>#REF!</v>
      </c>
      <c r="C79" s="19" t="str">
        <f>'תנאי סף'!C79</f>
        <v/>
      </c>
      <c r="D79" s="19" t="str">
        <f>IF('תנאי סף'!Z79='תנאי סף'!$AD$30,"",'תנאי סף'!D79)</f>
        <v/>
      </c>
      <c r="E79" s="28" t="str">
        <f>IF($D79="","",'הזנת נתונים'!AP81)</f>
        <v/>
      </c>
      <c r="F79" s="28" t="str">
        <f>IF($D79="","",'הזנת נתונים'!BD81)</f>
        <v/>
      </c>
      <c r="G79" s="28" t="str">
        <f>IF($D79="","",'הזנת נתונים'!AW81)</f>
        <v/>
      </c>
      <c r="H79" s="28" t="str">
        <f>IF($D79="","",'הזנת נתונים'!AO81)</f>
        <v/>
      </c>
      <c r="I79" s="28" t="str">
        <f>IF($D79="","",'הזנת נתונים'!AT81)</f>
        <v/>
      </c>
      <c r="J79" s="28" t="str">
        <f>IF($D79="","",'הזנת נתונים'!AU81)</f>
        <v/>
      </c>
      <c r="K79" s="28" t="str">
        <f>IF($D79="","",'הזנת נתונים'!BA81)</f>
        <v/>
      </c>
      <c r="L79" s="28" t="str">
        <f>IF($D79="","",'הזנת נתונים'!BB81)</f>
        <v/>
      </c>
      <c r="M79" s="28" t="str">
        <f>IF($D79="","",'הזנת נתונים'!BC81)</f>
        <v/>
      </c>
      <c r="N79" s="28" t="str">
        <f>IF($D79="","",'הזנת נתונים'!AQ81)</f>
        <v/>
      </c>
      <c r="O79" s="28" t="str">
        <f>IF($D79="","",'הזנת נתונים'!AR81)</f>
        <v/>
      </c>
      <c r="P79" s="28" t="str">
        <f>IF($D79="","",'הזנת נתונים'!AS81)</f>
        <v/>
      </c>
      <c r="Q79" s="28" t="str">
        <f>IF($D79="","",'הזנת נתונים'!BJ81)</f>
        <v/>
      </c>
      <c r="R79" s="28" t="str">
        <f>IF($D79="","",'הזנת נתונים'!BK81)</f>
        <v/>
      </c>
      <c r="U79" s="1" t="str">
        <f t="shared" si="13"/>
        <v/>
      </c>
      <c r="V79" s="1" t="str">
        <f t="shared" si="14"/>
        <v/>
      </c>
      <c r="W79" s="1" t="str">
        <f t="shared" si="15"/>
        <v/>
      </c>
      <c r="X79" s="1" t="str">
        <f t="shared" si="16"/>
        <v/>
      </c>
      <c r="Y79" s="1" t="str">
        <f t="shared" si="17"/>
        <v/>
      </c>
      <c r="Z79" s="1" t="str">
        <f t="shared" si="19"/>
        <v/>
      </c>
      <c r="AA79" s="1" t="str">
        <f t="shared" si="20"/>
        <v/>
      </c>
      <c r="AB79" s="1" t="str">
        <f t="shared" si="21"/>
        <v/>
      </c>
      <c r="AC79" s="1" t="str">
        <f t="shared" si="22"/>
        <v/>
      </c>
      <c r="AD79" s="1" t="str">
        <f t="shared" si="23"/>
        <v/>
      </c>
      <c r="AE79" s="1" t="str">
        <f t="shared" si="24"/>
        <v/>
      </c>
      <c r="AF79" s="1" t="str">
        <f t="shared" si="25"/>
        <v/>
      </c>
      <c r="AG79" s="1" t="str">
        <f t="shared" si="18"/>
        <v/>
      </c>
      <c r="AH79" s="1" t="str">
        <f t="shared" si="18"/>
        <v/>
      </c>
    </row>
    <row r="80" spans="2:34">
      <c r="B80" t="e">
        <f>#REF!</f>
        <v>#REF!</v>
      </c>
      <c r="C80" s="19" t="str">
        <f>'תנאי סף'!C80</f>
        <v/>
      </c>
      <c r="D80" s="19" t="str">
        <f>IF('תנאי סף'!Z80='תנאי סף'!$AD$30,"",'תנאי סף'!D80)</f>
        <v/>
      </c>
      <c r="E80" s="28" t="str">
        <f>IF($D80="","",'הזנת נתונים'!AP82)</f>
        <v/>
      </c>
      <c r="F80" s="28" t="str">
        <f>IF($D80="","",'הזנת נתונים'!BD82)</f>
        <v/>
      </c>
      <c r="G80" s="28" t="str">
        <f>IF($D80="","",'הזנת נתונים'!AW82)</f>
        <v/>
      </c>
      <c r="H80" s="28" t="str">
        <f>IF($D80="","",'הזנת נתונים'!AO82)</f>
        <v/>
      </c>
      <c r="I80" s="28" t="str">
        <f>IF($D80="","",'הזנת נתונים'!AT82)</f>
        <v/>
      </c>
      <c r="J80" s="28" t="str">
        <f>IF($D80="","",'הזנת נתונים'!AU82)</f>
        <v/>
      </c>
      <c r="K80" s="28" t="str">
        <f>IF($D80="","",'הזנת נתונים'!BA82)</f>
        <v/>
      </c>
      <c r="L80" s="28" t="str">
        <f>IF($D80="","",'הזנת נתונים'!BB82)</f>
        <v/>
      </c>
      <c r="M80" s="28" t="str">
        <f>IF($D80="","",'הזנת נתונים'!BC82)</f>
        <v/>
      </c>
      <c r="N80" s="28" t="str">
        <f>IF($D80="","",'הזנת נתונים'!AQ82)</f>
        <v/>
      </c>
      <c r="O80" s="28" t="str">
        <f>IF($D80="","",'הזנת נתונים'!AR82)</f>
        <v/>
      </c>
      <c r="P80" s="28" t="str">
        <f>IF($D80="","",'הזנת נתונים'!AS82)</f>
        <v/>
      </c>
      <c r="Q80" s="28" t="str">
        <f>IF($D80="","",'הזנת נתונים'!BJ82)</f>
        <v/>
      </c>
      <c r="R80" s="28" t="str">
        <f>IF($D80="","",'הזנת נתונים'!BK82)</f>
        <v/>
      </c>
      <c r="U80" s="1" t="str">
        <f t="shared" si="13"/>
        <v/>
      </c>
      <c r="V80" s="1" t="str">
        <f t="shared" si="14"/>
        <v/>
      </c>
      <c r="W80" s="1" t="str">
        <f t="shared" si="15"/>
        <v/>
      </c>
      <c r="X80" s="1" t="str">
        <f t="shared" si="16"/>
        <v/>
      </c>
      <c r="Y80" s="1" t="str">
        <f t="shared" si="17"/>
        <v/>
      </c>
      <c r="Z80" s="1" t="str">
        <f t="shared" si="19"/>
        <v/>
      </c>
      <c r="AA80" s="1" t="str">
        <f t="shared" si="20"/>
        <v/>
      </c>
      <c r="AB80" s="1" t="str">
        <f t="shared" si="21"/>
        <v/>
      </c>
      <c r="AC80" s="1" t="str">
        <f t="shared" si="22"/>
        <v/>
      </c>
      <c r="AD80" s="1" t="str">
        <f t="shared" si="23"/>
        <v/>
      </c>
      <c r="AE80" s="1" t="str">
        <f t="shared" si="24"/>
        <v/>
      </c>
      <c r="AF80" s="1" t="str">
        <f t="shared" si="25"/>
        <v/>
      </c>
      <c r="AG80" s="1" t="str">
        <f t="shared" si="18"/>
        <v/>
      </c>
      <c r="AH80" s="1" t="str">
        <f t="shared" si="18"/>
        <v/>
      </c>
    </row>
    <row r="81" spans="2:34">
      <c r="B81" t="e">
        <f>#REF!</f>
        <v>#REF!</v>
      </c>
      <c r="C81" s="19" t="str">
        <f>'תנאי סף'!C81</f>
        <v/>
      </c>
      <c r="D81" s="19" t="str">
        <f>IF('תנאי סף'!Z81='תנאי סף'!$AD$30,"",'תנאי סף'!D81)</f>
        <v/>
      </c>
      <c r="E81" s="28" t="str">
        <f>IF($D81="","",'הזנת נתונים'!AP83)</f>
        <v/>
      </c>
      <c r="F81" s="28" t="str">
        <f>IF($D81="","",'הזנת נתונים'!BD83)</f>
        <v/>
      </c>
      <c r="G81" s="28" t="str">
        <f>IF($D81="","",'הזנת נתונים'!AW83)</f>
        <v/>
      </c>
      <c r="H81" s="28" t="str">
        <f>IF($D81="","",'הזנת נתונים'!AO83)</f>
        <v/>
      </c>
      <c r="I81" s="28" t="str">
        <f>IF($D81="","",'הזנת נתונים'!AT83)</f>
        <v/>
      </c>
      <c r="J81" s="28" t="str">
        <f>IF($D81="","",'הזנת נתונים'!AU83)</f>
        <v/>
      </c>
      <c r="K81" s="28" t="str">
        <f>IF($D81="","",'הזנת נתונים'!BA83)</f>
        <v/>
      </c>
      <c r="L81" s="28" t="str">
        <f>IF($D81="","",'הזנת נתונים'!BB83)</f>
        <v/>
      </c>
      <c r="M81" s="28" t="str">
        <f>IF($D81="","",'הזנת נתונים'!BC83)</f>
        <v/>
      </c>
      <c r="N81" s="28" t="str">
        <f>IF($D81="","",'הזנת נתונים'!AQ83)</f>
        <v/>
      </c>
      <c r="O81" s="28" t="str">
        <f>IF($D81="","",'הזנת נתונים'!AR83)</f>
        <v/>
      </c>
      <c r="P81" s="28" t="str">
        <f>IF($D81="","",'הזנת נתונים'!AS83)</f>
        <v/>
      </c>
      <c r="Q81" s="28" t="str">
        <f>IF($D81="","",'הזנת נתונים'!BJ83)</f>
        <v/>
      </c>
      <c r="R81" s="28" t="str">
        <f>IF($D81="","",'הזנת נתונים'!BK83)</f>
        <v/>
      </c>
      <c r="U81" s="1" t="str">
        <f t="shared" si="13"/>
        <v/>
      </c>
      <c r="V81" s="1" t="str">
        <f t="shared" si="14"/>
        <v/>
      </c>
      <c r="W81" s="1" t="str">
        <f t="shared" si="15"/>
        <v/>
      </c>
      <c r="X81" s="1" t="str">
        <f t="shared" si="16"/>
        <v/>
      </c>
      <c r="Y81" s="1" t="str">
        <f t="shared" si="17"/>
        <v/>
      </c>
      <c r="Z81" s="1" t="str">
        <f t="shared" si="19"/>
        <v/>
      </c>
      <c r="AA81" s="1" t="str">
        <f t="shared" si="20"/>
        <v/>
      </c>
      <c r="AB81" s="1" t="str">
        <f t="shared" si="21"/>
        <v/>
      </c>
      <c r="AC81" s="1" t="str">
        <f t="shared" si="22"/>
        <v/>
      </c>
      <c r="AD81" s="1" t="str">
        <f t="shared" si="23"/>
        <v/>
      </c>
      <c r="AE81" s="1" t="str">
        <f t="shared" si="24"/>
        <v/>
      </c>
      <c r="AF81" s="1" t="str">
        <f t="shared" si="25"/>
        <v/>
      </c>
      <c r="AG81" s="1" t="str">
        <f t="shared" si="18"/>
        <v/>
      </c>
      <c r="AH81" s="1" t="str">
        <f t="shared" si="18"/>
        <v/>
      </c>
    </row>
    <row r="82" spans="2:34">
      <c r="B82" t="e">
        <f>#REF!</f>
        <v>#REF!</v>
      </c>
      <c r="C82" s="19" t="str">
        <f>'תנאי סף'!C82</f>
        <v/>
      </c>
      <c r="D82" s="19" t="str">
        <f>IF('תנאי סף'!Z82='תנאי סף'!$AD$30,"",'תנאי סף'!D82)</f>
        <v/>
      </c>
      <c r="E82" s="28" t="str">
        <f>IF($D82="","",'הזנת נתונים'!AP84)</f>
        <v/>
      </c>
      <c r="F82" s="28" t="str">
        <f>IF($D82="","",'הזנת נתונים'!BD84)</f>
        <v/>
      </c>
      <c r="G82" s="28" t="str">
        <f>IF($D82="","",'הזנת נתונים'!AW84)</f>
        <v/>
      </c>
      <c r="H82" s="28" t="str">
        <f>IF($D82="","",'הזנת נתונים'!AO84)</f>
        <v/>
      </c>
      <c r="I82" s="28" t="str">
        <f>IF($D82="","",'הזנת נתונים'!AT84)</f>
        <v/>
      </c>
      <c r="J82" s="28" t="str">
        <f>IF($D82="","",'הזנת נתונים'!AU84)</f>
        <v/>
      </c>
      <c r="K82" s="28" t="str">
        <f>IF($D82="","",'הזנת נתונים'!BA84)</f>
        <v/>
      </c>
      <c r="L82" s="28" t="str">
        <f>IF($D82="","",'הזנת נתונים'!BB84)</f>
        <v/>
      </c>
      <c r="M82" s="28" t="str">
        <f>IF($D82="","",'הזנת נתונים'!BC84)</f>
        <v/>
      </c>
      <c r="N82" s="28" t="str">
        <f>IF($D82="","",'הזנת נתונים'!AQ84)</f>
        <v/>
      </c>
      <c r="O82" s="28" t="str">
        <f>IF($D82="","",'הזנת נתונים'!AR84)</f>
        <v/>
      </c>
      <c r="P82" s="28" t="str">
        <f>IF($D82="","",'הזנת נתונים'!AS84)</f>
        <v/>
      </c>
      <c r="Q82" s="28" t="str">
        <f>IF($D82="","",'הזנת נתונים'!BJ84)</f>
        <v/>
      </c>
      <c r="R82" s="28" t="str">
        <f>IF($D82="","",'הזנת נתונים'!BK84)</f>
        <v/>
      </c>
      <c r="U82" s="1" t="str">
        <f t="shared" si="13"/>
        <v/>
      </c>
      <c r="V82" s="1" t="str">
        <f t="shared" si="14"/>
        <v/>
      </c>
      <c r="W82" s="1" t="str">
        <f t="shared" si="15"/>
        <v/>
      </c>
      <c r="X82" s="1" t="str">
        <f t="shared" si="16"/>
        <v/>
      </c>
      <c r="Y82" s="1" t="str">
        <f t="shared" si="17"/>
        <v/>
      </c>
      <c r="Z82" s="1" t="str">
        <f t="shared" si="19"/>
        <v/>
      </c>
      <c r="AA82" s="1" t="str">
        <f t="shared" si="20"/>
        <v/>
      </c>
      <c r="AB82" s="1" t="str">
        <f t="shared" si="21"/>
        <v/>
      </c>
      <c r="AC82" s="1" t="str">
        <f t="shared" si="22"/>
        <v/>
      </c>
      <c r="AD82" s="1" t="str">
        <f t="shared" si="23"/>
        <v/>
      </c>
      <c r="AE82" s="1" t="str">
        <f t="shared" si="24"/>
        <v/>
      </c>
      <c r="AF82" s="1" t="str">
        <f t="shared" si="25"/>
        <v/>
      </c>
      <c r="AG82" s="1" t="str">
        <f t="shared" si="18"/>
        <v/>
      </c>
      <c r="AH82" s="1" t="str">
        <f t="shared" si="18"/>
        <v/>
      </c>
    </row>
    <row r="83" spans="2:34">
      <c r="B83" t="e">
        <f>#REF!</f>
        <v>#REF!</v>
      </c>
      <c r="C83" s="19" t="str">
        <f>'תנאי סף'!C83</f>
        <v/>
      </c>
      <c r="D83" s="19" t="str">
        <f>IF('תנאי סף'!Z83='תנאי סף'!$AD$30,"",'תנאי סף'!D83)</f>
        <v/>
      </c>
      <c r="E83" s="28" t="str">
        <f>IF($D83="","",'הזנת נתונים'!AP85)</f>
        <v/>
      </c>
      <c r="F83" s="28" t="str">
        <f>IF($D83="","",'הזנת נתונים'!BD85)</f>
        <v/>
      </c>
      <c r="G83" s="28" t="str">
        <f>IF($D83="","",'הזנת נתונים'!AW85)</f>
        <v/>
      </c>
      <c r="H83" s="28" t="str">
        <f>IF($D83="","",'הזנת נתונים'!AO85)</f>
        <v/>
      </c>
      <c r="I83" s="28" t="str">
        <f>IF($D83="","",'הזנת נתונים'!AT85)</f>
        <v/>
      </c>
      <c r="J83" s="28" t="str">
        <f>IF($D83="","",'הזנת נתונים'!AU85)</f>
        <v/>
      </c>
      <c r="K83" s="28" t="str">
        <f>IF($D83="","",'הזנת נתונים'!BA85)</f>
        <v/>
      </c>
      <c r="L83" s="28" t="str">
        <f>IF($D83="","",'הזנת נתונים'!BB85)</f>
        <v/>
      </c>
      <c r="M83" s="28" t="str">
        <f>IF($D83="","",'הזנת נתונים'!BC85)</f>
        <v/>
      </c>
      <c r="N83" s="28" t="str">
        <f>IF($D83="","",'הזנת נתונים'!AQ85)</f>
        <v/>
      </c>
      <c r="O83" s="28" t="str">
        <f>IF($D83="","",'הזנת נתונים'!AR85)</f>
        <v/>
      </c>
      <c r="P83" s="28" t="str">
        <f>IF($D83="","",'הזנת נתונים'!AS85)</f>
        <v/>
      </c>
      <c r="Q83" s="28" t="str">
        <f>IF($D83="","",'הזנת נתונים'!BJ85)</f>
        <v/>
      </c>
      <c r="R83" s="28" t="str">
        <f>IF($D83="","",'הזנת נתונים'!BK85)</f>
        <v/>
      </c>
      <c r="U83" s="1" t="str">
        <f t="shared" si="13"/>
        <v/>
      </c>
      <c r="V83" s="1" t="str">
        <f t="shared" si="14"/>
        <v/>
      </c>
      <c r="W83" s="1" t="str">
        <f t="shared" si="15"/>
        <v/>
      </c>
      <c r="X83" s="1" t="str">
        <f t="shared" si="16"/>
        <v/>
      </c>
      <c r="Y83" s="1" t="str">
        <f t="shared" si="17"/>
        <v/>
      </c>
      <c r="Z83" s="1" t="str">
        <f t="shared" si="19"/>
        <v/>
      </c>
      <c r="AA83" s="1" t="str">
        <f t="shared" si="20"/>
        <v/>
      </c>
      <c r="AB83" s="1" t="str">
        <f t="shared" si="21"/>
        <v/>
      </c>
      <c r="AC83" s="1" t="str">
        <f t="shared" si="22"/>
        <v/>
      </c>
      <c r="AD83" s="1" t="str">
        <f t="shared" si="23"/>
        <v/>
      </c>
      <c r="AE83" s="1" t="str">
        <f t="shared" si="24"/>
        <v/>
      </c>
      <c r="AF83" s="1" t="str">
        <f t="shared" si="25"/>
        <v/>
      </c>
      <c r="AG83" s="1" t="str">
        <f t="shared" si="18"/>
        <v/>
      </c>
      <c r="AH83" s="1" t="str">
        <f t="shared" si="18"/>
        <v/>
      </c>
    </row>
    <row r="84" spans="2:34">
      <c r="B84" t="e">
        <f>#REF!</f>
        <v>#REF!</v>
      </c>
      <c r="C84" s="19" t="str">
        <f>'תנאי סף'!C84</f>
        <v/>
      </c>
      <c r="D84" s="19" t="str">
        <f>IF('תנאי סף'!Z84='תנאי סף'!$AD$30,"",'תנאי סף'!D84)</f>
        <v/>
      </c>
      <c r="E84" s="28" t="str">
        <f>IF($D84="","",'הזנת נתונים'!AP86)</f>
        <v/>
      </c>
      <c r="F84" s="28" t="str">
        <f>IF($D84="","",'הזנת נתונים'!BD86)</f>
        <v/>
      </c>
      <c r="G84" s="28" t="str">
        <f>IF($D84="","",'הזנת נתונים'!AW86)</f>
        <v/>
      </c>
      <c r="H84" s="28" t="str">
        <f>IF($D84="","",'הזנת נתונים'!AO86)</f>
        <v/>
      </c>
      <c r="I84" s="28" t="str">
        <f>IF($D84="","",'הזנת נתונים'!AT86)</f>
        <v/>
      </c>
      <c r="J84" s="28" t="str">
        <f>IF($D84="","",'הזנת נתונים'!AU86)</f>
        <v/>
      </c>
      <c r="K84" s="28" t="str">
        <f>IF($D84="","",'הזנת נתונים'!BA86)</f>
        <v/>
      </c>
      <c r="L84" s="28" t="str">
        <f>IF($D84="","",'הזנת נתונים'!BB86)</f>
        <v/>
      </c>
      <c r="M84" s="28" t="str">
        <f>IF($D84="","",'הזנת נתונים'!BC86)</f>
        <v/>
      </c>
      <c r="N84" s="28" t="str">
        <f>IF($D84="","",'הזנת נתונים'!AQ86)</f>
        <v/>
      </c>
      <c r="O84" s="28" t="str">
        <f>IF($D84="","",'הזנת נתונים'!AR86)</f>
        <v/>
      </c>
      <c r="P84" s="28" t="str">
        <f>IF($D84="","",'הזנת נתונים'!AS86)</f>
        <v/>
      </c>
      <c r="Q84" s="28" t="str">
        <f>IF($D84="","",'הזנת נתונים'!BJ86)</f>
        <v/>
      </c>
      <c r="R84" s="28" t="str">
        <f>IF($D84="","",'הזנת נתונים'!BK86)</f>
        <v/>
      </c>
      <c r="U84" s="1" t="str">
        <f t="shared" si="13"/>
        <v/>
      </c>
      <c r="V84" s="1" t="str">
        <f t="shared" si="14"/>
        <v/>
      </c>
      <c r="W84" s="1" t="str">
        <f t="shared" si="15"/>
        <v/>
      </c>
      <c r="X84" s="1" t="str">
        <f t="shared" si="16"/>
        <v/>
      </c>
      <c r="Y84" s="1" t="str">
        <f t="shared" si="17"/>
        <v/>
      </c>
      <c r="Z84" s="1" t="str">
        <f t="shared" si="19"/>
        <v/>
      </c>
      <c r="AA84" s="1" t="str">
        <f t="shared" si="20"/>
        <v/>
      </c>
      <c r="AB84" s="1" t="str">
        <f t="shared" si="21"/>
        <v/>
      </c>
      <c r="AC84" s="1" t="str">
        <f t="shared" si="22"/>
        <v/>
      </c>
      <c r="AD84" s="1" t="str">
        <f t="shared" si="23"/>
        <v/>
      </c>
      <c r="AE84" s="1" t="str">
        <f t="shared" si="24"/>
        <v/>
      </c>
      <c r="AF84" s="1" t="str">
        <f t="shared" si="25"/>
        <v/>
      </c>
      <c r="AG84" s="1" t="str">
        <f t="shared" si="18"/>
        <v/>
      </c>
      <c r="AH84" s="1" t="str">
        <f t="shared" si="18"/>
        <v/>
      </c>
    </row>
    <row r="85" spans="2:34">
      <c r="B85" t="e">
        <f>#REF!</f>
        <v>#REF!</v>
      </c>
      <c r="C85" s="19" t="str">
        <f>'תנאי סף'!C85</f>
        <v/>
      </c>
      <c r="D85" s="19" t="str">
        <f>IF('תנאי סף'!Z85='תנאי סף'!$AD$30,"",'תנאי סף'!D85)</f>
        <v/>
      </c>
      <c r="E85" s="28" t="str">
        <f>IF($D85="","",'הזנת נתונים'!AP87)</f>
        <v/>
      </c>
      <c r="F85" s="28" t="str">
        <f>IF($D85="","",'הזנת נתונים'!BD87)</f>
        <v/>
      </c>
      <c r="G85" s="28" t="str">
        <f>IF($D85="","",'הזנת נתונים'!AW87)</f>
        <v/>
      </c>
      <c r="H85" s="28" t="str">
        <f>IF($D85="","",'הזנת נתונים'!AO87)</f>
        <v/>
      </c>
      <c r="I85" s="28" t="str">
        <f>IF($D85="","",'הזנת נתונים'!AT87)</f>
        <v/>
      </c>
      <c r="J85" s="28" t="str">
        <f>IF($D85="","",'הזנת נתונים'!AU87)</f>
        <v/>
      </c>
      <c r="K85" s="28" t="str">
        <f>IF($D85="","",'הזנת נתונים'!BA87)</f>
        <v/>
      </c>
      <c r="L85" s="28" t="str">
        <f>IF($D85="","",'הזנת נתונים'!BB87)</f>
        <v/>
      </c>
      <c r="M85" s="28" t="str">
        <f>IF($D85="","",'הזנת נתונים'!BC87)</f>
        <v/>
      </c>
      <c r="N85" s="28" t="str">
        <f>IF($D85="","",'הזנת נתונים'!AQ87)</f>
        <v/>
      </c>
      <c r="O85" s="28" t="str">
        <f>IF($D85="","",'הזנת נתונים'!AR87)</f>
        <v/>
      </c>
      <c r="P85" s="28" t="str">
        <f>IF($D85="","",'הזנת נתונים'!AS87)</f>
        <v/>
      </c>
      <c r="Q85" s="28" t="str">
        <f>IF($D85="","",'הזנת נתונים'!BJ87)</f>
        <v/>
      </c>
      <c r="R85" s="28" t="str">
        <f>IF($D85="","",'הזנת נתונים'!BK87)</f>
        <v/>
      </c>
      <c r="U85" s="1" t="str">
        <f t="shared" si="13"/>
        <v/>
      </c>
      <c r="V85" s="1" t="str">
        <f t="shared" si="14"/>
        <v/>
      </c>
      <c r="W85" s="1" t="str">
        <f t="shared" si="15"/>
        <v/>
      </c>
      <c r="X85" s="1" t="str">
        <f t="shared" si="16"/>
        <v/>
      </c>
      <c r="Y85" s="1" t="str">
        <f t="shared" si="17"/>
        <v/>
      </c>
      <c r="Z85" s="1" t="str">
        <f t="shared" si="19"/>
        <v/>
      </c>
      <c r="AA85" s="1" t="str">
        <f t="shared" si="20"/>
        <v/>
      </c>
      <c r="AB85" s="1" t="str">
        <f t="shared" si="21"/>
        <v/>
      </c>
      <c r="AC85" s="1" t="str">
        <f t="shared" si="22"/>
        <v/>
      </c>
      <c r="AD85" s="1" t="str">
        <f t="shared" si="23"/>
        <v/>
      </c>
      <c r="AE85" s="1" t="str">
        <f t="shared" si="24"/>
        <v/>
      </c>
      <c r="AF85" s="1" t="str">
        <f t="shared" si="25"/>
        <v/>
      </c>
      <c r="AG85" s="1" t="str">
        <f t="shared" si="18"/>
        <v/>
      </c>
      <c r="AH85" s="1" t="str">
        <f t="shared" si="18"/>
        <v/>
      </c>
    </row>
    <row r="86" spans="2:34">
      <c r="B86" t="e">
        <f>#REF!</f>
        <v>#REF!</v>
      </c>
      <c r="C86" s="19" t="str">
        <f>'תנאי סף'!C86</f>
        <v/>
      </c>
      <c r="D86" s="19" t="str">
        <f>IF('תנאי סף'!Z86='תנאי סף'!$AD$30,"",'תנאי סף'!D86)</f>
        <v/>
      </c>
      <c r="E86" s="28" t="str">
        <f>IF($D86="","",'הזנת נתונים'!AP88)</f>
        <v/>
      </c>
      <c r="F86" s="28" t="str">
        <f>IF($D86="","",'הזנת נתונים'!BD88)</f>
        <v/>
      </c>
      <c r="G86" s="28" t="str">
        <f>IF($D86="","",'הזנת נתונים'!AW88)</f>
        <v/>
      </c>
      <c r="H86" s="28" t="str">
        <f>IF($D86="","",'הזנת נתונים'!AO88)</f>
        <v/>
      </c>
      <c r="I86" s="28" t="str">
        <f>IF($D86="","",'הזנת נתונים'!AT88)</f>
        <v/>
      </c>
      <c r="J86" s="28" t="str">
        <f>IF($D86="","",'הזנת נתונים'!AU88)</f>
        <v/>
      </c>
      <c r="K86" s="28" t="str">
        <f>IF($D86="","",'הזנת נתונים'!BA88)</f>
        <v/>
      </c>
      <c r="L86" s="28" t="str">
        <f>IF($D86="","",'הזנת נתונים'!BB88)</f>
        <v/>
      </c>
      <c r="M86" s="28" t="str">
        <f>IF($D86="","",'הזנת נתונים'!BC88)</f>
        <v/>
      </c>
      <c r="N86" s="28" t="str">
        <f>IF($D86="","",'הזנת נתונים'!AQ88)</f>
        <v/>
      </c>
      <c r="O86" s="28" t="str">
        <f>IF($D86="","",'הזנת נתונים'!AR88)</f>
        <v/>
      </c>
      <c r="P86" s="28" t="str">
        <f>IF($D86="","",'הזנת נתונים'!AS88)</f>
        <v/>
      </c>
      <c r="Q86" s="28" t="str">
        <f>IF($D86="","",'הזנת נתונים'!BJ88)</f>
        <v/>
      </c>
      <c r="R86" s="28" t="str">
        <f>IF($D86="","",'הזנת נתונים'!BK88)</f>
        <v/>
      </c>
      <c r="U86" s="1" t="str">
        <f t="shared" si="13"/>
        <v/>
      </c>
      <c r="V86" s="1" t="str">
        <f t="shared" si="14"/>
        <v/>
      </c>
      <c r="W86" s="1" t="str">
        <f t="shared" si="15"/>
        <v/>
      </c>
      <c r="X86" s="1" t="str">
        <f t="shared" si="16"/>
        <v/>
      </c>
      <c r="Y86" s="1" t="str">
        <f t="shared" si="17"/>
        <v/>
      </c>
      <c r="Z86" s="1" t="str">
        <f t="shared" si="19"/>
        <v/>
      </c>
      <c r="AA86" s="1" t="str">
        <f t="shared" si="20"/>
        <v/>
      </c>
      <c r="AB86" s="1" t="str">
        <f t="shared" si="21"/>
        <v/>
      </c>
      <c r="AC86" s="1" t="str">
        <f t="shared" si="22"/>
        <v/>
      </c>
      <c r="AD86" s="1" t="str">
        <f t="shared" si="23"/>
        <v/>
      </c>
      <c r="AE86" s="1" t="str">
        <f t="shared" si="24"/>
        <v/>
      </c>
      <c r="AF86" s="1" t="str">
        <f t="shared" si="25"/>
        <v/>
      </c>
      <c r="AG86" s="1" t="str">
        <f t="shared" si="18"/>
        <v/>
      </c>
      <c r="AH86" s="1" t="str">
        <f t="shared" si="18"/>
        <v/>
      </c>
    </row>
    <row r="87" spans="2:34">
      <c r="B87" t="e">
        <f>#REF!</f>
        <v>#REF!</v>
      </c>
      <c r="C87" s="19" t="str">
        <f>'תנאי סף'!C87</f>
        <v/>
      </c>
      <c r="D87" s="19" t="str">
        <f>IF('תנאי סף'!Z87='תנאי סף'!$AD$30,"",'תנאי סף'!D87)</f>
        <v/>
      </c>
      <c r="E87" s="28" t="str">
        <f>IF($D87="","",'הזנת נתונים'!AP89)</f>
        <v/>
      </c>
      <c r="F87" s="28" t="str">
        <f>IF($D87="","",'הזנת נתונים'!BD89)</f>
        <v/>
      </c>
      <c r="G87" s="28" t="str">
        <f>IF($D87="","",'הזנת נתונים'!AW89)</f>
        <v/>
      </c>
      <c r="H87" s="28" t="str">
        <f>IF($D87="","",'הזנת נתונים'!AO89)</f>
        <v/>
      </c>
      <c r="I87" s="28" t="str">
        <f>IF($D87="","",'הזנת נתונים'!AT89)</f>
        <v/>
      </c>
      <c r="J87" s="28" t="str">
        <f>IF($D87="","",'הזנת נתונים'!AU89)</f>
        <v/>
      </c>
      <c r="K87" s="28" t="str">
        <f>IF($D87="","",'הזנת נתונים'!BA89)</f>
        <v/>
      </c>
      <c r="L87" s="28" t="str">
        <f>IF($D87="","",'הזנת נתונים'!BB89)</f>
        <v/>
      </c>
      <c r="M87" s="28" t="str">
        <f>IF($D87="","",'הזנת נתונים'!BC89)</f>
        <v/>
      </c>
      <c r="N87" s="28" t="str">
        <f>IF($D87="","",'הזנת נתונים'!AQ89)</f>
        <v/>
      </c>
      <c r="O87" s="28" t="str">
        <f>IF($D87="","",'הזנת נתונים'!AR89)</f>
        <v/>
      </c>
      <c r="P87" s="28" t="str">
        <f>IF($D87="","",'הזנת נתונים'!AS89)</f>
        <v/>
      </c>
      <c r="Q87" s="28" t="str">
        <f>IF($D87="","",'הזנת נתונים'!BJ89)</f>
        <v/>
      </c>
      <c r="R87" s="28" t="str">
        <f>IF($D87="","",'הזנת נתונים'!BK89)</f>
        <v/>
      </c>
      <c r="U87" s="1" t="str">
        <f t="shared" si="13"/>
        <v/>
      </c>
      <c r="V87" s="1" t="str">
        <f t="shared" si="14"/>
        <v/>
      </c>
      <c r="W87" s="1" t="str">
        <f t="shared" si="15"/>
        <v/>
      </c>
      <c r="X87" s="1" t="str">
        <f t="shared" si="16"/>
        <v/>
      </c>
      <c r="Y87" s="1" t="str">
        <f t="shared" si="17"/>
        <v/>
      </c>
      <c r="Z87" s="1" t="str">
        <f t="shared" si="19"/>
        <v/>
      </c>
      <c r="AA87" s="1" t="str">
        <f t="shared" si="20"/>
        <v/>
      </c>
      <c r="AB87" s="1" t="str">
        <f t="shared" si="21"/>
        <v/>
      </c>
      <c r="AC87" s="1" t="str">
        <f t="shared" si="22"/>
        <v/>
      </c>
      <c r="AD87" s="1" t="str">
        <f t="shared" si="23"/>
        <v/>
      </c>
      <c r="AE87" s="1" t="str">
        <f t="shared" si="24"/>
        <v/>
      </c>
      <c r="AF87" s="1" t="str">
        <f t="shared" si="25"/>
        <v/>
      </c>
      <c r="AG87" s="1" t="str">
        <f t="shared" si="18"/>
        <v/>
      </c>
      <c r="AH87" s="1" t="str">
        <f t="shared" si="18"/>
        <v/>
      </c>
    </row>
    <row r="88" spans="2:34">
      <c r="B88" t="e">
        <f>#REF!</f>
        <v>#REF!</v>
      </c>
      <c r="C88" s="19" t="str">
        <f>'תנאי סף'!C88</f>
        <v/>
      </c>
      <c r="D88" s="19" t="str">
        <f>IF('תנאי סף'!Z88='תנאי סף'!$AD$30,"",'תנאי סף'!D88)</f>
        <v/>
      </c>
      <c r="E88" s="28" t="str">
        <f>IF($D88="","",'הזנת נתונים'!AP90)</f>
        <v/>
      </c>
      <c r="F88" s="28" t="str">
        <f>IF($D88="","",'הזנת נתונים'!BD90)</f>
        <v/>
      </c>
      <c r="G88" s="28" t="str">
        <f>IF($D88="","",'הזנת נתונים'!AW90)</f>
        <v/>
      </c>
      <c r="H88" s="28" t="str">
        <f>IF($D88="","",'הזנת נתונים'!AO90)</f>
        <v/>
      </c>
      <c r="I88" s="28" t="str">
        <f>IF($D88="","",'הזנת נתונים'!AT90)</f>
        <v/>
      </c>
      <c r="J88" s="28" t="str">
        <f>IF($D88="","",'הזנת נתונים'!AU90)</f>
        <v/>
      </c>
      <c r="K88" s="28" t="str">
        <f>IF($D88="","",'הזנת נתונים'!BA90)</f>
        <v/>
      </c>
      <c r="L88" s="28" t="str">
        <f>IF($D88="","",'הזנת נתונים'!BB90)</f>
        <v/>
      </c>
      <c r="M88" s="28" t="str">
        <f>IF($D88="","",'הזנת נתונים'!BC90)</f>
        <v/>
      </c>
      <c r="N88" s="28" t="str">
        <f>IF($D88="","",'הזנת נתונים'!AQ90)</f>
        <v/>
      </c>
      <c r="O88" s="28" t="str">
        <f>IF($D88="","",'הזנת נתונים'!AR90)</f>
        <v/>
      </c>
      <c r="P88" s="28" t="str">
        <f>IF($D88="","",'הזנת נתונים'!AS90)</f>
        <v/>
      </c>
      <c r="Q88" s="28" t="str">
        <f>IF($D88="","",'הזנת נתונים'!BJ90)</f>
        <v/>
      </c>
      <c r="R88" s="28" t="str">
        <f>IF($D88="","",'הזנת נתונים'!BK90)</f>
        <v/>
      </c>
      <c r="U88" s="1" t="str">
        <f t="shared" si="13"/>
        <v/>
      </c>
      <c r="V88" s="1" t="str">
        <f t="shared" si="14"/>
        <v/>
      </c>
      <c r="W88" s="1" t="str">
        <f t="shared" si="15"/>
        <v/>
      </c>
      <c r="X88" s="1" t="str">
        <f t="shared" si="16"/>
        <v/>
      </c>
      <c r="Y88" s="1" t="str">
        <f t="shared" si="17"/>
        <v/>
      </c>
      <c r="Z88" s="1" t="str">
        <f t="shared" si="19"/>
        <v/>
      </c>
      <c r="AA88" s="1" t="str">
        <f t="shared" si="20"/>
        <v/>
      </c>
      <c r="AB88" s="1" t="str">
        <f t="shared" si="21"/>
        <v/>
      </c>
      <c r="AC88" s="1" t="str">
        <f t="shared" si="22"/>
        <v/>
      </c>
      <c r="AD88" s="1" t="str">
        <f t="shared" si="23"/>
        <v/>
      </c>
      <c r="AE88" s="1" t="str">
        <f t="shared" si="24"/>
        <v/>
      </c>
      <c r="AF88" s="1" t="str">
        <f t="shared" si="25"/>
        <v/>
      </c>
      <c r="AG88" s="1" t="str">
        <f t="shared" si="18"/>
        <v/>
      </c>
      <c r="AH88" s="1" t="str">
        <f t="shared" si="18"/>
        <v/>
      </c>
    </row>
    <row r="89" spans="2:34">
      <c r="B89" t="e">
        <f>#REF!</f>
        <v>#REF!</v>
      </c>
      <c r="C89" s="19" t="str">
        <f>'תנאי סף'!C89</f>
        <v/>
      </c>
      <c r="D89" s="19" t="str">
        <f>IF('תנאי סף'!Z89='תנאי סף'!$AD$30,"",'תנאי סף'!D89)</f>
        <v/>
      </c>
      <c r="E89" s="28" t="str">
        <f>IF($D89="","",'הזנת נתונים'!AP91)</f>
        <v/>
      </c>
      <c r="F89" s="28" t="str">
        <f>IF($D89="","",'הזנת נתונים'!BD91)</f>
        <v/>
      </c>
      <c r="G89" s="28" t="str">
        <f>IF($D89="","",'הזנת נתונים'!AW91)</f>
        <v/>
      </c>
      <c r="H89" s="28" t="str">
        <f>IF($D89="","",'הזנת נתונים'!AO91)</f>
        <v/>
      </c>
      <c r="I89" s="28" t="str">
        <f>IF($D89="","",'הזנת נתונים'!AT91)</f>
        <v/>
      </c>
      <c r="J89" s="28" t="str">
        <f>IF($D89="","",'הזנת נתונים'!AU91)</f>
        <v/>
      </c>
      <c r="K89" s="28" t="str">
        <f>IF($D89="","",'הזנת נתונים'!BA91)</f>
        <v/>
      </c>
      <c r="L89" s="28" t="str">
        <f>IF($D89="","",'הזנת נתונים'!BB91)</f>
        <v/>
      </c>
      <c r="M89" s="28" t="str">
        <f>IF($D89="","",'הזנת נתונים'!BC91)</f>
        <v/>
      </c>
      <c r="N89" s="28" t="str">
        <f>IF($D89="","",'הזנת נתונים'!AQ91)</f>
        <v/>
      </c>
      <c r="O89" s="28" t="str">
        <f>IF($D89="","",'הזנת נתונים'!AR91)</f>
        <v/>
      </c>
      <c r="P89" s="28" t="str">
        <f>IF($D89="","",'הזנת נתונים'!AS91)</f>
        <v/>
      </c>
      <c r="Q89" s="28" t="str">
        <f>IF($D89="","",'הזנת נתונים'!BJ91)</f>
        <v/>
      </c>
      <c r="R89" s="28" t="str">
        <f>IF($D89="","",'הזנת נתונים'!BK91)</f>
        <v/>
      </c>
      <c r="U89" s="1" t="str">
        <f t="shared" si="13"/>
        <v/>
      </c>
      <c r="V89" s="1" t="str">
        <f t="shared" si="14"/>
        <v/>
      </c>
      <c r="W89" s="1" t="str">
        <f t="shared" si="15"/>
        <v/>
      </c>
      <c r="X89" s="1" t="str">
        <f t="shared" si="16"/>
        <v/>
      </c>
      <c r="Y89" s="1" t="str">
        <f t="shared" si="17"/>
        <v/>
      </c>
      <c r="Z89" s="1" t="str">
        <f t="shared" si="19"/>
        <v/>
      </c>
      <c r="AA89" s="1" t="str">
        <f t="shared" si="20"/>
        <v/>
      </c>
      <c r="AB89" s="1" t="str">
        <f t="shared" si="21"/>
        <v/>
      </c>
      <c r="AC89" s="1" t="str">
        <f t="shared" si="22"/>
        <v/>
      </c>
      <c r="AD89" s="1" t="str">
        <f t="shared" si="23"/>
        <v/>
      </c>
      <c r="AE89" s="1" t="str">
        <f t="shared" si="24"/>
        <v/>
      </c>
      <c r="AF89" s="1" t="str">
        <f t="shared" si="25"/>
        <v/>
      </c>
      <c r="AG89" s="1" t="str">
        <f t="shared" si="18"/>
        <v/>
      </c>
      <c r="AH89" s="1" t="str">
        <f t="shared" si="18"/>
        <v/>
      </c>
    </row>
    <row r="90" spans="2:34">
      <c r="B90" t="e">
        <f>#REF!</f>
        <v>#REF!</v>
      </c>
      <c r="C90" s="19" t="str">
        <f>'תנאי סף'!C90</f>
        <v/>
      </c>
      <c r="D90" s="19" t="str">
        <f>IF('תנאי סף'!Z90='תנאי סף'!$AD$30,"",'תנאי סף'!D90)</f>
        <v/>
      </c>
      <c r="E90" s="28" t="str">
        <f>IF($D90="","",'הזנת נתונים'!AP92)</f>
        <v/>
      </c>
      <c r="F90" s="28" t="str">
        <f>IF($D90="","",'הזנת נתונים'!BD92)</f>
        <v/>
      </c>
      <c r="G90" s="28" t="str">
        <f>IF($D90="","",'הזנת נתונים'!AW92)</f>
        <v/>
      </c>
      <c r="H90" s="28" t="str">
        <f>IF($D90="","",'הזנת נתונים'!AO92)</f>
        <v/>
      </c>
      <c r="I90" s="28" t="str">
        <f>IF($D90="","",'הזנת נתונים'!AT92)</f>
        <v/>
      </c>
      <c r="J90" s="28" t="str">
        <f>IF($D90="","",'הזנת נתונים'!AU92)</f>
        <v/>
      </c>
      <c r="K90" s="28" t="str">
        <f>IF($D90="","",'הזנת נתונים'!BA92)</f>
        <v/>
      </c>
      <c r="L90" s="28" t="str">
        <f>IF($D90="","",'הזנת נתונים'!BB92)</f>
        <v/>
      </c>
      <c r="M90" s="28" t="str">
        <f>IF($D90="","",'הזנת נתונים'!BC92)</f>
        <v/>
      </c>
      <c r="N90" s="28" t="str">
        <f>IF($D90="","",'הזנת נתונים'!AQ92)</f>
        <v/>
      </c>
      <c r="O90" s="28" t="str">
        <f>IF($D90="","",'הזנת נתונים'!AR92)</f>
        <v/>
      </c>
      <c r="P90" s="28" t="str">
        <f>IF($D90="","",'הזנת נתונים'!AS92)</f>
        <v/>
      </c>
      <c r="Q90" s="28" t="str">
        <f>IF($D90="","",'הזנת נתונים'!BJ92)</f>
        <v/>
      </c>
      <c r="R90" s="28" t="str">
        <f>IF($D90="","",'הזנת נתונים'!BK92)</f>
        <v/>
      </c>
      <c r="U90" s="1" t="str">
        <f t="shared" si="13"/>
        <v/>
      </c>
      <c r="V90" s="1" t="str">
        <f t="shared" si="14"/>
        <v/>
      </c>
      <c r="W90" s="1" t="str">
        <f t="shared" si="15"/>
        <v/>
      </c>
      <c r="X90" s="1" t="str">
        <f t="shared" si="16"/>
        <v/>
      </c>
      <c r="Y90" s="1" t="str">
        <f t="shared" si="17"/>
        <v/>
      </c>
      <c r="Z90" s="1" t="str">
        <f t="shared" si="19"/>
        <v/>
      </c>
      <c r="AA90" s="1" t="str">
        <f t="shared" si="20"/>
        <v/>
      </c>
      <c r="AB90" s="1" t="str">
        <f t="shared" si="21"/>
        <v/>
      </c>
      <c r="AC90" s="1" t="str">
        <f t="shared" si="22"/>
        <v/>
      </c>
      <c r="AD90" s="1" t="str">
        <f t="shared" si="23"/>
        <v/>
      </c>
      <c r="AE90" s="1" t="str">
        <f t="shared" si="24"/>
        <v/>
      </c>
      <c r="AF90" s="1" t="str">
        <f t="shared" si="25"/>
        <v/>
      </c>
      <c r="AG90" s="1" t="str">
        <f t="shared" si="18"/>
        <v/>
      </c>
      <c r="AH90" s="1" t="str">
        <f t="shared" si="18"/>
        <v/>
      </c>
    </row>
  </sheetData>
  <sheetProtection algorithmName="SHA-512" hashValue="LU9y+OfBV9JngHUO1GWBYrxX2aItWM147ELC46a8kF3XN79sBH1v2IiZ32mXzlySQ1/7di0e+sttHNs9NNaWGw==" saltValue="0mjKqe3kiVHKCXu1WAb30Q==" spinCount="100000" sheet="1" scenarios="1" formatColumns="0" formatRows="0"/>
  <mergeCells count="3">
    <mergeCell ref="C29:C30"/>
    <mergeCell ref="D29:D30"/>
    <mergeCell ref="E29:R29"/>
  </mergeCells>
  <conditionalFormatting sqref="C31:D90">
    <cfRule type="notContainsBlanks" dxfId="80" priority="34">
      <formula>LEN(TRIM(C31))&gt;0</formula>
    </cfRule>
  </conditionalFormatting>
  <conditionalFormatting sqref="Q31:R31 E31:Q90 R32:R90">
    <cfRule type="expression" dxfId="79" priority="8">
      <formula>IF($D31="",0,1)</formula>
    </cfRule>
    <cfRule type="cellIs" dxfId="78" priority="91" operator="equal">
      <formula>#REF!</formula>
    </cfRule>
  </conditionalFormatting>
  <pageMargins left="0.70866141732283472" right="0.70866141732283472" top="0.74803149606299213" bottom="0.74803149606299213" header="0.31496062992125984" footer="0.31496062992125984"/>
  <pageSetup paperSize="9" scale="50" orientation="landscape" r:id="rId1"/>
  <headerFooter>
    <oddFooter>&amp;C&amp;"David,מודגש"א. חפץ ושות'
ייעוץ כלכלי</oddFooter>
  </headerFooter>
  <rowBreaks count="1" manualBreakCount="1">
    <brk id="55"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5">
    <tabColor theme="6" tint="0.39997558519241921"/>
  </sheetPr>
  <dimension ref="B1:G79"/>
  <sheetViews>
    <sheetView rightToLeft="1" view="pageBreakPreview" zoomScale="150" zoomScaleNormal="80" zoomScaleSheetLayoutView="150" workbookViewId="0">
      <pane xSplit="3" ySplit="19" topLeftCell="D20" activePane="bottomRight" state="frozen"/>
      <selection activeCell="K33" sqref="K33"/>
      <selection pane="topRight" activeCell="K33" sqref="K33"/>
      <selection pane="bottomLeft" activeCell="K33" sqref="K33"/>
      <selection pane="bottomRight" activeCell="C37" sqref="C37"/>
    </sheetView>
  </sheetViews>
  <sheetFormatPr defaultRowHeight="15.5"/>
  <cols>
    <col min="2" max="2" width="12.7265625" bestFit="1" customWidth="1"/>
    <col min="3" max="3" width="30" customWidth="1"/>
    <col min="4" max="4" width="30.7265625" customWidth="1"/>
    <col min="5" max="5" width="16.1796875" customWidth="1"/>
    <col min="6" max="6" width="9.81640625" hidden="1" customWidth="1"/>
    <col min="7" max="7" width="10.54296875" bestFit="1" customWidth="1"/>
  </cols>
  <sheetData>
    <row r="1" spans="2:7" ht="16" thickBot="1"/>
    <row r="2" spans="2:7" ht="18.5" thickBot="1">
      <c r="B2" s="209" t="str">
        <f ca="1">MID(CELL("filename",A1),FIND("]",CELL("filename",A1),1)+1,99)</f>
        <v>מספר ספרים חדשים</v>
      </c>
      <c r="C2" s="210"/>
      <c r="D2" s="210"/>
      <c r="E2" s="210"/>
      <c r="F2" s="210"/>
      <c r="G2" s="211"/>
    </row>
    <row r="5" spans="2:7" hidden="1"/>
    <row r="6" spans="2:7" hidden="1"/>
    <row r="7" spans="2:7" ht="15.75" hidden="1" customHeight="1"/>
    <row r="8" spans="2:7" ht="15.75" hidden="1" customHeight="1"/>
    <row r="9" spans="2:7" ht="15.75" hidden="1" customHeight="1"/>
    <row r="10" spans="2:7" ht="53.25" hidden="1" customHeight="1"/>
    <row r="11" spans="2:7" hidden="1"/>
    <row r="12" spans="2:7" hidden="1"/>
    <row r="13" spans="2:7" hidden="1"/>
    <row r="14" spans="2:7" hidden="1"/>
    <row r="15" spans="2:7" hidden="1"/>
    <row r="16" spans="2:7" hidden="1"/>
    <row r="18" spans="2:7">
      <c r="B18" s="204" t="str">
        <f>'נתונים לניקוד'!C29</f>
        <v>מספר סידורי</v>
      </c>
      <c r="C18" s="204" t="str">
        <f>'נתונים לניקוד'!D29</f>
        <v>שם המוסד</v>
      </c>
      <c r="D18" s="206" t="str">
        <f ca="1">B2</f>
        <v>מספר ספרים חדשים</v>
      </c>
      <c r="E18" s="207"/>
      <c r="F18" s="207"/>
      <c r="G18" s="208"/>
    </row>
    <row r="19" spans="2:7" ht="46.5" customHeight="1">
      <c r="B19" s="205"/>
      <c r="C19" s="205"/>
      <c r="D19" s="2" t="str">
        <f>'נתונים לניקוד'!E30</f>
        <v>כמה כותרים הספרייה הנגישה בשנת הערכה?</v>
      </c>
      <c r="E19" s="2" t="s">
        <v>3</v>
      </c>
      <c r="F19" s="2" t="s">
        <v>3</v>
      </c>
      <c r="G19" s="3" t="s">
        <v>4</v>
      </c>
    </row>
    <row r="20" spans="2:7">
      <c r="B20" s="26">
        <f>'תנאי סף'!C31</f>
        <v>1</v>
      </c>
      <c r="C20" s="26" t="str">
        <f>IF('תנאי סף'!Z31='תנאי סף'!$AD$30,"",'תנאי סף'!D31)</f>
        <v>הספריה  המרכזית לעיוורים</v>
      </c>
      <c r="D20" s="27">
        <f>'נתונים לניקוד'!U31</f>
        <v>3601</v>
      </c>
      <c r="E20" s="27">
        <f>D20</f>
        <v>3601</v>
      </c>
      <c r="F20" s="43">
        <f>IFERROR(E20,0)</f>
        <v>3601</v>
      </c>
      <c r="G20" s="69">
        <f>IF($C20="","",(F20/SUM($F$20:$F$79)))</f>
        <v>0.63689423417049873</v>
      </c>
    </row>
    <row r="21" spans="2:7">
      <c r="B21" s="26">
        <f>'תנאי סף'!C32</f>
        <v>2</v>
      </c>
      <c r="C21" s="26" t="str">
        <f>IF('תנאי סף'!Z32='תנאי סף'!$AD$30,"",'תנאי סף'!D32)</f>
        <v>מסיל"ה</v>
      </c>
      <c r="D21" s="27">
        <f>'נתונים לניקוד'!U32</f>
        <v>270</v>
      </c>
      <c r="E21" s="27">
        <f t="shared" ref="E21:E79" si="0">D21</f>
        <v>270</v>
      </c>
      <c r="F21" s="43">
        <f t="shared" ref="F21:F79" si="1">IFERROR(E21,0)</f>
        <v>270</v>
      </c>
      <c r="G21" s="69">
        <f t="shared" ref="G21:G79" si="2">IF($C21="","",(F21/SUM($F$20:$F$79)))</f>
        <v>4.7753802617615845E-2</v>
      </c>
    </row>
    <row r="22" spans="2:7">
      <c r="B22" s="26">
        <f>'תנאי סף'!C33</f>
        <v>3</v>
      </c>
      <c r="C22" s="26" t="str">
        <f>IF('תנאי סף'!Z33='תנאי סף'!$AD$30,"",'תנאי סף'!D33)</f>
        <v>עמותת עלה</v>
      </c>
      <c r="D22" s="27">
        <f>'נתונים לניקוד'!U33</f>
        <v>155</v>
      </c>
      <c r="E22" s="27">
        <f t="shared" si="0"/>
        <v>155</v>
      </c>
      <c r="F22" s="43">
        <f t="shared" si="1"/>
        <v>155</v>
      </c>
      <c r="G22" s="69">
        <f t="shared" si="2"/>
        <v>2.7414220021223911E-2</v>
      </c>
    </row>
    <row r="23" spans="2:7">
      <c r="B23" s="26">
        <f>'תנאי סף'!C34</f>
        <v>4</v>
      </c>
      <c r="C23" s="26" t="str">
        <f>IF('תנאי סף'!Z34='תנאי סף'!$AD$30,"",'תנאי סף'!D34)</f>
        <v>עמותת אלמנארה</v>
      </c>
      <c r="D23" s="27">
        <f>'נתונים לניקוד'!U34</f>
        <v>1628</v>
      </c>
      <c r="E23" s="27">
        <f t="shared" si="0"/>
        <v>1628</v>
      </c>
      <c r="F23" s="43">
        <f t="shared" si="1"/>
        <v>1628</v>
      </c>
      <c r="G23" s="69">
        <f t="shared" si="2"/>
        <v>0.28793774319066145</v>
      </c>
    </row>
    <row r="24" spans="2:7">
      <c r="B24" s="26" t="str">
        <f>'תנאי סף'!C35</f>
        <v/>
      </c>
      <c r="C24" s="26" t="str">
        <f>IF('תנאי סף'!Z35='תנאי סף'!$AD$30,"",'תנאי סף'!D35)</f>
        <v/>
      </c>
      <c r="D24" s="27" t="str">
        <f>'נתונים לניקוד'!U35</f>
        <v/>
      </c>
      <c r="E24" s="27" t="str">
        <f t="shared" si="0"/>
        <v/>
      </c>
      <c r="F24" s="43" t="str">
        <f t="shared" si="1"/>
        <v/>
      </c>
      <c r="G24" s="69" t="str">
        <f t="shared" si="2"/>
        <v/>
      </c>
    </row>
    <row r="25" spans="2:7">
      <c r="B25" s="26" t="str">
        <f>'תנאי סף'!C36</f>
        <v/>
      </c>
      <c r="C25" s="26" t="str">
        <f>IF('תנאי סף'!Z36='תנאי סף'!$AD$30,"",'תנאי סף'!D36)</f>
        <v/>
      </c>
      <c r="D25" s="27" t="str">
        <f>'נתונים לניקוד'!U36</f>
        <v/>
      </c>
      <c r="E25" s="27" t="str">
        <f t="shared" si="0"/>
        <v/>
      </c>
      <c r="F25" s="43" t="str">
        <f t="shared" si="1"/>
        <v/>
      </c>
      <c r="G25" s="69" t="str">
        <f t="shared" si="2"/>
        <v/>
      </c>
    </row>
    <row r="26" spans="2:7">
      <c r="B26" s="26" t="str">
        <f>'תנאי סף'!C37</f>
        <v/>
      </c>
      <c r="C26" s="26" t="str">
        <f>IF('תנאי סף'!Z37='תנאי סף'!$AD$30,"",'תנאי סף'!D37)</f>
        <v/>
      </c>
      <c r="D26" s="27" t="str">
        <f>'נתונים לניקוד'!U37</f>
        <v/>
      </c>
      <c r="E26" s="27" t="str">
        <f t="shared" si="0"/>
        <v/>
      </c>
      <c r="F26" s="43" t="str">
        <f t="shared" si="1"/>
        <v/>
      </c>
      <c r="G26" s="69" t="str">
        <f t="shared" si="2"/>
        <v/>
      </c>
    </row>
    <row r="27" spans="2:7">
      <c r="B27" s="26" t="str">
        <f>'תנאי סף'!C38</f>
        <v/>
      </c>
      <c r="C27" s="26" t="str">
        <f>IF('תנאי סף'!Z38='תנאי סף'!$AD$30,"",'תנאי סף'!D38)</f>
        <v/>
      </c>
      <c r="D27" s="27" t="str">
        <f>'נתונים לניקוד'!U38</f>
        <v/>
      </c>
      <c r="E27" s="27" t="str">
        <f t="shared" si="0"/>
        <v/>
      </c>
      <c r="F27" s="43" t="str">
        <f t="shared" si="1"/>
        <v/>
      </c>
      <c r="G27" s="69" t="str">
        <f t="shared" si="2"/>
        <v/>
      </c>
    </row>
    <row r="28" spans="2:7">
      <c r="B28" s="26" t="str">
        <f>'תנאי סף'!C39</f>
        <v/>
      </c>
      <c r="C28" s="26" t="str">
        <f>IF('תנאי סף'!Z39='תנאי סף'!$AD$30,"",'תנאי סף'!D39)</f>
        <v/>
      </c>
      <c r="D28" s="27" t="str">
        <f>'נתונים לניקוד'!U39</f>
        <v/>
      </c>
      <c r="E28" s="27" t="str">
        <f t="shared" si="0"/>
        <v/>
      </c>
      <c r="F28" s="43" t="str">
        <f t="shared" si="1"/>
        <v/>
      </c>
      <c r="G28" s="69" t="str">
        <f t="shared" si="2"/>
        <v/>
      </c>
    </row>
    <row r="29" spans="2:7">
      <c r="B29" s="26" t="str">
        <f>'תנאי סף'!C40</f>
        <v/>
      </c>
      <c r="C29" s="26" t="str">
        <f>IF('תנאי סף'!Z40='תנאי סף'!$AD$30,"",'תנאי סף'!D40)</f>
        <v/>
      </c>
      <c r="D29" s="27" t="str">
        <f>'נתונים לניקוד'!U40</f>
        <v/>
      </c>
      <c r="E29" s="27" t="str">
        <f t="shared" si="0"/>
        <v/>
      </c>
      <c r="F29" s="43" t="str">
        <f t="shared" si="1"/>
        <v/>
      </c>
      <c r="G29" s="69" t="str">
        <f t="shared" si="2"/>
        <v/>
      </c>
    </row>
    <row r="30" spans="2:7">
      <c r="B30" s="26" t="str">
        <f>'תנאי סף'!C41</f>
        <v/>
      </c>
      <c r="C30" s="26" t="str">
        <f>IF('תנאי סף'!Z41='תנאי סף'!$AD$30,"",'תנאי סף'!D41)</f>
        <v/>
      </c>
      <c r="D30" s="27" t="str">
        <f>'נתונים לניקוד'!U41</f>
        <v/>
      </c>
      <c r="E30" s="27" t="str">
        <f t="shared" si="0"/>
        <v/>
      </c>
      <c r="F30" s="43" t="str">
        <f t="shared" si="1"/>
        <v/>
      </c>
      <c r="G30" s="69" t="str">
        <f t="shared" si="2"/>
        <v/>
      </c>
    </row>
    <row r="31" spans="2:7">
      <c r="B31" s="26" t="str">
        <f>'תנאי סף'!C42</f>
        <v/>
      </c>
      <c r="C31" s="26" t="str">
        <f>IF('תנאי סף'!Z42='תנאי סף'!$AD$30,"",'תנאי סף'!D42)</f>
        <v/>
      </c>
      <c r="D31" s="27" t="str">
        <f>'נתונים לניקוד'!U42</f>
        <v/>
      </c>
      <c r="E31" s="27" t="str">
        <f t="shared" si="0"/>
        <v/>
      </c>
      <c r="F31" s="43" t="str">
        <f t="shared" si="1"/>
        <v/>
      </c>
      <c r="G31" s="69" t="str">
        <f t="shared" si="2"/>
        <v/>
      </c>
    </row>
    <row r="32" spans="2:7">
      <c r="B32" s="26" t="str">
        <f>'תנאי סף'!C43</f>
        <v/>
      </c>
      <c r="C32" s="26" t="str">
        <f>IF('תנאי סף'!Z43='תנאי סף'!$AD$30,"",'תנאי סף'!D43)</f>
        <v/>
      </c>
      <c r="D32" s="27" t="str">
        <f>'נתונים לניקוד'!U43</f>
        <v/>
      </c>
      <c r="E32" s="27" t="str">
        <f t="shared" si="0"/>
        <v/>
      </c>
      <c r="F32" s="43" t="str">
        <f t="shared" si="1"/>
        <v/>
      </c>
      <c r="G32" s="69" t="str">
        <f t="shared" si="2"/>
        <v/>
      </c>
    </row>
    <row r="33" spans="2:7">
      <c r="B33" s="26" t="str">
        <f>'תנאי סף'!C44</f>
        <v/>
      </c>
      <c r="C33" s="26" t="str">
        <f>IF('תנאי סף'!Z44='תנאי סף'!$AD$30,"",'תנאי סף'!D44)</f>
        <v/>
      </c>
      <c r="D33" s="27" t="str">
        <f>'נתונים לניקוד'!U44</f>
        <v/>
      </c>
      <c r="E33" s="27" t="str">
        <f t="shared" si="0"/>
        <v/>
      </c>
      <c r="F33" s="43" t="str">
        <f t="shared" si="1"/>
        <v/>
      </c>
      <c r="G33" s="69" t="str">
        <f t="shared" si="2"/>
        <v/>
      </c>
    </row>
    <row r="34" spans="2:7">
      <c r="B34" s="26" t="str">
        <f>'תנאי סף'!C45</f>
        <v/>
      </c>
      <c r="C34" s="26" t="str">
        <f>IF('תנאי סף'!Z45='תנאי סף'!$AD$30,"",'תנאי סף'!D45)</f>
        <v/>
      </c>
      <c r="D34" s="27" t="str">
        <f>'נתונים לניקוד'!U45</f>
        <v/>
      </c>
      <c r="E34" s="27" t="str">
        <f t="shared" si="0"/>
        <v/>
      </c>
      <c r="F34" s="43" t="str">
        <f t="shared" si="1"/>
        <v/>
      </c>
      <c r="G34" s="69" t="str">
        <f t="shared" si="2"/>
        <v/>
      </c>
    </row>
    <row r="35" spans="2:7">
      <c r="B35" s="26" t="str">
        <f>'תנאי סף'!C46</f>
        <v/>
      </c>
      <c r="C35" s="26" t="str">
        <f>IF('תנאי סף'!Z46='תנאי סף'!$AD$30,"",'תנאי סף'!D46)</f>
        <v/>
      </c>
      <c r="D35" s="27" t="str">
        <f>'נתונים לניקוד'!U46</f>
        <v/>
      </c>
      <c r="E35" s="27" t="str">
        <f t="shared" si="0"/>
        <v/>
      </c>
      <c r="F35" s="43" t="str">
        <f t="shared" si="1"/>
        <v/>
      </c>
      <c r="G35" s="69" t="str">
        <f t="shared" si="2"/>
        <v/>
      </c>
    </row>
    <row r="36" spans="2:7">
      <c r="B36" s="26" t="str">
        <f>'תנאי סף'!C47</f>
        <v/>
      </c>
      <c r="C36" s="26" t="str">
        <f>IF('תנאי סף'!Z47='תנאי סף'!$AD$30,"",'תנאי סף'!D47)</f>
        <v/>
      </c>
      <c r="D36" s="27" t="str">
        <f>'נתונים לניקוד'!U47</f>
        <v/>
      </c>
      <c r="E36" s="27" t="str">
        <f t="shared" si="0"/>
        <v/>
      </c>
      <c r="F36" s="43" t="str">
        <f t="shared" si="1"/>
        <v/>
      </c>
      <c r="G36" s="69" t="str">
        <f t="shared" si="2"/>
        <v/>
      </c>
    </row>
    <row r="37" spans="2:7">
      <c r="B37" s="26" t="str">
        <f>'תנאי סף'!C48</f>
        <v/>
      </c>
      <c r="C37" s="26" t="str">
        <f>IF('תנאי סף'!Z48='תנאי סף'!$AD$30,"",'תנאי סף'!D48)</f>
        <v/>
      </c>
      <c r="D37" s="27" t="str">
        <f>'נתונים לניקוד'!U48</f>
        <v/>
      </c>
      <c r="E37" s="27" t="str">
        <f t="shared" si="0"/>
        <v/>
      </c>
      <c r="F37" s="43" t="str">
        <f t="shared" si="1"/>
        <v/>
      </c>
      <c r="G37" s="69" t="str">
        <f t="shared" si="2"/>
        <v/>
      </c>
    </row>
    <row r="38" spans="2:7">
      <c r="B38" s="26" t="str">
        <f>'תנאי סף'!C49</f>
        <v/>
      </c>
      <c r="C38" s="26" t="str">
        <f>IF('תנאי סף'!Z49='תנאי סף'!$AD$30,"",'תנאי סף'!D49)</f>
        <v/>
      </c>
      <c r="D38" s="27" t="str">
        <f>'נתונים לניקוד'!U49</f>
        <v/>
      </c>
      <c r="E38" s="27" t="str">
        <f t="shared" si="0"/>
        <v/>
      </c>
      <c r="F38" s="43" t="str">
        <f t="shared" si="1"/>
        <v/>
      </c>
      <c r="G38" s="69" t="str">
        <f t="shared" si="2"/>
        <v/>
      </c>
    </row>
    <row r="39" spans="2:7">
      <c r="B39" s="26" t="str">
        <f>'תנאי סף'!C50</f>
        <v/>
      </c>
      <c r="C39" s="26" t="str">
        <f>IF('תנאי סף'!Z50='תנאי סף'!$AD$30,"",'תנאי סף'!D50)</f>
        <v/>
      </c>
      <c r="D39" s="27" t="str">
        <f>'נתונים לניקוד'!U50</f>
        <v/>
      </c>
      <c r="E39" s="27" t="str">
        <f t="shared" si="0"/>
        <v/>
      </c>
      <c r="F39" s="43" t="str">
        <f t="shared" si="1"/>
        <v/>
      </c>
      <c r="G39" s="69" t="str">
        <f t="shared" si="2"/>
        <v/>
      </c>
    </row>
    <row r="40" spans="2:7">
      <c r="B40" s="26" t="str">
        <f>'תנאי סף'!C51</f>
        <v/>
      </c>
      <c r="C40" s="26" t="str">
        <f>IF('תנאי סף'!Z51='תנאי סף'!$AD$30,"",'תנאי סף'!D51)</f>
        <v/>
      </c>
      <c r="D40" s="27" t="str">
        <f>'נתונים לניקוד'!U51</f>
        <v/>
      </c>
      <c r="E40" s="27" t="str">
        <f t="shared" si="0"/>
        <v/>
      </c>
      <c r="F40" s="43" t="str">
        <f t="shared" si="1"/>
        <v/>
      </c>
      <c r="G40" s="69" t="str">
        <f t="shared" si="2"/>
        <v/>
      </c>
    </row>
    <row r="41" spans="2:7">
      <c r="B41" s="26" t="str">
        <f>'תנאי סף'!C52</f>
        <v/>
      </c>
      <c r="C41" s="26" t="str">
        <f>IF('תנאי סף'!Z52='תנאי סף'!$AD$30,"",'תנאי סף'!D52)</f>
        <v/>
      </c>
      <c r="D41" s="27" t="str">
        <f>'נתונים לניקוד'!U52</f>
        <v/>
      </c>
      <c r="E41" s="27" t="str">
        <f t="shared" si="0"/>
        <v/>
      </c>
      <c r="F41" s="43" t="str">
        <f t="shared" si="1"/>
        <v/>
      </c>
      <c r="G41" s="69" t="str">
        <f t="shared" si="2"/>
        <v/>
      </c>
    </row>
    <row r="42" spans="2:7">
      <c r="B42" s="26" t="str">
        <f>'תנאי סף'!C53</f>
        <v/>
      </c>
      <c r="C42" s="26" t="str">
        <f>IF('תנאי סף'!Z53='תנאי סף'!$AD$30,"",'תנאי סף'!D53)</f>
        <v/>
      </c>
      <c r="D42" s="27" t="str">
        <f>'נתונים לניקוד'!U53</f>
        <v/>
      </c>
      <c r="E42" s="27" t="str">
        <f t="shared" si="0"/>
        <v/>
      </c>
      <c r="F42" s="43" t="str">
        <f t="shared" si="1"/>
        <v/>
      </c>
      <c r="G42" s="69" t="str">
        <f t="shared" si="2"/>
        <v/>
      </c>
    </row>
    <row r="43" spans="2:7">
      <c r="B43" s="26" t="str">
        <f>'תנאי סף'!C54</f>
        <v/>
      </c>
      <c r="C43" s="26" t="str">
        <f>IF('תנאי סף'!Z54='תנאי סף'!$AD$30,"",'תנאי סף'!D54)</f>
        <v/>
      </c>
      <c r="D43" s="27" t="str">
        <f>'נתונים לניקוד'!U54</f>
        <v/>
      </c>
      <c r="E43" s="27" t="str">
        <f t="shared" si="0"/>
        <v/>
      </c>
      <c r="F43" s="43" t="str">
        <f t="shared" si="1"/>
        <v/>
      </c>
      <c r="G43" s="69" t="str">
        <f t="shared" si="2"/>
        <v/>
      </c>
    </row>
    <row r="44" spans="2:7">
      <c r="B44" s="26" t="str">
        <f>'תנאי סף'!C55</f>
        <v/>
      </c>
      <c r="C44" s="26" t="str">
        <f>IF('תנאי סף'!Z55='תנאי סף'!$AD$30,"",'תנאי סף'!D55)</f>
        <v/>
      </c>
      <c r="D44" s="27" t="str">
        <f>'נתונים לניקוד'!U55</f>
        <v/>
      </c>
      <c r="E44" s="27" t="str">
        <f t="shared" si="0"/>
        <v/>
      </c>
      <c r="F44" s="43" t="str">
        <f t="shared" si="1"/>
        <v/>
      </c>
      <c r="G44" s="69" t="str">
        <f t="shared" si="2"/>
        <v/>
      </c>
    </row>
    <row r="45" spans="2:7">
      <c r="B45" s="26" t="str">
        <f>'תנאי סף'!C56</f>
        <v/>
      </c>
      <c r="C45" s="26" t="str">
        <f>IF('תנאי סף'!Z56='תנאי סף'!$AD$30,"",'תנאי סף'!D56)</f>
        <v/>
      </c>
      <c r="D45" s="27" t="str">
        <f>'נתונים לניקוד'!U56</f>
        <v/>
      </c>
      <c r="E45" s="27" t="str">
        <f t="shared" si="0"/>
        <v/>
      </c>
      <c r="F45" s="43" t="str">
        <f t="shared" si="1"/>
        <v/>
      </c>
      <c r="G45" s="69" t="str">
        <f t="shared" si="2"/>
        <v/>
      </c>
    </row>
    <row r="46" spans="2:7">
      <c r="B46" s="26" t="str">
        <f>'תנאי סף'!C57</f>
        <v/>
      </c>
      <c r="C46" s="26" t="str">
        <f>IF('תנאי סף'!Z57='תנאי סף'!$AD$30,"",'תנאי סף'!D57)</f>
        <v/>
      </c>
      <c r="D46" s="27" t="str">
        <f>'נתונים לניקוד'!U57</f>
        <v/>
      </c>
      <c r="E46" s="27" t="str">
        <f t="shared" si="0"/>
        <v/>
      </c>
      <c r="F46" s="43" t="str">
        <f t="shared" si="1"/>
        <v/>
      </c>
      <c r="G46" s="69" t="str">
        <f t="shared" si="2"/>
        <v/>
      </c>
    </row>
    <row r="47" spans="2:7">
      <c r="B47" s="26" t="str">
        <f>'תנאי סף'!C58</f>
        <v/>
      </c>
      <c r="C47" s="26" t="str">
        <f>IF('תנאי סף'!Z58='תנאי סף'!$AD$30,"",'תנאי סף'!D58)</f>
        <v/>
      </c>
      <c r="D47" s="27" t="str">
        <f>'נתונים לניקוד'!U58</f>
        <v/>
      </c>
      <c r="E47" s="27" t="str">
        <f t="shared" si="0"/>
        <v/>
      </c>
      <c r="F47" s="43" t="str">
        <f t="shared" si="1"/>
        <v/>
      </c>
      <c r="G47" s="69" t="str">
        <f t="shared" si="2"/>
        <v/>
      </c>
    </row>
    <row r="48" spans="2:7">
      <c r="B48" s="26" t="str">
        <f>'תנאי סף'!C59</f>
        <v/>
      </c>
      <c r="C48" s="26" t="str">
        <f>IF('תנאי סף'!Z59='תנאי סף'!$AD$30,"",'תנאי סף'!D59)</f>
        <v/>
      </c>
      <c r="D48" s="27" t="str">
        <f>'נתונים לניקוד'!U59</f>
        <v/>
      </c>
      <c r="E48" s="27" t="str">
        <f t="shared" si="0"/>
        <v/>
      </c>
      <c r="F48" s="43" t="str">
        <f t="shared" si="1"/>
        <v/>
      </c>
      <c r="G48" s="69" t="str">
        <f t="shared" si="2"/>
        <v/>
      </c>
    </row>
    <row r="49" spans="2:7">
      <c r="B49" s="26" t="str">
        <f>'תנאי סף'!C60</f>
        <v/>
      </c>
      <c r="C49" s="26" t="str">
        <f>IF('תנאי סף'!Z60='תנאי סף'!$AD$30,"",'תנאי סף'!D60)</f>
        <v/>
      </c>
      <c r="D49" s="27" t="str">
        <f>'נתונים לניקוד'!U60</f>
        <v/>
      </c>
      <c r="E49" s="27" t="str">
        <f t="shared" si="0"/>
        <v/>
      </c>
      <c r="F49" s="43" t="str">
        <f t="shared" si="1"/>
        <v/>
      </c>
      <c r="G49" s="69" t="str">
        <f t="shared" si="2"/>
        <v/>
      </c>
    </row>
    <row r="50" spans="2:7">
      <c r="B50" s="26" t="str">
        <f>'תנאי סף'!C61</f>
        <v/>
      </c>
      <c r="C50" s="26" t="str">
        <f>IF('תנאי סף'!Z61='תנאי סף'!$AD$30,"",'תנאי סף'!D61)</f>
        <v/>
      </c>
      <c r="D50" s="27" t="str">
        <f>'נתונים לניקוד'!U61</f>
        <v/>
      </c>
      <c r="E50" s="27" t="str">
        <f t="shared" si="0"/>
        <v/>
      </c>
      <c r="F50" s="43" t="str">
        <f t="shared" si="1"/>
        <v/>
      </c>
      <c r="G50" s="69" t="str">
        <f t="shared" si="2"/>
        <v/>
      </c>
    </row>
    <row r="51" spans="2:7">
      <c r="B51" s="26" t="str">
        <f>'תנאי סף'!C62</f>
        <v/>
      </c>
      <c r="C51" s="26" t="str">
        <f>IF('תנאי סף'!Z62='תנאי סף'!$AD$30,"",'תנאי סף'!D62)</f>
        <v/>
      </c>
      <c r="D51" s="27" t="str">
        <f>'נתונים לניקוד'!U62</f>
        <v/>
      </c>
      <c r="E51" s="27" t="str">
        <f t="shared" si="0"/>
        <v/>
      </c>
      <c r="F51" s="43" t="str">
        <f t="shared" si="1"/>
        <v/>
      </c>
      <c r="G51" s="69" t="str">
        <f t="shared" si="2"/>
        <v/>
      </c>
    </row>
    <row r="52" spans="2:7">
      <c r="B52" s="26" t="str">
        <f>'תנאי סף'!C63</f>
        <v/>
      </c>
      <c r="C52" s="26" t="str">
        <f>IF('תנאי סף'!Z63='תנאי סף'!$AD$30,"",'תנאי סף'!D63)</f>
        <v/>
      </c>
      <c r="D52" s="27" t="str">
        <f>'נתונים לניקוד'!U63</f>
        <v/>
      </c>
      <c r="E52" s="27" t="str">
        <f t="shared" si="0"/>
        <v/>
      </c>
      <c r="F52" s="43" t="str">
        <f t="shared" si="1"/>
        <v/>
      </c>
      <c r="G52" s="69" t="str">
        <f t="shared" si="2"/>
        <v/>
      </c>
    </row>
    <row r="53" spans="2:7">
      <c r="B53" s="26" t="str">
        <f>'תנאי סף'!C64</f>
        <v/>
      </c>
      <c r="C53" s="26" t="str">
        <f>IF('תנאי סף'!Z64='תנאי סף'!$AD$30,"",'תנאי סף'!D64)</f>
        <v/>
      </c>
      <c r="D53" s="27" t="str">
        <f>'נתונים לניקוד'!U64</f>
        <v/>
      </c>
      <c r="E53" s="27" t="str">
        <f t="shared" si="0"/>
        <v/>
      </c>
      <c r="F53" s="43" t="str">
        <f t="shared" si="1"/>
        <v/>
      </c>
      <c r="G53" s="69" t="str">
        <f t="shared" si="2"/>
        <v/>
      </c>
    </row>
    <row r="54" spans="2:7">
      <c r="B54" s="26" t="str">
        <f>'תנאי סף'!C65</f>
        <v/>
      </c>
      <c r="C54" s="26" t="str">
        <f>IF('תנאי סף'!Z65='תנאי סף'!$AD$30,"",'תנאי סף'!D65)</f>
        <v/>
      </c>
      <c r="D54" s="27" t="str">
        <f>'נתונים לניקוד'!U65</f>
        <v/>
      </c>
      <c r="E54" s="27" t="str">
        <f t="shared" si="0"/>
        <v/>
      </c>
      <c r="F54" s="43" t="str">
        <f t="shared" si="1"/>
        <v/>
      </c>
      <c r="G54" s="69" t="str">
        <f t="shared" si="2"/>
        <v/>
      </c>
    </row>
    <row r="55" spans="2:7">
      <c r="B55" s="26" t="str">
        <f>'תנאי סף'!C66</f>
        <v/>
      </c>
      <c r="C55" s="26" t="str">
        <f>IF('תנאי סף'!Z66='תנאי סף'!$AD$30,"",'תנאי סף'!D66)</f>
        <v/>
      </c>
      <c r="D55" s="27" t="str">
        <f>'נתונים לניקוד'!U66</f>
        <v/>
      </c>
      <c r="E55" s="27" t="str">
        <f t="shared" si="0"/>
        <v/>
      </c>
      <c r="F55" s="43" t="str">
        <f t="shared" si="1"/>
        <v/>
      </c>
      <c r="G55" s="69" t="str">
        <f t="shared" si="2"/>
        <v/>
      </c>
    </row>
    <row r="56" spans="2:7">
      <c r="B56" s="26" t="str">
        <f>'תנאי סף'!C67</f>
        <v/>
      </c>
      <c r="C56" s="26" t="str">
        <f>IF('תנאי סף'!Z67='תנאי סף'!$AD$30,"",'תנאי סף'!D67)</f>
        <v/>
      </c>
      <c r="D56" s="27" t="str">
        <f>'נתונים לניקוד'!U67</f>
        <v/>
      </c>
      <c r="E56" s="27" t="str">
        <f t="shared" si="0"/>
        <v/>
      </c>
      <c r="F56" s="43" t="str">
        <f t="shared" si="1"/>
        <v/>
      </c>
      <c r="G56" s="69" t="str">
        <f t="shared" si="2"/>
        <v/>
      </c>
    </row>
    <row r="57" spans="2:7">
      <c r="B57" s="26" t="str">
        <f>'תנאי סף'!C68</f>
        <v/>
      </c>
      <c r="C57" s="26" t="str">
        <f>IF('תנאי סף'!Z68='תנאי סף'!$AD$30,"",'תנאי סף'!D68)</f>
        <v/>
      </c>
      <c r="D57" s="27" t="str">
        <f>'נתונים לניקוד'!U68</f>
        <v/>
      </c>
      <c r="E57" s="27" t="str">
        <f t="shared" si="0"/>
        <v/>
      </c>
      <c r="F57" s="43" t="str">
        <f t="shared" si="1"/>
        <v/>
      </c>
      <c r="G57" s="69" t="str">
        <f t="shared" si="2"/>
        <v/>
      </c>
    </row>
    <row r="58" spans="2:7">
      <c r="B58" s="26" t="str">
        <f>'תנאי סף'!C69</f>
        <v/>
      </c>
      <c r="C58" s="26" t="str">
        <f>IF('תנאי סף'!Z69='תנאי סף'!$AD$30,"",'תנאי סף'!D69)</f>
        <v/>
      </c>
      <c r="D58" s="27" t="str">
        <f>'נתונים לניקוד'!U69</f>
        <v/>
      </c>
      <c r="E58" s="27" t="str">
        <f t="shared" si="0"/>
        <v/>
      </c>
      <c r="F58" s="43" t="str">
        <f t="shared" si="1"/>
        <v/>
      </c>
      <c r="G58" s="69" t="str">
        <f t="shared" si="2"/>
        <v/>
      </c>
    </row>
    <row r="59" spans="2:7">
      <c r="B59" s="26" t="str">
        <f>'תנאי סף'!C70</f>
        <v/>
      </c>
      <c r="C59" s="26" t="str">
        <f>IF('תנאי סף'!Z70='תנאי סף'!$AD$30,"",'תנאי סף'!D70)</f>
        <v/>
      </c>
      <c r="D59" s="27" t="str">
        <f>'נתונים לניקוד'!U70</f>
        <v/>
      </c>
      <c r="E59" s="27" t="str">
        <f t="shared" si="0"/>
        <v/>
      </c>
      <c r="F59" s="43" t="str">
        <f t="shared" si="1"/>
        <v/>
      </c>
      <c r="G59" s="69" t="str">
        <f t="shared" si="2"/>
        <v/>
      </c>
    </row>
    <row r="60" spans="2:7">
      <c r="B60" s="26" t="str">
        <f>'תנאי סף'!C71</f>
        <v/>
      </c>
      <c r="C60" s="26" t="str">
        <f>IF('תנאי סף'!Z71='תנאי סף'!$AD$30,"",'תנאי סף'!D71)</f>
        <v/>
      </c>
      <c r="D60" s="27" t="str">
        <f>'נתונים לניקוד'!U71</f>
        <v/>
      </c>
      <c r="E60" s="27" t="str">
        <f t="shared" si="0"/>
        <v/>
      </c>
      <c r="F60" s="43" t="str">
        <f t="shared" si="1"/>
        <v/>
      </c>
      <c r="G60" s="69" t="str">
        <f t="shared" si="2"/>
        <v/>
      </c>
    </row>
    <row r="61" spans="2:7">
      <c r="B61" s="26" t="str">
        <f>'תנאי סף'!C72</f>
        <v/>
      </c>
      <c r="C61" s="26" t="str">
        <f>IF('תנאי סף'!Z72='תנאי סף'!$AD$30,"",'תנאי סף'!D72)</f>
        <v/>
      </c>
      <c r="D61" s="27" t="str">
        <f>'נתונים לניקוד'!U72</f>
        <v/>
      </c>
      <c r="E61" s="27" t="str">
        <f t="shared" si="0"/>
        <v/>
      </c>
      <c r="F61" s="43" t="str">
        <f t="shared" si="1"/>
        <v/>
      </c>
      <c r="G61" s="69" t="str">
        <f t="shared" si="2"/>
        <v/>
      </c>
    </row>
    <row r="62" spans="2:7">
      <c r="B62" s="26" t="str">
        <f>'תנאי סף'!C73</f>
        <v/>
      </c>
      <c r="C62" s="26" t="str">
        <f>IF('תנאי סף'!Z73='תנאי סף'!$AD$30,"",'תנאי סף'!D73)</f>
        <v/>
      </c>
      <c r="D62" s="27" t="str">
        <f>'נתונים לניקוד'!U73</f>
        <v/>
      </c>
      <c r="E62" s="27" t="str">
        <f t="shared" si="0"/>
        <v/>
      </c>
      <c r="F62" s="43" t="str">
        <f t="shared" si="1"/>
        <v/>
      </c>
      <c r="G62" s="69" t="str">
        <f t="shared" si="2"/>
        <v/>
      </c>
    </row>
    <row r="63" spans="2:7">
      <c r="B63" s="26" t="str">
        <f>'תנאי סף'!C74</f>
        <v/>
      </c>
      <c r="C63" s="26" t="str">
        <f>IF('תנאי סף'!Z74='תנאי סף'!$AD$30,"",'תנאי סף'!D74)</f>
        <v/>
      </c>
      <c r="D63" s="27" t="str">
        <f>'נתונים לניקוד'!U74</f>
        <v/>
      </c>
      <c r="E63" s="27" t="str">
        <f t="shared" si="0"/>
        <v/>
      </c>
      <c r="F63" s="43" t="str">
        <f t="shared" si="1"/>
        <v/>
      </c>
      <c r="G63" s="69" t="str">
        <f t="shared" si="2"/>
        <v/>
      </c>
    </row>
    <row r="64" spans="2:7">
      <c r="B64" s="26" t="str">
        <f>'תנאי סף'!C75</f>
        <v/>
      </c>
      <c r="C64" s="26" t="str">
        <f>IF('תנאי סף'!Z75='תנאי סף'!$AD$30,"",'תנאי סף'!D75)</f>
        <v/>
      </c>
      <c r="D64" s="27" t="str">
        <f>'נתונים לניקוד'!U75</f>
        <v/>
      </c>
      <c r="E64" s="27" t="str">
        <f t="shared" si="0"/>
        <v/>
      </c>
      <c r="F64" s="43" t="str">
        <f t="shared" si="1"/>
        <v/>
      </c>
      <c r="G64" s="69" t="str">
        <f t="shared" si="2"/>
        <v/>
      </c>
    </row>
    <row r="65" spans="2:7">
      <c r="B65" s="26" t="str">
        <f>'תנאי סף'!C76</f>
        <v/>
      </c>
      <c r="C65" s="26" t="str">
        <f>IF('תנאי סף'!Z76='תנאי סף'!$AD$30,"",'תנאי סף'!D76)</f>
        <v/>
      </c>
      <c r="D65" s="27" t="str">
        <f>'נתונים לניקוד'!U76</f>
        <v/>
      </c>
      <c r="E65" s="27" t="str">
        <f t="shared" si="0"/>
        <v/>
      </c>
      <c r="F65" s="43" t="str">
        <f t="shared" si="1"/>
        <v/>
      </c>
      <c r="G65" s="69" t="str">
        <f t="shared" si="2"/>
        <v/>
      </c>
    </row>
    <row r="66" spans="2:7">
      <c r="B66" s="26" t="str">
        <f>'תנאי סף'!C77</f>
        <v/>
      </c>
      <c r="C66" s="26" t="str">
        <f>IF('תנאי סף'!Z77='תנאי סף'!$AD$30,"",'תנאי סף'!D77)</f>
        <v/>
      </c>
      <c r="D66" s="27" t="str">
        <f>'נתונים לניקוד'!U77</f>
        <v/>
      </c>
      <c r="E66" s="27" t="str">
        <f t="shared" si="0"/>
        <v/>
      </c>
      <c r="F66" s="43" t="str">
        <f t="shared" si="1"/>
        <v/>
      </c>
      <c r="G66" s="69" t="str">
        <f t="shared" si="2"/>
        <v/>
      </c>
    </row>
    <row r="67" spans="2:7">
      <c r="B67" s="26" t="str">
        <f>'תנאי סף'!C78</f>
        <v/>
      </c>
      <c r="C67" s="26" t="str">
        <f>IF('תנאי סף'!Z78='תנאי סף'!$AD$30,"",'תנאי סף'!D78)</f>
        <v/>
      </c>
      <c r="D67" s="27" t="str">
        <f>'נתונים לניקוד'!U78</f>
        <v/>
      </c>
      <c r="E67" s="27" t="str">
        <f t="shared" si="0"/>
        <v/>
      </c>
      <c r="F67" s="43" t="str">
        <f t="shared" si="1"/>
        <v/>
      </c>
      <c r="G67" s="69" t="str">
        <f t="shared" si="2"/>
        <v/>
      </c>
    </row>
    <row r="68" spans="2:7">
      <c r="B68" s="26" t="str">
        <f>'תנאי סף'!C79</f>
        <v/>
      </c>
      <c r="C68" s="26" t="str">
        <f>IF('תנאי סף'!Z79='תנאי סף'!$AD$30,"",'תנאי סף'!D79)</f>
        <v/>
      </c>
      <c r="D68" s="27" t="str">
        <f>'נתונים לניקוד'!U79</f>
        <v/>
      </c>
      <c r="E68" s="27" t="str">
        <f t="shared" si="0"/>
        <v/>
      </c>
      <c r="F68" s="43" t="str">
        <f t="shared" si="1"/>
        <v/>
      </c>
      <c r="G68" s="69" t="str">
        <f t="shared" si="2"/>
        <v/>
      </c>
    </row>
    <row r="69" spans="2:7">
      <c r="B69" s="26" t="str">
        <f>'תנאי סף'!C80</f>
        <v/>
      </c>
      <c r="C69" s="26" t="str">
        <f>IF('תנאי סף'!Z80='תנאי סף'!$AD$30,"",'תנאי סף'!D80)</f>
        <v/>
      </c>
      <c r="D69" s="27" t="str">
        <f>'נתונים לניקוד'!U80</f>
        <v/>
      </c>
      <c r="E69" s="27" t="str">
        <f t="shared" si="0"/>
        <v/>
      </c>
      <c r="F69" s="43" t="str">
        <f t="shared" si="1"/>
        <v/>
      </c>
      <c r="G69" s="69" t="str">
        <f t="shared" si="2"/>
        <v/>
      </c>
    </row>
    <row r="70" spans="2:7">
      <c r="B70" s="26" t="str">
        <f>'תנאי סף'!C81</f>
        <v/>
      </c>
      <c r="C70" s="26" t="str">
        <f>IF('תנאי סף'!Z81='תנאי סף'!$AD$30,"",'תנאי סף'!D81)</f>
        <v/>
      </c>
      <c r="D70" s="27" t="str">
        <f>'נתונים לניקוד'!U81</f>
        <v/>
      </c>
      <c r="E70" s="27" t="str">
        <f t="shared" si="0"/>
        <v/>
      </c>
      <c r="F70" s="43" t="str">
        <f t="shared" si="1"/>
        <v/>
      </c>
      <c r="G70" s="69" t="str">
        <f t="shared" si="2"/>
        <v/>
      </c>
    </row>
    <row r="71" spans="2:7">
      <c r="B71" s="26" t="str">
        <f>'תנאי סף'!C82</f>
        <v/>
      </c>
      <c r="C71" s="26" t="str">
        <f>IF('תנאי סף'!Z82='תנאי סף'!$AD$30,"",'תנאי סף'!D82)</f>
        <v/>
      </c>
      <c r="D71" s="27" t="str">
        <f>'נתונים לניקוד'!U82</f>
        <v/>
      </c>
      <c r="E71" s="27" t="str">
        <f t="shared" si="0"/>
        <v/>
      </c>
      <c r="F71" s="43" t="str">
        <f t="shared" si="1"/>
        <v/>
      </c>
      <c r="G71" s="69" t="str">
        <f t="shared" si="2"/>
        <v/>
      </c>
    </row>
    <row r="72" spans="2:7">
      <c r="B72" s="26" t="str">
        <f>'תנאי סף'!C83</f>
        <v/>
      </c>
      <c r="C72" s="26" t="str">
        <f>IF('תנאי סף'!Z83='תנאי סף'!$AD$30,"",'תנאי סף'!D83)</f>
        <v/>
      </c>
      <c r="D72" s="27" t="str">
        <f>'נתונים לניקוד'!U83</f>
        <v/>
      </c>
      <c r="E72" s="27" t="str">
        <f t="shared" si="0"/>
        <v/>
      </c>
      <c r="F72" s="43" t="str">
        <f t="shared" si="1"/>
        <v/>
      </c>
      <c r="G72" s="69" t="str">
        <f t="shared" si="2"/>
        <v/>
      </c>
    </row>
    <row r="73" spans="2:7">
      <c r="B73" s="26" t="str">
        <f>'תנאי סף'!C84</f>
        <v/>
      </c>
      <c r="C73" s="26" t="str">
        <f>IF('תנאי סף'!Z84='תנאי סף'!$AD$30,"",'תנאי סף'!D84)</f>
        <v/>
      </c>
      <c r="D73" s="27" t="str">
        <f>'נתונים לניקוד'!U84</f>
        <v/>
      </c>
      <c r="E73" s="27" t="str">
        <f t="shared" si="0"/>
        <v/>
      </c>
      <c r="F73" s="43" t="str">
        <f t="shared" si="1"/>
        <v/>
      </c>
      <c r="G73" s="69" t="str">
        <f t="shared" si="2"/>
        <v/>
      </c>
    </row>
    <row r="74" spans="2:7">
      <c r="B74" s="26" t="str">
        <f>'תנאי סף'!C85</f>
        <v/>
      </c>
      <c r="C74" s="26" t="str">
        <f>IF('תנאי סף'!Z85='תנאי סף'!$AD$30,"",'תנאי סף'!D85)</f>
        <v/>
      </c>
      <c r="D74" s="27" t="str">
        <f>'נתונים לניקוד'!U85</f>
        <v/>
      </c>
      <c r="E74" s="27" t="str">
        <f t="shared" si="0"/>
        <v/>
      </c>
      <c r="F74" s="43" t="str">
        <f t="shared" si="1"/>
        <v/>
      </c>
      <c r="G74" s="69" t="str">
        <f t="shared" si="2"/>
        <v/>
      </c>
    </row>
    <row r="75" spans="2:7">
      <c r="B75" s="26" t="str">
        <f>'תנאי סף'!C86</f>
        <v/>
      </c>
      <c r="C75" s="26" t="str">
        <f>IF('תנאי סף'!Z86='תנאי סף'!$AD$30,"",'תנאי סף'!D86)</f>
        <v/>
      </c>
      <c r="D75" s="27" t="str">
        <f>'נתונים לניקוד'!U86</f>
        <v/>
      </c>
      <c r="E75" s="27" t="str">
        <f t="shared" si="0"/>
        <v/>
      </c>
      <c r="F75" s="43" t="str">
        <f t="shared" si="1"/>
        <v/>
      </c>
      <c r="G75" s="69" t="str">
        <f t="shared" si="2"/>
        <v/>
      </c>
    </row>
    <row r="76" spans="2:7">
      <c r="B76" s="26" t="str">
        <f>'תנאי סף'!C87</f>
        <v/>
      </c>
      <c r="C76" s="26" t="str">
        <f>IF('תנאי סף'!Z87='תנאי סף'!$AD$30,"",'תנאי סף'!D87)</f>
        <v/>
      </c>
      <c r="D76" s="27" t="str">
        <f>'נתונים לניקוד'!U87</f>
        <v/>
      </c>
      <c r="E76" s="27" t="str">
        <f t="shared" si="0"/>
        <v/>
      </c>
      <c r="F76" s="43" t="str">
        <f t="shared" si="1"/>
        <v/>
      </c>
      <c r="G76" s="69" t="str">
        <f t="shared" si="2"/>
        <v/>
      </c>
    </row>
    <row r="77" spans="2:7">
      <c r="B77" s="26" t="str">
        <f>'תנאי סף'!C88</f>
        <v/>
      </c>
      <c r="C77" s="26" t="str">
        <f>IF('תנאי סף'!Z88='תנאי סף'!$AD$30,"",'תנאי סף'!D88)</f>
        <v/>
      </c>
      <c r="D77" s="27" t="str">
        <f>'נתונים לניקוד'!U88</f>
        <v/>
      </c>
      <c r="E77" s="27" t="str">
        <f t="shared" si="0"/>
        <v/>
      </c>
      <c r="F77" s="43" t="str">
        <f t="shared" si="1"/>
        <v/>
      </c>
      <c r="G77" s="69" t="str">
        <f t="shared" si="2"/>
        <v/>
      </c>
    </row>
    <row r="78" spans="2:7">
      <c r="B78" s="26" t="str">
        <f>'תנאי סף'!C89</f>
        <v/>
      </c>
      <c r="C78" s="26" t="str">
        <f>IF('תנאי סף'!Z89='תנאי סף'!$AD$30,"",'תנאי סף'!D89)</f>
        <v/>
      </c>
      <c r="D78" s="27" t="str">
        <f>'נתונים לניקוד'!U89</f>
        <v/>
      </c>
      <c r="E78" s="27" t="str">
        <f t="shared" si="0"/>
        <v/>
      </c>
      <c r="F78" s="43" t="str">
        <f t="shared" si="1"/>
        <v/>
      </c>
      <c r="G78" s="69" t="str">
        <f t="shared" si="2"/>
        <v/>
      </c>
    </row>
    <row r="79" spans="2:7">
      <c r="B79" s="26" t="str">
        <f>'תנאי סף'!C90</f>
        <v/>
      </c>
      <c r="C79" s="26" t="str">
        <f>IF('תנאי סף'!Z90='תנאי סף'!$AD$30,"",'תנאי סף'!D90)</f>
        <v/>
      </c>
      <c r="D79" s="27" t="str">
        <f>'נתונים לניקוד'!U90</f>
        <v/>
      </c>
      <c r="E79" s="27" t="str">
        <f t="shared" si="0"/>
        <v/>
      </c>
      <c r="F79" s="43" t="str">
        <f t="shared" si="1"/>
        <v/>
      </c>
      <c r="G79" s="69" t="str">
        <f t="shared" si="2"/>
        <v/>
      </c>
    </row>
  </sheetData>
  <sheetProtection algorithmName="SHA-512" hashValue="eIYe4XMA/+5RSxhiY0PEw/FiITN5+nDUqED5viKoPYbOa+4a7xBiO+ezIawl3mTrdA7OKxPKTOpWLb8HwIXTjQ==" saltValue="EOmmwzDdlSLKRs+WbiFzjw==" spinCount="100000" sheet="1" scenarios="1" formatColumns="0" formatRows="0"/>
  <mergeCells count="4">
    <mergeCell ref="B18:B19"/>
    <mergeCell ref="C18:C19"/>
    <mergeCell ref="D18:G18"/>
    <mergeCell ref="B2:G2"/>
  </mergeCells>
  <conditionalFormatting sqref="B20:E79">
    <cfRule type="notContainsBlanks" dxfId="77" priority="3">
      <formula>LEN(TRIM(B20))&gt;0</formula>
    </cfRule>
  </conditionalFormatting>
  <conditionalFormatting sqref="B20:G79">
    <cfRule type="containsErrors" dxfId="76" priority="2">
      <formula>ISERROR(B20)</formula>
    </cfRule>
  </conditionalFormatting>
  <conditionalFormatting sqref="D20:D79">
    <cfRule type="containsText" dxfId="75" priority="1" operator="containsText" text="הזנה שגויה או חסרה">
      <formula>NOT(ISERROR(SEARCH("הזנה שגויה או חסרה",D20)))</formula>
    </cfRule>
  </conditionalFormatting>
  <conditionalFormatting sqref="G20:G79">
    <cfRule type="notContainsBlanks" dxfId="74" priority="10">
      <formula>LEN(TRIM(G20))&gt;0</formula>
    </cfRule>
  </conditionalFormatting>
  <pageMargins left="0.70866141732283472" right="0.70866141732283472" top="0.74803149606299213" bottom="0.74803149606299213" header="0.31496062992125984" footer="0.31496062992125984"/>
  <pageSetup paperSize="9" scale="50" orientation="landscape" r:id="rId1"/>
  <headerFooter>
    <oddFooter>&amp;C&amp;"David,מודגש"א. חפץ ושות'
ייעוץ כלכלי</oddFooter>
  </headerFooter>
  <rowBreaks count="1" manualBreakCount="1">
    <brk id="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6">
    <tabColor theme="6" tint="0.39997558519241921"/>
  </sheetPr>
  <dimension ref="B1:G79"/>
  <sheetViews>
    <sheetView rightToLeft="1" view="pageBreakPreview" zoomScale="140" zoomScaleNormal="80" zoomScaleSheetLayoutView="140" workbookViewId="0">
      <pane xSplit="3" ySplit="19" topLeftCell="D20" activePane="bottomRight" state="frozen"/>
      <selection activeCell="K33" sqref="K33"/>
      <selection pane="topRight" activeCell="K33" sqref="K33"/>
      <selection pane="bottomLeft" activeCell="K33" sqref="K33"/>
      <selection pane="bottomRight" activeCell="K33" sqref="K33"/>
    </sheetView>
  </sheetViews>
  <sheetFormatPr defaultRowHeight="15.5"/>
  <cols>
    <col min="2" max="2" width="12.7265625" bestFit="1" customWidth="1"/>
    <col min="3" max="3" width="30" customWidth="1"/>
    <col min="4" max="4" width="29.81640625" customWidth="1"/>
    <col min="5" max="5" width="16.1796875" customWidth="1"/>
    <col min="6" max="6" width="9.81640625" hidden="1" customWidth="1"/>
    <col min="7" max="7" width="10.54296875" bestFit="1" customWidth="1"/>
  </cols>
  <sheetData>
    <row r="1" spans="2:7" ht="16" thickBot="1"/>
    <row r="2" spans="2:7" ht="18.5" thickBot="1">
      <c r="B2" s="209" t="str">
        <f ca="1">MID(CELL("filename",A1),FIND("]",CELL("filename",A1),1)+1,99)</f>
        <v>מספר מנויים פעילים</v>
      </c>
      <c r="C2" s="210"/>
      <c r="D2" s="210"/>
      <c r="E2" s="210"/>
      <c r="F2" s="210"/>
      <c r="G2" s="211"/>
    </row>
    <row r="5" spans="2:7" hidden="1"/>
    <row r="6" spans="2:7" hidden="1"/>
    <row r="7" spans="2:7" ht="15.75" hidden="1" customHeight="1"/>
    <row r="8" spans="2:7" ht="15.75" hidden="1" customHeight="1"/>
    <row r="9" spans="2:7" ht="15.75" hidden="1" customHeight="1"/>
    <row r="10" spans="2:7" ht="53.25" hidden="1" customHeight="1"/>
    <row r="11" spans="2:7" hidden="1"/>
    <row r="12" spans="2:7" hidden="1"/>
    <row r="13" spans="2:7" hidden="1"/>
    <row r="14" spans="2:7" hidden="1"/>
    <row r="15" spans="2:7" hidden="1"/>
    <row r="16" spans="2:7" hidden="1"/>
    <row r="18" spans="2:7">
      <c r="B18" s="204" t="str">
        <f>'נתונים לניקוד'!C29</f>
        <v>מספר סידורי</v>
      </c>
      <c r="C18" s="204" t="str">
        <f>'נתונים לניקוד'!D29</f>
        <v>שם המוסד</v>
      </c>
      <c r="D18" s="206" t="str">
        <f ca="1">B2</f>
        <v>מספר מנויים פעילים</v>
      </c>
      <c r="E18" s="207"/>
      <c r="F18" s="207"/>
      <c r="G18" s="208"/>
    </row>
    <row r="19" spans="2:7" ht="24" customHeight="1">
      <c r="B19" s="205"/>
      <c r="C19" s="205"/>
      <c r="D19" s="2" t="str">
        <f>'נתונים לניקוד'!F30</f>
        <v>כמה מנויים פעילים יש לספרייה?</v>
      </c>
      <c r="E19" s="2" t="s">
        <v>3</v>
      </c>
      <c r="F19" s="2" t="s">
        <v>3</v>
      </c>
      <c r="G19" s="3" t="s">
        <v>4</v>
      </c>
    </row>
    <row r="20" spans="2:7">
      <c r="B20" s="26">
        <f>'תנאי סף'!C31</f>
        <v>1</v>
      </c>
      <c r="C20" s="26" t="str">
        <f>IF('תנאי סף'!Z31='תנאי סף'!$AD$30,"",'תנאי סף'!D31)</f>
        <v>הספריה  המרכזית לעיוורים</v>
      </c>
      <c r="D20" s="27">
        <f>'נתונים לניקוד'!V31</f>
        <v>15506</v>
      </c>
      <c r="E20" s="27">
        <f>D20</f>
        <v>15506</v>
      </c>
      <c r="F20" s="43">
        <f>IFERROR(E20,0)</f>
        <v>15506</v>
      </c>
      <c r="G20" s="69">
        <f>IF($C20="","",(F20/SUM($F$20:$F$79)))</f>
        <v>0.76222779334414792</v>
      </c>
    </row>
    <row r="21" spans="2:7">
      <c r="B21" s="26">
        <f>'תנאי סף'!C32</f>
        <v>2</v>
      </c>
      <c r="C21" s="26" t="str">
        <f>IF('תנאי סף'!Z32='תנאי סף'!$AD$30,"",'תנאי סף'!D32)</f>
        <v>מסיל"ה</v>
      </c>
      <c r="D21" s="27">
        <f>'נתונים לניקוד'!V32</f>
        <v>458</v>
      </c>
      <c r="E21" s="27">
        <f t="shared" ref="E21:E79" si="0">D21</f>
        <v>458</v>
      </c>
      <c r="F21" s="43">
        <f t="shared" ref="F21:F79" si="1">IFERROR(E21,0)</f>
        <v>458</v>
      </c>
      <c r="G21" s="69">
        <f t="shared" ref="G21:G79" si="2">IF($C21="","",(F21/SUM($F$20:$F$79)))</f>
        <v>2.2513886840682298E-2</v>
      </c>
    </row>
    <row r="22" spans="2:7">
      <c r="B22" s="26">
        <f>'תנאי סף'!C33</f>
        <v>3</v>
      </c>
      <c r="C22" s="26" t="str">
        <f>IF('תנאי סף'!Z33='תנאי סף'!$AD$30,"",'תנאי סף'!D33)</f>
        <v>עמותת עלה</v>
      </c>
      <c r="D22" s="27">
        <f>'נתונים לניקוד'!V33</f>
        <v>3049</v>
      </c>
      <c r="E22" s="27">
        <f t="shared" si="0"/>
        <v>3049</v>
      </c>
      <c r="F22" s="43">
        <f t="shared" si="1"/>
        <v>3049</v>
      </c>
      <c r="G22" s="69">
        <f t="shared" si="2"/>
        <v>0.14987956545248979</v>
      </c>
    </row>
    <row r="23" spans="2:7">
      <c r="B23" s="26">
        <f>'תנאי סף'!C34</f>
        <v>4</v>
      </c>
      <c r="C23" s="26" t="str">
        <f>IF('תנאי סף'!Z34='תנאי סף'!$AD$30,"",'תנאי סף'!D34)</f>
        <v>עמותת אלמנארה</v>
      </c>
      <c r="D23" s="27">
        <f>'נתונים לניקוד'!V34</f>
        <v>1330</v>
      </c>
      <c r="E23" s="27">
        <f t="shared" si="0"/>
        <v>1330</v>
      </c>
      <c r="F23" s="43">
        <f t="shared" si="1"/>
        <v>1330</v>
      </c>
      <c r="G23" s="69">
        <f t="shared" si="2"/>
        <v>6.5378754362680036E-2</v>
      </c>
    </row>
    <row r="24" spans="2:7">
      <c r="B24" s="26" t="str">
        <f>'תנאי סף'!C35</f>
        <v/>
      </c>
      <c r="C24" s="26" t="str">
        <f>IF('תנאי סף'!Z35='תנאי סף'!$AD$30,"",'תנאי סף'!D35)</f>
        <v/>
      </c>
      <c r="D24" s="27" t="str">
        <f>'נתונים לניקוד'!V35</f>
        <v/>
      </c>
      <c r="E24" s="27" t="str">
        <f t="shared" si="0"/>
        <v/>
      </c>
      <c r="F24" s="43" t="str">
        <f t="shared" si="1"/>
        <v/>
      </c>
      <c r="G24" s="69" t="str">
        <f t="shared" si="2"/>
        <v/>
      </c>
    </row>
    <row r="25" spans="2:7">
      <c r="B25" s="26" t="str">
        <f>'תנאי סף'!C36</f>
        <v/>
      </c>
      <c r="C25" s="26" t="str">
        <f>IF('תנאי סף'!Z36='תנאי סף'!$AD$30,"",'תנאי סף'!D36)</f>
        <v/>
      </c>
      <c r="D25" s="27" t="str">
        <f>'נתונים לניקוד'!V36</f>
        <v/>
      </c>
      <c r="E25" s="27" t="str">
        <f t="shared" si="0"/>
        <v/>
      </c>
      <c r="F25" s="43" t="str">
        <f t="shared" si="1"/>
        <v/>
      </c>
      <c r="G25" s="69" t="str">
        <f t="shared" si="2"/>
        <v/>
      </c>
    </row>
    <row r="26" spans="2:7">
      <c r="B26" s="26" t="str">
        <f>'תנאי סף'!C37</f>
        <v/>
      </c>
      <c r="C26" s="26" t="str">
        <f>IF('תנאי סף'!Z37='תנאי סף'!$AD$30,"",'תנאי סף'!D37)</f>
        <v/>
      </c>
      <c r="D26" s="27" t="str">
        <f>'נתונים לניקוד'!V37</f>
        <v/>
      </c>
      <c r="E26" s="27" t="str">
        <f t="shared" si="0"/>
        <v/>
      </c>
      <c r="F26" s="43" t="str">
        <f t="shared" si="1"/>
        <v/>
      </c>
      <c r="G26" s="69" t="str">
        <f t="shared" si="2"/>
        <v/>
      </c>
    </row>
    <row r="27" spans="2:7">
      <c r="B27" s="26" t="str">
        <f>'תנאי סף'!C38</f>
        <v/>
      </c>
      <c r="C27" s="26" t="str">
        <f>IF('תנאי סף'!Z38='תנאי סף'!$AD$30,"",'תנאי סף'!D38)</f>
        <v/>
      </c>
      <c r="D27" s="27" t="str">
        <f>'נתונים לניקוד'!V38</f>
        <v/>
      </c>
      <c r="E27" s="27" t="str">
        <f t="shared" si="0"/>
        <v/>
      </c>
      <c r="F27" s="43" t="str">
        <f t="shared" si="1"/>
        <v/>
      </c>
      <c r="G27" s="69" t="str">
        <f t="shared" si="2"/>
        <v/>
      </c>
    </row>
    <row r="28" spans="2:7">
      <c r="B28" s="26" t="str">
        <f>'תנאי סף'!C39</f>
        <v/>
      </c>
      <c r="C28" s="26" t="str">
        <f>IF('תנאי סף'!Z39='תנאי סף'!$AD$30,"",'תנאי סף'!D39)</f>
        <v/>
      </c>
      <c r="D28" s="27" t="str">
        <f>'נתונים לניקוד'!V39</f>
        <v/>
      </c>
      <c r="E28" s="27" t="str">
        <f t="shared" si="0"/>
        <v/>
      </c>
      <c r="F28" s="43" t="str">
        <f t="shared" si="1"/>
        <v/>
      </c>
      <c r="G28" s="69" t="str">
        <f t="shared" si="2"/>
        <v/>
      </c>
    </row>
    <row r="29" spans="2:7">
      <c r="B29" s="26" t="str">
        <f>'תנאי סף'!C40</f>
        <v/>
      </c>
      <c r="C29" s="26" t="str">
        <f>IF('תנאי סף'!Z40='תנאי סף'!$AD$30,"",'תנאי סף'!D40)</f>
        <v/>
      </c>
      <c r="D29" s="27" t="str">
        <f>'נתונים לניקוד'!V40</f>
        <v/>
      </c>
      <c r="E29" s="27" t="str">
        <f t="shared" si="0"/>
        <v/>
      </c>
      <c r="F29" s="43" t="str">
        <f t="shared" si="1"/>
        <v/>
      </c>
      <c r="G29" s="69" t="str">
        <f t="shared" si="2"/>
        <v/>
      </c>
    </row>
    <row r="30" spans="2:7">
      <c r="B30" s="26" t="str">
        <f>'תנאי סף'!C41</f>
        <v/>
      </c>
      <c r="C30" s="26" t="str">
        <f>IF('תנאי סף'!Z41='תנאי סף'!$AD$30,"",'תנאי סף'!D41)</f>
        <v/>
      </c>
      <c r="D30" s="27" t="str">
        <f>'נתונים לניקוד'!V41</f>
        <v/>
      </c>
      <c r="E30" s="27" t="str">
        <f t="shared" si="0"/>
        <v/>
      </c>
      <c r="F30" s="43" t="str">
        <f t="shared" si="1"/>
        <v/>
      </c>
      <c r="G30" s="69" t="str">
        <f t="shared" si="2"/>
        <v/>
      </c>
    </row>
    <row r="31" spans="2:7">
      <c r="B31" s="26" t="str">
        <f>'תנאי סף'!C42</f>
        <v/>
      </c>
      <c r="C31" s="26" t="str">
        <f>IF('תנאי סף'!Z42='תנאי סף'!$AD$30,"",'תנאי סף'!D42)</f>
        <v/>
      </c>
      <c r="D31" s="27" t="str">
        <f>'נתונים לניקוד'!V42</f>
        <v/>
      </c>
      <c r="E31" s="27" t="str">
        <f t="shared" si="0"/>
        <v/>
      </c>
      <c r="F31" s="43" t="str">
        <f t="shared" si="1"/>
        <v/>
      </c>
      <c r="G31" s="69" t="str">
        <f t="shared" si="2"/>
        <v/>
      </c>
    </row>
    <row r="32" spans="2:7">
      <c r="B32" s="26" t="str">
        <f>'תנאי סף'!C43</f>
        <v/>
      </c>
      <c r="C32" s="26" t="str">
        <f>IF('תנאי סף'!Z43='תנאי סף'!$AD$30,"",'תנאי סף'!D43)</f>
        <v/>
      </c>
      <c r="D32" s="27" t="str">
        <f>'נתונים לניקוד'!V43</f>
        <v/>
      </c>
      <c r="E32" s="27" t="str">
        <f t="shared" si="0"/>
        <v/>
      </c>
      <c r="F32" s="43" t="str">
        <f t="shared" si="1"/>
        <v/>
      </c>
      <c r="G32" s="69" t="str">
        <f t="shared" si="2"/>
        <v/>
      </c>
    </row>
    <row r="33" spans="2:7">
      <c r="B33" s="26" t="str">
        <f>'תנאי סף'!C44</f>
        <v/>
      </c>
      <c r="C33" s="26" t="str">
        <f>IF('תנאי סף'!Z44='תנאי סף'!$AD$30,"",'תנאי סף'!D44)</f>
        <v/>
      </c>
      <c r="D33" s="27" t="str">
        <f>'נתונים לניקוד'!V44</f>
        <v/>
      </c>
      <c r="E33" s="27" t="str">
        <f t="shared" si="0"/>
        <v/>
      </c>
      <c r="F33" s="43" t="str">
        <f t="shared" si="1"/>
        <v/>
      </c>
      <c r="G33" s="69" t="str">
        <f t="shared" si="2"/>
        <v/>
      </c>
    </row>
    <row r="34" spans="2:7">
      <c r="B34" s="26" t="str">
        <f>'תנאי סף'!C45</f>
        <v/>
      </c>
      <c r="C34" s="26" t="str">
        <f>IF('תנאי סף'!Z45='תנאי סף'!$AD$30,"",'תנאי סף'!D45)</f>
        <v/>
      </c>
      <c r="D34" s="27" t="str">
        <f>'נתונים לניקוד'!V45</f>
        <v/>
      </c>
      <c r="E34" s="27" t="str">
        <f t="shared" si="0"/>
        <v/>
      </c>
      <c r="F34" s="43" t="str">
        <f t="shared" si="1"/>
        <v/>
      </c>
      <c r="G34" s="69" t="str">
        <f t="shared" si="2"/>
        <v/>
      </c>
    </row>
    <row r="35" spans="2:7">
      <c r="B35" s="26" t="str">
        <f>'תנאי סף'!C46</f>
        <v/>
      </c>
      <c r="C35" s="26" t="str">
        <f>IF('תנאי סף'!Z46='תנאי סף'!$AD$30,"",'תנאי סף'!D46)</f>
        <v/>
      </c>
      <c r="D35" s="27" t="str">
        <f>'נתונים לניקוד'!V46</f>
        <v/>
      </c>
      <c r="E35" s="27" t="str">
        <f t="shared" si="0"/>
        <v/>
      </c>
      <c r="F35" s="43" t="str">
        <f t="shared" si="1"/>
        <v/>
      </c>
      <c r="G35" s="69" t="str">
        <f t="shared" si="2"/>
        <v/>
      </c>
    </row>
    <row r="36" spans="2:7">
      <c r="B36" s="26" t="str">
        <f>'תנאי סף'!C47</f>
        <v/>
      </c>
      <c r="C36" s="26" t="str">
        <f>IF('תנאי סף'!Z47='תנאי סף'!$AD$30,"",'תנאי סף'!D47)</f>
        <v/>
      </c>
      <c r="D36" s="27" t="str">
        <f>'נתונים לניקוד'!V47</f>
        <v/>
      </c>
      <c r="E36" s="27" t="str">
        <f t="shared" si="0"/>
        <v/>
      </c>
      <c r="F36" s="43" t="str">
        <f t="shared" si="1"/>
        <v/>
      </c>
      <c r="G36" s="69" t="str">
        <f t="shared" si="2"/>
        <v/>
      </c>
    </row>
    <row r="37" spans="2:7">
      <c r="B37" s="26" t="str">
        <f>'תנאי סף'!C48</f>
        <v/>
      </c>
      <c r="C37" s="26" t="str">
        <f>IF('תנאי סף'!Z48='תנאי סף'!$AD$30,"",'תנאי סף'!D48)</f>
        <v/>
      </c>
      <c r="D37" s="27" t="str">
        <f>'נתונים לניקוד'!V48</f>
        <v/>
      </c>
      <c r="E37" s="27" t="str">
        <f t="shared" si="0"/>
        <v/>
      </c>
      <c r="F37" s="43" t="str">
        <f t="shared" si="1"/>
        <v/>
      </c>
      <c r="G37" s="69" t="str">
        <f t="shared" si="2"/>
        <v/>
      </c>
    </row>
    <row r="38" spans="2:7">
      <c r="B38" s="26" t="str">
        <f>'תנאי סף'!C49</f>
        <v/>
      </c>
      <c r="C38" s="26" t="str">
        <f>IF('תנאי סף'!Z49='תנאי סף'!$AD$30,"",'תנאי סף'!D49)</f>
        <v/>
      </c>
      <c r="D38" s="27" t="str">
        <f>'נתונים לניקוד'!V49</f>
        <v/>
      </c>
      <c r="E38" s="27" t="str">
        <f t="shared" si="0"/>
        <v/>
      </c>
      <c r="F38" s="43" t="str">
        <f t="shared" si="1"/>
        <v/>
      </c>
      <c r="G38" s="69" t="str">
        <f t="shared" si="2"/>
        <v/>
      </c>
    </row>
    <row r="39" spans="2:7">
      <c r="B39" s="26" t="str">
        <f>'תנאי סף'!C50</f>
        <v/>
      </c>
      <c r="C39" s="26" t="str">
        <f>IF('תנאי סף'!Z50='תנאי סף'!$AD$30,"",'תנאי סף'!D50)</f>
        <v/>
      </c>
      <c r="D39" s="27" t="str">
        <f>'נתונים לניקוד'!V50</f>
        <v/>
      </c>
      <c r="E39" s="27" t="str">
        <f t="shared" si="0"/>
        <v/>
      </c>
      <c r="F39" s="43" t="str">
        <f t="shared" si="1"/>
        <v/>
      </c>
      <c r="G39" s="69" t="str">
        <f t="shared" si="2"/>
        <v/>
      </c>
    </row>
    <row r="40" spans="2:7">
      <c r="B40" s="26" t="str">
        <f>'תנאי סף'!C51</f>
        <v/>
      </c>
      <c r="C40" s="26" t="str">
        <f>IF('תנאי סף'!Z51='תנאי סף'!$AD$30,"",'תנאי סף'!D51)</f>
        <v/>
      </c>
      <c r="D40" s="27" t="str">
        <f>'נתונים לניקוד'!V51</f>
        <v/>
      </c>
      <c r="E40" s="27" t="str">
        <f t="shared" si="0"/>
        <v/>
      </c>
      <c r="F40" s="43" t="str">
        <f t="shared" si="1"/>
        <v/>
      </c>
      <c r="G40" s="69" t="str">
        <f t="shared" si="2"/>
        <v/>
      </c>
    </row>
    <row r="41" spans="2:7">
      <c r="B41" s="26" t="str">
        <f>'תנאי סף'!C52</f>
        <v/>
      </c>
      <c r="C41" s="26" t="str">
        <f>IF('תנאי סף'!Z52='תנאי סף'!$AD$30,"",'תנאי סף'!D52)</f>
        <v/>
      </c>
      <c r="D41" s="27" t="str">
        <f>'נתונים לניקוד'!V52</f>
        <v/>
      </c>
      <c r="E41" s="27" t="str">
        <f t="shared" si="0"/>
        <v/>
      </c>
      <c r="F41" s="43" t="str">
        <f t="shared" si="1"/>
        <v/>
      </c>
      <c r="G41" s="69" t="str">
        <f t="shared" si="2"/>
        <v/>
      </c>
    </row>
    <row r="42" spans="2:7">
      <c r="B42" s="26" t="str">
        <f>'תנאי סף'!C53</f>
        <v/>
      </c>
      <c r="C42" s="26" t="str">
        <f>IF('תנאי סף'!Z53='תנאי סף'!$AD$30,"",'תנאי סף'!D53)</f>
        <v/>
      </c>
      <c r="D42" s="27" t="str">
        <f>'נתונים לניקוד'!V53</f>
        <v/>
      </c>
      <c r="E42" s="27" t="str">
        <f t="shared" si="0"/>
        <v/>
      </c>
      <c r="F42" s="43" t="str">
        <f t="shared" si="1"/>
        <v/>
      </c>
      <c r="G42" s="69" t="str">
        <f t="shared" si="2"/>
        <v/>
      </c>
    </row>
    <row r="43" spans="2:7">
      <c r="B43" s="26" t="str">
        <f>'תנאי סף'!C54</f>
        <v/>
      </c>
      <c r="C43" s="26" t="str">
        <f>IF('תנאי סף'!Z54='תנאי סף'!$AD$30,"",'תנאי סף'!D54)</f>
        <v/>
      </c>
      <c r="D43" s="27" t="str">
        <f>'נתונים לניקוד'!V54</f>
        <v/>
      </c>
      <c r="E43" s="27" t="str">
        <f t="shared" si="0"/>
        <v/>
      </c>
      <c r="F43" s="43" t="str">
        <f t="shared" si="1"/>
        <v/>
      </c>
      <c r="G43" s="69" t="str">
        <f t="shared" si="2"/>
        <v/>
      </c>
    </row>
    <row r="44" spans="2:7">
      <c r="B44" s="26" t="str">
        <f>'תנאי סף'!C55</f>
        <v/>
      </c>
      <c r="C44" s="26" t="str">
        <f>IF('תנאי סף'!Z55='תנאי סף'!$AD$30,"",'תנאי סף'!D55)</f>
        <v/>
      </c>
      <c r="D44" s="27" t="str">
        <f>'נתונים לניקוד'!V55</f>
        <v/>
      </c>
      <c r="E44" s="27" t="str">
        <f t="shared" si="0"/>
        <v/>
      </c>
      <c r="F44" s="43" t="str">
        <f t="shared" si="1"/>
        <v/>
      </c>
      <c r="G44" s="69" t="str">
        <f t="shared" si="2"/>
        <v/>
      </c>
    </row>
    <row r="45" spans="2:7">
      <c r="B45" s="26" t="str">
        <f>'תנאי סף'!C56</f>
        <v/>
      </c>
      <c r="C45" s="26" t="str">
        <f>IF('תנאי סף'!Z56='תנאי סף'!$AD$30,"",'תנאי סף'!D56)</f>
        <v/>
      </c>
      <c r="D45" s="27" t="str">
        <f>'נתונים לניקוד'!V56</f>
        <v/>
      </c>
      <c r="E45" s="27" t="str">
        <f t="shared" si="0"/>
        <v/>
      </c>
      <c r="F45" s="43" t="str">
        <f t="shared" si="1"/>
        <v/>
      </c>
      <c r="G45" s="69" t="str">
        <f t="shared" si="2"/>
        <v/>
      </c>
    </row>
    <row r="46" spans="2:7">
      <c r="B46" s="26" t="str">
        <f>'תנאי סף'!C57</f>
        <v/>
      </c>
      <c r="C46" s="26" t="str">
        <f>IF('תנאי סף'!Z57='תנאי סף'!$AD$30,"",'תנאי סף'!D57)</f>
        <v/>
      </c>
      <c r="D46" s="27" t="str">
        <f>'נתונים לניקוד'!V57</f>
        <v/>
      </c>
      <c r="E46" s="27" t="str">
        <f t="shared" si="0"/>
        <v/>
      </c>
      <c r="F46" s="43" t="str">
        <f t="shared" si="1"/>
        <v/>
      </c>
      <c r="G46" s="69" t="str">
        <f t="shared" si="2"/>
        <v/>
      </c>
    </row>
    <row r="47" spans="2:7">
      <c r="B47" s="26" t="str">
        <f>'תנאי סף'!C58</f>
        <v/>
      </c>
      <c r="C47" s="26" t="str">
        <f>IF('תנאי סף'!Z58='תנאי סף'!$AD$30,"",'תנאי סף'!D58)</f>
        <v/>
      </c>
      <c r="D47" s="27" t="str">
        <f>'נתונים לניקוד'!V58</f>
        <v/>
      </c>
      <c r="E47" s="27" t="str">
        <f t="shared" si="0"/>
        <v/>
      </c>
      <c r="F47" s="43" t="str">
        <f t="shared" si="1"/>
        <v/>
      </c>
      <c r="G47" s="69" t="str">
        <f t="shared" si="2"/>
        <v/>
      </c>
    </row>
    <row r="48" spans="2:7">
      <c r="B48" s="26" t="str">
        <f>'תנאי סף'!C59</f>
        <v/>
      </c>
      <c r="C48" s="26" t="str">
        <f>IF('תנאי סף'!Z59='תנאי סף'!$AD$30,"",'תנאי סף'!D59)</f>
        <v/>
      </c>
      <c r="D48" s="27" t="str">
        <f>'נתונים לניקוד'!V59</f>
        <v/>
      </c>
      <c r="E48" s="27" t="str">
        <f t="shared" si="0"/>
        <v/>
      </c>
      <c r="F48" s="43" t="str">
        <f t="shared" si="1"/>
        <v/>
      </c>
      <c r="G48" s="69" t="str">
        <f t="shared" si="2"/>
        <v/>
      </c>
    </row>
    <row r="49" spans="2:7">
      <c r="B49" s="26" t="str">
        <f>'תנאי סף'!C60</f>
        <v/>
      </c>
      <c r="C49" s="26" t="str">
        <f>IF('תנאי סף'!Z60='תנאי סף'!$AD$30,"",'תנאי סף'!D60)</f>
        <v/>
      </c>
      <c r="D49" s="27" t="str">
        <f>'נתונים לניקוד'!V60</f>
        <v/>
      </c>
      <c r="E49" s="27" t="str">
        <f t="shared" si="0"/>
        <v/>
      </c>
      <c r="F49" s="43" t="str">
        <f t="shared" si="1"/>
        <v/>
      </c>
      <c r="G49" s="69" t="str">
        <f t="shared" si="2"/>
        <v/>
      </c>
    </row>
    <row r="50" spans="2:7">
      <c r="B50" s="26" t="str">
        <f>'תנאי סף'!C61</f>
        <v/>
      </c>
      <c r="C50" s="26" t="str">
        <f>IF('תנאי סף'!Z61='תנאי סף'!$AD$30,"",'תנאי סף'!D61)</f>
        <v/>
      </c>
      <c r="D50" s="27" t="str">
        <f>'נתונים לניקוד'!V61</f>
        <v/>
      </c>
      <c r="E50" s="27" t="str">
        <f t="shared" si="0"/>
        <v/>
      </c>
      <c r="F50" s="43" t="str">
        <f t="shared" si="1"/>
        <v/>
      </c>
      <c r="G50" s="69" t="str">
        <f t="shared" si="2"/>
        <v/>
      </c>
    </row>
    <row r="51" spans="2:7">
      <c r="B51" s="26" t="str">
        <f>'תנאי סף'!C62</f>
        <v/>
      </c>
      <c r="C51" s="26" t="str">
        <f>IF('תנאי סף'!Z62='תנאי סף'!$AD$30,"",'תנאי סף'!D62)</f>
        <v/>
      </c>
      <c r="D51" s="27" t="str">
        <f>'נתונים לניקוד'!V62</f>
        <v/>
      </c>
      <c r="E51" s="27" t="str">
        <f t="shared" si="0"/>
        <v/>
      </c>
      <c r="F51" s="43" t="str">
        <f t="shared" si="1"/>
        <v/>
      </c>
      <c r="G51" s="69" t="str">
        <f t="shared" si="2"/>
        <v/>
      </c>
    </row>
    <row r="52" spans="2:7">
      <c r="B52" s="26" t="str">
        <f>'תנאי סף'!C63</f>
        <v/>
      </c>
      <c r="C52" s="26" t="str">
        <f>IF('תנאי סף'!Z63='תנאי סף'!$AD$30,"",'תנאי סף'!D63)</f>
        <v/>
      </c>
      <c r="D52" s="27" t="str">
        <f>'נתונים לניקוד'!V63</f>
        <v/>
      </c>
      <c r="E52" s="27" t="str">
        <f t="shared" si="0"/>
        <v/>
      </c>
      <c r="F52" s="43" t="str">
        <f t="shared" si="1"/>
        <v/>
      </c>
      <c r="G52" s="69" t="str">
        <f t="shared" si="2"/>
        <v/>
      </c>
    </row>
    <row r="53" spans="2:7">
      <c r="B53" s="26" t="str">
        <f>'תנאי סף'!C64</f>
        <v/>
      </c>
      <c r="C53" s="26" t="str">
        <f>IF('תנאי סף'!Z64='תנאי סף'!$AD$30,"",'תנאי סף'!D64)</f>
        <v/>
      </c>
      <c r="D53" s="27" t="str">
        <f>'נתונים לניקוד'!V64</f>
        <v/>
      </c>
      <c r="E53" s="27" t="str">
        <f t="shared" si="0"/>
        <v/>
      </c>
      <c r="F53" s="43" t="str">
        <f t="shared" si="1"/>
        <v/>
      </c>
      <c r="G53" s="69" t="str">
        <f t="shared" si="2"/>
        <v/>
      </c>
    </row>
    <row r="54" spans="2:7">
      <c r="B54" s="26" t="str">
        <f>'תנאי סף'!C65</f>
        <v/>
      </c>
      <c r="C54" s="26" t="str">
        <f>IF('תנאי סף'!Z65='תנאי סף'!$AD$30,"",'תנאי סף'!D65)</f>
        <v/>
      </c>
      <c r="D54" s="27" t="str">
        <f>'נתונים לניקוד'!V65</f>
        <v/>
      </c>
      <c r="E54" s="27" t="str">
        <f t="shared" si="0"/>
        <v/>
      </c>
      <c r="F54" s="43" t="str">
        <f t="shared" si="1"/>
        <v/>
      </c>
      <c r="G54" s="69" t="str">
        <f t="shared" si="2"/>
        <v/>
      </c>
    </row>
    <row r="55" spans="2:7">
      <c r="B55" s="26" t="str">
        <f>'תנאי סף'!C66</f>
        <v/>
      </c>
      <c r="C55" s="26" t="str">
        <f>IF('תנאי סף'!Z66='תנאי סף'!$AD$30,"",'תנאי סף'!D66)</f>
        <v/>
      </c>
      <c r="D55" s="27" t="str">
        <f>'נתונים לניקוד'!V66</f>
        <v/>
      </c>
      <c r="E55" s="27" t="str">
        <f t="shared" si="0"/>
        <v/>
      </c>
      <c r="F55" s="43" t="str">
        <f t="shared" si="1"/>
        <v/>
      </c>
      <c r="G55" s="69" t="str">
        <f t="shared" si="2"/>
        <v/>
      </c>
    </row>
    <row r="56" spans="2:7">
      <c r="B56" s="26" t="str">
        <f>'תנאי סף'!C67</f>
        <v/>
      </c>
      <c r="C56" s="26" t="str">
        <f>IF('תנאי סף'!Z67='תנאי סף'!$AD$30,"",'תנאי סף'!D67)</f>
        <v/>
      </c>
      <c r="D56" s="27" t="str">
        <f>'נתונים לניקוד'!V67</f>
        <v/>
      </c>
      <c r="E56" s="27" t="str">
        <f t="shared" si="0"/>
        <v/>
      </c>
      <c r="F56" s="43" t="str">
        <f t="shared" si="1"/>
        <v/>
      </c>
      <c r="G56" s="69" t="str">
        <f t="shared" si="2"/>
        <v/>
      </c>
    </row>
    <row r="57" spans="2:7">
      <c r="B57" s="26" t="str">
        <f>'תנאי סף'!C68</f>
        <v/>
      </c>
      <c r="C57" s="26" t="str">
        <f>IF('תנאי סף'!Z68='תנאי סף'!$AD$30,"",'תנאי סף'!D68)</f>
        <v/>
      </c>
      <c r="D57" s="27" t="str">
        <f>'נתונים לניקוד'!V68</f>
        <v/>
      </c>
      <c r="E57" s="27" t="str">
        <f t="shared" si="0"/>
        <v/>
      </c>
      <c r="F57" s="43" t="str">
        <f t="shared" si="1"/>
        <v/>
      </c>
      <c r="G57" s="69" t="str">
        <f t="shared" si="2"/>
        <v/>
      </c>
    </row>
    <row r="58" spans="2:7">
      <c r="B58" s="26" t="str">
        <f>'תנאי סף'!C69</f>
        <v/>
      </c>
      <c r="C58" s="26" t="str">
        <f>IF('תנאי סף'!Z69='תנאי סף'!$AD$30,"",'תנאי סף'!D69)</f>
        <v/>
      </c>
      <c r="D58" s="27" t="str">
        <f>'נתונים לניקוד'!V69</f>
        <v/>
      </c>
      <c r="E58" s="27" t="str">
        <f t="shared" si="0"/>
        <v/>
      </c>
      <c r="F58" s="43" t="str">
        <f t="shared" si="1"/>
        <v/>
      </c>
      <c r="G58" s="69" t="str">
        <f t="shared" si="2"/>
        <v/>
      </c>
    </row>
    <row r="59" spans="2:7">
      <c r="B59" s="26" t="str">
        <f>'תנאי סף'!C70</f>
        <v/>
      </c>
      <c r="C59" s="26" t="str">
        <f>IF('תנאי סף'!Z70='תנאי סף'!$AD$30,"",'תנאי סף'!D70)</f>
        <v/>
      </c>
      <c r="D59" s="27" t="str">
        <f>'נתונים לניקוד'!V70</f>
        <v/>
      </c>
      <c r="E59" s="27" t="str">
        <f t="shared" si="0"/>
        <v/>
      </c>
      <c r="F59" s="43" t="str">
        <f t="shared" si="1"/>
        <v/>
      </c>
      <c r="G59" s="69" t="str">
        <f t="shared" si="2"/>
        <v/>
      </c>
    </row>
    <row r="60" spans="2:7">
      <c r="B60" s="26" t="str">
        <f>'תנאי סף'!C71</f>
        <v/>
      </c>
      <c r="C60" s="26" t="str">
        <f>IF('תנאי סף'!Z71='תנאי סף'!$AD$30,"",'תנאי סף'!D71)</f>
        <v/>
      </c>
      <c r="D60" s="27" t="str">
        <f>'נתונים לניקוד'!V71</f>
        <v/>
      </c>
      <c r="E60" s="27" t="str">
        <f t="shared" si="0"/>
        <v/>
      </c>
      <c r="F60" s="43" t="str">
        <f t="shared" si="1"/>
        <v/>
      </c>
      <c r="G60" s="69" t="str">
        <f t="shared" si="2"/>
        <v/>
      </c>
    </row>
    <row r="61" spans="2:7">
      <c r="B61" s="26" t="str">
        <f>'תנאי סף'!C72</f>
        <v/>
      </c>
      <c r="C61" s="26" t="str">
        <f>IF('תנאי סף'!Z72='תנאי סף'!$AD$30,"",'תנאי סף'!D72)</f>
        <v/>
      </c>
      <c r="D61" s="27" t="str">
        <f>'נתונים לניקוד'!V72</f>
        <v/>
      </c>
      <c r="E61" s="27" t="str">
        <f t="shared" si="0"/>
        <v/>
      </c>
      <c r="F61" s="43" t="str">
        <f t="shared" si="1"/>
        <v/>
      </c>
      <c r="G61" s="69" t="str">
        <f t="shared" si="2"/>
        <v/>
      </c>
    </row>
    <row r="62" spans="2:7">
      <c r="B62" s="26" t="str">
        <f>'תנאי סף'!C73</f>
        <v/>
      </c>
      <c r="C62" s="26" t="str">
        <f>IF('תנאי סף'!Z73='תנאי סף'!$AD$30,"",'תנאי סף'!D73)</f>
        <v/>
      </c>
      <c r="D62" s="27" t="str">
        <f>'נתונים לניקוד'!V73</f>
        <v/>
      </c>
      <c r="E62" s="27" t="str">
        <f t="shared" si="0"/>
        <v/>
      </c>
      <c r="F62" s="43" t="str">
        <f t="shared" si="1"/>
        <v/>
      </c>
      <c r="G62" s="69" t="str">
        <f t="shared" si="2"/>
        <v/>
      </c>
    </row>
    <row r="63" spans="2:7">
      <c r="B63" s="26" t="str">
        <f>'תנאי סף'!C74</f>
        <v/>
      </c>
      <c r="C63" s="26" t="str">
        <f>IF('תנאי סף'!Z74='תנאי סף'!$AD$30,"",'תנאי סף'!D74)</f>
        <v/>
      </c>
      <c r="D63" s="27" t="str">
        <f>'נתונים לניקוד'!V74</f>
        <v/>
      </c>
      <c r="E63" s="27" t="str">
        <f t="shared" si="0"/>
        <v/>
      </c>
      <c r="F63" s="43" t="str">
        <f t="shared" si="1"/>
        <v/>
      </c>
      <c r="G63" s="69" t="str">
        <f t="shared" si="2"/>
        <v/>
      </c>
    </row>
    <row r="64" spans="2:7">
      <c r="B64" s="26" t="str">
        <f>'תנאי סף'!C75</f>
        <v/>
      </c>
      <c r="C64" s="26" t="str">
        <f>IF('תנאי סף'!Z75='תנאי סף'!$AD$30,"",'תנאי סף'!D75)</f>
        <v/>
      </c>
      <c r="D64" s="27" t="str">
        <f>'נתונים לניקוד'!V75</f>
        <v/>
      </c>
      <c r="E64" s="27" t="str">
        <f t="shared" si="0"/>
        <v/>
      </c>
      <c r="F64" s="43" t="str">
        <f t="shared" si="1"/>
        <v/>
      </c>
      <c r="G64" s="69" t="str">
        <f t="shared" si="2"/>
        <v/>
      </c>
    </row>
    <row r="65" spans="2:7">
      <c r="B65" s="26" t="str">
        <f>'תנאי סף'!C76</f>
        <v/>
      </c>
      <c r="C65" s="26" t="str">
        <f>IF('תנאי סף'!Z76='תנאי סף'!$AD$30,"",'תנאי סף'!D76)</f>
        <v/>
      </c>
      <c r="D65" s="27" t="str">
        <f>'נתונים לניקוד'!V76</f>
        <v/>
      </c>
      <c r="E65" s="27" t="str">
        <f t="shared" si="0"/>
        <v/>
      </c>
      <c r="F65" s="43" t="str">
        <f t="shared" si="1"/>
        <v/>
      </c>
      <c r="G65" s="69" t="str">
        <f t="shared" si="2"/>
        <v/>
      </c>
    </row>
    <row r="66" spans="2:7">
      <c r="B66" s="26" t="str">
        <f>'תנאי סף'!C77</f>
        <v/>
      </c>
      <c r="C66" s="26" t="str">
        <f>IF('תנאי סף'!Z77='תנאי סף'!$AD$30,"",'תנאי סף'!D77)</f>
        <v/>
      </c>
      <c r="D66" s="27" t="str">
        <f>'נתונים לניקוד'!V77</f>
        <v/>
      </c>
      <c r="E66" s="27" t="str">
        <f t="shared" si="0"/>
        <v/>
      </c>
      <c r="F66" s="43" t="str">
        <f t="shared" si="1"/>
        <v/>
      </c>
      <c r="G66" s="69" t="str">
        <f t="shared" si="2"/>
        <v/>
      </c>
    </row>
    <row r="67" spans="2:7">
      <c r="B67" s="26" t="str">
        <f>'תנאי סף'!C78</f>
        <v/>
      </c>
      <c r="C67" s="26" t="str">
        <f>IF('תנאי סף'!Z78='תנאי סף'!$AD$30,"",'תנאי סף'!D78)</f>
        <v/>
      </c>
      <c r="D67" s="27" t="str">
        <f>'נתונים לניקוד'!V78</f>
        <v/>
      </c>
      <c r="E67" s="27" t="str">
        <f t="shared" si="0"/>
        <v/>
      </c>
      <c r="F67" s="43" t="str">
        <f t="shared" si="1"/>
        <v/>
      </c>
      <c r="G67" s="69" t="str">
        <f t="shared" si="2"/>
        <v/>
      </c>
    </row>
    <row r="68" spans="2:7">
      <c r="B68" s="26" t="str">
        <f>'תנאי סף'!C79</f>
        <v/>
      </c>
      <c r="C68" s="26" t="str">
        <f>IF('תנאי סף'!Z79='תנאי סף'!$AD$30,"",'תנאי סף'!D79)</f>
        <v/>
      </c>
      <c r="D68" s="27" t="str">
        <f>'נתונים לניקוד'!V79</f>
        <v/>
      </c>
      <c r="E68" s="27" t="str">
        <f t="shared" si="0"/>
        <v/>
      </c>
      <c r="F68" s="43" t="str">
        <f t="shared" si="1"/>
        <v/>
      </c>
      <c r="G68" s="69" t="str">
        <f t="shared" si="2"/>
        <v/>
      </c>
    </row>
    <row r="69" spans="2:7">
      <c r="B69" s="26" t="str">
        <f>'תנאי סף'!C80</f>
        <v/>
      </c>
      <c r="C69" s="26" t="str">
        <f>IF('תנאי סף'!Z80='תנאי סף'!$AD$30,"",'תנאי סף'!D80)</f>
        <v/>
      </c>
      <c r="D69" s="27" t="str">
        <f>'נתונים לניקוד'!V80</f>
        <v/>
      </c>
      <c r="E69" s="27" t="str">
        <f t="shared" si="0"/>
        <v/>
      </c>
      <c r="F69" s="43" t="str">
        <f t="shared" si="1"/>
        <v/>
      </c>
      <c r="G69" s="69" t="str">
        <f t="shared" si="2"/>
        <v/>
      </c>
    </row>
    <row r="70" spans="2:7">
      <c r="B70" s="26" t="str">
        <f>'תנאי סף'!C81</f>
        <v/>
      </c>
      <c r="C70" s="26" t="str">
        <f>IF('תנאי סף'!Z81='תנאי סף'!$AD$30,"",'תנאי סף'!D81)</f>
        <v/>
      </c>
      <c r="D70" s="27" t="str">
        <f>'נתונים לניקוד'!V81</f>
        <v/>
      </c>
      <c r="E70" s="27" t="str">
        <f t="shared" si="0"/>
        <v/>
      </c>
      <c r="F70" s="43" t="str">
        <f t="shared" si="1"/>
        <v/>
      </c>
      <c r="G70" s="69" t="str">
        <f t="shared" si="2"/>
        <v/>
      </c>
    </row>
    <row r="71" spans="2:7">
      <c r="B71" s="26" t="str">
        <f>'תנאי סף'!C82</f>
        <v/>
      </c>
      <c r="C71" s="26" t="str">
        <f>IF('תנאי סף'!Z82='תנאי סף'!$AD$30,"",'תנאי סף'!D82)</f>
        <v/>
      </c>
      <c r="D71" s="27" t="str">
        <f>'נתונים לניקוד'!V82</f>
        <v/>
      </c>
      <c r="E71" s="27" t="str">
        <f t="shared" si="0"/>
        <v/>
      </c>
      <c r="F71" s="43" t="str">
        <f t="shared" si="1"/>
        <v/>
      </c>
      <c r="G71" s="69" t="str">
        <f t="shared" si="2"/>
        <v/>
      </c>
    </row>
    <row r="72" spans="2:7">
      <c r="B72" s="26" t="str">
        <f>'תנאי סף'!C83</f>
        <v/>
      </c>
      <c r="C72" s="26" t="str">
        <f>IF('תנאי סף'!Z83='תנאי סף'!$AD$30,"",'תנאי סף'!D83)</f>
        <v/>
      </c>
      <c r="D72" s="27" t="str">
        <f>'נתונים לניקוד'!V83</f>
        <v/>
      </c>
      <c r="E72" s="27" t="str">
        <f t="shared" si="0"/>
        <v/>
      </c>
      <c r="F72" s="43" t="str">
        <f t="shared" si="1"/>
        <v/>
      </c>
      <c r="G72" s="69" t="str">
        <f t="shared" si="2"/>
        <v/>
      </c>
    </row>
    <row r="73" spans="2:7">
      <c r="B73" s="26" t="str">
        <f>'תנאי סף'!C84</f>
        <v/>
      </c>
      <c r="C73" s="26" t="str">
        <f>IF('תנאי סף'!Z84='תנאי סף'!$AD$30,"",'תנאי סף'!D84)</f>
        <v/>
      </c>
      <c r="D73" s="27" t="str">
        <f>'נתונים לניקוד'!V84</f>
        <v/>
      </c>
      <c r="E73" s="27" t="str">
        <f t="shared" si="0"/>
        <v/>
      </c>
      <c r="F73" s="43" t="str">
        <f t="shared" si="1"/>
        <v/>
      </c>
      <c r="G73" s="69" t="str">
        <f t="shared" si="2"/>
        <v/>
      </c>
    </row>
    <row r="74" spans="2:7">
      <c r="B74" s="26" t="str">
        <f>'תנאי סף'!C85</f>
        <v/>
      </c>
      <c r="C74" s="26" t="str">
        <f>IF('תנאי סף'!Z85='תנאי סף'!$AD$30,"",'תנאי סף'!D85)</f>
        <v/>
      </c>
      <c r="D74" s="27" t="str">
        <f>'נתונים לניקוד'!V85</f>
        <v/>
      </c>
      <c r="E74" s="27" t="str">
        <f t="shared" si="0"/>
        <v/>
      </c>
      <c r="F74" s="43" t="str">
        <f t="shared" si="1"/>
        <v/>
      </c>
      <c r="G74" s="69" t="str">
        <f t="shared" si="2"/>
        <v/>
      </c>
    </row>
    <row r="75" spans="2:7">
      <c r="B75" s="26" t="str">
        <f>'תנאי סף'!C86</f>
        <v/>
      </c>
      <c r="C75" s="26" t="str">
        <f>IF('תנאי סף'!Z86='תנאי סף'!$AD$30,"",'תנאי סף'!D86)</f>
        <v/>
      </c>
      <c r="D75" s="27" t="str">
        <f>'נתונים לניקוד'!V86</f>
        <v/>
      </c>
      <c r="E75" s="27" t="str">
        <f t="shared" si="0"/>
        <v/>
      </c>
      <c r="F75" s="43" t="str">
        <f t="shared" si="1"/>
        <v/>
      </c>
      <c r="G75" s="69" t="str">
        <f t="shared" si="2"/>
        <v/>
      </c>
    </row>
    <row r="76" spans="2:7">
      <c r="B76" s="26" t="str">
        <f>'תנאי סף'!C87</f>
        <v/>
      </c>
      <c r="C76" s="26" t="str">
        <f>IF('תנאי סף'!Z87='תנאי סף'!$AD$30,"",'תנאי סף'!D87)</f>
        <v/>
      </c>
      <c r="D76" s="27" t="str">
        <f>'נתונים לניקוד'!V87</f>
        <v/>
      </c>
      <c r="E76" s="27" t="str">
        <f t="shared" si="0"/>
        <v/>
      </c>
      <c r="F76" s="43" t="str">
        <f t="shared" si="1"/>
        <v/>
      </c>
      <c r="G76" s="69" t="str">
        <f t="shared" si="2"/>
        <v/>
      </c>
    </row>
    <row r="77" spans="2:7">
      <c r="B77" s="26" t="str">
        <f>'תנאי סף'!C88</f>
        <v/>
      </c>
      <c r="C77" s="26" t="str">
        <f>IF('תנאי סף'!Z88='תנאי סף'!$AD$30,"",'תנאי סף'!D88)</f>
        <v/>
      </c>
      <c r="D77" s="27" t="str">
        <f>'נתונים לניקוד'!V88</f>
        <v/>
      </c>
      <c r="E77" s="27" t="str">
        <f t="shared" si="0"/>
        <v/>
      </c>
      <c r="F77" s="43" t="str">
        <f t="shared" si="1"/>
        <v/>
      </c>
      <c r="G77" s="69" t="str">
        <f t="shared" si="2"/>
        <v/>
      </c>
    </row>
    <row r="78" spans="2:7">
      <c r="B78" s="26" t="str">
        <f>'תנאי סף'!C89</f>
        <v/>
      </c>
      <c r="C78" s="26" t="str">
        <f>IF('תנאי סף'!Z89='תנאי סף'!$AD$30,"",'תנאי סף'!D89)</f>
        <v/>
      </c>
      <c r="D78" s="27" t="str">
        <f>'נתונים לניקוד'!V89</f>
        <v/>
      </c>
      <c r="E78" s="27" t="str">
        <f t="shared" si="0"/>
        <v/>
      </c>
      <c r="F78" s="43" t="str">
        <f t="shared" si="1"/>
        <v/>
      </c>
      <c r="G78" s="69" t="str">
        <f t="shared" si="2"/>
        <v/>
      </c>
    </row>
    <row r="79" spans="2:7">
      <c r="B79" s="26" t="str">
        <f>'תנאי סף'!C90</f>
        <v/>
      </c>
      <c r="C79" s="26" t="str">
        <f>IF('תנאי סף'!Z90='תנאי סף'!$AD$30,"",'תנאי סף'!D90)</f>
        <v/>
      </c>
      <c r="D79" s="27" t="str">
        <f>'נתונים לניקוד'!V90</f>
        <v/>
      </c>
      <c r="E79" s="27" t="str">
        <f t="shared" si="0"/>
        <v/>
      </c>
      <c r="F79" s="43" t="str">
        <f t="shared" si="1"/>
        <v/>
      </c>
      <c r="G79" s="69" t="str">
        <f t="shared" si="2"/>
        <v/>
      </c>
    </row>
  </sheetData>
  <sheetProtection algorithmName="SHA-512" hashValue="9WBEvpsDk60A9RDLh9p0+42IQFMRdqmwJZaFERDZi/6uFSf/rbdS7YRibrlnb69RjHyJ6iPZ4nPRDeBQG3CwXg==" saltValue="4Pd34qwLTvRY4rT/jpuYOw==" spinCount="100000" sheet="1" scenarios="1" formatColumns="0" formatRows="0"/>
  <mergeCells count="4">
    <mergeCell ref="B2:G2"/>
    <mergeCell ref="B18:B19"/>
    <mergeCell ref="C18:C19"/>
    <mergeCell ref="D18:G18"/>
  </mergeCells>
  <conditionalFormatting sqref="B20:E79">
    <cfRule type="notContainsBlanks" dxfId="73" priority="3">
      <formula>LEN(TRIM(B20))&gt;0</formula>
    </cfRule>
  </conditionalFormatting>
  <conditionalFormatting sqref="B20:G79">
    <cfRule type="containsErrors" dxfId="72" priority="2">
      <formula>ISERROR(B20)</formula>
    </cfRule>
  </conditionalFormatting>
  <conditionalFormatting sqref="D20:D79">
    <cfRule type="containsText" dxfId="71" priority="1" operator="containsText" text="הזנה שגויה או חסרה">
      <formula>NOT(ISERROR(SEARCH("הזנה שגויה או חסרה",D20)))</formula>
    </cfRule>
  </conditionalFormatting>
  <conditionalFormatting sqref="G20:G79">
    <cfRule type="notContainsBlanks" dxfId="70" priority="7">
      <formula>LEN(TRIM(G20))&gt;0</formula>
    </cfRule>
  </conditionalFormatting>
  <pageMargins left="0.70866141732283472" right="0.70866141732283472" top="0.74803149606299213" bottom="0.74803149606299213" header="0.31496062992125984" footer="0.31496062992125984"/>
  <pageSetup paperSize="9" scale="50" orientation="landscape" r:id="rId1"/>
  <headerFooter>
    <oddFooter>&amp;C&amp;"David,מודגש"א. חפץ ושות'
ייעוץ כלכלי</oddFooter>
  </headerFooter>
  <rowBreaks count="1" manualBreakCount="1">
    <brk id="4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גיליון7">
    <tabColor theme="6" tint="0.39997558519241921"/>
  </sheetPr>
  <dimension ref="B1:G79"/>
  <sheetViews>
    <sheetView rightToLeft="1" view="pageBreakPreview" zoomScale="150" zoomScaleNormal="80" zoomScaleSheetLayoutView="150" workbookViewId="0">
      <pane xSplit="3" ySplit="19" topLeftCell="D20" activePane="bottomRight" state="frozen"/>
      <selection activeCell="K33" sqref="K33"/>
      <selection pane="topRight" activeCell="K33" sqref="K33"/>
      <selection pane="bottomLeft" activeCell="K33" sqref="K33"/>
      <selection pane="bottomRight" activeCell="K33" sqref="K33"/>
    </sheetView>
  </sheetViews>
  <sheetFormatPr defaultRowHeight="15.5"/>
  <cols>
    <col min="2" max="2" width="12.7265625" bestFit="1" customWidth="1"/>
    <col min="3" max="3" width="30" customWidth="1"/>
    <col min="4" max="4" width="29.81640625" customWidth="1"/>
    <col min="5" max="5" width="16.1796875" customWidth="1"/>
    <col min="6" max="6" width="9.81640625" hidden="1" customWidth="1"/>
    <col min="7" max="7" width="10.54296875" bestFit="1" customWidth="1"/>
  </cols>
  <sheetData>
    <row r="1" spans="2:7" ht="16" thickBot="1"/>
    <row r="2" spans="2:7" ht="18.5" thickBot="1">
      <c r="B2" s="209" t="str">
        <f ca="1">MID(CELL("filename",A1),FIND("]",CELL("filename",A1),1)+1,99)</f>
        <v>מספר השאלות</v>
      </c>
      <c r="C2" s="210"/>
      <c r="D2" s="210"/>
      <c r="E2" s="210"/>
      <c r="F2" s="210"/>
      <c r="G2" s="211"/>
    </row>
    <row r="5" spans="2:7" hidden="1"/>
    <row r="6" spans="2:7" hidden="1"/>
    <row r="7" spans="2:7" ht="15.75" hidden="1" customHeight="1"/>
    <row r="8" spans="2:7" ht="15.75" hidden="1" customHeight="1"/>
    <row r="9" spans="2:7" ht="15.75" hidden="1" customHeight="1"/>
    <row r="10" spans="2:7" ht="53.25" hidden="1" customHeight="1"/>
    <row r="11" spans="2:7" hidden="1"/>
    <row r="12" spans="2:7" hidden="1"/>
    <row r="13" spans="2:7" hidden="1"/>
    <row r="14" spans="2:7" hidden="1"/>
    <row r="15" spans="2:7" hidden="1"/>
    <row r="16" spans="2:7" hidden="1"/>
    <row r="18" spans="2:7">
      <c r="B18" s="204" t="str">
        <f>'נתונים לניקוד'!C29</f>
        <v>מספר סידורי</v>
      </c>
      <c r="C18" s="204" t="str">
        <f>'נתונים לניקוד'!D29</f>
        <v>שם המוסד</v>
      </c>
      <c r="D18" s="206" t="str">
        <f ca="1">B2</f>
        <v>מספר השאלות</v>
      </c>
      <c r="E18" s="207"/>
      <c r="F18" s="207"/>
      <c r="G18" s="208"/>
    </row>
    <row r="19" spans="2:7" ht="39.75" customHeight="1">
      <c r="B19" s="205"/>
      <c r="C19" s="205"/>
      <c r="D19" s="2" t="str">
        <f>'נתונים לניקוד'!G30</f>
        <v>כמה השאלות של ספרים מונגשים התקיימו בשנת הערכה?</v>
      </c>
      <c r="E19" s="2" t="s">
        <v>3</v>
      </c>
      <c r="F19" s="2" t="s">
        <v>3</v>
      </c>
      <c r="G19" s="3" t="s">
        <v>4</v>
      </c>
    </row>
    <row r="20" spans="2:7">
      <c r="B20" s="26">
        <f>'תנאי סף'!C31</f>
        <v>1</v>
      </c>
      <c r="C20" s="26" t="str">
        <f>IF('תנאי סף'!Z31='תנאי סף'!$AD$30,"",'תנאי סף'!D31)</f>
        <v>הספריה  המרכזית לעיוורים</v>
      </c>
      <c r="D20" s="27">
        <f>'נתונים לניקוד'!W31</f>
        <v>900092</v>
      </c>
      <c r="E20" s="27">
        <f>D20</f>
        <v>900092</v>
      </c>
      <c r="F20" s="43">
        <f>IFERROR(E20,0)</f>
        <v>900092</v>
      </c>
      <c r="G20" s="69">
        <f>IF($C20="","",(F20/SUM($F$20:$F$79)))</f>
        <v>0.96681790449674754</v>
      </c>
    </row>
    <row r="21" spans="2:7">
      <c r="B21" s="26">
        <f>'תנאי סף'!C32</f>
        <v>2</v>
      </c>
      <c r="C21" s="26" t="str">
        <f>IF('תנאי סף'!Z32='תנאי סף'!$AD$30,"",'תנאי סף'!D32)</f>
        <v>מסיל"ה</v>
      </c>
      <c r="D21" s="27">
        <f>'נתונים לניקוד'!W32</f>
        <v>3348</v>
      </c>
      <c r="E21" s="27">
        <f t="shared" ref="E21:E79" si="0">D21</f>
        <v>3348</v>
      </c>
      <c r="F21" s="43">
        <f t="shared" ref="F21:F79" si="1">IFERROR(E21,0)</f>
        <v>3348</v>
      </c>
      <c r="G21" s="69">
        <f t="shared" ref="G21:G79" si="2">IF($C21="","",(F21/SUM($F$20:$F$79)))</f>
        <v>3.5961949936841021E-3</v>
      </c>
    </row>
    <row r="22" spans="2:7">
      <c r="B22" s="26">
        <f>'תנאי סף'!C33</f>
        <v>3</v>
      </c>
      <c r="C22" s="26" t="str">
        <f>IF('תנאי סף'!Z33='תנאי סף'!$AD$30,"",'תנאי סף'!D33)</f>
        <v>עמותת עלה</v>
      </c>
      <c r="D22" s="27">
        <f>'נתונים לניקוד'!W33</f>
        <v>3557</v>
      </c>
      <c r="E22" s="27">
        <f t="shared" si="0"/>
        <v>3557</v>
      </c>
      <c r="F22" s="43">
        <f t="shared" si="1"/>
        <v>3557</v>
      </c>
      <c r="G22" s="69">
        <f t="shared" si="2"/>
        <v>3.8206886477103797E-3</v>
      </c>
    </row>
    <row r="23" spans="2:7">
      <c r="B23" s="26">
        <f>'תנאי סף'!C34</f>
        <v>4</v>
      </c>
      <c r="C23" s="26" t="str">
        <f>IF('תנאי סף'!Z34='תנאי סף'!$AD$30,"",'תנאי סף'!D34)</f>
        <v>עמותת אלמנארה</v>
      </c>
      <c r="D23" s="27">
        <f>'נתונים לניקוד'!W34</f>
        <v>23987</v>
      </c>
      <c r="E23" s="27">
        <f t="shared" si="0"/>
        <v>23987</v>
      </c>
      <c r="F23" s="43">
        <f t="shared" si="1"/>
        <v>23987</v>
      </c>
      <c r="G23" s="69">
        <f t="shared" si="2"/>
        <v>2.5765211861857991E-2</v>
      </c>
    </row>
    <row r="24" spans="2:7">
      <c r="B24" s="26" t="str">
        <f>'תנאי סף'!C35</f>
        <v/>
      </c>
      <c r="C24" s="26" t="str">
        <f>IF('תנאי סף'!Z35='תנאי סף'!$AD$30,"",'תנאי סף'!D35)</f>
        <v/>
      </c>
      <c r="D24" s="27" t="str">
        <f>'נתונים לניקוד'!W35</f>
        <v/>
      </c>
      <c r="E24" s="27" t="str">
        <f t="shared" si="0"/>
        <v/>
      </c>
      <c r="F24" s="43" t="str">
        <f t="shared" si="1"/>
        <v/>
      </c>
      <c r="G24" s="69" t="str">
        <f t="shared" si="2"/>
        <v/>
      </c>
    </row>
    <row r="25" spans="2:7">
      <c r="B25" s="26" t="str">
        <f>'תנאי סף'!C36</f>
        <v/>
      </c>
      <c r="C25" s="26" t="str">
        <f>IF('תנאי סף'!Z36='תנאי סף'!$AD$30,"",'תנאי סף'!D36)</f>
        <v/>
      </c>
      <c r="D25" s="27" t="str">
        <f>'נתונים לניקוד'!W36</f>
        <v/>
      </c>
      <c r="E25" s="27" t="str">
        <f t="shared" si="0"/>
        <v/>
      </c>
      <c r="F25" s="43" t="str">
        <f t="shared" si="1"/>
        <v/>
      </c>
      <c r="G25" s="69" t="str">
        <f t="shared" si="2"/>
        <v/>
      </c>
    </row>
    <row r="26" spans="2:7">
      <c r="B26" s="26" t="str">
        <f>'תנאי סף'!C37</f>
        <v/>
      </c>
      <c r="C26" s="26" t="str">
        <f>IF('תנאי סף'!Z37='תנאי סף'!$AD$30,"",'תנאי סף'!D37)</f>
        <v/>
      </c>
      <c r="D26" s="27" t="str">
        <f>'נתונים לניקוד'!W37</f>
        <v/>
      </c>
      <c r="E26" s="27" t="str">
        <f t="shared" si="0"/>
        <v/>
      </c>
      <c r="F26" s="43" t="str">
        <f t="shared" si="1"/>
        <v/>
      </c>
      <c r="G26" s="69" t="str">
        <f t="shared" si="2"/>
        <v/>
      </c>
    </row>
    <row r="27" spans="2:7">
      <c r="B27" s="26" t="str">
        <f>'תנאי סף'!C38</f>
        <v/>
      </c>
      <c r="C27" s="26" t="str">
        <f>IF('תנאי סף'!Z38='תנאי סף'!$AD$30,"",'תנאי סף'!D38)</f>
        <v/>
      </c>
      <c r="D27" s="27" t="str">
        <f>'נתונים לניקוד'!W38</f>
        <v/>
      </c>
      <c r="E27" s="27" t="str">
        <f t="shared" si="0"/>
        <v/>
      </c>
      <c r="F27" s="43" t="str">
        <f t="shared" si="1"/>
        <v/>
      </c>
      <c r="G27" s="69" t="str">
        <f t="shared" si="2"/>
        <v/>
      </c>
    </row>
    <row r="28" spans="2:7">
      <c r="B28" s="26" t="str">
        <f>'תנאי סף'!C39</f>
        <v/>
      </c>
      <c r="C28" s="26" t="str">
        <f>IF('תנאי סף'!Z39='תנאי סף'!$AD$30,"",'תנאי סף'!D39)</f>
        <v/>
      </c>
      <c r="D28" s="27" t="str">
        <f>'נתונים לניקוד'!W39</f>
        <v/>
      </c>
      <c r="E28" s="27" t="str">
        <f t="shared" si="0"/>
        <v/>
      </c>
      <c r="F28" s="43" t="str">
        <f t="shared" si="1"/>
        <v/>
      </c>
      <c r="G28" s="69" t="str">
        <f t="shared" si="2"/>
        <v/>
      </c>
    </row>
    <row r="29" spans="2:7">
      <c r="B29" s="26" t="str">
        <f>'תנאי סף'!C40</f>
        <v/>
      </c>
      <c r="C29" s="26" t="str">
        <f>IF('תנאי סף'!Z40='תנאי סף'!$AD$30,"",'תנאי סף'!D40)</f>
        <v/>
      </c>
      <c r="D29" s="27" t="str">
        <f>'נתונים לניקוד'!W40</f>
        <v/>
      </c>
      <c r="E29" s="27" t="str">
        <f t="shared" si="0"/>
        <v/>
      </c>
      <c r="F29" s="43" t="str">
        <f t="shared" si="1"/>
        <v/>
      </c>
      <c r="G29" s="69" t="str">
        <f t="shared" si="2"/>
        <v/>
      </c>
    </row>
    <row r="30" spans="2:7">
      <c r="B30" s="26" t="str">
        <f>'תנאי סף'!C41</f>
        <v/>
      </c>
      <c r="C30" s="26" t="str">
        <f>IF('תנאי סף'!Z41='תנאי סף'!$AD$30,"",'תנאי סף'!D41)</f>
        <v/>
      </c>
      <c r="D30" s="27" t="str">
        <f>'נתונים לניקוד'!W41</f>
        <v/>
      </c>
      <c r="E30" s="27" t="str">
        <f t="shared" si="0"/>
        <v/>
      </c>
      <c r="F30" s="43" t="str">
        <f t="shared" si="1"/>
        <v/>
      </c>
      <c r="G30" s="69" t="str">
        <f t="shared" si="2"/>
        <v/>
      </c>
    </row>
    <row r="31" spans="2:7">
      <c r="B31" s="26" t="str">
        <f>'תנאי סף'!C42</f>
        <v/>
      </c>
      <c r="C31" s="26" t="str">
        <f>IF('תנאי סף'!Z42='תנאי סף'!$AD$30,"",'תנאי סף'!D42)</f>
        <v/>
      </c>
      <c r="D31" s="27" t="str">
        <f>'נתונים לניקוד'!W42</f>
        <v/>
      </c>
      <c r="E31" s="27" t="str">
        <f t="shared" si="0"/>
        <v/>
      </c>
      <c r="F31" s="43" t="str">
        <f t="shared" si="1"/>
        <v/>
      </c>
      <c r="G31" s="69" t="str">
        <f t="shared" si="2"/>
        <v/>
      </c>
    </row>
    <row r="32" spans="2:7">
      <c r="B32" s="26" t="str">
        <f>'תנאי סף'!C43</f>
        <v/>
      </c>
      <c r="C32" s="26" t="str">
        <f>IF('תנאי סף'!Z43='תנאי סף'!$AD$30,"",'תנאי סף'!D43)</f>
        <v/>
      </c>
      <c r="D32" s="27" t="str">
        <f>'נתונים לניקוד'!W43</f>
        <v/>
      </c>
      <c r="E32" s="27" t="str">
        <f t="shared" si="0"/>
        <v/>
      </c>
      <c r="F32" s="43" t="str">
        <f t="shared" si="1"/>
        <v/>
      </c>
      <c r="G32" s="69" t="str">
        <f t="shared" si="2"/>
        <v/>
      </c>
    </row>
    <row r="33" spans="2:7">
      <c r="B33" s="26" t="str">
        <f>'תנאי סף'!C44</f>
        <v/>
      </c>
      <c r="C33" s="26" t="str">
        <f>IF('תנאי סף'!Z44='תנאי סף'!$AD$30,"",'תנאי סף'!D44)</f>
        <v/>
      </c>
      <c r="D33" s="27" t="str">
        <f>'נתונים לניקוד'!W44</f>
        <v/>
      </c>
      <c r="E33" s="27" t="str">
        <f t="shared" si="0"/>
        <v/>
      </c>
      <c r="F33" s="43" t="str">
        <f t="shared" si="1"/>
        <v/>
      </c>
      <c r="G33" s="69" t="str">
        <f t="shared" si="2"/>
        <v/>
      </c>
    </row>
    <row r="34" spans="2:7">
      <c r="B34" s="26" t="str">
        <f>'תנאי סף'!C45</f>
        <v/>
      </c>
      <c r="C34" s="26" t="str">
        <f>IF('תנאי סף'!Z45='תנאי סף'!$AD$30,"",'תנאי סף'!D45)</f>
        <v/>
      </c>
      <c r="D34" s="27" t="str">
        <f>'נתונים לניקוד'!W45</f>
        <v/>
      </c>
      <c r="E34" s="27" t="str">
        <f t="shared" si="0"/>
        <v/>
      </c>
      <c r="F34" s="43" t="str">
        <f t="shared" si="1"/>
        <v/>
      </c>
      <c r="G34" s="69" t="str">
        <f t="shared" si="2"/>
        <v/>
      </c>
    </row>
    <row r="35" spans="2:7">
      <c r="B35" s="26" t="str">
        <f>'תנאי סף'!C46</f>
        <v/>
      </c>
      <c r="C35" s="26" t="str">
        <f>IF('תנאי סף'!Z46='תנאי סף'!$AD$30,"",'תנאי סף'!D46)</f>
        <v/>
      </c>
      <c r="D35" s="27" t="str">
        <f>'נתונים לניקוד'!W46</f>
        <v/>
      </c>
      <c r="E35" s="27" t="str">
        <f t="shared" si="0"/>
        <v/>
      </c>
      <c r="F35" s="43" t="str">
        <f t="shared" si="1"/>
        <v/>
      </c>
      <c r="G35" s="69" t="str">
        <f t="shared" si="2"/>
        <v/>
      </c>
    </row>
    <row r="36" spans="2:7">
      <c r="B36" s="26" t="str">
        <f>'תנאי סף'!C47</f>
        <v/>
      </c>
      <c r="C36" s="26" t="str">
        <f>IF('תנאי סף'!Z47='תנאי סף'!$AD$30,"",'תנאי סף'!D47)</f>
        <v/>
      </c>
      <c r="D36" s="27" t="str">
        <f>'נתונים לניקוד'!W47</f>
        <v/>
      </c>
      <c r="E36" s="27" t="str">
        <f t="shared" si="0"/>
        <v/>
      </c>
      <c r="F36" s="43" t="str">
        <f t="shared" si="1"/>
        <v/>
      </c>
      <c r="G36" s="69" t="str">
        <f t="shared" si="2"/>
        <v/>
      </c>
    </row>
    <row r="37" spans="2:7">
      <c r="B37" s="26" t="str">
        <f>'תנאי סף'!C48</f>
        <v/>
      </c>
      <c r="C37" s="26" t="str">
        <f>IF('תנאי סף'!Z48='תנאי סף'!$AD$30,"",'תנאי סף'!D48)</f>
        <v/>
      </c>
      <c r="D37" s="27" t="str">
        <f>'נתונים לניקוד'!W48</f>
        <v/>
      </c>
      <c r="E37" s="27" t="str">
        <f t="shared" si="0"/>
        <v/>
      </c>
      <c r="F37" s="43" t="str">
        <f t="shared" si="1"/>
        <v/>
      </c>
      <c r="G37" s="69" t="str">
        <f t="shared" si="2"/>
        <v/>
      </c>
    </row>
    <row r="38" spans="2:7">
      <c r="B38" s="26" t="str">
        <f>'תנאי סף'!C49</f>
        <v/>
      </c>
      <c r="C38" s="26" t="str">
        <f>IF('תנאי סף'!Z49='תנאי סף'!$AD$30,"",'תנאי סף'!D49)</f>
        <v/>
      </c>
      <c r="D38" s="27" t="str">
        <f>'נתונים לניקוד'!W49</f>
        <v/>
      </c>
      <c r="E38" s="27" t="str">
        <f t="shared" si="0"/>
        <v/>
      </c>
      <c r="F38" s="43" t="str">
        <f t="shared" si="1"/>
        <v/>
      </c>
      <c r="G38" s="69" t="str">
        <f t="shared" si="2"/>
        <v/>
      </c>
    </row>
    <row r="39" spans="2:7">
      <c r="B39" s="26" t="str">
        <f>'תנאי סף'!C50</f>
        <v/>
      </c>
      <c r="C39" s="26" t="str">
        <f>IF('תנאי סף'!Z50='תנאי סף'!$AD$30,"",'תנאי סף'!D50)</f>
        <v/>
      </c>
      <c r="D39" s="27" t="str">
        <f>'נתונים לניקוד'!W50</f>
        <v/>
      </c>
      <c r="E39" s="27" t="str">
        <f t="shared" si="0"/>
        <v/>
      </c>
      <c r="F39" s="43" t="str">
        <f t="shared" si="1"/>
        <v/>
      </c>
      <c r="G39" s="69" t="str">
        <f t="shared" si="2"/>
        <v/>
      </c>
    </row>
    <row r="40" spans="2:7">
      <c r="B40" s="26" t="str">
        <f>'תנאי סף'!C51</f>
        <v/>
      </c>
      <c r="C40" s="26" t="str">
        <f>IF('תנאי סף'!Z51='תנאי סף'!$AD$30,"",'תנאי סף'!D51)</f>
        <v/>
      </c>
      <c r="D40" s="27" t="str">
        <f>'נתונים לניקוד'!W51</f>
        <v/>
      </c>
      <c r="E40" s="27" t="str">
        <f t="shared" si="0"/>
        <v/>
      </c>
      <c r="F40" s="43" t="str">
        <f t="shared" si="1"/>
        <v/>
      </c>
      <c r="G40" s="69" t="str">
        <f t="shared" si="2"/>
        <v/>
      </c>
    </row>
    <row r="41" spans="2:7">
      <c r="B41" s="26" t="str">
        <f>'תנאי סף'!C52</f>
        <v/>
      </c>
      <c r="C41" s="26" t="str">
        <f>IF('תנאי סף'!Z52='תנאי סף'!$AD$30,"",'תנאי סף'!D52)</f>
        <v/>
      </c>
      <c r="D41" s="27" t="str">
        <f>'נתונים לניקוד'!W52</f>
        <v/>
      </c>
      <c r="E41" s="27" t="str">
        <f t="shared" si="0"/>
        <v/>
      </c>
      <c r="F41" s="43" t="str">
        <f t="shared" si="1"/>
        <v/>
      </c>
      <c r="G41" s="69" t="str">
        <f t="shared" si="2"/>
        <v/>
      </c>
    </row>
    <row r="42" spans="2:7">
      <c r="B42" s="26" t="str">
        <f>'תנאי סף'!C53</f>
        <v/>
      </c>
      <c r="C42" s="26" t="str">
        <f>IF('תנאי סף'!Z53='תנאי סף'!$AD$30,"",'תנאי סף'!D53)</f>
        <v/>
      </c>
      <c r="D42" s="27" t="str">
        <f>'נתונים לניקוד'!W53</f>
        <v/>
      </c>
      <c r="E42" s="27" t="str">
        <f t="shared" si="0"/>
        <v/>
      </c>
      <c r="F42" s="43" t="str">
        <f t="shared" si="1"/>
        <v/>
      </c>
      <c r="G42" s="69" t="str">
        <f t="shared" si="2"/>
        <v/>
      </c>
    </row>
    <row r="43" spans="2:7">
      <c r="B43" s="26" t="str">
        <f>'תנאי סף'!C54</f>
        <v/>
      </c>
      <c r="C43" s="26" t="str">
        <f>IF('תנאי סף'!Z54='תנאי סף'!$AD$30,"",'תנאי סף'!D54)</f>
        <v/>
      </c>
      <c r="D43" s="27" t="str">
        <f>'נתונים לניקוד'!W54</f>
        <v/>
      </c>
      <c r="E43" s="27" t="str">
        <f t="shared" si="0"/>
        <v/>
      </c>
      <c r="F43" s="43" t="str">
        <f t="shared" si="1"/>
        <v/>
      </c>
      <c r="G43" s="69" t="str">
        <f t="shared" si="2"/>
        <v/>
      </c>
    </row>
    <row r="44" spans="2:7">
      <c r="B44" s="26" t="str">
        <f>'תנאי סף'!C55</f>
        <v/>
      </c>
      <c r="C44" s="26" t="str">
        <f>IF('תנאי סף'!Z55='תנאי סף'!$AD$30,"",'תנאי סף'!D55)</f>
        <v/>
      </c>
      <c r="D44" s="27" t="str">
        <f>'נתונים לניקוד'!W55</f>
        <v/>
      </c>
      <c r="E44" s="27" t="str">
        <f t="shared" si="0"/>
        <v/>
      </c>
      <c r="F44" s="43" t="str">
        <f t="shared" si="1"/>
        <v/>
      </c>
      <c r="G44" s="69" t="str">
        <f t="shared" si="2"/>
        <v/>
      </c>
    </row>
    <row r="45" spans="2:7">
      <c r="B45" s="26" t="str">
        <f>'תנאי סף'!C56</f>
        <v/>
      </c>
      <c r="C45" s="26" t="str">
        <f>IF('תנאי סף'!Z56='תנאי סף'!$AD$30,"",'תנאי סף'!D56)</f>
        <v/>
      </c>
      <c r="D45" s="27" t="str">
        <f>'נתונים לניקוד'!W56</f>
        <v/>
      </c>
      <c r="E45" s="27" t="str">
        <f t="shared" si="0"/>
        <v/>
      </c>
      <c r="F45" s="43" t="str">
        <f t="shared" si="1"/>
        <v/>
      </c>
      <c r="G45" s="69" t="str">
        <f t="shared" si="2"/>
        <v/>
      </c>
    </row>
    <row r="46" spans="2:7">
      <c r="B46" s="26" t="str">
        <f>'תנאי סף'!C57</f>
        <v/>
      </c>
      <c r="C46" s="26" t="str">
        <f>IF('תנאי סף'!Z57='תנאי סף'!$AD$30,"",'תנאי סף'!D57)</f>
        <v/>
      </c>
      <c r="D46" s="27" t="str">
        <f>'נתונים לניקוד'!W57</f>
        <v/>
      </c>
      <c r="E46" s="27" t="str">
        <f t="shared" si="0"/>
        <v/>
      </c>
      <c r="F46" s="43" t="str">
        <f t="shared" si="1"/>
        <v/>
      </c>
      <c r="G46" s="69" t="str">
        <f t="shared" si="2"/>
        <v/>
      </c>
    </row>
    <row r="47" spans="2:7">
      <c r="B47" s="26" t="str">
        <f>'תנאי סף'!C58</f>
        <v/>
      </c>
      <c r="C47" s="26" t="str">
        <f>IF('תנאי סף'!Z58='תנאי סף'!$AD$30,"",'תנאי סף'!D58)</f>
        <v/>
      </c>
      <c r="D47" s="27" t="str">
        <f>'נתונים לניקוד'!W58</f>
        <v/>
      </c>
      <c r="E47" s="27" t="str">
        <f t="shared" si="0"/>
        <v/>
      </c>
      <c r="F47" s="43" t="str">
        <f t="shared" si="1"/>
        <v/>
      </c>
      <c r="G47" s="69" t="str">
        <f t="shared" si="2"/>
        <v/>
      </c>
    </row>
    <row r="48" spans="2:7">
      <c r="B48" s="26" t="str">
        <f>'תנאי סף'!C59</f>
        <v/>
      </c>
      <c r="C48" s="26" t="str">
        <f>IF('תנאי סף'!Z59='תנאי סף'!$AD$30,"",'תנאי סף'!D59)</f>
        <v/>
      </c>
      <c r="D48" s="27" t="str">
        <f>'נתונים לניקוד'!W59</f>
        <v/>
      </c>
      <c r="E48" s="27" t="str">
        <f t="shared" si="0"/>
        <v/>
      </c>
      <c r="F48" s="43" t="str">
        <f t="shared" si="1"/>
        <v/>
      </c>
      <c r="G48" s="69" t="str">
        <f t="shared" si="2"/>
        <v/>
      </c>
    </row>
    <row r="49" spans="2:7">
      <c r="B49" s="26" t="str">
        <f>'תנאי סף'!C60</f>
        <v/>
      </c>
      <c r="C49" s="26" t="str">
        <f>IF('תנאי סף'!Z60='תנאי סף'!$AD$30,"",'תנאי סף'!D60)</f>
        <v/>
      </c>
      <c r="D49" s="27" t="str">
        <f>'נתונים לניקוד'!W60</f>
        <v/>
      </c>
      <c r="E49" s="27" t="str">
        <f t="shared" si="0"/>
        <v/>
      </c>
      <c r="F49" s="43" t="str">
        <f t="shared" si="1"/>
        <v/>
      </c>
      <c r="G49" s="69" t="str">
        <f t="shared" si="2"/>
        <v/>
      </c>
    </row>
    <row r="50" spans="2:7">
      <c r="B50" s="26" t="str">
        <f>'תנאי סף'!C61</f>
        <v/>
      </c>
      <c r="C50" s="26" t="str">
        <f>IF('תנאי סף'!Z61='תנאי סף'!$AD$30,"",'תנאי סף'!D61)</f>
        <v/>
      </c>
      <c r="D50" s="27" t="str">
        <f>'נתונים לניקוד'!W61</f>
        <v/>
      </c>
      <c r="E50" s="27" t="str">
        <f t="shared" si="0"/>
        <v/>
      </c>
      <c r="F50" s="43" t="str">
        <f t="shared" si="1"/>
        <v/>
      </c>
      <c r="G50" s="69" t="str">
        <f t="shared" si="2"/>
        <v/>
      </c>
    </row>
    <row r="51" spans="2:7">
      <c r="B51" s="26" t="str">
        <f>'תנאי סף'!C62</f>
        <v/>
      </c>
      <c r="C51" s="26" t="str">
        <f>IF('תנאי סף'!Z62='תנאי סף'!$AD$30,"",'תנאי סף'!D62)</f>
        <v/>
      </c>
      <c r="D51" s="27" t="str">
        <f>'נתונים לניקוד'!W62</f>
        <v/>
      </c>
      <c r="E51" s="27" t="str">
        <f t="shared" si="0"/>
        <v/>
      </c>
      <c r="F51" s="43" t="str">
        <f t="shared" si="1"/>
        <v/>
      </c>
      <c r="G51" s="69" t="str">
        <f t="shared" si="2"/>
        <v/>
      </c>
    </row>
    <row r="52" spans="2:7">
      <c r="B52" s="26" t="str">
        <f>'תנאי סף'!C63</f>
        <v/>
      </c>
      <c r="C52" s="26" t="str">
        <f>IF('תנאי סף'!Z63='תנאי סף'!$AD$30,"",'תנאי סף'!D63)</f>
        <v/>
      </c>
      <c r="D52" s="27" t="str">
        <f>'נתונים לניקוד'!W63</f>
        <v/>
      </c>
      <c r="E52" s="27" t="str">
        <f t="shared" si="0"/>
        <v/>
      </c>
      <c r="F52" s="43" t="str">
        <f t="shared" si="1"/>
        <v/>
      </c>
      <c r="G52" s="69" t="str">
        <f t="shared" si="2"/>
        <v/>
      </c>
    </row>
    <row r="53" spans="2:7">
      <c r="B53" s="26" t="str">
        <f>'תנאי סף'!C64</f>
        <v/>
      </c>
      <c r="C53" s="26" t="str">
        <f>IF('תנאי סף'!Z64='תנאי סף'!$AD$30,"",'תנאי סף'!D64)</f>
        <v/>
      </c>
      <c r="D53" s="27" t="str">
        <f>'נתונים לניקוד'!W64</f>
        <v/>
      </c>
      <c r="E53" s="27" t="str">
        <f t="shared" si="0"/>
        <v/>
      </c>
      <c r="F53" s="43" t="str">
        <f t="shared" si="1"/>
        <v/>
      </c>
      <c r="G53" s="69" t="str">
        <f t="shared" si="2"/>
        <v/>
      </c>
    </row>
    <row r="54" spans="2:7">
      <c r="B54" s="26" t="str">
        <f>'תנאי סף'!C65</f>
        <v/>
      </c>
      <c r="C54" s="26" t="str">
        <f>IF('תנאי סף'!Z65='תנאי סף'!$AD$30,"",'תנאי סף'!D65)</f>
        <v/>
      </c>
      <c r="D54" s="27" t="str">
        <f>'נתונים לניקוד'!W65</f>
        <v/>
      </c>
      <c r="E54" s="27" t="str">
        <f t="shared" si="0"/>
        <v/>
      </c>
      <c r="F54" s="43" t="str">
        <f t="shared" si="1"/>
        <v/>
      </c>
      <c r="G54" s="69" t="str">
        <f t="shared" si="2"/>
        <v/>
      </c>
    </row>
    <row r="55" spans="2:7">
      <c r="B55" s="26" t="str">
        <f>'תנאי סף'!C66</f>
        <v/>
      </c>
      <c r="C55" s="26" t="str">
        <f>IF('תנאי סף'!Z66='תנאי סף'!$AD$30,"",'תנאי סף'!D66)</f>
        <v/>
      </c>
      <c r="D55" s="27" t="str">
        <f>'נתונים לניקוד'!W66</f>
        <v/>
      </c>
      <c r="E55" s="27" t="str">
        <f t="shared" si="0"/>
        <v/>
      </c>
      <c r="F55" s="43" t="str">
        <f t="shared" si="1"/>
        <v/>
      </c>
      <c r="G55" s="69" t="str">
        <f t="shared" si="2"/>
        <v/>
      </c>
    </row>
    <row r="56" spans="2:7">
      <c r="B56" s="26" t="str">
        <f>'תנאי סף'!C67</f>
        <v/>
      </c>
      <c r="C56" s="26" t="str">
        <f>IF('תנאי סף'!Z67='תנאי סף'!$AD$30,"",'תנאי סף'!D67)</f>
        <v/>
      </c>
      <c r="D56" s="27" t="str">
        <f>'נתונים לניקוד'!W67</f>
        <v/>
      </c>
      <c r="E56" s="27" t="str">
        <f t="shared" si="0"/>
        <v/>
      </c>
      <c r="F56" s="43" t="str">
        <f t="shared" si="1"/>
        <v/>
      </c>
      <c r="G56" s="69" t="str">
        <f t="shared" si="2"/>
        <v/>
      </c>
    </row>
    <row r="57" spans="2:7">
      <c r="B57" s="26" t="str">
        <f>'תנאי סף'!C68</f>
        <v/>
      </c>
      <c r="C57" s="26" t="str">
        <f>IF('תנאי סף'!Z68='תנאי סף'!$AD$30,"",'תנאי סף'!D68)</f>
        <v/>
      </c>
      <c r="D57" s="27" t="str">
        <f>'נתונים לניקוד'!W68</f>
        <v/>
      </c>
      <c r="E57" s="27" t="str">
        <f t="shared" si="0"/>
        <v/>
      </c>
      <c r="F57" s="43" t="str">
        <f t="shared" si="1"/>
        <v/>
      </c>
      <c r="G57" s="69" t="str">
        <f t="shared" si="2"/>
        <v/>
      </c>
    </row>
    <row r="58" spans="2:7">
      <c r="B58" s="26" t="str">
        <f>'תנאי סף'!C69</f>
        <v/>
      </c>
      <c r="C58" s="26" t="str">
        <f>IF('תנאי סף'!Z69='תנאי סף'!$AD$30,"",'תנאי סף'!D69)</f>
        <v/>
      </c>
      <c r="D58" s="27" t="str">
        <f>'נתונים לניקוד'!W69</f>
        <v/>
      </c>
      <c r="E58" s="27" t="str">
        <f t="shared" si="0"/>
        <v/>
      </c>
      <c r="F58" s="43" t="str">
        <f t="shared" si="1"/>
        <v/>
      </c>
      <c r="G58" s="69" t="str">
        <f t="shared" si="2"/>
        <v/>
      </c>
    </row>
    <row r="59" spans="2:7">
      <c r="B59" s="26" t="str">
        <f>'תנאי סף'!C70</f>
        <v/>
      </c>
      <c r="C59" s="26" t="str">
        <f>IF('תנאי סף'!Z70='תנאי סף'!$AD$30,"",'תנאי סף'!D70)</f>
        <v/>
      </c>
      <c r="D59" s="27" t="str">
        <f>'נתונים לניקוד'!W70</f>
        <v/>
      </c>
      <c r="E59" s="27" t="str">
        <f t="shared" si="0"/>
        <v/>
      </c>
      <c r="F59" s="43" t="str">
        <f t="shared" si="1"/>
        <v/>
      </c>
      <c r="G59" s="69" t="str">
        <f t="shared" si="2"/>
        <v/>
      </c>
    </row>
    <row r="60" spans="2:7">
      <c r="B60" s="26" t="str">
        <f>'תנאי סף'!C71</f>
        <v/>
      </c>
      <c r="C60" s="26" t="str">
        <f>IF('תנאי סף'!Z71='תנאי סף'!$AD$30,"",'תנאי סף'!D71)</f>
        <v/>
      </c>
      <c r="D60" s="27" t="str">
        <f>'נתונים לניקוד'!W71</f>
        <v/>
      </c>
      <c r="E60" s="27" t="str">
        <f t="shared" si="0"/>
        <v/>
      </c>
      <c r="F60" s="43" t="str">
        <f t="shared" si="1"/>
        <v/>
      </c>
      <c r="G60" s="69" t="str">
        <f t="shared" si="2"/>
        <v/>
      </c>
    </row>
    <row r="61" spans="2:7">
      <c r="B61" s="26" t="str">
        <f>'תנאי סף'!C72</f>
        <v/>
      </c>
      <c r="C61" s="26" t="str">
        <f>IF('תנאי סף'!Z72='תנאי סף'!$AD$30,"",'תנאי סף'!D72)</f>
        <v/>
      </c>
      <c r="D61" s="27" t="str">
        <f>'נתונים לניקוד'!W72</f>
        <v/>
      </c>
      <c r="E61" s="27" t="str">
        <f t="shared" si="0"/>
        <v/>
      </c>
      <c r="F61" s="43" t="str">
        <f t="shared" si="1"/>
        <v/>
      </c>
      <c r="G61" s="69" t="str">
        <f t="shared" si="2"/>
        <v/>
      </c>
    </row>
    <row r="62" spans="2:7">
      <c r="B62" s="26" t="str">
        <f>'תנאי סף'!C73</f>
        <v/>
      </c>
      <c r="C62" s="26" t="str">
        <f>IF('תנאי סף'!Z73='תנאי סף'!$AD$30,"",'תנאי סף'!D73)</f>
        <v/>
      </c>
      <c r="D62" s="27" t="str">
        <f>'נתונים לניקוד'!W73</f>
        <v/>
      </c>
      <c r="E62" s="27" t="str">
        <f t="shared" si="0"/>
        <v/>
      </c>
      <c r="F62" s="43" t="str">
        <f t="shared" si="1"/>
        <v/>
      </c>
      <c r="G62" s="69" t="str">
        <f t="shared" si="2"/>
        <v/>
      </c>
    </row>
    <row r="63" spans="2:7">
      <c r="B63" s="26" t="str">
        <f>'תנאי סף'!C74</f>
        <v/>
      </c>
      <c r="C63" s="26" t="str">
        <f>IF('תנאי סף'!Z74='תנאי סף'!$AD$30,"",'תנאי סף'!D74)</f>
        <v/>
      </c>
      <c r="D63" s="27" t="str">
        <f>'נתונים לניקוד'!W74</f>
        <v/>
      </c>
      <c r="E63" s="27" t="str">
        <f t="shared" si="0"/>
        <v/>
      </c>
      <c r="F63" s="43" t="str">
        <f t="shared" si="1"/>
        <v/>
      </c>
      <c r="G63" s="69" t="str">
        <f t="shared" si="2"/>
        <v/>
      </c>
    </row>
    <row r="64" spans="2:7">
      <c r="B64" s="26" t="str">
        <f>'תנאי סף'!C75</f>
        <v/>
      </c>
      <c r="C64" s="26" t="str">
        <f>IF('תנאי סף'!Z75='תנאי סף'!$AD$30,"",'תנאי סף'!D75)</f>
        <v/>
      </c>
      <c r="D64" s="27" t="str">
        <f>'נתונים לניקוד'!W75</f>
        <v/>
      </c>
      <c r="E64" s="27" t="str">
        <f t="shared" si="0"/>
        <v/>
      </c>
      <c r="F64" s="43" t="str">
        <f t="shared" si="1"/>
        <v/>
      </c>
      <c r="G64" s="69" t="str">
        <f t="shared" si="2"/>
        <v/>
      </c>
    </row>
    <row r="65" spans="2:7">
      <c r="B65" s="26" t="str">
        <f>'תנאי סף'!C76</f>
        <v/>
      </c>
      <c r="C65" s="26" t="str">
        <f>IF('תנאי סף'!Z76='תנאי סף'!$AD$30,"",'תנאי סף'!D76)</f>
        <v/>
      </c>
      <c r="D65" s="27" t="str">
        <f>'נתונים לניקוד'!W76</f>
        <v/>
      </c>
      <c r="E65" s="27" t="str">
        <f t="shared" si="0"/>
        <v/>
      </c>
      <c r="F65" s="43" t="str">
        <f t="shared" si="1"/>
        <v/>
      </c>
      <c r="G65" s="69" t="str">
        <f t="shared" si="2"/>
        <v/>
      </c>
    </row>
    <row r="66" spans="2:7">
      <c r="B66" s="26" t="str">
        <f>'תנאי סף'!C77</f>
        <v/>
      </c>
      <c r="C66" s="26" t="str">
        <f>IF('תנאי סף'!Z77='תנאי סף'!$AD$30,"",'תנאי סף'!D77)</f>
        <v/>
      </c>
      <c r="D66" s="27" t="str">
        <f>'נתונים לניקוד'!W77</f>
        <v/>
      </c>
      <c r="E66" s="27" t="str">
        <f t="shared" si="0"/>
        <v/>
      </c>
      <c r="F66" s="43" t="str">
        <f t="shared" si="1"/>
        <v/>
      </c>
      <c r="G66" s="69" t="str">
        <f t="shared" si="2"/>
        <v/>
      </c>
    </row>
    <row r="67" spans="2:7">
      <c r="B67" s="26" t="str">
        <f>'תנאי סף'!C78</f>
        <v/>
      </c>
      <c r="C67" s="26" t="str">
        <f>IF('תנאי סף'!Z78='תנאי סף'!$AD$30,"",'תנאי סף'!D78)</f>
        <v/>
      </c>
      <c r="D67" s="27" t="str">
        <f>'נתונים לניקוד'!W78</f>
        <v/>
      </c>
      <c r="E67" s="27" t="str">
        <f t="shared" si="0"/>
        <v/>
      </c>
      <c r="F67" s="43" t="str">
        <f t="shared" si="1"/>
        <v/>
      </c>
      <c r="G67" s="69" t="str">
        <f t="shared" si="2"/>
        <v/>
      </c>
    </row>
    <row r="68" spans="2:7">
      <c r="B68" s="26" t="str">
        <f>'תנאי סף'!C79</f>
        <v/>
      </c>
      <c r="C68" s="26" t="str">
        <f>IF('תנאי סף'!Z79='תנאי סף'!$AD$30,"",'תנאי סף'!D79)</f>
        <v/>
      </c>
      <c r="D68" s="27" t="str">
        <f>'נתונים לניקוד'!W79</f>
        <v/>
      </c>
      <c r="E68" s="27" t="str">
        <f t="shared" si="0"/>
        <v/>
      </c>
      <c r="F68" s="43" t="str">
        <f t="shared" si="1"/>
        <v/>
      </c>
      <c r="G68" s="69" t="str">
        <f t="shared" si="2"/>
        <v/>
      </c>
    </row>
    <row r="69" spans="2:7">
      <c r="B69" s="26" t="str">
        <f>'תנאי סף'!C80</f>
        <v/>
      </c>
      <c r="C69" s="26" t="str">
        <f>IF('תנאי סף'!Z80='תנאי סף'!$AD$30,"",'תנאי סף'!D80)</f>
        <v/>
      </c>
      <c r="D69" s="27" t="str">
        <f>'נתונים לניקוד'!W80</f>
        <v/>
      </c>
      <c r="E69" s="27" t="str">
        <f t="shared" si="0"/>
        <v/>
      </c>
      <c r="F69" s="43" t="str">
        <f t="shared" si="1"/>
        <v/>
      </c>
      <c r="G69" s="69" t="str">
        <f t="shared" si="2"/>
        <v/>
      </c>
    </row>
    <row r="70" spans="2:7">
      <c r="B70" s="26" t="str">
        <f>'תנאי סף'!C81</f>
        <v/>
      </c>
      <c r="C70" s="26" t="str">
        <f>IF('תנאי סף'!Z81='תנאי סף'!$AD$30,"",'תנאי סף'!D81)</f>
        <v/>
      </c>
      <c r="D70" s="27" t="str">
        <f>'נתונים לניקוד'!W81</f>
        <v/>
      </c>
      <c r="E70" s="27" t="str">
        <f t="shared" si="0"/>
        <v/>
      </c>
      <c r="F70" s="43" t="str">
        <f t="shared" si="1"/>
        <v/>
      </c>
      <c r="G70" s="69" t="str">
        <f t="shared" si="2"/>
        <v/>
      </c>
    </row>
    <row r="71" spans="2:7">
      <c r="B71" s="26" t="str">
        <f>'תנאי סף'!C82</f>
        <v/>
      </c>
      <c r="C71" s="26" t="str">
        <f>IF('תנאי סף'!Z82='תנאי סף'!$AD$30,"",'תנאי סף'!D82)</f>
        <v/>
      </c>
      <c r="D71" s="27" t="str">
        <f>'נתונים לניקוד'!W82</f>
        <v/>
      </c>
      <c r="E71" s="27" t="str">
        <f t="shared" si="0"/>
        <v/>
      </c>
      <c r="F71" s="43" t="str">
        <f t="shared" si="1"/>
        <v/>
      </c>
      <c r="G71" s="69" t="str">
        <f t="shared" si="2"/>
        <v/>
      </c>
    </row>
    <row r="72" spans="2:7">
      <c r="B72" s="26" t="str">
        <f>'תנאי סף'!C83</f>
        <v/>
      </c>
      <c r="C72" s="26" t="str">
        <f>IF('תנאי סף'!Z83='תנאי סף'!$AD$30,"",'תנאי סף'!D83)</f>
        <v/>
      </c>
      <c r="D72" s="27" t="str">
        <f>'נתונים לניקוד'!W83</f>
        <v/>
      </c>
      <c r="E72" s="27" t="str">
        <f t="shared" si="0"/>
        <v/>
      </c>
      <c r="F72" s="43" t="str">
        <f t="shared" si="1"/>
        <v/>
      </c>
      <c r="G72" s="69" t="str">
        <f t="shared" si="2"/>
        <v/>
      </c>
    </row>
    <row r="73" spans="2:7">
      <c r="B73" s="26" t="str">
        <f>'תנאי סף'!C84</f>
        <v/>
      </c>
      <c r="C73" s="26" t="str">
        <f>IF('תנאי סף'!Z84='תנאי סף'!$AD$30,"",'תנאי סף'!D84)</f>
        <v/>
      </c>
      <c r="D73" s="27" t="str">
        <f>'נתונים לניקוד'!W84</f>
        <v/>
      </c>
      <c r="E73" s="27" t="str">
        <f t="shared" si="0"/>
        <v/>
      </c>
      <c r="F73" s="43" t="str">
        <f t="shared" si="1"/>
        <v/>
      </c>
      <c r="G73" s="69" t="str">
        <f t="shared" si="2"/>
        <v/>
      </c>
    </row>
    <row r="74" spans="2:7">
      <c r="B74" s="26" t="str">
        <f>'תנאי סף'!C85</f>
        <v/>
      </c>
      <c r="C74" s="26" t="str">
        <f>IF('תנאי סף'!Z85='תנאי סף'!$AD$30,"",'תנאי סף'!D85)</f>
        <v/>
      </c>
      <c r="D74" s="27" t="str">
        <f>'נתונים לניקוד'!W85</f>
        <v/>
      </c>
      <c r="E74" s="27" t="str">
        <f t="shared" si="0"/>
        <v/>
      </c>
      <c r="F74" s="43" t="str">
        <f t="shared" si="1"/>
        <v/>
      </c>
      <c r="G74" s="69" t="str">
        <f t="shared" si="2"/>
        <v/>
      </c>
    </row>
    <row r="75" spans="2:7">
      <c r="B75" s="26" t="str">
        <f>'תנאי סף'!C86</f>
        <v/>
      </c>
      <c r="C75" s="26" t="str">
        <f>IF('תנאי סף'!Z86='תנאי סף'!$AD$30,"",'תנאי סף'!D86)</f>
        <v/>
      </c>
      <c r="D75" s="27" t="str">
        <f>'נתונים לניקוד'!W86</f>
        <v/>
      </c>
      <c r="E75" s="27" t="str">
        <f t="shared" si="0"/>
        <v/>
      </c>
      <c r="F75" s="43" t="str">
        <f t="shared" si="1"/>
        <v/>
      </c>
      <c r="G75" s="69" t="str">
        <f t="shared" si="2"/>
        <v/>
      </c>
    </row>
    <row r="76" spans="2:7">
      <c r="B76" s="26" t="str">
        <f>'תנאי סף'!C87</f>
        <v/>
      </c>
      <c r="C76" s="26" t="str">
        <f>IF('תנאי סף'!Z87='תנאי סף'!$AD$30,"",'תנאי סף'!D87)</f>
        <v/>
      </c>
      <c r="D76" s="27" t="str">
        <f>'נתונים לניקוד'!W87</f>
        <v/>
      </c>
      <c r="E76" s="27" t="str">
        <f t="shared" si="0"/>
        <v/>
      </c>
      <c r="F76" s="43" t="str">
        <f t="shared" si="1"/>
        <v/>
      </c>
      <c r="G76" s="69" t="str">
        <f t="shared" si="2"/>
        <v/>
      </c>
    </row>
    <row r="77" spans="2:7">
      <c r="B77" s="26" t="str">
        <f>'תנאי סף'!C88</f>
        <v/>
      </c>
      <c r="C77" s="26" t="str">
        <f>IF('תנאי סף'!Z88='תנאי סף'!$AD$30,"",'תנאי סף'!D88)</f>
        <v/>
      </c>
      <c r="D77" s="27" t="str">
        <f>'נתונים לניקוד'!W88</f>
        <v/>
      </c>
      <c r="E77" s="27" t="str">
        <f t="shared" si="0"/>
        <v/>
      </c>
      <c r="F77" s="43" t="str">
        <f t="shared" si="1"/>
        <v/>
      </c>
      <c r="G77" s="69" t="str">
        <f t="shared" si="2"/>
        <v/>
      </c>
    </row>
    <row r="78" spans="2:7">
      <c r="B78" s="26" t="str">
        <f>'תנאי סף'!C89</f>
        <v/>
      </c>
      <c r="C78" s="26" t="str">
        <f>IF('תנאי סף'!Z89='תנאי סף'!$AD$30,"",'תנאי סף'!D89)</f>
        <v/>
      </c>
      <c r="D78" s="27" t="str">
        <f>'נתונים לניקוד'!W89</f>
        <v/>
      </c>
      <c r="E78" s="27" t="str">
        <f t="shared" si="0"/>
        <v/>
      </c>
      <c r="F78" s="43" t="str">
        <f t="shared" si="1"/>
        <v/>
      </c>
      <c r="G78" s="69" t="str">
        <f t="shared" si="2"/>
        <v/>
      </c>
    </row>
    <row r="79" spans="2:7">
      <c r="B79" s="26" t="str">
        <f>'תנאי סף'!C90</f>
        <v/>
      </c>
      <c r="C79" s="26" t="str">
        <f>IF('תנאי סף'!Z90='תנאי סף'!$AD$30,"",'תנאי סף'!D90)</f>
        <v/>
      </c>
      <c r="D79" s="27" t="str">
        <f>'נתונים לניקוד'!W90</f>
        <v/>
      </c>
      <c r="E79" s="27" t="str">
        <f t="shared" si="0"/>
        <v/>
      </c>
      <c r="F79" s="43" t="str">
        <f t="shared" si="1"/>
        <v/>
      </c>
      <c r="G79" s="69" t="str">
        <f t="shared" si="2"/>
        <v/>
      </c>
    </row>
  </sheetData>
  <sheetProtection algorithmName="SHA-512" hashValue="ad5gQrenEE1h/9eqYYltu8axTb4mmVvJH+kgBuEk1uRF5TX2SAhbTI2Hiav7nYxEuFz2wGxgpKFV95390YHLZw==" saltValue="+9/xdYeztQFGYCugK82XyA==" spinCount="100000" sheet="1" scenarios="1" formatColumns="0" formatRows="0"/>
  <mergeCells count="4">
    <mergeCell ref="B2:G2"/>
    <mergeCell ref="B18:B19"/>
    <mergeCell ref="C18:C19"/>
    <mergeCell ref="D18:G18"/>
  </mergeCells>
  <conditionalFormatting sqref="B20:E79">
    <cfRule type="notContainsBlanks" dxfId="69" priority="3">
      <formula>LEN(TRIM(B20))&gt;0</formula>
    </cfRule>
  </conditionalFormatting>
  <conditionalFormatting sqref="B20:G79">
    <cfRule type="containsErrors" dxfId="68" priority="2">
      <formula>ISERROR(B20)</formula>
    </cfRule>
  </conditionalFormatting>
  <conditionalFormatting sqref="D20:D79">
    <cfRule type="containsText" dxfId="67" priority="1" operator="containsText" text="הזנה שגויה או חסרה">
      <formula>NOT(ISERROR(SEARCH("הזנה שגויה או חסרה",D20)))</formula>
    </cfRule>
  </conditionalFormatting>
  <conditionalFormatting sqref="G20:G79">
    <cfRule type="notContainsBlanks" dxfId="66" priority="7">
      <formula>LEN(TRIM(G20))&gt;0</formula>
    </cfRule>
  </conditionalFormatting>
  <pageMargins left="0.70866141732283472" right="0.70866141732283472" top="0.74803149606299213" bottom="0.74803149606299213" header="0.31496062992125984" footer="0.31496062992125984"/>
  <pageSetup paperSize="9" scale="50" orientation="landscape" r:id="rId1"/>
  <headerFooter>
    <oddFooter>&amp;C&amp;"David,מודגש"א. חפץ ושות'
ייעוץ כלכלי</oddFooter>
  </headerFooter>
  <rowBreaks count="1" manualBreakCount="1">
    <brk id="4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8">
    <tabColor theme="6" tint="0.39997558519241921"/>
  </sheetPr>
  <dimension ref="B1:G79"/>
  <sheetViews>
    <sheetView rightToLeft="1" view="pageBreakPreview" zoomScale="150" zoomScaleNormal="80" zoomScaleSheetLayoutView="150" workbookViewId="0">
      <pane xSplit="3" ySplit="19" topLeftCell="D20" activePane="bottomRight" state="frozen"/>
      <selection activeCell="K33" sqref="K33"/>
      <selection pane="topRight" activeCell="K33" sqref="K33"/>
      <selection pane="bottomLeft" activeCell="K33" sqref="K33"/>
      <selection pane="bottomRight" activeCell="K33" sqref="K33"/>
    </sheetView>
  </sheetViews>
  <sheetFormatPr defaultRowHeight="15.5"/>
  <cols>
    <col min="2" max="2" width="12.7265625" bestFit="1" customWidth="1"/>
    <col min="3" max="3" width="30" customWidth="1"/>
    <col min="4" max="4" width="29.81640625" customWidth="1"/>
    <col min="5" max="5" width="16.1796875" customWidth="1"/>
    <col min="6" max="6" width="9.81640625" hidden="1" customWidth="1"/>
    <col min="7" max="7" width="10.54296875" bestFit="1" customWidth="1"/>
  </cols>
  <sheetData>
    <row r="1" spans="2:7" ht="16" thickBot="1"/>
    <row r="2" spans="2:7" ht="18.5" thickBot="1">
      <c r="B2" s="209" t="str">
        <f ca="1">MID(CELL("filename",A1),FIND("]",CELL("filename",A1),1)+1,99)</f>
        <v>מספר ספרים מונגשים במלאי</v>
      </c>
      <c r="C2" s="210"/>
      <c r="D2" s="210"/>
      <c r="E2" s="210"/>
      <c r="F2" s="210"/>
      <c r="G2" s="211"/>
    </row>
    <row r="5" spans="2:7" hidden="1"/>
    <row r="6" spans="2:7" hidden="1"/>
    <row r="7" spans="2:7" ht="15.75" hidden="1" customHeight="1"/>
    <row r="8" spans="2:7" ht="15.75" hidden="1" customHeight="1"/>
    <row r="9" spans="2:7" ht="15.75" hidden="1" customHeight="1"/>
    <row r="10" spans="2:7" ht="53.25" hidden="1" customHeight="1"/>
    <row r="11" spans="2:7" hidden="1"/>
    <row r="12" spans="2:7" hidden="1"/>
    <row r="13" spans="2:7" hidden="1"/>
    <row r="14" spans="2:7" hidden="1"/>
    <row r="15" spans="2:7" hidden="1"/>
    <row r="16" spans="2:7" hidden="1"/>
    <row r="18" spans="2:7">
      <c r="B18" s="204" t="str">
        <f>'נתונים לניקוד'!C29</f>
        <v>מספר סידורי</v>
      </c>
      <c r="C18" s="204" t="str">
        <f>'נתונים לניקוד'!D29</f>
        <v>שם המוסד</v>
      </c>
      <c r="D18" s="206" t="str">
        <f ca="1">B2</f>
        <v>מספר ספרים מונגשים במלאי</v>
      </c>
      <c r="E18" s="207"/>
      <c r="F18" s="207"/>
      <c r="G18" s="208"/>
    </row>
    <row r="19" spans="2:7" ht="39" customHeight="1">
      <c r="B19" s="205"/>
      <c r="C19" s="205"/>
      <c r="D19" s="2" t="str">
        <f>'נתונים לניקוד'!H30</f>
        <v>כמה כותרים מונגשים ברשות הספרייה?</v>
      </c>
      <c r="E19" s="2" t="s">
        <v>3</v>
      </c>
      <c r="F19" s="2" t="s">
        <v>3</v>
      </c>
      <c r="G19" s="3" t="s">
        <v>4</v>
      </c>
    </row>
    <row r="20" spans="2:7">
      <c r="B20" s="26">
        <f>'תנאי סף'!C31</f>
        <v>1</v>
      </c>
      <c r="C20" s="26" t="str">
        <f>IF('תנאי סף'!Z31='תנאי סף'!$AD$30,"",'תנאי סף'!D31)</f>
        <v>הספריה  המרכזית לעיוורים</v>
      </c>
      <c r="D20" s="27">
        <f>'נתונים לניקוד'!X31</f>
        <v>43807</v>
      </c>
      <c r="E20" s="27">
        <f>D20</f>
        <v>43807</v>
      </c>
      <c r="F20" s="43">
        <f>IFERROR(E20,0)</f>
        <v>43807</v>
      </c>
      <c r="G20" s="69">
        <f>IF($C20="","",(F20/SUM($F$20:$F$79)))</f>
        <v>0.61130027071530235</v>
      </c>
    </row>
    <row r="21" spans="2:7">
      <c r="B21" s="26">
        <f>'תנאי סף'!C32</f>
        <v>2</v>
      </c>
      <c r="C21" s="26" t="str">
        <f>IF('תנאי סף'!Z32='תנאי סף'!$AD$30,"",'תנאי סף'!D32)</f>
        <v>מסיל"ה</v>
      </c>
      <c r="D21" s="27">
        <f>'נתונים לניקוד'!X32</f>
        <v>6701</v>
      </c>
      <c r="E21" s="27">
        <f t="shared" ref="E21:E79" si="0">D21</f>
        <v>6701</v>
      </c>
      <c r="F21" s="43">
        <f t="shared" ref="F21:F79" si="1">IFERROR(E21,0)</f>
        <v>6701</v>
      </c>
      <c r="G21" s="69">
        <f t="shared" ref="G21:G79" si="2">IF($C21="","",(F21/SUM($F$20:$F$79)))</f>
        <v>9.3508414501409398E-2</v>
      </c>
    </row>
    <row r="22" spans="2:7">
      <c r="B22" s="26">
        <f>'תנאי סף'!C33</f>
        <v>3</v>
      </c>
      <c r="C22" s="26" t="str">
        <f>IF('תנאי סף'!Z33='תנאי סף'!$AD$30,"",'תנאי סף'!D33)</f>
        <v>עמותת עלה</v>
      </c>
      <c r="D22" s="27">
        <f>'נתונים לניקוד'!X33</f>
        <v>6541</v>
      </c>
      <c r="E22" s="27">
        <f t="shared" si="0"/>
        <v>6541</v>
      </c>
      <c r="F22" s="43">
        <f t="shared" si="1"/>
        <v>6541</v>
      </c>
      <c r="G22" s="69">
        <f t="shared" si="2"/>
        <v>9.1275710976528701E-2</v>
      </c>
    </row>
    <row r="23" spans="2:7">
      <c r="B23" s="26">
        <f>'תנאי סף'!C34</f>
        <v>4</v>
      </c>
      <c r="C23" s="26" t="str">
        <f>IF('תנאי סף'!Z34='תנאי סף'!$AD$30,"",'תנאי סף'!D34)</f>
        <v>עמותת אלמנארה</v>
      </c>
      <c r="D23" s="27">
        <f>'נתונים לניקוד'!X34</f>
        <v>14613</v>
      </c>
      <c r="E23" s="27">
        <f t="shared" si="0"/>
        <v>14613</v>
      </c>
      <c r="F23" s="43">
        <f t="shared" si="1"/>
        <v>14613</v>
      </c>
      <c r="G23" s="69">
        <f t="shared" si="2"/>
        <v>0.20391560380675952</v>
      </c>
    </row>
    <row r="24" spans="2:7">
      <c r="B24" s="26" t="str">
        <f>'תנאי סף'!C35</f>
        <v/>
      </c>
      <c r="C24" s="26" t="str">
        <f>IF('תנאי סף'!Z35='תנאי סף'!$AD$30,"",'תנאי סף'!D35)</f>
        <v/>
      </c>
      <c r="D24" s="27" t="str">
        <f>'נתונים לניקוד'!X35</f>
        <v/>
      </c>
      <c r="E24" s="27" t="str">
        <f t="shared" si="0"/>
        <v/>
      </c>
      <c r="F24" s="43" t="str">
        <f t="shared" si="1"/>
        <v/>
      </c>
      <c r="G24" s="69" t="str">
        <f t="shared" si="2"/>
        <v/>
      </c>
    </row>
    <row r="25" spans="2:7">
      <c r="B25" s="26" t="str">
        <f>'תנאי סף'!C36</f>
        <v/>
      </c>
      <c r="C25" s="26" t="str">
        <f>IF('תנאי סף'!Z36='תנאי סף'!$AD$30,"",'תנאי סף'!D36)</f>
        <v/>
      </c>
      <c r="D25" s="27" t="str">
        <f>'נתונים לניקוד'!X36</f>
        <v/>
      </c>
      <c r="E25" s="27" t="str">
        <f t="shared" si="0"/>
        <v/>
      </c>
      <c r="F25" s="43" t="str">
        <f t="shared" si="1"/>
        <v/>
      </c>
      <c r="G25" s="69" t="str">
        <f t="shared" si="2"/>
        <v/>
      </c>
    </row>
    <row r="26" spans="2:7">
      <c r="B26" s="26" t="str">
        <f>'תנאי סף'!C37</f>
        <v/>
      </c>
      <c r="C26" s="26" t="str">
        <f>IF('תנאי סף'!Z37='תנאי סף'!$AD$30,"",'תנאי סף'!D37)</f>
        <v/>
      </c>
      <c r="D26" s="27" t="str">
        <f>'נתונים לניקוד'!X37</f>
        <v/>
      </c>
      <c r="E26" s="27" t="str">
        <f t="shared" si="0"/>
        <v/>
      </c>
      <c r="F26" s="43" t="str">
        <f t="shared" si="1"/>
        <v/>
      </c>
      <c r="G26" s="69" t="str">
        <f t="shared" si="2"/>
        <v/>
      </c>
    </row>
    <row r="27" spans="2:7">
      <c r="B27" s="26" t="str">
        <f>'תנאי סף'!C38</f>
        <v/>
      </c>
      <c r="C27" s="26" t="str">
        <f>IF('תנאי סף'!Z38='תנאי סף'!$AD$30,"",'תנאי סף'!D38)</f>
        <v/>
      </c>
      <c r="D27" s="27" t="str">
        <f>'נתונים לניקוד'!X38</f>
        <v/>
      </c>
      <c r="E27" s="27" t="str">
        <f t="shared" si="0"/>
        <v/>
      </c>
      <c r="F27" s="43" t="str">
        <f t="shared" si="1"/>
        <v/>
      </c>
      <c r="G27" s="69" t="str">
        <f t="shared" si="2"/>
        <v/>
      </c>
    </row>
    <row r="28" spans="2:7">
      <c r="B28" s="26" t="str">
        <f>'תנאי סף'!C39</f>
        <v/>
      </c>
      <c r="C28" s="26" t="str">
        <f>IF('תנאי סף'!Z39='תנאי סף'!$AD$30,"",'תנאי סף'!D39)</f>
        <v/>
      </c>
      <c r="D28" s="27" t="str">
        <f>'נתונים לניקוד'!X39</f>
        <v/>
      </c>
      <c r="E28" s="27" t="str">
        <f t="shared" si="0"/>
        <v/>
      </c>
      <c r="F28" s="43" t="str">
        <f t="shared" si="1"/>
        <v/>
      </c>
      <c r="G28" s="69" t="str">
        <f t="shared" si="2"/>
        <v/>
      </c>
    </row>
    <row r="29" spans="2:7">
      <c r="B29" s="26" t="str">
        <f>'תנאי סף'!C40</f>
        <v/>
      </c>
      <c r="C29" s="26" t="str">
        <f>IF('תנאי סף'!Z40='תנאי סף'!$AD$30,"",'תנאי סף'!D40)</f>
        <v/>
      </c>
      <c r="D29" s="27" t="str">
        <f>'נתונים לניקוד'!X40</f>
        <v/>
      </c>
      <c r="E29" s="27" t="str">
        <f t="shared" si="0"/>
        <v/>
      </c>
      <c r="F29" s="43" t="str">
        <f t="shared" si="1"/>
        <v/>
      </c>
      <c r="G29" s="69" t="str">
        <f t="shared" si="2"/>
        <v/>
      </c>
    </row>
    <row r="30" spans="2:7">
      <c r="B30" s="26" t="str">
        <f>'תנאי סף'!C41</f>
        <v/>
      </c>
      <c r="C30" s="26" t="str">
        <f>IF('תנאי סף'!Z41='תנאי סף'!$AD$30,"",'תנאי סף'!D41)</f>
        <v/>
      </c>
      <c r="D30" s="27" t="str">
        <f>'נתונים לניקוד'!X41</f>
        <v/>
      </c>
      <c r="E30" s="27" t="str">
        <f t="shared" si="0"/>
        <v/>
      </c>
      <c r="F30" s="43" t="str">
        <f t="shared" si="1"/>
        <v/>
      </c>
      <c r="G30" s="69" t="str">
        <f t="shared" si="2"/>
        <v/>
      </c>
    </row>
    <row r="31" spans="2:7">
      <c r="B31" s="26" t="str">
        <f>'תנאי סף'!C42</f>
        <v/>
      </c>
      <c r="C31" s="26" t="str">
        <f>IF('תנאי סף'!Z42='תנאי סף'!$AD$30,"",'תנאי סף'!D42)</f>
        <v/>
      </c>
      <c r="D31" s="27" t="str">
        <f>'נתונים לניקוד'!X42</f>
        <v/>
      </c>
      <c r="E31" s="27" t="str">
        <f t="shared" si="0"/>
        <v/>
      </c>
      <c r="F31" s="43" t="str">
        <f t="shared" si="1"/>
        <v/>
      </c>
      <c r="G31" s="69" t="str">
        <f t="shared" si="2"/>
        <v/>
      </c>
    </row>
    <row r="32" spans="2:7">
      <c r="B32" s="26" t="str">
        <f>'תנאי סף'!C43</f>
        <v/>
      </c>
      <c r="C32" s="26" t="str">
        <f>IF('תנאי סף'!Z43='תנאי סף'!$AD$30,"",'תנאי סף'!D43)</f>
        <v/>
      </c>
      <c r="D32" s="27" t="str">
        <f>'נתונים לניקוד'!X43</f>
        <v/>
      </c>
      <c r="E32" s="27" t="str">
        <f t="shared" si="0"/>
        <v/>
      </c>
      <c r="F32" s="43" t="str">
        <f t="shared" si="1"/>
        <v/>
      </c>
      <c r="G32" s="69" t="str">
        <f t="shared" si="2"/>
        <v/>
      </c>
    </row>
    <row r="33" spans="2:7">
      <c r="B33" s="26" t="str">
        <f>'תנאי סף'!C44</f>
        <v/>
      </c>
      <c r="C33" s="26" t="str">
        <f>IF('תנאי סף'!Z44='תנאי סף'!$AD$30,"",'תנאי סף'!D44)</f>
        <v/>
      </c>
      <c r="D33" s="27" t="str">
        <f>'נתונים לניקוד'!X44</f>
        <v/>
      </c>
      <c r="E33" s="27" t="str">
        <f t="shared" si="0"/>
        <v/>
      </c>
      <c r="F33" s="43" t="str">
        <f t="shared" si="1"/>
        <v/>
      </c>
      <c r="G33" s="69" t="str">
        <f t="shared" si="2"/>
        <v/>
      </c>
    </row>
    <row r="34" spans="2:7">
      <c r="B34" s="26" t="str">
        <f>'תנאי סף'!C45</f>
        <v/>
      </c>
      <c r="C34" s="26" t="str">
        <f>IF('תנאי סף'!Z45='תנאי סף'!$AD$30,"",'תנאי סף'!D45)</f>
        <v/>
      </c>
      <c r="D34" s="27" t="str">
        <f>'נתונים לניקוד'!X45</f>
        <v/>
      </c>
      <c r="E34" s="27" t="str">
        <f t="shared" si="0"/>
        <v/>
      </c>
      <c r="F34" s="43" t="str">
        <f t="shared" si="1"/>
        <v/>
      </c>
      <c r="G34" s="69" t="str">
        <f t="shared" si="2"/>
        <v/>
      </c>
    </row>
    <row r="35" spans="2:7">
      <c r="B35" s="26" t="str">
        <f>'תנאי סף'!C46</f>
        <v/>
      </c>
      <c r="C35" s="26" t="str">
        <f>IF('תנאי סף'!Z46='תנאי סף'!$AD$30,"",'תנאי סף'!D46)</f>
        <v/>
      </c>
      <c r="D35" s="27" t="str">
        <f>'נתונים לניקוד'!X46</f>
        <v/>
      </c>
      <c r="E35" s="27" t="str">
        <f t="shared" si="0"/>
        <v/>
      </c>
      <c r="F35" s="43" t="str">
        <f t="shared" si="1"/>
        <v/>
      </c>
      <c r="G35" s="69" t="str">
        <f t="shared" si="2"/>
        <v/>
      </c>
    </row>
    <row r="36" spans="2:7">
      <c r="B36" s="26" t="str">
        <f>'תנאי סף'!C47</f>
        <v/>
      </c>
      <c r="C36" s="26" t="str">
        <f>IF('תנאי סף'!Z47='תנאי סף'!$AD$30,"",'תנאי סף'!D47)</f>
        <v/>
      </c>
      <c r="D36" s="27" t="str">
        <f>'נתונים לניקוד'!X47</f>
        <v/>
      </c>
      <c r="E36" s="27" t="str">
        <f t="shared" si="0"/>
        <v/>
      </c>
      <c r="F36" s="43" t="str">
        <f t="shared" si="1"/>
        <v/>
      </c>
      <c r="G36" s="69" t="str">
        <f t="shared" si="2"/>
        <v/>
      </c>
    </row>
    <row r="37" spans="2:7">
      <c r="B37" s="26" t="str">
        <f>'תנאי סף'!C48</f>
        <v/>
      </c>
      <c r="C37" s="26" t="str">
        <f>IF('תנאי סף'!Z48='תנאי סף'!$AD$30,"",'תנאי סף'!D48)</f>
        <v/>
      </c>
      <c r="D37" s="27" t="str">
        <f>'נתונים לניקוד'!X48</f>
        <v/>
      </c>
      <c r="E37" s="27" t="str">
        <f t="shared" si="0"/>
        <v/>
      </c>
      <c r="F37" s="43" t="str">
        <f t="shared" si="1"/>
        <v/>
      </c>
      <c r="G37" s="69" t="str">
        <f t="shared" si="2"/>
        <v/>
      </c>
    </row>
    <row r="38" spans="2:7">
      <c r="B38" s="26" t="str">
        <f>'תנאי סף'!C49</f>
        <v/>
      </c>
      <c r="C38" s="26" t="str">
        <f>IF('תנאי סף'!Z49='תנאי סף'!$AD$30,"",'תנאי סף'!D49)</f>
        <v/>
      </c>
      <c r="D38" s="27" t="str">
        <f>'נתונים לניקוד'!X49</f>
        <v/>
      </c>
      <c r="E38" s="27" t="str">
        <f t="shared" si="0"/>
        <v/>
      </c>
      <c r="F38" s="43" t="str">
        <f t="shared" si="1"/>
        <v/>
      </c>
      <c r="G38" s="69" t="str">
        <f t="shared" si="2"/>
        <v/>
      </c>
    </row>
    <row r="39" spans="2:7">
      <c r="B39" s="26" t="str">
        <f>'תנאי סף'!C50</f>
        <v/>
      </c>
      <c r="C39" s="26" t="str">
        <f>IF('תנאי סף'!Z50='תנאי סף'!$AD$30,"",'תנאי סף'!D50)</f>
        <v/>
      </c>
      <c r="D39" s="27" t="str">
        <f>'נתונים לניקוד'!X50</f>
        <v/>
      </c>
      <c r="E39" s="27" t="str">
        <f t="shared" si="0"/>
        <v/>
      </c>
      <c r="F39" s="43" t="str">
        <f t="shared" si="1"/>
        <v/>
      </c>
      <c r="G39" s="69" t="str">
        <f t="shared" si="2"/>
        <v/>
      </c>
    </row>
    <row r="40" spans="2:7">
      <c r="B40" s="26" t="str">
        <f>'תנאי סף'!C51</f>
        <v/>
      </c>
      <c r="C40" s="26" t="str">
        <f>IF('תנאי סף'!Z51='תנאי סף'!$AD$30,"",'תנאי סף'!D51)</f>
        <v/>
      </c>
      <c r="D40" s="27" t="str">
        <f>'נתונים לניקוד'!X51</f>
        <v/>
      </c>
      <c r="E40" s="27" t="str">
        <f t="shared" si="0"/>
        <v/>
      </c>
      <c r="F40" s="43" t="str">
        <f t="shared" si="1"/>
        <v/>
      </c>
      <c r="G40" s="69" t="str">
        <f t="shared" si="2"/>
        <v/>
      </c>
    </row>
    <row r="41" spans="2:7">
      <c r="B41" s="26" t="str">
        <f>'תנאי סף'!C52</f>
        <v/>
      </c>
      <c r="C41" s="26" t="str">
        <f>IF('תנאי סף'!Z52='תנאי סף'!$AD$30,"",'תנאי סף'!D52)</f>
        <v/>
      </c>
      <c r="D41" s="27" t="str">
        <f>'נתונים לניקוד'!X52</f>
        <v/>
      </c>
      <c r="E41" s="27" t="str">
        <f t="shared" si="0"/>
        <v/>
      </c>
      <c r="F41" s="43" t="str">
        <f t="shared" si="1"/>
        <v/>
      </c>
      <c r="G41" s="69" t="str">
        <f t="shared" si="2"/>
        <v/>
      </c>
    </row>
    <row r="42" spans="2:7">
      <c r="B42" s="26" t="str">
        <f>'תנאי סף'!C53</f>
        <v/>
      </c>
      <c r="C42" s="26" t="str">
        <f>IF('תנאי סף'!Z53='תנאי סף'!$AD$30,"",'תנאי סף'!D53)</f>
        <v/>
      </c>
      <c r="D42" s="27" t="str">
        <f>'נתונים לניקוד'!X53</f>
        <v/>
      </c>
      <c r="E42" s="27" t="str">
        <f t="shared" si="0"/>
        <v/>
      </c>
      <c r="F42" s="43" t="str">
        <f t="shared" si="1"/>
        <v/>
      </c>
      <c r="G42" s="69" t="str">
        <f t="shared" si="2"/>
        <v/>
      </c>
    </row>
    <row r="43" spans="2:7">
      <c r="B43" s="26" t="str">
        <f>'תנאי סף'!C54</f>
        <v/>
      </c>
      <c r="C43" s="26" t="str">
        <f>IF('תנאי סף'!Z54='תנאי סף'!$AD$30,"",'תנאי סף'!D54)</f>
        <v/>
      </c>
      <c r="D43" s="27" t="str">
        <f>'נתונים לניקוד'!X54</f>
        <v/>
      </c>
      <c r="E43" s="27" t="str">
        <f t="shared" si="0"/>
        <v/>
      </c>
      <c r="F43" s="43" t="str">
        <f t="shared" si="1"/>
        <v/>
      </c>
      <c r="G43" s="69" t="str">
        <f t="shared" si="2"/>
        <v/>
      </c>
    </row>
    <row r="44" spans="2:7">
      <c r="B44" s="26" t="str">
        <f>'תנאי סף'!C55</f>
        <v/>
      </c>
      <c r="C44" s="26" t="str">
        <f>IF('תנאי סף'!Z55='תנאי סף'!$AD$30,"",'תנאי סף'!D55)</f>
        <v/>
      </c>
      <c r="D44" s="27" t="str">
        <f>'נתונים לניקוד'!X55</f>
        <v/>
      </c>
      <c r="E44" s="27" t="str">
        <f t="shared" si="0"/>
        <v/>
      </c>
      <c r="F44" s="43" t="str">
        <f t="shared" si="1"/>
        <v/>
      </c>
      <c r="G44" s="69" t="str">
        <f t="shared" si="2"/>
        <v/>
      </c>
    </row>
    <row r="45" spans="2:7">
      <c r="B45" s="26" t="str">
        <f>'תנאי סף'!C56</f>
        <v/>
      </c>
      <c r="C45" s="26" t="str">
        <f>IF('תנאי סף'!Z56='תנאי סף'!$AD$30,"",'תנאי סף'!D56)</f>
        <v/>
      </c>
      <c r="D45" s="27" t="str">
        <f>'נתונים לניקוד'!X56</f>
        <v/>
      </c>
      <c r="E45" s="27" t="str">
        <f t="shared" si="0"/>
        <v/>
      </c>
      <c r="F45" s="43" t="str">
        <f t="shared" si="1"/>
        <v/>
      </c>
      <c r="G45" s="69" t="str">
        <f t="shared" si="2"/>
        <v/>
      </c>
    </row>
    <row r="46" spans="2:7">
      <c r="B46" s="26" t="str">
        <f>'תנאי סף'!C57</f>
        <v/>
      </c>
      <c r="C46" s="26" t="str">
        <f>IF('תנאי סף'!Z57='תנאי סף'!$AD$30,"",'תנאי סף'!D57)</f>
        <v/>
      </c>
      <c r="D46" s="27" t="str">
        <f>'נתונים לניקוד'!X57</f>
        <v/>
      </c>
      <c r="E46" s="27" t="str">
        <f t="shared" si="0"/>
        <v/>
      </c>
      <c r="F46" s="43" t="str">
        <f t="shared" si="1"/>
        <v/>
      </c>
      <c r="G46" s="69" t="str">
        <f t="shared" si="2"/>
        <v/>
      </c>
    </row>
    <row r="47" spans="2:7">
      <c r="B47" s="26" t="str">
        <f>'תנאי סף'!C58</f>
        <v/>
      </c>
      <c r="C47" s="26" t="str">
        <f>IF('תנאי סף'!Z58='תנאי סף'!$AD$30,"",'תנאי סף'!D58)</f>
        <v/>
      </c>
      <c r="D47" s="27" t="str">
        <f>'נתונים לניקוד'!X58</f>
        <v/>
      </c>
      <c r="E47" s="27" t="str">
        <f t="shared" si="0"/>
        <v/>
      </c>
      <c r="F47" s="43" t="str">
        <f t="shared" si="1"/>
        <v/>
      </c>
      <c r="G47" s="69" t="str">
        <f t="shared" si="2"/>
        <v/>
      </c>
    </row>
    <row r="48" spans="2:7">
      <c r="B48" s="26" t="str">
        <f>'תנאי סף'!C59</f>
        <v/>
      </c>
      <c r="C48" s="26" t="str">
        <f>IF('תנאי סף'!Z59='תנאי סף'!$AD$30,"",'תנאי סף'!D59)</f>
        <v/>
      </c>
      <c r="D48" s="27" t="str">
        <f>'נתונים לניקוד'!X59</f>
        <v/>
      </c>
      <c r="E48" s="27" t="str">
        <f t="shared" si="0"/>
        <v/>
      </c>
      <c r="F48" s="43" t="str">
        <f t="shared" si="1"/>
        <v/>
      </c>
      <c r="G48" s="69" t="str">
        <f t="shared" si="2"/>
        <v/>
      </c>
    </row>
    <row r="49" spans="2:7">
      <c r="B49" s="26" t="str">
        <f>'תנאי סף'!C60</f>
        <v/>
      </c>
      <c r="C49" s="26" t="str">
        <f>IF('תנאי סף'!Z60='תנאי סף'!$AD$30,"",'תנאי סף'!D60)</f>
        <v/>
      </c>
      <c r="D49" s="27" t="str">
        <f>'נתונים לניקוד'!X60</f>
        <v/>
      </c>
      <c r="E49" s="27" t="str">
        <f t="shared" si="0"/>
        <v/>
      </c>
      <c r="F49" s="43" t="str">
        <f t="shared" si="1"/>
        <v/>
      </c>
      <c r="G49" s="69" t="str">
        <f t="shared" si="2"/>
        <v/>
      </c>
    </row>
    <row r="50" spans="2:7">
      <c r="B50" s="26" t="str">
        <f>'תנאי סף'!C61</f>
        <v/>
      </c>
      <c r="C50" s="26" t="str">
        <f>IF('תנאי סף'!Z61='תנאי סף'!$AD$30,"",'תנאי סף'!D61)</f>
        <v/>
      </c>
      <c r="D50" s="27" t="str">
        <f>'נתונים לניקוד'!X61</f>
        <v/>
      </c>
      <c r="E50" s="27" t="str">
        <f t="shared" si="0"/>
        <v/>
      </c>
      <c r="F50" s="43" t="str">
        <f t="shared" si="1"/>
        <v/>
      </c>
      <c r="G50" s="69" t="str">
        <f t="shared" si="2"/>
        <v/>
      </c>
    </row>
    <row r="51" spans="2:7">
      <c r="B51" s="26" t="str">
        <f>'תנאי סף'!C62</f>
        <v/>
      </c>
      <c r="C51" s="26" t="str">
        <f>IF('תנאי סף'!Z62='תנאי סף'!$AD$30,"",'תנאי סף'!D62)</f>
        <v/>
      </c>
      <c r="D51" s="27" t="str">
        <f>'נתונים לניקוד'!X62</f>
        <v/>
      </c>
      <c r="E51" s="27" t="str">
        <f t="shared" si="0"/>
        <v/>
      </c>
      <c r="F51" s="43" t="str">
        <f t="shared" si="1"/>
        <v/>
      </c>
      <c r="G51" s="69" t="str">
        <f t="shared" si="2"/>
        <v/>
      </c>
    </row>
    <row r="52" spans="2:7">
      <c r="B52" s="26" t="str">
        <f>'תנאי סף'!C63</f>
        <v/>
      </c>
      <c r="C52" s="26" t="str">
        <f>IF('תנאי סף'!Z63='תנאי סף'!$AD$30,"",'תנאי סף'!D63)</f>
        <v/>
      </c>
      <c r="D52" s="27" t="str">
        <f>'נתונים לניקוד'!X63</f>
        <v/>
      </c>
      <c r="E52" s="27" t="str">
        <f t="shared" si="0"/>
        <v/>
      </c>
      <c r="F52" s="43" t="str">
        <f t="shared" si="1"/>
        <v/>
      </c>
      <c r="G52" s="69" t="str">
        <f t="shared" si="2"/>
        <v/>
      </c>
    </row>
    <row r="53" spans="2:7">
      <c r="B53" s="26" t="str">
        <f>'תנאי סף'!C64</f>
        <v/>
      </c>
      <c r="C53" s="26" t="str">
        <f>IF('תנאי סף'!Z64='תנאי סף'!$AD$30,"",'תנאי סף'!D64)</f>
        <v/>
      </c>
      <c r="D53" s="27" t="str">
        <f>'נתונים לניקוד'!X64</f>
        <v/>
      </c>
      <c r="E53" s="27" t="str">
        <f t="shared" si="0"/>
        <v/>
      </c>
      <c r="F53" s="43" t="str">
        <f t="shared" si="1"/>
        <v/>
      </c>
      <c r="G53" s="69" t="str">
        <f t="shared" si="2"/>
        <v/>
      </c>
    </row>
    <row r="54" spans="2:7">
      <c r="B54" s="26" t="str">
        <f>'תנאי סף'!C65</f>
        <v/>
      </c>
      <c r="C54" s="26" t="str">
        <f>IF('תנאי סף'!Z65='תנאי סף'!$AD$30,"",'תנאי סף'!D65)</f>
        <v/>
      </c>
      <c r="D54" s="27" t="str">
        <f>'נתונים לניקוד'!X65</f>
        <v/>
      </c>
      <c r="E54" s="27" t="str">
        <f t="shared" si="0"/>
        <v/>
      </c>
      <c r="F54" s="43" t="str">
        <f t="shared" si="1"/>
        <v/>
      </c>
      <c r="G54" s="69" t="str">
        <f t="shared" si="2"/>
        <v/>
      </c>
    </row>
    <row r="55" spans="2:7">
      <c r="B55" s="26" t="str">
        <f>'תנאי סף'!C66</f>
        <v/>
      </c>
      <c r="C55" s="26" t="str">
        <f>IF('תנאי סף'!Z66='תנאי סף'!$AD$30,"",'תנאי סף'!D66)</f>
        <v/>
      </c>
      <c r="D55" s="27" t="str">
        <f>'נתונים לניקוד'!X66</f>
        <v/>
      </c>
      <c r="E55" s="27" t="str">
        <f t="shared" si="0"/>
        <v/>
      </c>
      <c r="F55" s="43" t="str">
        <f t="shared" si="1"/>
        <v/>
      </c>
      <c r="G55" s="69" t="str">
        <f t="shared" si="2"/>
        <v/>
      </c>
    </row>
    <row r="56" spans="2:7">
      <c r="B56" s="26" t="str">
        <f>'תנאי סף'!C67</f>
        <v/>
      </c>
      <c r="C56" s="26" t="str">
        <f>IF('תנאי סף'!Z67='תנאי סף'!$AD$30,"",'תנאי סף'!D67)</f>
        <v/>
      </c>
      <c r="D56" s="27" t="str">
        <f>'נתונים לניקוד'!X67</f>
        <v/>
      </c>
      <c r="E56" s="27" t="str">
        <f t="shared" si="0"/>
        <v/>
      </c>
      <c r="F56" s="43" t="str">
        <f t="shared" si="1"/>
        <v/>
      </c>
      <c r="G56" s="69" t="str">
        <f t="shared" si="2"/>
        <v/>
      </c>
    </row>
    <row r="57" spans="2:7">
      <c r="B57" s="26" t="str">
        <f>'תנאי סף'!C68</f>
        <v/>
      </c>
      <c r="C57" s="26" t="str">
        <f>IF('תנאי סף'!Z68='תנאי סף'!$AD$30,"",'תנאי סף'!D68)</f>
        <v/>
      </c>
      <c r="D57" s="27" t="str">
        <f>'נתונים לניקוד'!X68</f>
        <v/>
      </c>
      <c r="E57" s="27" t="str">
        <f t="shared" si="0"/>
        <v/>
      </c>
      <c r="F57" s="43" t="str">
        <f t="shared" si="1"/>
        <v/>
      </c>
      <c r="G57" s="69" t="str">
        <f t="shared" si="2"/>
        <v/>
      </c>
    </row>
    <row r="58" spans="2:7">
      <c r="B58" s="26" t="str">
        <f>'תנאי סף'!C69</f>
        <v/>
      </c>
      <c r="C58" s="26" t="str">
        <f>IF('תנאי סף'!Z69='תנאי סף'!$AD$30,"",'תנאי סף'!D69)</f>
        <v/>
      </c>
      <c r="D58" s="27" t="str">
        <f>'נתונים לניקוד'!X69</f>
        <v/>
      </c>
      <c r="E58" s="27" t="str">
        <f t="shared" si="0"/>
        <v/>
      </c>
      <c r="F58" s="43" t="str">
        <f t="shared" si="1"/>
        <v/>
      </c>
      <c r="G58" s="69" t="str">
        <f t="shared" si="2"/>
        <v/>
      </c>
    </row>
    <row r="59" spans="2:7">
      <c r="B59" s="26" t="str">
        <f>'תנאי סף'!C70</f>
        <v/>
      </c>
      <c r="C59" s="26" t="str">
        <f>IF('תנאי סף'!Z70='תנאי סף'!$AD$30,"",'תנאי סף'!D70)</f>
        <v/>
      </c>
      <c r="D59" s="27" t="str">
        <f>'נתונים לניקוד'!X70</f>
        <v/>
      </c>
      <c r="E59" s="27" t="str">
        <f t="shared" si="0"/>
        <v/>
      </c>
      <c r="F59" s="43" t="str">
        <f t="shared" si="1"/>
        <v/>
      </c>
      <c r="G59" s="69" t="str">
        <f t="shared" si="2"/>
        <v/>
      </c>
    </row>
    <row r="60" spans="2:7">
      <c r="B60" s="26" t="str">
        <f>'תנאי סף'!C71</f>
        <v/>
      </c>
      <c r="C60" s="26" t="str">
        <f>IF('תנאי סף'!Z71='תנאי סף'!$AD$30,"",'תנאי סף'!D71)</f>
        <v/>
      </c>
      <c r="D60" s="27" t="str">
        <f>'נתונים לניקוד'!X71</f>
        <v/>
      </c>
      <c r="E60" s="27" t="str">
        <f t="shared" si="0"/>
        <v/>
      </c>
      <c r="F60" s="43" t="str">
        <f t="shared" si="1"/>
        <v/>
      </c>
      <c r="G60" s="69" t="str">
        <f t="shared" si="2"/>
        <v/>
      </c>
    </row>
    <row r="61" spans="2:7">
      <c r="B61" s="26" t="str">
        <f>'תנאי סף'!C72</f>
        <v/>
      </c>
      <c r="C61" s="26" t="str">
        <f>IF('תנאי סף'!Z72='תנאי סף'!$AD$30,"",'תנאי סף'!D72)</f>
        <v/>
      </c>
      <c r="D61" s="27" t="str">
        <f>'נתונים לניקוד'!X72</f>
        <v/>
      </c>
      <c r="E61" s="27" t="str">
        <f t="shared" si="0"/>
        <v/>
      </c>
      <c r="F61" s="43" t="str">
        <f t="shared" si="1"/>
        <v/>
      </c>
      <c r="G61" s="69" t="str">
        <f t="shared" si="2"/>
        <v/>
      </c>
    </row>
    <row r="62" spans="2:7">
      <c r="B62" s="26" t="str">
        <f>'תנאי סף'!C73</f>
        <v/>
      </c>
      <c r="C62" s="26" t="str">
        <f>IF('תנאי סף'!Z73='תנאי סף'!$AD$30,"",'תנאי סף'!D73)</f>
        <v/>
      </c>
      <c r="D62" s="27" t="str">
        <f>'נתונים לניקוד'!X73</f>
        <v/>
      </c>
      <c r="E62" s="27" t="str">
        <f t="shared" si="0"/>
        <v/>
      </c>
      <c r="F62" s="43" t="str">
        <f t="shared" si="1"/>
        <v/>
      </c>
      <c r="G62" s="69" t="str">
        <f t="shared" si="2"/>
        <v/>
      </c>
    </row>
    <row r="63" spans="2:7">
      <c r="B63" s="26" t="str">
        <f>'תנאי סף'!C74</f>
        <v/>
      </c>
      <c r="C63" s="26" t="str">
        <f>IF('תנאי סף'!Z74='תנאי סף'!$AD$30,"",'תנאי סף'!D74)</f>
        <v/>
      </c>
      <c r="D63" s="27" t="str">
        <f>'נתונים לניקוד'!X74</f>
        <v/>
      </c>
      <c r="E63" s="27" t="str">
        <f t="shared" si="0"/>
        <v/>
      </c>
      <c r="F63" s="43" t="str">
        <f t="shared" si="1"/>
        <v/>
      </c>
      <c r="G63" s="69" t="str">
        <f t="shared" si="2"/>
        <v/>
      </c>
    </row>
    <row r="64" spans="2:7">
      <c r="B64" s="26" t="str">
        <f>'תנאי סף'!C75</f>
        <v/>
      </c>
      <c r="C64" s="26" t="str">
        <f>IF('תנאי סף'!Z75='תנאי סף'!$AD$30,"",'תנאי סף'!D75)</f>
        <v/>
      </c>
      <c r="D64" s="27" t="str">
        <f>'נתונים לניקוד'!X75</f>
        <v/>
      </c>
      <c r="E64" s="27" t="str">
        <f t="shared" si="0"/>
        <v/>
      </c>
      <c r="F64" s="43" t="str">
        <f t="shared" si="1"/>
        <v/>
      </c>
      <c r="G64" s="69" t="str">
        <f t="shared" si="2"/>
        <v/>
      </c>
    </row>
    <row r="65" spans="2:7">
      <c r="B65" s="26" t="str">
        <f>'תנאי סף'!C76</f>
        <v/>
      </c>
      <c r="C65" s="26" t="str">
        <f>IF('תנאי סף'!Z76='תנאי סף'!$AD$30,"",'תנאי סף'!D76)</f>
        <v/>
      </c>
      <c r="D65" s="27" t="str">
        <f>'נתונים לניקוד'!X76</f>
        <v/>
      </c>
      <c r="E65" s="27" t="str">
        <f t="shared" si="0"/>
        <v/>
      </c>
      <c r="F65" s="43" t="str">
        <f t="shared" si="1"/>
        <v/>
      </c>
      <c r="G65" s="69" t="str">
        <f t="shared" si="2"/>
        <v/>
      </c>
    </row>
    <row r="66" spans="2:7">
      <c r="B66" s="26" t="str">
        <f>'תנאי סף'!C77</f>
        <v/>
      </c>
      <c r="C66" s="26" t="str">
        <f>IF('תנאי סף'!Z77='תנאי סף'!$AD$30,"",'תנאי סף'!D77)</f>
        <v/>
      </c>
      <c r="D66" s="27" t="str">
        <f>'נתונים לניקוד'!X77</f>
        <v/>
      </c>
      <c r="E66" s="27" t="str">
        <f t="shared" si="0"/>
        <v/>
      </c>
      <c r="F66" s="43" t="str">
        <f t="shared" si="1"/>
        <v/>
      </c>
      <c r="G66" s="69" t="str">
        <f t="shared" si="2"/>
        <v/>
      </c>
    </row>
    <row r="67" spans="2:7">
      <c r="B67" s="26" t="str">
        <f>'תנאי סף'!C78</f>
        <v/>
      </c>
      <c r="C67" s="26" t="str">
        <f>IF('תנאי סף'!Z78='תנאי סף'!$AD$30,"",'תנאי סף'!D78)</f>
        <v/>
      </c>
      <c r="D67" s="27" t="str">
        <f>'נתונים לניקוד'!X78</f>
        <v/>
      </c>
      <c r="E67" s="27" t="str">
        <f t="shared" si="0"/>
        <v/>
      </c>
      <c r="F67" s="43" t="str">
        <f t="shared" si="1"/>
        <v/>
      </c>
      <c r="G67" s="69" t="str">
        <f t="shared" si="2"/>
        <v/>
      </c>
    </row>
    <row r="68" spans="2:7">
      <c r="B68" s="26" t="str">
        <f>'תנאי סף'!C79</f>
        <v/>
      </c>
      <c r="C68" s="26" t="str">
        <f>IF('תנאי סף'!Z79='תנאי סף'!$AD$30,"",'תנאי סף'!D79)</f>
        <v/>
      </c>
      <c r="D68" s="27" t="str">
        <f>'נתונים לניקוד'!X79</f>
        <v/>
      </c>
      <c r="E68" s="27" t="str">
        <f t="shared" si="0"/>
        <v/>
      </c>
      <c r="F68" s="43" t="str">
        <f t="shared" si="1"/>
        <v/>
      </c>
      <c r="G68" s="69" t="str">
        <f t="shared" si="2"/>
        <v/>
      </c>
    </row>
    <row r="69" spans="2:7">
      <c r="B69" s="26" t="str">
        <f>'תנאי סף'!C80</f>
        <v/>
      </c>
      <c r="C69" s="26" t="str">
        <f>IF('תנאי סף'!Z80='תנאי סף'!$AD$30,"",'תנאי סף'!D80)</f>
        <v/>
      </c>
      <c r="D69" s="27" t="str">
        <f>'נתונים לניקוד'!X80</f>
        <v/>
      </c>
      <c r="E69" s="27" t="str">
        <f t="shared" si="0"/>
        <v/>
      </c>
      <c r="F69" s="43" t="str">
        <f t="shared" si="1"/>
        <v/>
      </c>
      <c r="G69" s="69" t="str">
        <f t="shared" si="2"/>
        <v/>
      </c>
    </row>
    <row r="70" spans="2:7">
      <c r="B70" s="26" t="str">
        <f>'תנאי סף'!C81</f>
        <v/>
      </c>
      <c r="C70" s="26" t="str">
        <f>IF('תנאי סף'!Z81='תנאי סף'!$AD$30,"",'תנאי סף'!D81)</f>
        <v/>
      </c>
      <c r="D70" s="27" t="str">
        <f>'נתונים לניקוד'!X81</f>
        <v/>
      </c>
      <c r="E70" s="27" t="str">
        <f t="shared" si="0"/>
        <v/>
      </c>
      <c r="F70" s="43" t="str">
        <f t="shared" si="1"/>
        <v/>
      </c>
      <c r="G70" s="69" t="str">
        <f t="shared" si="2"/>
        <v/>
      </c>
    </row>
    <row r="71" spans="2:7">
      <c r="B71" s="26" t="str">
        <f>'תנאי סף'!C82</f>
        <v/>
      </c>
      <c r="C71" s="26" t="str">
        <f>IF('תנאי סף'!Z82='תנאי סף'!$AD$30,"",'תנאי סף'!D82)</f>
        <v/>
      </c>
      <c r="D71" s="27" t="str">
        <f>'נתונים לניקוד'!X82</f>
        <v/>
      </c>
      <c r="E71" s="27" t="str">
        <f t="shared" si="0"/>
        <v/>
      </c>
      <c r="F71" s="43" t="str">
        <f t="shared" si="1"/>
        <v/>
      </c>
      <c r="G71" s="69" t="str">
        <f t="shared" si="2"/>
        <v/>
      </c>
    </row>
    <row r="72" spans="2:7">
      <c r="B72" s="26" t="str">
        <f>'תנאי סף'!C83</f>
        <v/>
      </c>
      <c r="C72" s="26" t="str">
        <f>IF('תנאי סף'!Z83='תנאי סף'!$AD$30,"",'תנאי סף'!D83)</f>
        <v/>
      </c>
      <c r="D72" s="27" t="str">
        <f>'נתונים לניקוד'!X83</f>
        <v/>
      </c>
      <c r="E72" s="27" t="str">
        <f t="shared" si="0"/>
        <v/>
      </c>
      <c r="F72" s="43" t="str">
        <f t="shared" si="1"/>
        <v/>
      </c>
      <c r="G72" s="69" t="str">
        <f t="shared" si="2"/>
        <v/>
      </c>
    </row>
    <row r="73" spans="2:7">
      <c r="B73" s="26" t="str">
        <f>'תנאי סף'!C84</f>
        <v/>
      </c>
      <c r="C73" s="26" t="str">
        <f>IF('תנאי סף'!Z84='תנאי סף'!$AD$30,"",'תנאי סף'!D84)</f>
        <v/>
      </c>
      <c r="D73" s="27" t="str">
        <f>'נתונים לניקוד'!X84</f>
        <v/>
      </c>
      <c r="E73" s="27" t="str">
        <f t="shared" si="0"/>
        <v/>
      </c>
      <c r="F73" s="43" t="str">
        <f t="shared" si="1"/>
        <v/>
      </c>
      <c r="G73" s="69" t="str">
        <f t="shared" si="2"/>
        <v/>
      </c>
    </row>
    <row r="74" spans="2:7">
      <c r="B74" s="26" t="str">
        <f>'תנאי סף'!C85</f>
        <v/>
      </c>
      <c r="C74" s="26" t="str">
        <f>IF('תנאי סף'!Z85='תנאי סף'!$AD$30,"",'תנאי סף'!D85)</f>
        <v/>
      </c>
      <c r="D74" s="27" t="str">
        <f>'נתונים לניקוד'!X85</f>
        <v/>
      </c>
      <c r="E74" s="27" t="str">
        <f t="shared" si="0"/>
        <v/>
      </c>
      <c r="F74" s="43" t="str">
        <f t="shared" si="1"/>
        <v/>
      </c>
      <c r="G74" s="69" t="str">
        <f t="shared" si="2"/>
        <v/>
      </c>
    </row>
    <row r="75" spans="2:7">
      <c r="B75" s="26" t="str">
        <f>'תנאי סף'!C86</f>
        <v/>
      </c>
      <c r="C75" s="26" t="str">
        <f>IF('תנאי סף'!Z86='תנאי סף'!$AD$30,"",'תנאי סף'!D86)</f>
        <v/>
      </c>
      <c r="D75" s="27" t="str">
        <f>'נתונים לניקוד'!X86</f>
        <v/>
      </c>
      <c r="E75" s="27" t="str">
        <f t="shared" si="0"/>
        <v/>
      </c>
      <c r="F75" s="43" t="str">
        <f t="shared" si="1"/>
        <v/>
      </c>
      <c r="G75" s="69" t="str">
        <f t="shared" si="2"/>
        <v/>
      </c>
    </row>
    <row r="76" spans="2:7">
      <c r="B76" s="26" t="str">
        <f>'תנאי סף'!C87</f>
        <v/>
      </c>
      <c r="C76" s="26" t="str">
        <f>IF('תנאי סף'!Z87='תנאי סף'!$AD$30,"",'תנאי סף'!D87)</f>
        <v/>
      </c>
      <c r="D76" s="27" t="str">
        <f>'נתונים לניקוד'!X87</f>
        <v/>
      </c>
      <c r="E76" s="27" t="str">
        <f t="shared" si="0"/>
        <v/>
      </c>
      <c r="F76" s="43" t="str">
        <f t="shared" si="1"/>
        <v/>
      </c>
      <c r="G76" s="69" t="str">
        <f t="shared" si="2"/>
        <v/>
      </c>
    </row>
    <row r="77" spans="2:7">
      <c r="B77" s="26" t="str">
        <f>'תנאי סף'!C88</f>
        <v/>
      </c>
      <c r="C77" s="26" t="str">
        <f>IF('תנאי סף'!Z88='תנאי סף'!$AD$30,"",'תנאי סף'!D88)</f>
        <v/>
      </c>
      <c r="D77" s="27" t="str">
        <f>'נתונים לניקוד'!X88</f>
        <v/>
      </c>
      <c r="E77" s="27" t="str">
        <f t="shared" si="0"/>
        <v/>
      </c>
      <c r="F77" s="43" t="str">
        <f t="shared" si="1"/>
        <v/>
      </c>
      <c r="G77" s="69" t="str">
        <f t="shared" si="2"/>
        <v/>
      </c>
    </row>
    <row r="78" spans="2:7">
      <c r="B78" s="26" t="str">
        <f>'תנאי סף'!C89</f>
        <v/>
      </c>
      <c r="C78" s="26" t="str">
        <f>IF('תנאי סף'!Z89='תנאי סף'!$AD$30,"",'תנאי סף'!D89)</f>
        <v/>
      </c>
      <c r="D78" s="27" t="str">
        <f>'נתונים לניקוד'!X89</f>
        <v/>
      </c>
      <c r="E78" s="27" t="str">
        <f t="shared" si="0"/>
        <v/>
      </c>
      <c r="F78" s="43" t="str">
        <f t="shared" si="1"/>
        <v/>
      </c>
      <c r="G78" s="69" t="str">
        <f t="shared" si="2"/>
        <v/>
      </c>
    </row>
    <row r="79" spans="2:7">
      <c r="B79" s="26" t="str">
        <f>'תנאי סף'!C90</f>
        <v/>
      </c>
      <c r="C79" s="26" t="str">
        <f>IF('תנאי סף'!Z90='תנאי סף'!$AD$30,"",'תנאי סף'!D90)</f>
        <v/>
      </c>
      <c r="D79" s="27" t="str">
        <f>'נתונים לניקוד'!X90</f>
        <v/>
      </c>
      <c r="E79" s="27" t="str">
        <f t="shared" si="0"/>
        <v/>
      </c>
      <c r="F79" s="43" t="str">
        <f t="shared" si="1"/>
        <v/>
      </c>
      <c r="G79" s="69" t="str">
        <f t="shared" si="2"/>
        <v/>
      </c>
    </row>
  </sheetData>
  <sheetProtection algorithmName="SHA-512" hashValue="6y+RLI6H3L2pzzDeItUVdAGoC6Wbdq9K//vGYy5T8sRhItCN69CQdftXanFx5sLE316JDOku3BIfetXGPjgkmQ==" saltValue="yOAGiXbIZCOoZYUIrfyvHw==" spinCount="100000" sheet="1" scenarios="1" formatColumns="0" formatRows="0"/>
  <mergeCells count="4">
    <mergeCell ref="B2:G2"/>
    <mergeCell ref="B18:B19"/>
    <mergeCell ref="C18:C19"/>
    <mergeCell ref="D18:G18"/>
  </mergeCells>
  <conditionalFormatting sqref="B20:E79">
    <cfRule type="notContainsBlanks" dxfId="65" priority="3">
      <formula>LEN(TRIM(B20))&gt;0</formula>
    </cfRule>
  </conditionalFormatting>
  <conditionalFormatting sqref="B20:G79">
    <cfRule type="containsErrors" dxfId="64" priority="2">
      <formula>ISERROR(B20)</formula>
    </cfRule>
  </conditionalFormatting>
  <conditionalFormatting sqref="D20:D79">
    <cfRule type="containsText" dxfId="63" priority="1" operator="containsText" text="הזנה שגויה או חסרה">
      <formula>NOT(ISERROR(SEARCH("הזנה שגויה או חסרה",D20)))</formula>
    </cfRule>
  </conditionalFormatting>
  <conditionalFormatting sqref="G20:G79">
    <cfRule type="notContainsBlanks" dxfId="62" priority="7">
      <formula>LEN(TRIM(G20))&gt;0</formula>
    </cfRule>
  </conditionalFormatting>
  <pageMargins left="0.70866141732283472" right="0.70866141732283472" top="0.74803149606299213" bottom="0.74803149606299213" header="0.31496062992125984" footer="0.31496062992125984"/>
  <pageSetup paperSize="9" scale="50" orientation="landscape" r:id="rId1"/>
  <headerFooter>
    <oddFooter>&amp;C&amp;"David,מודגש"א. חפץ ושות'
ייעוץ כלכלי</odd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9">
    <tabColor theme="6" tint="0.39997558519241921"/>
  </sheetPr>
  <dimension ref="B1:L79"/>
  <sheetViews>
    <sheetView rightToLeft="1" view="pageBreakPreview" zoomScale="124" zoomScaleNormal="80" zoomScaleSheetLayoutView="124" workbookViewId="0">
      <pane xSplit="3" ySplit="19" topLeftCell="D20" activePane="bottomRight" state="frozen"/>
      <selection activeCell="K33" sqref="K33"/>
      <selection pane="topRight" activeCell="K33" sqref="K33"/>
      <selection pane="bottomLeft" activeCell="K33" sqref="K33"/>
      <selection pane="bottomRight" activeCell="E22" sqref="E22:F22"/>
    </sheetView>
  </sheetViews>
  <sheetFormatPr defaultColWidth="9.1796875" defaultRowHeight="15.5"/>
  <cols>
    <col min="1" max="1" width="9.1796875" style="96"/>
    <col min="2" max="2" width="12.7265625" style="96" bestFit="1" customWidth="1"/>
    <col min="3" max="4" width="30" style="96" customWidth="1"/>
    <col min="5" max="6" width="29.81640625" style="96" customWidth="1"/>
    <col min="7" max="7" width="16.1796875" style="96" customWidth="1"/>
    <col min="8" max="8" width="9.81640625" style="96" hidden="1" customWidth="1"/>
    <col min="9" max="9" width="10.54296875" style="96" bestFit="1" customWidth="1"/>
    <col min="10" max="10" width="9.1796875" style="96"/>
    <col min="11" max="12" width="0" style="96" hidden="1" customWidth="1"/>
    <col min="13" max="16384" width="9.1796875" style="96"/>
  </cols>
  <sheetData>
    <row r="1" spans="2:12" ht="16" thickBot="1"/>
    <row r="2" spans="2:12" ht="18.5" thickBot="1">
      <c r="B2" s="209" t="str">
        <f ca="1">MID(CELL("filename",A1),FIND("]",CELL("filename",A1),1)+1,99)</f>
        <v>ספרים בשפות זרות</v>
      </c>
      <c r="C2" s="210"/>
      <c r="D2" s="210"/>
      <c r="E2" s="210"/>
      <c r="F2" s="210"/>
      <c r="G2" s="210"/>
      <c r="H2" s="210"/>
      <c r="I2" s="211"/>
    </row>
    <row r="4" spans="2:12">
      <c r="K4" s="96" t="str">
        <f>'נתונים לניקוד'!V28</f>
        <v>כן</v>
      </c>
      <c r="L4" s="96" t="str">
        <f>'נתונים לניקוד'!W28</f>
        <v>לא</v>
      </c>
    </row>
    <row r="5" spans="2:12" hidden="1"/>
    <row r="6" spans="2:12" hidden="1"/>
    <row r="7" spans="2:12" ht="15.75" hidden="1" customHeight="1"/>
    <row r="8" spans="2:12" ht="15.75" hidden="1" customHeight="1"/>
    <row r="9" spans="2:12" ht="15.75" hidden="1" customHeight="1"/>
    <row r="10" spans="2:12" ht="53.25" hidden="1" customHeight="1"/>
    <row r="11" spans="2:12" hidden="1"/>
    <row r="12" spans="2:12" hidden="1"/>
    <row r="13" spans="2:12" hidden="1"/>
    <row r="14" spans="2:12" hidden="1"/>
    <row r="15" spans="2:12" hidden="1"/>
    <row r="16" spans="2:12" hidden="1"/>
    <row r="18" spans="2:9">
      <c r="B18" s="204" t="str">
        <f>'נתונים לניקוד'!C29</f>
        <v>מספר סידורי</v>
      </c>
      <c r="C18" s="204" t="str">
        <f>'נתונים לניקוד'!D29</f>
        <v>שם המוסד</v>
      </c>
      <c r="D18" s="206" t="str">
        <f ca="1">B2</f>
        <v>ספרים בשפות זרות</v>
      </c>
      <c r="E18" s="207"/>
      <c r="F18" s="207"/>
      <c r="G18" s="207"/>
      <c r="H18" s="207"/>
      <c r="I18" s="208"/>
    </row>
    <row r="19" spans="2:9" ht="51.75" customHeight="1">
      <c r="B19" s="205"/>
      <c r="C19" s="205"/>
      <c r="D19" s="2" t="str">
        <f>'נתונים לניקוד'!AG30</f>
        <v>האם רוב הספרים בספרייה הם בשפה הערבית?</v>
      </c>
      <c r="E19" s="2" t="str">
        <f>'נתונים לניקוד'!I30</f>
        <v>כמה כותרים מונגשים הופקו או נרכשו בשנת ההערכה בשפה הערבית?</v>
      </c>
      <c r="F19" s="2" t="str">
        <f>'נתונים לניקוד'!J30</f>
        <v>כמה כותרים מונגשים הופקו או נרכשו בשנת ההערכה בשפה זרה נוספת מלבד ערבית?</v>
      </c>
      <c r="G19" s="2" t="s">
        <v>3</v>
      </c>
      <c r="H19" s="2" t="s">
        <v>3</v>
      </c>
      <c r="I19" s="3" t="s">
        <v>4</v>
      </c>
    </row>
    <row r="20" spans="2:9">
      <c r="B20" s="97">
        <f>'תנאי סף'!C31</f>
        <v>1</v>
      </c>
      <c r="C20" s="97" t="str">
        <f>IF('תנאי סף'!Z31='תנאי סף'!$AD$30,"",'תנאי סף'!D31)</f>
        <v>הספריה  המרכזית לעיוורים</v>
      </c>
      <c r="D20" s="71" t="str">
        <f>'נתונים לניקוד'!AG31</f>
        <v>לא</v>
      </c>
      <c r="E20" s="71">
        <f>'נתונים לניקוד'!Y31</f>
        <v>620</v>
      </c>
      <c r="F20" s="71">
        <f>'נתונים לניקוד'!Z31</f>
        <v>238</v>
      </c>
      <c r="G20" s="71">
        <f>IF(C20="","",IF(D20=$K$4,F20,E20+F20))</f>
        <v>858</v>
      </c>
      <c r="H20" s="43">
        <f>IFERROR(G20,0)</f>
        <v>858</v>
      </c>
      <c r="I20" s="98">
        <f>IF($C20="","",(H20/SUM($H$20:$H$79)))</f>
        <v>0.8086710650329878</v>
      </c>
    </row>
    <row r="21" spans="2:9">
      <c r="B21" s="97">
        <f>'תנאי סף'!C32</f>
        <v>2</v>
      </c>
      <c r="C21" s="97" t="str">
        <f>IF('תנאי סף'!Z32='תנאי סף'!$AD$30,"",'תנאי סף'!D32)</f>
        <v>מסיל"ה</v>
      </c>
      <c r="D21" s="71" t="str">
        <f>'נתונים לניקוד'!AG32</f>
        <v>לא</v>
      </c>
      <c r="E21" s="71">
        <f>'נתונים לניקוד'!Y32</f>
        <v>0</v>
      </c>
      <c r="F21" s="71">
        <f>'נתונים לניקוד'!Z32</f>
        <v>20</v>
      </c>
      <c r="G21" s="71">
        <f t="shared" ref="G21:G79" si="0">IF(C21="","",IF(D21=$K$4,F21,E21+F21))</f>
        <v>20</v>
      </c>
      <c r="H21" s="43">
        <f t="shared" ref="H21:H79" si="1">IFERROR(G21,0)</f>
        <v>20</v>
      </c>
      <c r="I21" s="98">
        <f t="shared" ref="I21:I79" si="2">IF($C21="","",(H21/SUM($H$20:$H$79)))</f>
        <v>1.8850141376060319E-2</v>
      </c>
    </row>
    <row r="22" spans="2:9">
      <c r="B22" s="97">
        <f>'תנאי סף'!C33</f>
        <v>3</v>
      </c>
      <c r="C22" s="97" t="str">
        <f>IF('תנאי סף'!Z33='תנאי סף'!$AD$30,"",'תנאי סף'!D33)</f>
        <v>עמותת עלה</v>
      </c>
      <c r="D22" s="71" t="str">
        <f>'נתונים לניקוד'!AG33</f>
        <v>לא</v>
      </c>
      <c r="E22" s="71">
        <f>'נתונים לניקוד'!Y33</f>
        <v>40</v>
      </c>
      <c r="F22" s="71">
        <f>'נתונים לניקוד'!Z33</f>
        <v>16</v>
      </c>
      <c r="G22" s="71">
        <f t="shared" si="0"/>
        <v>56</v>
      </c>
      <c r="H22" s="43">
        <f t="shared" si="1"/>
        <v>56</v>
      </c>
      <c r="I22" s="98">
        <f t="shared" si="2"/>
        <v>5.2780395852968898E-2</v>
      </c>
    </row>
    <row r="23" spans="2:9">
      <c r="B23" s="97">
        <f>'תנאי סף'!C34</f>
        <v>4</v>
      </c>
      <c r="C23" s="97" t="str">
        <f>IF('תנאי סף'!Z34='תנאי סף'!$AD$30,"",'תנאי סף'!D34)</f>
        <v>עמותת אלמנארה</v>
      </c>
      <c r="D23" s="71" t="str">
        <f>'נתונים לניקוד'!AG34</f>
        <v>כן</v>
      </c>
      <c r="E23" s="71">
        <f>'נתונים לניקוד'!Y34</f>
        <v>1501</v>
      </c>
      <c r="F23" s="71">
        <f>'נתונים לניקוד'!Z34</f>
        <v>127</v>
      </c>
      <c r="G23" s="71">
        <f t="shared" si="0"/>
        <v>127</v>
      </c>
      <c r="H23" s="43">
        <f t="shared" si="1"/>
        <v>127</v>
      </c>
      <c r="I23" s="98">
        <f t="shared" si="2"/>
        <v>0.11969839773798303</v>
      </c>
    </row>
    <row r="24" spans="2:9">
      <c r="B24" s="97" t="str">
        <f>'תנאי סף'!C35</f>
        <v/>
      </c>
      <c r="C24" s="97" t="str">
        <f>IF('תנאי סף'!Z35='תנאי סף'!$AD$30,"",'תנאי סף'!D35)</f>
        <v/>
      </c>
      <c r="D24" s="71" t="str">
        <f>'נתונים לניקוד'!AG35</f>
        <v/>
      </c>
      <c r="E24" s="71" t="str">
        <f>'נתונים לניקוד'!Y35</f>
        <v/>
      </c>
      <c r="F24" s="71" t="str">
        <f>'נתונים לניקוד'!Z35</f>
        <v/>
      </c>
      <c r="G24" s="71" t="str">
        <f t="shared" si="0"/>
        <v/>
      </c>
      <c r="H24" s="43" t="str">
        <f t="shared" si="1"/>
        <v/>
      </c>
      <c r="I24" s="98" t="str">
        <f t="shared" si="2"/>
        <v/>
      </c>
    </row>
    <row r="25" spans="2:9">
      <c r="B25" s="97" t="str">
        <f>'תנאי סף'!C36</f>
        <v/>
      </c>
      <c r="C25" s="97" t="str">
        <f>IF('תנאי סף'!Z36='תנאי סף'!$AD$30,"",'תנאי סף'!D36)</f>
        <v/>
      </c>
      <c r="D25" s="71" t="str">
        <f>'נתונים לניקוד'!AG36</f>
        <v/>
      </c>
      <c r="E25" s="71" t="str">
        <f>'נתונים לניקוד'!Y36</f>
        <v/>
      </c>
      <c r="F25" s="71" t="str">
        <f>'נתונים לניקוד'!Z36</f>
        <v/>
      </c>
      <c r="G25" s="71" t="str">
        <f t="shared" si="0"/>
        <v/>
      </c>
      <c r="H25" s="43" t="str">
        <f t="shared" si="1"/>
        <v/>
      </c>
      <c r="I25" s="98" t="str">
        <f t="shared" si="2"/>
        <v/>
      </c>
    </row>
    <row r="26" spans="2:9">
      <c r="B26" s="97" t="str">
        <f>'תנאי סף'!C37</f>
        <v/>
      </c>
      <c r="C26" s="97" t="str">
        <f>IF('תנאי סף'!Z37='תנאי סף'!$AD$30,"",'תנאי סף'!D37)</f>
        <v/>
      </c>
      <c r="D26" s="71" t="str">
        <f>'נתונים לניקוד'!AG37</f>
        <v/>
      </c>
      <c r="E26" s="71" t="str">
        <f>'נתונים לניקוד'!Y37</f>
        <v/>
      </c>
      <c r="F26" s="71" t="str">
        <f>'נתונים לניקוד'!Z37</f>
        <v/>
      </c>
      <c r="G26" s="71" t="str">
        <f t="shared" si="0"/>
        <v/>
      </c>
      <c r="H26" s="43" t="str">
        <f t="shared" si="1"/>
        <v/>
      </c>
      <c r="I26" s="98" t="str">
        <f t="shared" si="2"/>
        <v/>
      </c>
    </row>
    <row r="27" spans="2:9">
      <c r="B27" s="97" t="str">
        <f>'תנאי סף'!C38</f>
        <v/>
      </c>
      <c r="C27" s="97" t="str">
        <f>IF('תנאי סף'!Z38='תנאי סף'!$AD$30,"",'תנאי סף'!D38)</f>
        <v/>
      </c>
      <c r="D27" s="71" t="str">
        <f>'נתונים לניקוד'!AG38</f>
        <v/>
      </c>
      <c r="E27" s="71" t="str">
        <f>'נתונים לניקוד'!Y38</f>
        <v/>
      </c>
      <c r="F27" s="71" t="str">
        <f>'נתונים לניקוד'!Z38</f>
        <v/>
      </c>
      <c r="G27" s="71" t="str">
        <f t="shared" si="0"/>
        <v/>
      </c>
      <c r="H27" s="43" t="str">
        <f t="shared" si="1"/>
        <v/>
      </c>
      <c r="I27" s="98" t="str">
        <f t="shared" si="2"/>
        <v/>
      </c>
    </row>
    <row r="28" spans="2:9">
      <c r="B28" s="97" t="str">
        <f>'תנאי סף'!C39</f>
        <v/>
      </c>
      <c r="C28" s="97" t="str">
        <f>IF('תנאי סף'!Z39='תנאי סף'!$AD$30,"",'תנאי סף'!D39)</f>
        <v/>
      </c>
      <c r="D28" s="71" t="str">
        <f>'נתונים לניקוד'!AG39</f>
        <v/>
      </c>
      <c r="E28" s="71" t="str">
        <f>'נתונים לניקוד'!Y39</f>
        <v/>
      </c>
      <c r="F28" s="71" t="str">
        <f>'נתונים לניקוד'!Z39</f>
        <v/>
      </c>
      <c r="G28" s="71" t="str">
        <f t="shared" si="0"/>
        <v/>
      </c>
      <c r="H28" s="43" t="str">
        <f t="shared" si="1"/>
        <v/>
      </c>
      <c r="I28" s="98" t="str">
        <f t="shared" si="2"/>
        <v/>
      </c>
    </row>
    <row r="29" spans="2:9">
      <c r="B29" s="97" t="str">
        <f>'תנאי סף'!C40</f>
        <v/>
      </c>
      <c r="C29" s="97" t="str">
        <f>IF('תנאי סף'!Z40='תנאי סף'!$AD$30,"",'תנאי סף'!D40)</f>
        <v/>
      </c>
      <c r="D29" s="71" t="str">
        <f>'נתונים לניקוד'!AG40</f>
        <v/>
      </c>
      <c r="E29" s="71" t="str">
        <f>'נתונים לניקוד'!Y40</f>
        <v/>
      </c>
      <c r="F29" s="71" t="str">
        <f>'נתונים לניקוד'!Z40</f>
        <v/>
      </c>
      <c r="G29" s="71" t="str">
        <f t="shared" si="0"/>
        <v/>
      </c>
      <c r="H29" s="43" t="str">
        <f t="shared" si="1"/>
        <v/>
      </c>
      <c r="I29" s="98" t="str">
        <f t="shared" si="2"/>
        <v/>
      </c>
    </row>
    <row r="30" spans="2:9">
      <c r="B30" s="97" t="str">
        <f>'תנאי סף'!C41</f>
        <v/>
      </c>
      <c r="C30" s="97" t="str">
        <f>IF('תנאי סף'!Z41='תנאי סף'!$AD$30,"",'תנאי סף'!D41)</f>
        <v/>
      </c>
      <c r="D30" s="71" t="str">
        <f>'נתונים לניקוד'!AG41</f>
        <v/>
      </c>
      <c r="E30" s="71" t="str">
        <f>'נתונים לניקוד'!Y41</f>
        <v/>
      </c>
      <c r="F30" s="71" t="str">
        <f>'נתונים לניקוד'!Z41</f>
        <v/>
      </c>
      <c r="G30" s="71" t="str">
        <f t="shared" si="0"/>
        <v/>
      </c>
      <c r="H30" s="43" t="str">
        <f t="shared" si="1"/>
        <v/>
      </c>
      <c r="I30" s="98" t="str">
        <f t="shared" si="2"/>
        <v/>
      </c>
    </row>
    <row r="31" spans="2:9">
      <c r="B31" s="97" t="str">
        <f>'תנאי סף'!C42</f>
        <v/>
      </c>
      <c r="C31" s="97" t="str">
        <f>IF('תנאי סף'!Z42='תנאי סף'!$AD$30,"",'תנאי סף'!D42)</f>
        <v/>
      </c>
      <c r="D31" s="71" t="str">
        <f>'נתונים לניקוד'!AG42</f>
        <v/>
      </c>
      <c r="E31" s="71" t="str">
        <f>'נתונים לניקוד'!Y42</f>
        <v/>
      </c>
      <c r="F31" s="71" t="str">
        <f>'נתונים לניקוד'!Z42</f>
        <v/>
      </c>
      <c r="G31" s="71" t="str">
        <f t="shared" si="0"/>
        <v/>
      </c>
      <c r="H31" s="43" t="str">
        <f t="shared" si="1"/>
        <v/>
      </c>
      <c r="I31" s="98" t="str">
        <f t="shared" si="2"/>
        <v/>
      </c>
    </row>
    <row r="32" spans="2:9">
      <c r="B32" s="97" t="str">
        <f>'תנאי סף'!C43</f>
        <v/>
      </c>
      <c r="C32" s="97" t="str">
        <f>IF('תנאי סף'!Z43='תנאי סף'!$AD$30,"",'תנאי סף'!D43)</f>
        <v/>
      </c>
      <c r="D32" s="71" t="str">
        <f>'נתונים לניקוד'!AG43</f>
        <v/>
      </c>
      <c r="E32" s="71" t="str">
        <f>'נתונים לניקוד'!Y43</f>
        <v/>
      </c>
      <c r="F32" s="71" t="str">
        <f>'נתונים לניקוד'!Z43</f>
        <v/>
      </c>
      <c r="G32" s="71" t="str">
        <f t="shared" si="0"/>
        <v/>
      </c>
      <c r="H32" s="43" t="str">
        <f t="shared" si="1"/>
        <v/>
      </c>
      <c r="I32" s="98" t="str">
        <f t="shared" si="2"/>
        <v/>
      </c>
    </row>
    <row r="33" spans="2:9">
      <c r="B33" s="97" t="str">
        <f>'תנאי סף'!C44</f>
        <v/>
      </c>
      <c r="C33" s="97" t="str">
        <f>IF('תנאי סף'!Z44='תנאי סף'!$AD$30,"",'תנאי סף'!D44)</f>
        <v/>
      </c>
      <c r="D33" s="71" t="str">
        <f>'נתונים לניקוד'!AG44</f>
        <v/>
      </c>
      <c r="E33" s="71" t="str">
        <f>'נתונים לניקוד'!Y44</f>
        <v/>
      </c>
      <c r="F33" s="71" t="str">
        <f>'נתונים לניקוד'!Z44</f>
        <v/>
      </c>
      <c r="G33" s="71" t="str">
        <f t="shared" si="0"/>
        <v/>
      </c>
      <c r="H33" s="43" t="str">
        <f t="shared" si="1"/>
        <v/>
      </c>
      <c r="I33" s="98" t="str">
        <f t="shared" si="2"/>
        <v/>
      </c>
    </row>
    <row r="34" spans="2:9">
      <c r="B34" s="97" t="str">
        <f>'תנאי סף'!C45</f>
        <v/>
      </c>
      <c r="C34" s="97" t="str">
        <f>IF('תנאי סף'!Z45='תנאי סף'!$AD$30,"",'תנאי סף'!D45)</f>
        <v/>
      </c>
      <c r="D34" s="71" t="str">
        <f>'נתונים לניקוד'!AG45</f>
        <v/>
      </c>
      <c r="E34" s="71" t="str">
        <f>'נתונים לניקוד'!Y45</f>
        <v/>
      </c>
      <c r="F34" s="71" t="str">
        <f>'נתונים לניקוד'!Z45</f>
        <v/>
      </c>
      <c r="G34" s="71" t="str">
        <f t="shared" si="0"/>
        <v/>
      </c>
      <c r="H34" s="43" t="str">
        <f t="shared" si="1"/>
        <v/>
      </c>
      <c r="I34" s="98" t="str">
        <f t="shared" si="2"/>
        <v/>
      </c>
    </row>
    <row r="35" spans="2:9">
      <c r="B35" s="97" t="str">
        <f>'תנאי סף'!C46</f>
        <v/>
      </c>
      <c r="C35" s="97" t="str">
        <f>IF('תנאי סף'!Z46='תנאי סף'!$AD$30,"",'תנאי סף'!D46)</f>
        <v/>
      </c>
      <c r="D35" s="71" t="str">
        <f>'נתונים לניקוד'!AG46</f>
        <v/>
      </c>
      <c r="E35" s="71" t="str">
        <f>'נתונים לניקוד'!Y46</f>
        <v/>
      </c>
      <c r="F35" s="71" t="str">
        <f>'נתונים לניקוד'!Z46</f>
        <v/>
      </c>
      <c r="G35" s="71" t="str">
        <f t="shared" si="0"/>
        <v/>
      </c>
      <c r="H35" s="43" t="str">
        <f t="shared" si="1"/>
        <v/>
      </c>
      <c r="I35" s="98" t="str">
        <f t="shared" si="2"/>
        <v/>
      </c>
    </row>
    <row r="36" spans="2:9">
      <c r="B36" s="97" t="str">
        <f>'תנאי סף'!C47</f>
        <v/>
      </c>
      <c r="C36" s="97" t="str">
        <f>IF('תנאי סף'!Z47='תנאי סף'!$AD$30,"",'תנאי סף'!D47)</f>
        <v/>
      </c>
      <c r="D36" s="71" t="str">
        <f>'נתונים לניקוד'!AG47</f>
        <v/>
      </c>
      <c r="E36" s="71" t="str">
        <f>'נתונים לניקוד'!Y47</f>
        <v/>
      </c>
      <c r="F36" s="71" t="str">
        <f>'נתונים לניקוד'!Z47</f>
        <v/>
      </c>
      <c r="G36" s="71" t="str">
        <f t="shared" si="0"/>
        <v/>
      </c>
      <c r="H36" s="43" t="str">
        <f t="shared" si="1"/>
        <v/>
      </c>
      <c r="I36" s="98" t="str">
        <f t="shared" si="2"/>
        <v/>
      </c>
    </row>
    <row r="37" spans="2:9">
      <c r="B37" s="97" t="str">
        <f>'תנאי סף'!C48</f>
        <v/>
      </c>
      <c r="C37" s="97" t="str">
        <f>IF('תנאי סף'!Z48='תנאי סף'!$AD$30,"",'תנאי סף'!D48)</f>
        <v/>
      </c>
      <c r="D37" s="71" t="str">
        <f>'נתונים לניקוד'!AG48</f>
        <v/>
      </c>
      <c r="E37" s="71" t="str">
        <f>'נתונים לניקוד'!Y48</f>
        <v/>
      </c>
      <c r="F37" s="71" t="str">
        <f>'נתונים לניקוד'!Z48</f>
        <v/>
      </c>
      <c r="G37" s="71" t="str">
        <f t="shared" si="0"/>
        <v/>
      </c>
      <c r="H37" s="43" t="str">
        <f t="shared" si="1"/>
        <v/>
      </c>
      <c r="I37" s="98" t="str">
        <f t="shared" si="2"/>
        <v/>
      </c>
    </row>
    <row r="38" spans="2:9">
      <c r="B38" s="97" t="str">
        <f>'תנאי סף'!C49</f>
        <v/>
      </c>
      <c r="C38" s="97" t="str">
        <f>IF('תנאי סף'!Z49='תנאי סף'!$AD$30,"",'תנאי סף'!D49)</f>
        <v/>
      </c>
      <c r="D38" s="71" t="str">
        <f>'נתונים לניקוד'!AG49</f>
        <v/>
      </c>
      <c r="E38" s="71" t="str">
        <f>'נתונים לניקוד'!Y49</f>
        <v/>
      </c>
      <c r="F38" s="71" t="str">
        <f>'נתונים לניקוד'!Z49</f>
        <v/>
      </c>
      <c r="G38" s="71" t="str">
        <f t="shared" si="0"/>
        <v/>
      </c>
      <c r="H38" s="43" t="str">
        <f t="shared" si="1"/>
        <v/>
      </c>
      <c r="I38" s="98" t="str">
        <f t="shared" si="2"/>
        <v/>
      </c>
    </row>
    <row r="39" spans="2:9">
      <c r="B39" s="97" t="str">
        <f>'תנאי סף'!C50</f>
        <v/>
      </c>
      <c r="C39" s="97" t="str">
        <f>IF('תנאי סף'!Z50='תנאי סף'!$AD$30,"",'תנאי סף'!D50)</f>
        <v/>
      </c>
      <c r="D39" s="71" t="str">
        <f>'נתונים לניקוד'!AG50</f>
        <v/>
      </c>
      <c r="E39" s="71" t="str">
        <f>'נתונים לניקוד'!Y50</f>
        <v/>
      </c>
      <c r="F39" s="71" t="str">
        <f>'נתונים לניקוד'!Z50</f>
        <v/>
      </c>
      <c r="G39" s="71" t="str">
        <f t="shared" si="0"/>
        <v/>
      </c>
      <c r="H39" s="43" t="str">
        <f t="shared" si="1"/>
        <v/>
      </c>
      <c r="I39" s="98" t="str">
        <f t="shared" si="2"/>
        <v/>
      </c>
    </row>
    <row r="40" spans="2:9">
      <c r="B40" s="97" t="str">
        <f>'תנאי סף'!C51</f>
        <v/>
      </c>
      <c r="C40" s="97" t="str">
        <f>IF('תנאי סף'!Z51='תנאי סף'!$AD$30,"",'תנאי סף'!D51)</f>
        <v/>
      </c>
      <c r="D40" s="71" t="str">
        <f>'נתונים לניקוד'!AG51</f>
        <v/>
      </c>
      <c r="E40" s="71" t="str">
        <f>'נתונים לניקוד'!Y51</f>
        <v/>
      </c>
      <c r="F40" s="71" t="str">
        <f>'נתונים לניקוד'!Z51</f>
        <v/>
      </c>
      <c r="G40" s="71" t="str">
        <f t="shared" si="0"/>
        <v/>
      </c>
      <c r="H40" s="43" t="str">
        <f t="shared" si="1"/>
        <v/>
      </c>
      <c r="I40" s="98" t="str">
        <f t="shared" si="2"/>
        <v/>
      </c>
    </row>
    <row r="41" spans="2:9">
      <c r="B41" s="97" t="str">
        <f>'תנאי סף'!C52</f>
        <v/>
      </c>
      <c r="C41" s="97" t="str">
        <f>IF('תנאי סף'!Z52='תנאי סף'!$AD$30,"",'תנאי סף'!D52)</f>
        <v/>
      </c>
      <c r="D41" s="71" t="str">
        <f>'נתונים לניקוד'!AG52</f>
        <v/>
      </c>
      <c r="E41" s="71" t="str">
        <f>'נתונים לניקוד'!Y52</f>
        <v/>
      </c>
      <c r="F41" s="71" t="str">
        <f>'נתונים לניקוד'!Z52</f>
        <v/>
      </c>
      <c r="G41" s="71" t="str">
        <f t="shared" si="0"/>
        <v/>
      </c>
      <c r="H41" s="43" t="str">
        <f t="shared" si="1"/>
        <v/>
      </c>
      <c r="I41" s="98" t="str">
        <f t="shared" si="2"/>
        <v/>
      </c>
    </row>
    <row r="42" spans="2:9">
      <c r="B42" s="97" t="str">
        <f>'תנאי סף'!C53</f>
        <v/>
      </c>
      <c r="C42" s="97" t="str">
        <f>IF('תנאי סף'!Z53='תנאי סף'!$AD$30,"",'תנאי סף'!D53)</f>
        <v/>
      </c>
      <c r="D42" s="71" t="str">
        <f>'נתונים לניקוד'!AG53</f>
        <v/>
      </c>
      <c r="E42" s="71" t="str">
        <f>'נתונים לניקוד'!Y53</f>
        <v/>
      </c>
      <c r="F42" s="71" t="str">
        <f>'נתונים לניקוד'!Z53</f>
        <v/>
      </c>
      <c r="G42" s="71" t="str">
        <f t="shared" si="0"/>
        <v/>
      </c>
      <c r="H42" s="43" t="str">
        <f t="shared" si="1"/>
        <v/>
      </c>
      <c r="I42" s="98" t="str">
        <f t="shared" si="2"/>
        <v/>
      </c>
    </row>
    <row r="43" spans="2:9">
      <c r="B43" s="97" t="str">
        <f>'תנאי סף'!C54</f>
        <v/>
      </c>
      <c r="C43" s="97" t="str">
        <f>IF('תנאי סף'!Z54='תנאי סף'!$AD$30,"",'תנאי סף'!D54)</f>
        <v/>
      </c>
      <c r="D43" s="71" t="str">
        <f>'נתונים לניקוד'!AG54</f>
        <v/>
      </c>
      <c r="E43" s="71" t="str">
        <f>'נתונים לניקוד'!Y54</f>
        <v/>
      </c>
      <c r="F43" s="71" t="str">
        <f>'נתונים לניקוד'!Z54</f>
        <v/>
      </c>
      <c r="G43" s="71" t="str">
        <f t="shared" si="0"/>
        <v/>
      </c>
      <c r="H43" s="43" t="str">
        <f t="shared" si="1"/>
        <v/>
      </c>
      <c r="I43" s="98" t="str">
        <f t="shared" si="2"/>
        <v/>
      </c>
    </row>
    <row r="44" spans="2:9">
      <c r="B44" s="97" t="str">
        <f>'תנאי סף'!C55</f>
        <v/>
      </c>
      <c r="C44" s="97" t="str">
        <f>IF('תנאי סף'!Z55='תנאי סף'!$AD$30,"",'תנאי סף'!D55)</f>
        <v/>
      </c>
      <c r="D44" s="71" t="str">
        <f>'נתונים לניקוד'!AG55</f>
        <v/>
      </c>
      <c r="E44" s="71" t="str">
        <f>'נתונים לניקוד'!Y55</f>
        <v/>
      </c>
      <c r="F44" s="71" t="str">
        <f>'נתונים לניקוד'!Z55</f>
        <v/>
      </c>
      <c r="G44" s="71" t="str">
        <f t="shared" si="0"/>
        <v/>
      </c>
      <c r="H44" s="43" t="str">
        <f t="shared" si="1"/>
        <v/>
      </c>
      <c r="I44" s="98" t="str">
        <f t="shared" si="2"/>
        <v/>
      </c>
    </row>
    <row r="45" spans="2:9">
      <c r="B45" s="97" t="str">
        <f>'תנאי סף'!C56</f>
        <v/>
      </c>
      <c r="C45" s="97" t="str">
        <f>IF('תנאי סף'!Z56='תנאי סף'!$AD$30,"",'תנאי סף'!D56)</f>
        <v/>
      </c>
      <c r="D45" s="71" t="str">
        <f>'נתונים לניקוד'!AG56</f>
        <v/>
      </c>
      <c r="E45" s="71" t="str">
        <f>'נתונים לניקוד'!Y56</f>
        <v/>
      </c>
      <c r="F45" s="71" t="str">
        <f>'נתונים לניקוד'!Z56</f>
        <v/>
      </c>
      <c r="G45" s="71" t="str">
        <f t="shared" si="0"/>
        <v/>
      </c>
      <c r="H45" s="43" t="str">
        <f t="shared" si="1"/>
        <v/>
      </c>
      <c r="I45" s="98" t="str">
        <f t="shared" si="2"/>
        <v/>
      </c>
    </row>
    <row r="46" spans="2:9">
      <c r="B46" s="97" t="str">
        <f>'תנאי סף'!C57</f>
        <v/>
      </c>
      <c r="C46" s="97" t="str">
        <f>IF('תנאי סף'!Z57='תנאי סף'!$AD$30,"",'תנאי סף'!D57)</f>
        <v/>
      </c>
      <c r="D46" s="71" t="str">
        <f>'נתונים לניקוד'!AG57</f>
        <v/>
      </c>
      <c r="E46" s="71" t="str">
        <f>'נתונים לניקוד'!Y57</f>
        <v/>
      </c>
      <c r="F46" s="71" t="str">
        <f>'נתונים לניקוד'!Z57</f>
        <v/>
      </c>
      <c r="G46" s="71" t="str">
        <f t="shared" si="0"/>
        <v/>
      </c>
      <c r="H46" s="43" t="str">
        <f t="shared" si="1"/>
        <v/>
      </c>
      <c r="I46" s="98" t="str">
        <f t="shared" si="2"/>
        <v/>
      </c>
    </row>
    <row r="47" spans="2:9">
      <c r="B47" s="97" t="str">
        <f>'תנאי סף'!C58</f>
        <v/>
      </c>
      <c r="C47" s="97" t="str">
        <f>IF('תנאי סף'!Z58='תנאי סף'!$AD$30,"",'תנאי סף'!D58)</f>
        <v/>
      </c>
      <c r="D47" s="71" t="str">
        <f>'נתונים לניקוד'!AG58</f>
        <v/>
      </c>
      <c r="E47" s="71" t="str">
        <f>'נתונים לניקוד'!Y58</f>
        <v/>
      </c>
      <c r="F47" s="71" t="str">
        <f>'נתונים לניקוד'!Z58</f>
        <v/>
      </c>
      <c r="G47" s="71" t="str">
        <f t="shared" si="0"/>
        <v/>
      </c>
      <c r="H47" s="43" t="str">
        <f t="shared" si="1"/>
        <v/>
      </c>
      <c r="I47" s="98" t="str">
        <f t="shared" si="2"/>
        <v/>
      </c>
    </row>
    <row r="48" spans="2:9">
      <c r="B48" s="97" t="str">
        <f>'תנאי סף'!C59</f>
        <v/>
      </c>
      <c r="C48" s="97" t="str">
        <f>IF('תנאי סף'!Z59='תנאי סף'!$AD$30,"",'תנאי סף'!D59)</f>
        <v/>
      </c>
      <c r="D48" s="71" t="str">
        <f>'נתונים לניקוד'!AG59</f>
        <v/>
      </c>
      <c r="E48" s="71" t="str">
        <f>'נתונים לניקוד'!Y59</f>
        <v/>
      </c>
      <c r="F48" s="71" t="str">
        <f>'נתונים לניקוד'!Z59</f>
        <v/>
      </c>
      <c r="G48" s="71" t="str">
        <f t="shared" si="0"/>
        <v/>
      </c>
      <c r="H48" s="43" t="str">
        <f t="shared" si="1"/>
        <v/>
      </c>
      <c r="I48" s="98" t="str">
        <f t="shared" si="2"/>
        <v/>
      </c>
    </row>
    <row r="49" spans="2:9">
      <c r="B49" s="97" t="str">
        <f>'תנאי סף'!C60</f>
        <v/>
      </c>
      <c r="C49" s="97" t="str">
        <f>IF('תנאי סף'!Z60='תנאי סף'!$AD$30,"",'תנאי סף'!D60)</f>
        <v/>
      </c>
      <c r="D49" s="71" t="str">
        <f>'נתונים לניקוד'!AG60</f>
        <v/>
      </c>
      <c r="E49" s="71" t="str">
        <f>'נתונים לניקוד'!Y60</f>
        <v/>
      </c>
      <c r="F49" s="71" t="str">
        <f>'נתונים לניקוד'!Z60</f>
        <v/>
      </c>
      <c r="G49" s="71" t="str">
        <f t="shared" si="0"/>
        <v/>
      </c>
      <c r="H49" s="43" t="str">
        <f t="shared" si="1"/>
        <v/>
      </c>
      <c r="I49" s="98" t="str">
        <f t="shared" si="2"/>
        <v/>
      </c>
    </row>
    <row r="50" spans="2:9">
      <c r="B50" s="97" t="str">
        <f>'תנאי סף'!C61</f>
        <v/>
      </c>
      <c r="C50" s="97" t="str">
        <f>IF('תנאי סף'!Z61='תנאי סף'!$AD$30,"",'תנאי סף'!D61)</f>
        <v/>
      </c>
      <c r="D50" s="71" t="str">
        <f>'נתונים לניקוד'!AG61</f>
        <v/>
      </c>
      <c r="E50" s="71" t="str">
        <f>'נתונים לניקוד'!Y61</f>
        <v/>
      </c>
      <c r="F50" s="71" t="str">
        <f>'נתונים לניקוד'!Z61</f>
        <v/>
      </c>
      <c r="G50" s="71" t="str">
        <f t="shared" si="0"/>
        <v/>
      </c>
      <c r="H50" s="43" t="str">
        <f t="shared" si="1"/>
        <v/>
      </c>
      <c r="I50" s="98" t="str">
        <f t="shared" si="2"/>
        <v/>
      </c>
    </row>
    <row r="51" spans="2:9">
      <c r="B51" s="97" t="str">
        <f>'תנאי סף'!C62</f>
        <v/>
      </c>
      <c r="C51" s="97" t="str">
        <f>IF('תנאי סף'!Z62='תנאי סף'!$AD$30,"",'תנאי סף'!D62)</f>
        <v/>
      </c>
      <c r="D51" s="71" t="str">
        <f>'נתונים לניקוד'!AG62</f>
        <v/>
      </c>
      <c r="E51" s="71" t="str">
        <f>'נתונים לניקוד'!Y62</f>
        <v/>
      </c>
      <c r="F51" s="71" t="str">
        <f>'נתונים לניקוד'!Z62</f>
        <v/>
      </c>
      <c r="G51" s="71" t="str">
        <f t="shared" si="0"/>
        <v/>
      </c>
      <c r="H51" s="43" t="str">
        <f t="shared" si="1"/>
        <v/>
      </c>
      <c r="I51" s="98" t="str">
        <f t="shared" si="2"/>
        <v/>
      </c>
    </row>
    <row r="52" spans="2:9">
      <c r="B52" s="97" t="str">
        <f>'תנאי סף'!C63</f>
        <v/>
      </c>
      <c r="C52" s="97" t="str">
        <f>IF('תנאי סף'!Z63='תנאי סף'!$AD$30,"",'תנאי סף'!D63)</f>
        <v/>
      </c>
      <c r="D52" s="71" t="str">
        <f>'נתונים לניקוד'!AG63</f>
        <v/>
      </c>
      <c r="E52" s="71" t="str">
        <f>'נתונים לניקוד'!Y63</f>
        <v/>
      </c>
      <c r="F52" s="71" t="str">
        <f>'נתונים לניקוד'!Z63</f>
        <v/>
      </c>
      <c r="G52" s="71" t="str">
        <f t="shared" si="0"/>
        <v/>
      </c>
      <c r="H52" s="43" t="str">
        <f t="shared" si="1"/>
        <v/>
      </c>
      <c r="I52" s="98" t="str">
        <f t="shared" si="2"/>
        <v/>
      </c>
    </row>
    <row r="53" spans="2:9">
      <c r="B53" s="97" t="str">
        <f>'תנאי סף'!C64</f>
        <v/>
      </c>
      <c r="C53" s="97" t="str">
        <f>IF('תנאי סף'!Z64='תנאי סף'!$AD$30,"",'תנאי סף'!D64)</f>
        <v/>
      </c>
      <c r="D53" s="71" t="str">
        <f>'נתונים לניקוד'!AG64</f>
        <v/>
      </c>
      <c r="E53" s="71" t="str">
        <f>'נתונים לניקוד'!Y64</f>
        <v/>
      </c>
      <c r="F53" s="71" t="str">
        <f>'נתונים לניקוד'!Z64</f>
        <v/>
      </c>
      <c r="G53" s="71" t="str">
        <f t="shared" si="0"/>
        <v/>
      </c>
      <c r="H53" s="43" t="str">
        <f t="shared" si="1"/>
        <v/>
      </c>
      <c r="I53" s="98" t="str">
        <f t="shared" si="2"/>
        <v/>
      </c>
    </row>
    <row r="54" spans="2:9">
      <c r="B54" s="97" t="str">
        <f>'תנאי סף'!C65</f>
        <v/>
      </c>
      <c r="C54" s="97" t="str">
        <f>IF('תנאי סף'!Z65='תנאי סף'!$AD$30,"",'תנאי סף'!D65)</f>
        <v/>
      </c>
      <c r="D54" s="71" t="str">
        <f>'נתונים לניקוד'!AG65</f>
        <v/>
      </c>
      <c r="E54" s="71" t="str">
        <f>'נתונים לניקוד'!Y65</f>
        <v/>
      </c>
      <c r="F54" s="71" t="str">
        <f>'נתונים לניקוד'!Z65</f>
        <v/>
      </c>
      <c r="G54" s="71" t="str">
        <f t="shared" si="0"/>
        <v/>
      </c>
      <c r="H54" s="43" t="str">
        <f t="shared" si="1"/>
        <v/>
      </c>
      <c r="I54" s="98" t="str">
        <f t="shared" si="2"/>
        <v/>
      </c>
    </row>
    <row r="55" spans="2:9">
      <c r="B55" s="97" t="str">
        <f>'תנאי סף'!C66</f>
        <v/>
      </c>
      <c r="C55" s="97" t="str">
        <f>IF('תנאי סף'!Z66='תנאי סף'!$AD$30,"",'תנאי סף'!D66)</f>
        <v/>
      </c>
      <c r="D55" s="71" t="str">
        <f>'נתונים לניקוד'!AG66</f>
        <v/>
      </c>
      <c r="E55" s="71" t="str">
        <f>'נתונים לניקוד'!Y66</f>
        <v/>
      </c>
      <c r="F55" s="71" t="str">
        <f>'נתונים לניקוד'!Z66</f>
        <v/>
      </c>
      <c r="G55" s="71" t="str">
        <f t="shared" si="0"/>
        <v/>
      </c>
      <c r="H55" s="43" t="str">
        <f t="shared" si="1"/>
        <v/>
      </c>
      <c r="I55" s="98" t="str">
        <f t="shared" si="2"/>
        <v/>
      </c>
    </row>
    <row r="56" spans="2:9">
      <c r="B56" s="97" t="str">
        <f>'תנאי סף'!C67</f>
        <v/>
      </c>
      <c r="C56" s="97" t="str">
        <f>IF('תנאי סף'!Z67='תנאי סף'!$AD$30,"",'תנאי סף'!D67)</f>
        <v/>
      </c>
      <c r="D56" s="71" t="str">
        <f>'נתונים לניקוד'!AG67</f>
        <v/>
      </c>
      <c r="E56" s="71" t="str">
        <f>'נתונים לניקוד'!Y67</f>
        <v/>
      </c>
      <c r="F56" s="71" t="str">
        <f>'נתונים לניקוד'!Z67</f>
        <v/>
      </c>
      <c r="G56" s="71" t="str">
        <f t="shared" si="0"/>
        <v/>
      </c>
      <c r="H56" s="43" t="str">
        <f t="shared" si="1"/>
        <v/>
      </c>
      <c r="I56" s="98" t="str">
        <f t="shared" si="2"/>
        <v/>
      </c>
    </row>
    <row r="57" spans="2:9">
      <c r="B57" s="97" t="str">
        <f>'תנאי סף'!C68</f>
        <v/>
      </c>
      <c r="C57" s="97" t="str">
        <f>IF('תנאי סף'!Z68='תנאי סף'!$AD$30,"",'תנאי סף'!D68)</f>
        <v/>
      </c>
      <c r="D57" s="71" t="str">
        <f>'נתונים לניקוד'!AG68</f>
        <v/>
      </c>
      <c r="E57" s="71" t="str">
        <f>'נתונים לניקוד'!Y68</f>
        <v/>
      </c>
      <c r="F57" s="71" t="str">
        <f>'נתונים לניקוד'!Z68</f>
        <v/>
      </c>
      <c r="G57" s="71" t="str">
        <f t="shared" si="0"/>
        <v/>
      </c>
      <c r="H57" s="43" t="str">
        <f t="shared" si="1"/>
        <v/>
      </c>
      <c r="I57" s="98" t="str">
        <f t="shared" si="2"/>
        <v/>
      </c>
    </row>
    <row r="58" spans="2:9">
      <c r="B58" s="97" t="str">
        <f>'תנאי סף'!C69</f>
        <v/>
      </c>
      <c r="C58" s="97" t="str">
        <f>IF('תנאי סף'!Z69='תנאי סף'!$AD$30,"",'תנאי סף'!D69)</f>
        <v/>
      </c>
      <c r="D58" s="71" t="str">
        <f>'נתונים לניקוד'!AG69</f>
        <v/>
      </c>
      <c r="E58" s="71" t="str">
        <f>'נתונים לניקוד'!Y69</f>
        <v/>
      </c>
      <c r="F58" s="71" t="str">
        <f>'נתונים לניקוד'!Z69</f>
        <v/>
      </c>
      <c r="G58" s="71" t="str">
        <f t="shared" si="0"/>
        <v/>
      </c>
      <c r="H58" s="43" t="str">
        <f t="shared" si="1"/>
        <v/>
      </c>
      <c r="I58" s="98" t="str">
        <f t="shared" si="2"/>
        <v/>
      </c>
    </row>
    <row r="59" spans="2:9">
      <c r="B59" s="97" t="str">
        <f>'תנאי סף'!C70</f>
        <v/>
      </c>
      <c r="C59" s="97" t="str">
        <f>IF('תנאי סף'!Z70='תנאי סף'!$AD$30,"",'תנאי סף'!D70)</f>
        <v/>
      </c>
      <c r="D59" s="71" t="str">
        <f>'נתונים לניקוד'!AG70</f>
        <v/>
      </c>
      <c r="E59" s="71" t="str">
        <f>'נתונים לניקוד'!Y70</f>
        <v/>
      </c>
      <c r="F59" s="71" t="str">
        <f>'נתונים לניקוד'!Z70</f>
        <v/>
      </c>
      <c r="G59" s="71" t="str">
        <f t="shared" si="0"/>
        <v/>
      </c>
      <c r="H59" s="43" t="str">
        <f t="shared" si="1"/>
        <v/>
      </c>
      <c r="I59" s="98" t="str">
        <f t="shared" si="2"/>
        <v/>
      </c>
    </row>
    <row r="60" spans="2:9">
      <c r="B60" s="97" t="str">
        <f>'תנאי סף'!C71</f>
        <v/>
      </c>
      <c r="C60" s="97" t="str">
        <f>IF('תנאי סף'!Z71='תנאי סף'!$AD$30,"",'תנאי סף'!D71)</f>
        <v/>
      </c>
      <c r="D60" s="71" t="str">
        <f>'נתונים לניקוד'!AG71</f>
        <v/>
      </c>
      <c r="E60" s="71" t="str">
        <f>'נתונים לניקוד'!Y71</f>
        <v/>
      </c>
      <c r="F60" s="71" t="str">
        <f>'נתונים לניקוד'!Z71</f>
        <v/>
      </c>
      <c r="G60" s="71" t="str">
        <f t="shared" si="0"/>
        <v/>
      </c>
      <c r="H60" s="43" t="str">
        <f t="shared" si="1"/>
        <v/>
      </c>
      <c r="I60" s="98" t="str">
        <f t="shared" si="2"/>
        <v/>
      </c>
    </row>
    <row r="61" spans="2:9">
      <c r="B61" s="97" t="str">
        <f>'תנאי סף'!C72</f>
        <v/>
      </c>
      <c r="C61" s="97" t="str">
        <f>IF('תנאי סף'!Z72='תנאי סף'!$AD$30,"",'תנאי סף'!D72)</f>
        <v/>
      </c>
      <c r="D61" s="71" t="str">
        <f>'נתונים לניקוד'!AG72</f>
        <v/>
      </c>
      <c r="E61" s="71" t="str">
        <f>'נתונים לניקוד'!Y72</f>
        <v/>
      </c>
      <c r="F61" s="71" t="str">
        <f>'נתונים לניקוד'!Z72</f>
        <v/>
      </c>
      <c r="G61" s="71" t="str">
        <f t="shared" si="0"/>
        <v/>
      </c>
      <c r="H61" s="43" t="str">
        <f t="shared" si="1"/>
        <v/>
      </c>
      <c r="I61" s="98" t="str">
        <f t="shared" si="2"/>
        <v/>
      </c>
    </row>
    <row r="62" spans="2:9">
      <c r="B62" s="97" t="str">
        <f>'תנאי סף'!C73</f>
        <v/>
      </c>
      <c r="C62" s="97" t="str">
        <f>IF('תנאי סף'!Z73='תנאי סף'!$AD$30,"",'תנאי סף'!D73)</f>
        <v/>
      </c>
      <c r="D62" s="71" t="str">
        <f>'נתונים לניקוד'!AG73</f>
        <v/>
      </c>
      <c r="E62" s="71" t="str">
        <f>'נתונים לניקוד'!Y73</f>
        <v/>
      </c>
      <c r="F62" s="71" t="str">
        <f>'נתונים לניקוד'!Z73</f>
        <v/>
      </c>
      <c r="G62" s="71" t="str">
        <f t="shared" si="0"/>
        <v/>
      </c>
      <c r="H62" s="43" t="str">
        <f t="shared" si="1"/>
        <v/>
      </c>
      <c r="I62" s="98" t="str">
        <f t="shared" si="2"/>
        <v/>
      </c>
    </row>
    <row r="63" spans="2:9">
      <c r="B63" s="97" t="str">
        <f>'תנאי סף'!C74</f>
        <v/>
      </c>
      <c r="C63" s="97" t="str">
        <f>IF('תנאי סף'!Z74='תנאי סף'!$AD$30,"",'תנאי סף'!D74)</f>
        <v/>
      </c>
      <c r="D63" s="71" t="str">
        <f>'נתונים לניקוד'!AG74</f>
        <v/>
      </c>
      <c r="E63" s="71" t="str">
        <f>'נתונים לניקוד'!Y74</f>
        <v/>
      </c>
      <c r="F63" s="71" t="str">
        <f>'נתונים לניקוד'!Z74</f>
        <v/>
      </c>
      <c r="G63" s="71" t="str">
        <f t="shared" si="0"/>
        <v/>
      </c>
      <c r="H63" s="43" t="str">
        <f t="shared" si="1"/>
        <v/>
      </c>
      <c r="I63" s="98" t="str">
        <f t="shared" si="2"/>
        <v/>
      </c>
    </row>
    <row r="64" spans="2:9">
      <c r="B64" s="97" t="str">
        <f>'תנאי סף'!C75</f>
        <v/>
      </c>
      <c r="C64" s="97" t="str">
        <f>IF('תנאי סף'!Z75='תנאי סף'!$AD$30,"",'תנאי סף'!D75)</f>
        <v/>
      </c>
      <c r="D64" s="71" t="str">
        <f>'נתונים לניקוד'!AG75</f>
        <v/>
      </c>
      <c r="E64" s="71" t="str">
        <f>'נתונים לניקוד'!Y75</f>
        <v/>
      </c>
      <c r="F64" s="71" t="str">
        <f>'נתונים לניקוד'!Z75</f>
        <v/>
      </c>
      <c r="G64" s="71" t="str">
        <f t="shared" si="0"/>
        <v/>
      </c>
      <c r="H64" s="43" t="str">
        <f t="shared" si="1"/>
        <v/>
      </c>
      <c r="I64" s="98" t="str">
        <f t="shared" si="2"/>
        <v/>
      </c>
    </row>
    <row r="65" spans="2:9">
      <c r="B65" s="97" t="str">
        <f>'תנאי סף'!C76</f>
        <v/>
      </c>
      <c r="C65" s="97" t="str">
        <f>IF('תנאי סף'!Z76='תנאי סף'!$AD$30,"",'תנאי סף'!D76)</f>
        <v/>
      </c>
      <c r="D65" s="71" t="str">
        <f>'נתונים לניקוד'!AG76</f>
        <v/>
      </c>
      <c r="E65" s="71" t="str">
        <f>'נתונים לניקוד'!Y76</f>
        <v/>
      </c>
      <c r="F65" s="71" t="str">
        <f>'נתונים לניקוד'!Z76</f>
        <v/>
      </c>
      <c r="G65" s="71" t="str">
        <f t="shared" si="0"/>
        <v/>
      </c>
      <c r="H65" s="43" t="str">
        <f t="shared" si="1"/>
        <v/>
      </c>
      <c r="I65" s="98" t="str">
        <f t="shared" si="2"/>
        <v/>
      </c>
    </row>
    <row r="66" spans="2:9">
      <c r="B66" s="97" t="str">
        <f>'תנאי סף'!C77</f>
        <v/>
      </c>
      <c r="C66" s="97" t="str">
        <f>IF('תנאי סף'!Z77='תנאי סף'!$AD$30,"",'תנאי סף'!D77)</f>
        <v/>
      </c>
      <c r="D66" s="71" t="str">
        <f>'נתונים לניקוד'!AG77</f>
        <v/>
      </c>
      <c r="E66" s="71" t="str">
        <f>'נתונים לניקוד'!Y77</f>
        <v/>
      </c>
      <c r="F66" s="71" t="str">
        <f>'נתונים לניקוד'!Z77</f>
        <v/>
      </c>
      <c r="G66" s="71" t="str">
        <f t="shared" si="0"/>
        <v/>
      </c>
      <c r="H66" s="43" t="str">
        <f t="shared" si="1"/>
        <v/>
      </c>
      <c r="I66" s="98" t="str">
        <f t="shared" si="2"/>
        <v/>
      </c>
    </row>
    <row r="67" spans="2:9">
      <c r="B67" s="97" t="str">
        <f>'תנאי סף'!C78</f>
        <v/>
      </c>
      <c r="C67" s="97" t="str">
        <f>IF('תנאי סף'!Z78='תנאי סף'!$AD$30,"",'תנאי סף'!D78)</f>
        <v/>
      </c>
      <c r="D67" s="71" t="str">
        <f>'נתונים לניקוד'!AG78</f>
        <v/>
      </c>
      <c r="E67" s="71" t="str">
        <f>'נתונים לניקוד'!Y78</f>
        <v/>
      </c>
      <c r="F67" s="71" t="str">
        <f>'נתונים לניקוד'!Z78</f>
        <v/>
      </c>
      <c r="G67" s="71" t="str">
        <f t="shared" si="0"/>
        <v/>
      </c>
      <c r="H67" s="43" t="str">
        <f t="shared" si="1"/>
        <v/>
      </c>
      <c r="I67" s="98" t="str">
        <f t="shared" si="2"/>
        <v/>
      </c>
    </row>
    <row r="68" spans="2:9">
      <c r="B68" s="97" t="str">
        <f>'תנאי סף'!C79</f>
        <v/>
      </c>
      <c r="C68" s="97" t="str">
        <f>IF('תנאי סף'!Z79='תנאי סף'!$AD$30,"",'תנאי סף'!D79)</f>
        <v/>
      </c>
      <c r="D68" s="71" t="str">
        <f>'נתונים לניקוד'!AG79</f>
        <v/>
      </c>
      <c r="E68" s="71" t="str">
        <f>'נתונים לניקוד'!Y79</f>
        <v/>
      </c>
      <c r="F68" s="71" t="str">
        <f>'נתונים לניקוד'!Z79</f>
        <v/>
      </c>
      <c r="G68" s="71" t="str">
        <f t="shared" si="0"/>
        <v/>
      </c>
      <c r="H68" s="43" t="str">
        <f t="shared" si="1"/>
        <v/>
      </c>
      <c r="I68" s="98" t="str">
        <f t="shared" si="2"/>
        <v/>
      </c>
    </row>
    <row r="69" spans="2:9">
      <c r="B69" s="97" t="str">
        <f>'תנאי סף'!C80</f>
        <v/>
      </c>
      <c r="C69" s="97" t="str">
        <f>IF('תנאי סף'!Z80='תנאי סף'!$AD$30,"",'תנאי סף'!D80)</f>
        <v/>
      </c>
      <c r="D69" s="71" t="str">
        <f>'נתונים לניקוד'!AG80</f>
        <v/>
      </c>
      <c r="E69" s="71" t="str">
        <f>'נתונים לניקוד'!Y80</f>
        <v/>
      </c>
      <c r="F69" s="71" t="str">
        <f>'נתונים לניקוד'!Z80</f>
        <v/>
      </c>
      <c r="G69" s="71" t="str">
        <f t="shared" si="0"/>
        <v/>
      </c>
      <c r="H69" s="43" t="str">
        <f t="shared" si="1"/>
        <v/>
      </c>
      <c r="I69" s="98" t="str">
        <f t="shared" si="2"/>
        <v/>
      </c>
    </row>
    <row r="70" spans="2:9">
      <c r="B70" s="97" t="str">
        <f>'תנאי סף'!C81</f>
        <v/>
      </c>
      <c r="C70" s="97" t="str">
        <f>IF('תנאי סף'!Z81='תנאי סף'!$AD$30,"",'תנאי סף'!D81)</f>
        <v/>
      </c>
      <c r="D70" s="71" t="str">
        <f>'נתונים לניקוד'!AG81</f>
        <v/>
      </c>
      <c r="E70" s="71" t="str">
        <f>'נתונים לניקוד'!Y81</f>
        <v/>
      </c>
      <c r="F70" s="71" t="str">
        <f>'נתונים לניקוד'!Z81</f>
        <v/>
      </c>
      <c r="G70" s="71" t="str">
        <f t="shared" si="0"/>
        <v/>
      </c>
      <c r="H70" s="43" t="str">
        <f t="shared" si="1"/>
        <v/>
      </c>
      <c r="I70" s="98" t="str">
        <f t="shared" si="2"/>
        <v/>
      </c>
    </row>
    <row r="71" spans="2:9">
      <c r="B71" s="97" t="str">
        <f>'תנאי סף'!C82</f>
        <v/>
      </c>
      <c r="C71" s="97" t="str">
        <f>IF('תנאי סף'!Z82='תנאי סף'!$AD$30,"",'תנאי סף'!D82)</f>
        <v/>
      </c>
      <c r="D71" s="71" t="str">
        <f>'נתונים לניקוד'!AG82</f>
        <v/>
      </c>
      <c r="E71" s="71" t="str">
        <f>'נתונים לניקוד'!Y82</f>
        <v/>
      </c>
      <c r="F71" s="71" t="str">
        <f>'נתונים לניקוד'!Z82</f>
        <v/>
      </c>
      <c r="G71" s="71" t="str">
        <f t="shared" si="0"/>
        <v/>
      </c>
      <c r="H71" s="43" t="str">
        <f t="shared" si="1"/>
        <v/>
      </c>
      <c r="I71" s="98" t="str">
        <f t="shared" si="2"/>
        <v/>
      </c>
    </row>
    <row r="72" spans="2:9">
      <c r="B72" s="97" t="str">
        <f>'תנאי סף'!C83</f>
        <v/>
      </c>
      <c r="C72" s="97" t="str">
        <f>IF('תנאי סף'!Z83='תנאי סף'!$AD$30,"",'תנאי סף'!D83)</f>
        <v/>
      </c>
      <c r="D72" s="71" t="str">
        <f>'נתונים לניקוד'!AG83</f>
        <v/>
      </c>
      <c r="E72" s="71" t="str">
        <f>'נתונים לניקוד'!Y83</f>
        <v/>
      </c>
      <c r="F72" s="71" t="str">
        <f>'נתונים לניקוד'!Z83</f>
        <v/>
      </c>
      <c r="G72" s="71" t="str">
        <f t="shared" si="0"/>
        <v/>
      </c>
      <c r="H72" s="43" t="str">
        <f t="shared" si="1"/>
        <v/>
      </c>
      <c r="I72" s="98" t="str">
        <f t="shared" si="2"/>
        <v/>
      </c>
    </row>
    <row r="73" spans="2:9">
      <c r="B73" s="97" t="str">
        <f>'תנאי סף'!C84</f>
        <v/>
      </c>
      <c r="C73" s="97" t="str">
        <f>IF('תנאי סף'!Z84='תנאי סף'!$AD$30,"",'תנאי סף'!D84)</f>
        <v/>
      </c>
      <c r="D73" s="71" t="str">
        <f>'נתונים לניקוד'!AG84</f>
        <v/>
      </c>
      <c r="E73" s="71" t="str">
        <f>'נתונים לניקוד'!Y84</f>
        <v/>
      </c>
      <c r="F73" s="71" t="str">
        <f>'נתונים לניקוד'!Z84</f>
        <v/>
      </c>
      <c r="G73" s="71" t="str">
        <f t="shared" si="0"/>
        <v/>
      </c>
      <c r="H73" s="43" t="str">
        <f t="shared" si="1"/>
        <v/>
      </c>
      <c r="I73" s="98" t="str">
        <f t="shared" si="2"/>
        <v/>
      </c>
    </row>
    <row r="74" spans="2:9">
      <c r="B74" s="97" t="str">
        <f>'תנאי סף'!C85</f>
        <v/>
      </c>
      <c r="C74" s="97" t="str">
        <f>IF('תנאי סף'!Z85='תנאי סף'!$AD$30,"",'תנאי סף'!D85)</f>
        <v/>
      </c>
      <c r="D74" s="71" t="str">
        <f>'נתונים לניקוד'!AG85</f>
        <v/>
      </c>
      <c r="E74" s="71" t="str">
        <f>'נתונים לניקוד'!Y85</f>
        <v/>
      </c>
      <c r="F74" s="71" t="str">
        <f>'נתונים לניקוד'!Z85</f>
        <v/>
      </c>
      <c r="G74" s="71" t="str">
        <f t="shared" si="0"/>
        <v/>
      </c>
      <c r="H74" s="43" t="str">
        <f t="shared" si="1"/>
        <v/>
      </c>
      <c r="I74" s="98" t="str">
        <f t="shared" si="2"/>
        <v/>
      </c>
    </row>
    <row r="75" spans="2:9">
      <c r="B75" s="97" t="str">
        <f>'תנאי סף'!C86</f>
        <v/>
      </c>
      <c r="C75" s="97" t="str">
        <f>IF('תנאי סף'!Z86='תנאי סף'!$AD$30,"",'תנאי סף'!D86)</f>
        <v/>
      </c>
      <c r="D75" s="71" t="str">
        <f>'נתונים לניקוד'!AG86</f>
        <v/>
      </c>
      <c r="E75" s="71" t="str">
        <f>'נתונים לניקוד'!Y86</f>
        <v/>
      </c>
      <c r="F75" s="71" t="str">
        <f>'נתונים לניקוד'!Z86</f>
        <v/>
      </c>
      <c r="G75" s="71" t="str">
        <f t="shared" si="0"/>
        <v/>
      </c>
      <c r="H75" s="43" t="str">
        <f t="shared" si="1"/>
        <v/>
      </c>
      <c r="I75" s="98" t="str">
        <f t="shared" si="2"/>
        <v/>
      </c>
    </row>
    <row r="76" spans="2:9">
      <c r="B76" s="97" t="str">
        <f>'תנאי סף'!C87</f>
        <v/>
      </c>
      <c r="C76" s="97" t="str">
        <f>IF('תנאי סף'!Z87='תנאי סף'!$AD$30,"",'תנאי סף'!D87)</f>
        <v/>
      </c>
      <c r="D76" s="71" t="str">
        <f>'נתונים לניקוד'!AG87</f>
        <v/>
      </c>
      <c r="E76" s="71" t="str">
        <f>'נתונים לניקוד'!Y87</f>
        <v/>
      </c>
      <c r="F76" s="71" t="str">
        <f>'נתונים לניקוד'!Z87</f>
        <v/>
      </c>
      <c r="G76" s="71" t="str">
        <f t="shared" si="0"/>
        <v/>
      </c>
      <c r="H76" s="43" t="str">
        <f t="shared" si="1"/>
        <v/>
      </c>
      <c r="I76" s="98" t="str">
        <f t="shared" si="2"/>
        <v/>
      </c>
    </row>
    <row r="77" spans="2:9">
      <c r="B77" s="97" t="str">
        <f>'תנאי סף'!C88</f>
        <v/>
      </c>
      <c r="C77" s="97" t="str">
        <f>IF('תנאי סף'!Z88='תנאי סף'!$AD$30,"",'תנאי סף'!D88)</f>
        <v/>
      </c>
      <c r="D77" s="71" t="str">
        <f>'נתונים לניקוד'!AG88</f>
        <v/>
      </c>
      <c r="E77" s="71" t="str">
        <f>'נתונים לניקוד'!Y88</f>
        <v/>
      </c>
      <c r="F77" s="71" t="str">
        <f>'נתונים לניקוד'!Z88</f>
        <v/>
      </c>
      <c r="G77" s="71" t="str">
        <f t="shared" si="0"/>
        <v/>
      </c>
      <c r="H77" s="43" t="str">
        <f t="shared" si="1"/>
        <v/>
      </c>
      <c r="I77" s="98" t="str">
        <f t="shared" si="2"/>
        <v/>
      </c>
    </row>
    <row r="78" spans="2:9">
      <c r="B78" s="97" t="str">
        <f>'תנאי סף'!C89</f>
        <v/>
      </c>
      <c r="C78" s="97" t="str">
        <f>IF('תנאי סף'!Z89='תנאי סף'!$AD$30,"",'תנאי סף'!D89)</f>
        <v/>
      </c>
      <c r="D78" s="71" t="str">
        <f>'נתונים לניקוד'!AG89</f>
        <v/>
      </c>
      <c r="E78" s="71" t="str">
        <f>'נתונים לניקוד'!Y89</f>
        <v/>
      </c>
      <c r="F78" s="71" t="str">
        <f>'נתונים לניקוד'!Z89</f>
        <v/>
      </c>
      <c r="G78" s="71" t="str">
        <f t="shared" si="0"/>
        <v/>
      </c>
      <c r="H78" s="43" t="str">
        <f t="shared" si="1"/>
        <v/>
      </c>
      <c r="I78" s="98" t="str">
        <f t="shared" si="2"/>
        <v/>
      </c>
    </row>
    <row r="79" spans="2:9">
      <c r="B79" s="97" t="str">
        <f>'תנאי סף'!C90</f>
        <v/>
      </c>
      <c r="C79" s="97" t="str">
        <f>IF('תנאי סף'!Z90='תנאי סף'!$AD$30,"",'תנאי סף'!D90)</f>
        <v/>
      </c>
      <c r="D79" s="71" t="str">
        <f>'נתונים לניקוד'!AG90</f>
        <v/>
      </c>
      <c r="E79" s="71" t="str">
        <f>'נתונים לניקוד'!Y90</f>
        <v/>
      </c>
      <c r="F79" s="71" t="str">
        <f>'נתונים לניקוד'!Z90</f>
        <v/>
      </c>
      <c r="G79" s="71" t="str">
        <f t="shared" si="0"/>
        <v/>
      </c>
      <c r="H79" s="43" t="str">
        <f t="shared" si="1"/>
        <v/>
      </c>
      <c r="I79" s="98" t="str">
        <f t="shared" si="2"/>
        <v/>
      </c>
    </row>
  </sheetData>
  <sheetProtection algorithmName="SHA-512" hashValue="Tb0+vqIydKMxkXzeFmifMOT7eSom0977NfdJYDZ/YN3MPhs3SbuCLjsj8i2Oy4RfS/Qgk8dgM56JCZNoh0QpFg==" saltValue="fTjIzAhxRR+roXl3VISrFw==" spinCount="100000" sheet="1" scenarios="1" formatColumns="0" formatRows="0"/>
  <mergeCells count="4">
    <mergeCell ref="B2:I2"/>
    <mergeCell ref="B18:B19"/>
    <mergeCell ref="C18:C19"/>
    <mergeCell ref="D18:I18"/>
  </mergeCells>
  <conditionalFormatting sqref="B20:G79">
    <cfRule type="notContainsBlanks" dxfId="61" priority="3">
      <formula>LEN(TRIM(B20))&gt;0</formula>
    </cfRule>
  </conditionalFormatting>
  <conditionalFormatting sqref="B20:I79">
    <cfRule type="containsErrors" dxfId="60" priority="2">
      <formula>ISERROR(B20)</formula>
    </cfRule>
  </conditionalFormatting>
  <conditionalFormatting sqref="D20:F79">
    <cfRule type="containsText" dxfId="59" priority="1" operator="containsText" text="הזנה שגויה או חסרה">
      <formula>NOT(ISERROR(SEARCH("הזנה שגויה או חסרה",D20)))</formula>
    </cfRule>
  </conditionalFormatting>
  <conditionalFormatting sqref="I20:I79">
    <cfRule type="notContainsBlanks" dxfId="58" priority="10">
      <formula>LEN(TRIM(I20))&gt;0</formula>
    </cfRule>
  </conditionalFormatting>
  <pageMargins left="0.70866141732283472" right="0.70866141732283472" top="0.74803149606299213" bottom="0.74803149606299213" header="0.31496062992125984" footer="0.31496062992125984"/>
  <pageSetup paperSize="9" scale="50" orientation="landscape" r:id="rId1"/>
  <headerFooter>
    <oddFooter>&amp;C&amp;"David,מודגש"א. חפץ ושות'
ייעוץ כלכלי</oddFooter>
  </headerFooter>
  <rowBreaks count="1" manualBreakCount="1">
    <brk id="4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גיליון10">
    <tabColor theme="6" tint="0.39997558519241921"/>
  </sheetPr>
  <dimension ref="B1:M79"/>
  <sheetViews>
    <sheetView rightToLeft="1" view="pageBreakPreview" zoomScale="80" zoomScaleNormal="80" zoomScaleSheetLayoutView="80" workbookViewId="0">
      <pane xSplit="3" ySplit="19" topLeftCell="D20" activePane="bottomRight" state="frozen"/>
      <selection activeCell="K33" sqref="K33"/>
      <selection pane="topRight" activeCell="K33" sqref="K33"/>
      <selection pane="bottomLeft" activeCell="K33" sqref="K33"/>
      <selection pane="bottomRight" activeCell="F20" sqref="F20"/>
    </sheetView>
  </sheetViews>
  <sheetFormatPr defaultRowHeight="15.5"/>
  <cols>
    <col min="2" max="2" width="12.7265625" bestFit="1" customWidth="1"/>
    <col min="3" max="3" width="30" customWidth="1"/>
    <col min="4" max="6" width="36.54296875" customWidth="1"/>
    <col min="7" max="7" width="16.1796875" customWidth="1"/>
    <col min="8" max="8" width="9.81640625" hidden="1" customWidth="1"/>
    <col min="9" max="9" width="10.54296875" bestFit="1" customWidth="1"/>
    <col min="11" max="13" width="9.1796875" hidden="1" customWidth="1"/>
  </cols>
  <sheetData>
    <row r="1" spans="2:9" ht="16" thickBot="1"/>
    <row r="2" spans="2:9" ht="18.5" thickBot="1">
      <c r="B2" s="209" t="str">
        <f ca="1">MID(CELL("filename",A1),FIND("]",CELL("filename",A1),1)+1,99)</f>
        <v>השאלה זמינה</v>
      </c>
      <c r="C2" s="210"/>
      <c r="D2" s="210"/>
      <c r="E2" s="210"/>
      <c r="F2" s="210"/>
      <c r="G2" s="210"/>
      <c r="H2" s="210"/>
      <c r="I2" s="211"/>
    </row>
    <row r="5" spans="2:9" hidden="1"/>
    <row r="6" spans="2:9" hidden="1"/>
    <row r="7" spans="2:9" ht="15.75" hidden="1" customHeight="1"/>
    <row r="8" spans="2:9" ht="15.75" hidden="1" customHeight="1"/>
    <row r="9" spans="2:9" ht="15.75" hidden="1" customHeight="1"/>
    <row r="10" spans="2:9" ht="53.25" hidden="1" customHeight="1"/>
    <row r="11" spans="2:9" hidden="1"/>
    <row r="12" spans="2:9" hidden="1"/>
    <row r="13" spans="2:9" hidden="1"/>
    <row r="14" spans="2:9" hidden="1"/>
    <row r="15" spans="2:9" hidden="1"/>
    <row r="16" spans="2:9" hidden="1"/>
    <row r="17" spans="2:13">
      <c r="K17" t="str">
        <f>'נתונים לניקוד'!V28</f>
        <v>כן</v>
      </c>
      <c r="L17" t="str">
        <f>'נתונים לניקוד'!W28</f>
        <v>לא</v>
      </c>
    </row>
    <row r="18" spans="2:13">
      <c r="B18" s="204" t="str">
        <f>'נתונים לניקוד'!C29</f>
        <v>מספר סידורי</v>
      </c>
      <c r="C18" s="204" t="str">
        <f>'נתונים לניקוד'!D29</f>
        <v>שם המוסד</v>
      </c>
      <c r="D18" s="206" t="str">
        <f ca="1">B2</f>
        <v>השאלה זמינה</v>
      </c>
      <c r="E18" s="207"/>
      <c r="F18" s="207"/>
      <c r="G18" s="207"/>
      <c r="H18" s="207"/>
      <c r="I18" s="208"/>
      <c r="K18">
        <v>1</v>
      </c>
      <c r="L18">
        <v>0</v>
      </c>
    </row>
    <row r="19" spans="2:13" ht="69" customHeight="1">
      <c r="B19" s="205"/>
      <c r="C19" s="205"/>
      <c r="D19" s="2" t="str">
        <f>'נתונים לניקוד'!AA30</f>
        <v>עבור לא פחות ממחצית מהספרים המונגשים- האם קיים מנגנון השאלת ספרים על ידי הורדת קבצים מאתר האינטרנט, הפועל בכל שעות היממה?</v>
      </c>
      <c r="E19" s="2" t="str">
        <f>'נתונים לניקוד'!AB30</f>
        <v>הקטלוג, הכולל לא פחות ממחצית הספרים המונגשים, מונגש בשמע בטלפון או באינטרנט?</v>
      </c>
      <c r="F19" s="2" t="str">
        <f>'נתונים לניקוד'!AC30</f>
        <v>האם קיים שירות המאפשר למנויים להזמין, להשאיל ולהאריך השאלות באמצעות האינטרנט או דואר אלקטרוני?</v>
      </c>
      <c r="G19" s="2" t="s">
        <v>3</v>
      </c>
      <c r="H19" s="2" t="s">
        <v>3</v>
      </c>
      <c r="I19" s="3" t="s">
        <v>4</v>
      </c>
    </row>
    <row r="20" spans="2:13">
      <c r="B20" s="26">
        <f>'תנאי סף'!C31</f>
        <v>1</v>
      </c>
      <c r="C20" s="26" t="str">
        <f>IF('תנאי סף'!Z31='תנאי סף'!$AD$30,"",'תנאי סף'!D31)</f>
        <v>הספריה  המרכזית לעיוורים</v>
      </c>
      <c r="D20" s="27" t="str">
        <f>'נתונים לניקוד'!AA31</f>
        <v>כן</v>
      </c>
      <c r="E20" s="27" t="str">
        <f>'נתונים לניקוד'!AB31</f>
        <v>כן</v>
      </c>
      <c r="F20" s="27" t="str">
        <f>'נתונים לניקוד'!AC31</f>
        <v>כן</v>
      </c>
      <c r="G20" s="27">
        <f t="shared" ref="G20:G51" si="0">IF(C20="","",SUM(K20:M20))</f>
        <v>3</v>
      </c>
      <c r="H20" s="43">
        <f>IFERROR(G20,0)</f>
        <v>3</v>
      </c>
      <c r="I20" s="69">
        <f t="shared" ref="I20:I51" si="1">IF($C20="","",(H20/SUM($H$20:$H$79)))</f>
        <v>0.3</v>
      </c>
      <c r="K20">
        <f>IF(D20=$K$17,$K$18,$L$18)</f>
        <v>1</v>
      </c>
      <c r="L20">
        <f t="shared" ref="L20:M35" si="2">IF(E20=$K$17,$K$18,$L$18)</f>
        <v>1</v>
      </c>
      <c r="M20">
        <f t="shared" si="2"/>
        <v>1</v>
      </c>
    </row>
    <row r="21" spans="2:13">
      <c r="B21" s="26">
        <f>'תנאי סף'!C32</f>
        <v>2</v>
      </c>
      <c r="C21" s="26" t="str">
        <f>IF('תנאי סף'!Z32='תנאי סף'!$AD$30,"",'תנאי סף'!D32)</f>
        <v>מסיל"ה</v>
      </c>
      <c r="D21" s="27" t="str">
        <f>'נתונים לניקוד'!AA32</f>
        <v>לא</v>
      </c>
      <c r="E21" s="27" t="str">
        <f>'נתונים לניקוד'!AB32</f>
        <v>כן</v>
      </c>
      <c r="F21" s="27" t="str">
        <f>'נתונים לניקוד'!AC32</f>
        <v>כן</v>
      </c>
      <c r="G21" s="27">
        <f t="shared" si="0"/>
        <v>2</v>
      </c>
      <c r="H21" s="43">
        <f t="shared" ref="H21:H79" si="3">IFERROR(G21,0)</f>
        <v>2</v>
      </c>
      <c r="I21" s="69">
        <f t="shared" si="1"/>
        <v>0.2</v>
      </c>
      <c r="K21">
        <f t="shared" ref="K21:K79" si="4">IF(D21=$K$17,$K$18,$L$18)</f>
        <v>0</v>
      </c>
      <c r="L21">
        <f t="shared" si="2"/>
        <v>1</v>
      </c>
      <c r="M21">
        <f t="shared" si="2"/>
        <v>1</v>
      </c>
    </row>
    <row r="22" spans="2:13">
      <c r="B22" s="26">
        <f>'תנאי סף'!C33</f>
        <v>3</v>
      </c>
      <c r="C22" s="26" t="str">
        <f>IF('תנאי סף'!Z33='תנאי סף'!$AD$30,"",'תנאי סף'!D33)</f>
        <v>עמותת עלה</v>
      </c>
      <c r="D22" s="27" t="str">
        <f>'נתונים לניקוד'!AA33</f>
        <v>לא</v>
      </c>
      <c r="E22" s="27" t="str">
        <f>'נתונים לניקוד'!AB33</f>
        <v>כן</v>
      </c>
      <c r="F22" s="27" t="str">
        <f>'נתונים לניקוד'!AC33</f>
        <v>כן</v>
      </c>
      <c r="G22" s="27">
        <f t="shared" si="0"/>
        <v>2</v>
      </c>
      <c r="H22" s="43">
        <f t="shared" si="3"/>
        <v>2</v>
      </c>
      <c r="I22" s="69">
        <f t="shared" si="1"/>
        <v>0.2</v>
      </c>
      <c r="K22">
        <f t="shared" si="4"/>
        <v>0</v>
      </c>
      <c r="L22">
        <f t="shared" si="2"/>
        <v>1</v>
      </c>
      <c r="M22">
        <f t="shared" si="2"/>
        <v>1</v>
      </c>
    </row>
    <row r="23" spans="2:13">
      <c r="B23" s="26">
        <f>'תנאי סף'!C34</f>
        <v>4</v>
      </c>
      <c r="C23" s="26" t="str">
        <f>IF('תנאי סף'!Z34='תנאי סף'!$AD$30,"",'תנאי סף'!D34)</f>
        <v>עמותת אלמנארה</v>
      </c>
      <c r="D23" s="27" t="str">
        <f>'נתונים לניקוד'!AA34</f>
        <v>כן</v>
      </c>
      <c r="E23" s="27" t="str">
        <f>'נתונים לניקוד'!AB34</f>
        <v>כן</v>
      </c>
      <c r="F23" s="27" t="str">
        <f>'נתונים לניקוד'!AC34</f>
        <v>כן</v>
      </c>
      <c r="G23" s="27">
        <f t="shared" si="0"/>
        <v>3</v>
      </c>
      <c r="H23" s="43">
        <f t="shared" si="3"/>
        <v>3</v>
      </c>
      <c r="I23" s="69">
        <f t="shared" si="1"/>
        <v>0.3</v>
      </c>
      <c r="K23">
        <f t="shared" si="4"/>
        <v>1</v>
      </c>
      <c r="L23">
        <f t="shared" si="2"/>
        <v>1</v>
      </c>
      <c r="M23">
        <f t="shared" si="2"/>
        <v>1</v>
      </c>
    </row>
    <row r="24" spans="2:13">
      <c r="B24" s="26" t="str">
        <f>'תנאי סף'!C35</f>
        <v/>
      </c>
      <c r="C24" s="26" t="str">
        <f>IF('תנאי סף'!Z35='תנאי סף'!$AD$30,"",'תנאי סף'!D35)</f>
        <v/>
      </c>
      <c r="D24" s="27" t="str">
        <f>'נתונים לניקוד'!AA35</f>
        <v/>
      </c>
      <c r="E24" s="27" t="str">
        <f>'נתונים לניקוד'!AB35</f>
        <v/>
      </c>
      <c r="F24" s="27" t="str">
        <f>'נתונים לניקוד'!AC35</f>
        <v/>
      </c>
      <c r="G24" s="27" t="str">
        <f t="shared" si="0"/>
        <v/>
      </c>
      <c r="H24" s="43" t="str">
        <f t="shared" si="3"/>
        <v/>
      </c>
      <c r="I24" s="69" t="str">
        <f t="shared" si="1"/>
        <v/>
      </c>
      <c r="K24">
        <f t="shared" si="4"/>
        <v>0</v>
      </c>
      <c r="L24">
        <f t="shared" si="2"/>
        <v>0</v>
      </c>
      <c r="M24">
        <f t="shared" si="2"/>
        <v>0</v>
      </c>
    </row>
    <row r="25" spans="2:13">
      <c r="B25" s="26" t="str">
        <f>'תנאי סף'!C36</f>
        <v/>
      </c>
      <c r="C25" s="26" t="str">
        <f>IF('תנאי סף'!Z36='תנאי סף'!$AD$30,"",'תנאי סף'!D36)</f>
        <v/>
      </c>
      <c r="D25" s="27" t="str">
        <f>'נתונים לניקוד'!AA36</f>
        <v/>
      </c>
      <c r="E25" s="27" t="str">
        <f>'נתונים לניקוד'!AB36</f>
        <v/>
      </c>
      <c r="F25" s="27" t="str">
        <f>'נתונים לניקוד'!AC36</f>
        <v/>
      </c>
      <c r="G25" s="27" t="str">
        <f t="shared" si="0"/>
        <v/>
      </c>
      <c r="H25" s="43" t="str">
        <f t="shared" si="3"/>
        <v/>
      </c>
      <c r="I25" s="69" t="str">
        <f t="shared" si="1"/>
        <v/>
      </c>
      <c r="K25">
        <f t="shared" si="4"/>
        <v>0</v>
      </c>
      <c r="L25">
        <f t="shared" si="2"/>
        <v>0</v>
      </c>
      <c r="M25">
        <f t="shared" si="2"/>
        <v>0</v>
      </c>
    </row>
    <row r="26" spans="2:13">
      <c r="B26" s="26" t="str">
        <f>'תנאי סף'!C37</f>
        <v/>
      </c>
      <c r="C26" s="26" t="str">
        <f>IF('תנאי סף'!Z37='תנאי סף'!$AD$30,"",'תנאי סף'!D37)</f>
        <v/>
      </c>
      <c r="D26" s="27" t="str">
        <f>'נתונים לניקוד'!AA37</f>
        <v/>
      </c>
      <c r="E26" s="27" t="str">
        <f>'נתונים לניקוד'!AB37</f>
        <v/>
      </c>
      <c r="F26" s="27" t="str">
        <f>'נתונים לניקוד'!AC37</f>
        <v/>
      </c>
      <c r="G26" s="27" t="str">
        <f t="shared" si="0"/>
        <v/>
      </c>
      <c r="H26" s="43" t="str">
        <f t="shared" si="3"/>
        <v/>
      </c>
      <c r="I26" s="69" t="str">
        <f t="shared" si="1"/>
        <v/>
      </c>
      <c r="K26">
        <f t="shared" si="4"/>
        <v>0</v>
      </c>
      <c r="L26">
        <f t="shared" si="2"/>
        <v>0</v>
      </c>
      <c r="M26">
        <f t="shared" si="2"/>
        <v>0</v>
      </c>
    </row>
    <row r="27" spans="2:13">
      <c r="B27" s="26" t="str">
        <f>'תנאי סף'!C38</f>
        <v/>
      </c>
      <c r="C27" s="26" t="str">
        <f>IF('תנאי סף'!Z38='תנאי סף'!$AD$30,"",'תנאי סף'!D38)</f>
        <v/>
      </c>
      <c r="D27" s="27" t="str">
        <f>'נתונים לניקוד'!AA38</f>
        <v/>
      </c>
      <c r="E27" s="27" t="str">
        <f>'נתונים לניקוד'!AB38</f>
        <v/>
      </c>
      <c r="F27" s="27" t="str">
        <f>'נתונים לניקוד'!AC38</f>
        <v/>
      </c>
      <c r="G27" s="27" t="str">
        <f t="shared" si="0"/>
        <v/>
      </c>
      <c r="H27" s="43" t="str">
        <f t="shared" si="3"/>
        <v/>
      </c>
      <c r="I27" s="69" t="str">
        <f t="shared" si="1"/>
        <v/>
      </c>
      <c r="K27">
        <f t="shared" si="4"/>
        <v>0</v>
      </c>
      <c r="L27">
        <f t="shared" si="2"/>
        <v>0</v>
      </c>
      <c r="M27">
        <f t="shared" si="2"/>
        <v>0</v>
      </c>
    </row>
    <row r="28" spans="2:13">
      <c r="B28" s="26" t="str">
        <f>'תנאי סף'!C39</f>
        <v/>
      </c>
      <c r="C28" s="26" t="str">
        <f>IF('תנאי סף'!Z39='תנאי סף'!$AD$30,"",'תנאי סף'!D39)</f>
        <v/>
      </c>
      <c r="D28" s="27" t="str">
        <f>'נתונים לניקוד'!AA39</f>
        <v/>
      </c>
      <c r="E28" s="27" t="str">
        <f>'נתונים לניקוד'!AB39</f>
        <v/>
      </c>
      <c r="F28" s="27" t="str">
        <f>'נתונים לניקוד'!AC39</f>
        <v/>
      </c>
      <c r="G28" s="27" t="str">
        <f t="shared" si="0"/>
        <v/>
      </c>
      <c r="H28" s="43" t="str">
        <f t="shared" si="3"/>
        <v/>
      </c>
      <c r="I28" s="69" t="str">
        <f t="shared" si="1"/>
        <v/>
      </c>
      <c r="K28">
        <f t="shared" si="4"/>
        <v>0</v>
      </c>
      <c r="L28">
        <f t="shared" si="2"/>
        <v>0</v>
      </c>
      <c r="M28">
        <f t="shared" si="2"/>
        <v>0</v>
      </c>
    </row>
    <row r="29" spans="2:13">
      <c r="B29" s="26" t="str">
        <f>'תנאי סף'!C40</f>
        <v/>
      </c>
      <c r="C29" s="26" t="str">
        <f>IF('תנאי סף'!Z40='תנאי סף'!$AD$30,"",'תנאי סף'!D40)</f>
        <v/>
      </c>
      <c r="D29" s="27" t="str">
        <f>'נתונים לניקוד'!AA40</f>
        <v/>
      </c>
      <c r="E29" s="27" t="str">
        <f>'נתונים לניקוד'!AB40</f>
        <v/>
      </c>
      <c r="F29" s="27" t="str">
        <f>'נתונים לניקוד'!AC40</f>
        <v/>
      </c>
      <c r="G29" s="27" t="str">
        <f t="shared" si="0"/>
        <v/>
      </c>
      <c r="H29" s="43" t="str">
        <f t="shared" si="3"/>
        <v/>
      </c>
      <c r="I29" s="69" t="str">
        <f t="shared" si="1"/>
        <v/>
      </c>
      <c r="K29">
        <f t="shared" si="4"/>
        <v>0</v>
      </c>
      <c r="L29">
        <f t="shared" si="2"/>
        <v>0</v>
      </c>
      <c r="M29">
        <f t="shared" si="2"/>
        <v>0</v>
      </c>
    </row>
    <row r="30" spans="2:13">
      <c r="B30" s="26" t="str">
        <f>'תנאי סף'!C41</f>
        <v/>
      </c>
      <c r="C30" s="26" t="str">
        <f>IF('תנאי סף'!Z41='תנאי סף'!$AD$30,"",'תנאי סף'!D41)</f>
        <v/>
      </c>
      <c r="D30" s="27" t="str">
        <f>'נתונים לניקוד'!AA41</f>
        <v/>
      </c>
      <c r="E30" s="27" t="str">
        <f>'נתונים לניקוד'!AB41</f>
        <v/>
      </c>
      <c r="F30" s="27" t="str">
        <f>'נתונים לניקוד'!AC41</f>
        <v/>
      </c>
      <c r="G30" s="27" t="str">
        <f t="shared" si="0"/>
        <v/>
      </c>
      <c r="H30" s="43" t="str">
        <f t="shared" si="3"/>
        <v/>
      </c>
      <c r="I30" s="69" t="str">
        <f t="shared" si="1"/>
        <v/>
      </c>
      <c r="K30">
        <f t="shared" si="4"/>
        <v>0</v>
      </c>
      <c r="L30">
        <f t="shared" si="2"/>
        <v>0</v>
      </c>
      <c r="M30">
        <f t="shared" si="2"/>
        <v>0</v>
      </c>
    </row>
    <row r="31" spans="2:13">
      <c r="B31" s="26" t="str">
        <f>'תנאי סף'!C42</f>
        <v/>
      </c>
      <c r="C31" s="26" t="str">
        <f>IF('תנאי סף'!Z42='תנאי סף'!$AD$30,"",'תנאי סף'!D42)</f>
        <v/>
      </c>
      <c r="D31" s="27" t="str">
        <f>'נתונים לניקוד'!AA42</f>
        <v/>
      </c>
      <c r="E31" s="27" t="str">
        <f>'נתונים לניקוד'!AB42</f>
        <v/>
      </c>
      <c r="F31" s="27" t="str">
        <f>'נתונים לניקוד'!AC42</f>
        <v/>
      </c>
      <c r="G31" s="27" t="str">
        <f t="shared" si="0"/>
        <v/>
      </c>
      <c r="H31" s="43" t="str">
        <f t="shared" si="3"/>
        <v/>
      </c>
      <c r="I31" s="69" t="str">
        <f t="shared" si="1"/>
        <v/>
      </c>
      <c r="K31">
        <f t="shared" si="4"/>
        <v>0</v>
      </c>
      <c r="L31">
        <f t="shared" si="2"/>
        <v>0</v>
      </c>
      <c r="M31">
        <f t="shared" si="2"/>
        <v>0</v>
      </c>
    </row>
    <row r="32" spans="2:13">
      <c r="B32" s="26" t="str">
        <f>'תנאי סף'!C43</f>
        <v/>
      </c>
      <c r="C32" s="26" t="str">
        <f>IF('תנאי סף'!Z43='תנאי סף'!$AD$30,"",'תנאי סף'!D43)</f>
        <v/>
      </c>
      <c r="D32" s="27" t="str">
        <f>'נתונים לניקוד'!AA43</f>
        <v/>
      </c>
      <c r="E32" s="27" t="str">
        <f>'נתונים לניקוד'!AB43</f>
        <v/>
      </c>
      <c r="F32" s="27" t="str">
        <f>'נתונים לניקוד'!AC43</f>
        <v/>
      </c>
      <c r="G32" s="27" t="str">
        <f t="shared" si="0"/>
        <v/>
      </c>
      <c r="H32" s="43" t="str">
        <f t="shared" si="3"/>
        <v/>
      </c>
      <c r="I32" s="69" t="str">
        <f t="shared" si="1"/>
        <v/>
      </c>
      <c r="K32">
        <f t="shared" si="4"/>
        <v>0</v>
      </c>
      <c r="L32">
        <f t="shared" si="2"/>
        <v>0</v>
      </c>
      <c r="M32">
        <f t="shared" si="2"/>
        <v>0</v>
      </c>
    </row>
    <row r="33" spans="2:13">
      <c r="B33" s="26" t="str">
        <f>'תנאי סף'!C44</f>
        <v/>
      </c>
      <c r="C33" s="26" t="str">
        <f>IF('תנאי סף'!Z44='תנאי סף'!$AD$30,"",'תנאי סף'!D44)</f>
        <v/>
      </c>
      <c r="D33" s="27" t="str">
        <f>'נתונים לניקוד'!AA44</f>
        <v/>
      </c>
      <c r="E33" s="27" t="str">
        <f>'נתונים לניקוד'!AB44</f>
        <v/>
      </c>
      <c r="F33" s="27" t="str">
        <f>'נתונים לניקוד'!AC44</f>
        <v/>
      </c>
      <c r="G33" s="27" t="str">
        <f t="shared" si="0"/>
        <v/>
      </c>
      <c r="H33" s="43" t="str">
        <f t="shared" si="3"/>
        <v/>
      </c>
      <c r="I33" s="69" t="str">
        <f t="shared" si="1"/>
        <v/>
      </c>
      <c r="K33">
        <f t="shared" si="4"/>
        <v>0</v>
      </c>
      <c r="L33">
        <f t="shared" si="2"/>
        <v>0</v>
      </c>
      <c r="M33">
        <f t="shared" si="2"/>
        <v>0</v>
      </c>
    </row>
    <row r="34" spans="2:13">
      <c r="B34" s="26" t="str">
        <f>'תנאי סף'!C45</f>
        <v/>
      </c>
      <c r="C34" s="26" t="str">
        <f>IF('תנאי סף'!Z45='תנאי סף'!$AD$30,"",'תנאי סף'!D45)</f>
        <v/>
      </c>
      <c r="D34" s="27" t="str">
        <f>'נתונים לניקוד'!AA45</f>
        <v/>
      </c>
      <c r="E34" s="27" t="str">
        <f>'נתונים לניקוד'!AB45</f>
        <v/>
      </c>
      <c r="F34" s="27" t="str">
        <f>'נתונים לניקוד'!AC45</f>
        <v/>
      </c>
      <c r="G34" s="27" t="str">
        <f t="shared" si="0"/>
        <v/>
      </c>
      <c r="H34" s="43" t="str">
        <f t="shared" si="3"/>
        <v/>
      </c>
      <c r="I34" s="69" t="str">
        <f t="shared" si="1"/>
        <v/>
      </c>
      <c r="K34">
        <f t="shared" si="4"/>
        <v>0</v>
      </c>
      <c r="L34">
        <f t="shared" si="2"/>
        <v>0</v>
      </c>
      <c r="M34">
        <f t="shared" si="2"/>
        <v>0</v>
      </c>
    </row>
    <row r="35" spans="2:13">
      <c r="B35" s="26" t="str">
        <f>'תנאי סף'!C46</f>
        <v/>
      </c>
      <c r="C35" s="26" t="str">
        <f>IF('תנאי סף'!Z46='תנאי סף'!$AD$30,"",'תנאי סף'!D46)</f>
        <v/>
      </c>
      <c r="D35" s="27" t="str">
        <f>'נתונים לניקוד'!AA46</f>
        <v/>
      </c>
      <c r="E35" s="27" t="str">
        <f>'נתונים לניקוד'!AB46</f>
        <v/>
      </c>
      <c r="F35" s="27" t="str">
        <f>'נתונים לניקוד'!AC46</f>
        <v/>
      </c>
      <c r="G35" s="27" t="str">
        <f t="shared" si="0"/>
        <v/>
      </c>
      <c r="H35" s="43" t="str">
        <f t="shared" si="3"/>
        <v/>
      </c>
      <c r="I35" s="69" t="str">
        <f t="shared" si="1"/>
        <v/>
      </c>
      <c r="K35">
        <f t="shared" si="4"/>
        <v>0</v>
      </c>
      <c r="L35">
        <f t="shared" si="2"/>
        <v>0</v>
      </c>
      <c r="M35">
        <f t="shared" si="2"/>
        <v>0</v>
      </c>
    </row>
    <row r="36" spans="2:13">
      <c r="B36" s="26" t="str">
        <f>'תנאי סף'!C47</f>
        <v/>
      </c>
      <c r="C36" s="26" t="str">
        <f>IF('תנאי סף'!Z47='תנאי סף'!$AD$30,"",'תנאי סף'!D47)</f>
        <v/>
      </c>
      <c r="D36" s="27" t="str">
        <f>'נתונים לניקוד'!AA47</f>
        <v/>
      </c>
      <c r="E36" s="27" t="str">
        <f>'נתונים לניקוד'!AB47</f>
        <v/>
      </c>
      <c r="F36" s="27" t="str">
        <f>'נתונים לניקוד'!AC47</f>
        <v/>
      </c>
      <c r="G36" s="27" t="str">
        <f t="shared" si="0"/>
        <v/>
      </c>
      <c r="H36" s="43" t="str">
        <f t="shared" si="3"/>
        <v/>
      </c>
      <c r="I36" s="69" t="str">
        <f t="shared" si="1"/>
        <v/>
      </c>
      <c r="K36">
        <f t="shared" si="4"/>
        <v>0</v>
      </c>
      <c r="L36">
        <f t="shared" ref="L36:L79" si="5">IF(E36=$K$17,$K$18,$L$18)</f>
        <v>0</v>
      </c>
      <c r="M36">
        <f t="shared" ref="M36:M79" si="6">IF(F36=$K$17,$K$18,$L$18)</f>
        <v>0</v>
      </c>
    </row>
    <row r="37" spans="2:13">
      <c r="B37" s="26" t="str">
        <f>'תנאי סף'!C48</f>
        <v/>
      </c>
      <c r="C37" s="26" t="str">
        <f>IF('תנאי סף'!Z48='תנאי סף'!$AD$30,"",'תנאי סף'!D48)</f>
        <v/>
      </c>
      <c r="D37" s="27" t="str">
        <f>'נתונים לניקוד'!AA48</f>
        <v/>
      </c>
      <c r="E37" s="27" t="str">
        <f>'נתונים לניקוד'!AB48</f>
        <v/>
      </c>
      <c r="F37" s="27" t="str">
        <f>'נתונים לניקוד'!AC48</f>
        <v/>
      </c>
      <c r="G37" s="27" t="str">
        <f t="shared" si="0"/>
        <v/>
      </c>
      <c r="H37" s="43" t="str">
        <f t="shared" si="3"/>
        <v/>
      </c>
      <c r="I37" s="69" t="str">
        <f t="shared" si="1"/>
        <v/>
      </c>
      <c r="K37">
        <f t="shared" si="4"/>
        <v>0</v>
      </c>
      <c r="L37">
        <f t="shared" si="5"/>
        <v>0</v>
      </c>
      <c r="M37">
        <f t="shared" si="6"/>
        <v>0</v>
      </c>
    </row>
    <row r="38" spans="2:13">
      <c r="B38" s="26" t="str">
        <f>'תנאי סף'!C49</f>
        <v/>
      </c>
      <c r="C38" s="26" t="str">
        <f>IF('תנאי סף'!Z49='תנאי סף'!$AD$30,"",'תנאי סף'!D49)</f>
        <v/>
      </c>
      <c r="D38" s="27" t="str">
        <f>'נתונים לניקוד'!AA49</f>
        <v/>
      </c>
      <c r="E38" s="27" t="str">
        <f>'נתונים לניקוד'!AB49</f>
        <v/>
      </c>
      <c r="F38" s="27" t="str">
        <f>'נתונים לניקוד'!AC49</f>
        <v/>
      </c>
      <c r="G38" s="27" t="str">
        <f t="shared" si="0"/>
        <v/>
      </c>
      <c r="H38" s="43" t="str">
        <f t="shared" si="3"/>
        <v/>
      </c>
      <c r="I38" s="69" t="str">
        <f t="shared" si="1"/>
        <v/>
      </c>
      <c r="K38">
        <f t="shared" si="4"/>
        <v>0</v>
      </c>
      <c r="L38">
        <f t="shared" si="5"/>
        <v>0</v>
      </c>
      <c r="M38">
        <f t="shared" si="6"/>
        <v>0</v>
      </c>
    </row>
    <row r="39" spans="2:13">
      <c r="B39" s="26" t="str">
        <f>'תנאי סף'!C50</f>
        <v/>
      </c>
      <c r="C39" s="26" t="str">
        <f>IF('תנאי סף'!Z50='תנאי סף'!$AD$30,"",'תנאי סף'!D50)</f>
        <v/>
      </c>
      <c r="D39" s="27" t="str">
        <f>'נתונים לניקוד'!AA50</f>
        <v/>
      </c>
      <c r="E39" s="27" t="str">
        <f>'נתונים לניקוד'!AB50</f>
        <v/>
      </c>
      <c r="F39" s="27" t="str">
        <f>'נתונים לניקוד'!AC50</f>
        <v/>
      </c>
      <c r="G39" s="27" t="str">
        <f t="shared" si="0"/>
        <v/>
      </c>
      <c r="H39" s="43" t="str">
        <f t="shared" si="3"/>
        <v/>
      </c>
      <c r="I39" s="69" t="str">
        <f t="shared" si="1"/>
        <v/>
      </c>
      <c r="K39">
        <f t="shared" si="4"/>
        <v>0</v>
      </c>
      <c r="L39">
        <f t="shared" si="5"/>
        <v>0</v>
      </c>
      <c r="M39">
        <f t="shared" si="6"/>
        <v>0</v>
      </c>
    </row>
    <row r="40" spans="2:13">
      <c r="B40" s="26" t="str">
        <f>'תנאי סף'!C51</f>
        <v/>
      </c>
      <c r="C40" s="26" t="str">
        <f>IF('תנאי סף'!Z51='תנאי סף'!$AD$30,"",'תנאי סף'!D51)</f>
        <v/>
      </c>
      <c r="D40" s="27" t="str">
        <f>'נתונים לניקוד'!AA51</f>
        <v/>
      </c>
      <c r="E40" s="27" t="str">
        <f>'נתונים לניקוד'!AB51</f>
        <v/>
      </c>
      <c r="F40" s="27" t="str">
        <f>'נתונים לניקוד'!AC51</f>
        <v/>
      </c>
      <c r="G40" s="27" t="str">
        <f t="shared" si="0"/>
        <v/>
      </c>
      <c r="H40" s="43" t="str">
        <f t="shared" si="3"/>
        <v/>
      </c>
      <c r="I40" s="69" t="str">
        <f t="shared" si="1"/>
        <v/>
      </c>
      <c r="K40">
        <f t="shared" si="4"/>
        <v>0</v>
      </c>
      <c r="L40">
        <f t="shared" si="5"/>
        <v>0</v>
      </c>
      <c r="M40">
        <f t="shared" si="6"/>
        <v>0</v>
      </c>
    </row>
    <row r="41" spans="2:13">
      <c r="B41" s="26" t="str">
        <f>'תנאי סף'!C52</f>
        <v/>
      </c>
      <c r="C41" s="26" t="str">
        <f>IF('תנאי סף'!Z52='תנאי סף'!$AD$30,"",'תנאי סף'!D52)</f>
        <v/>
      </c>
      <c r="D41" s="27" t="str">
        <f>'נתונים לניקוד'!AA52</f>
        <v/>
      </c>
      <c r="E41" s="27" t="str">
        <f>'נתונים לניקוד'!AB52</f>
        <v/>
      </c>
      <c r="F41" s="27" t="str">
        <f>'נתונים לניקוד'!AC52</f>
        <v/>
      </c>
      <c r="G41" s="27" t="str">
        <f t="shared" si="0"/>
        <v/>
      </c>
      <c r="H41" s="43" t="str">
        <f t="shared" si="3"/>
        <v/>
      </c>
      <c r="I41" s="69" t="str">
        <f t="shared" si="1"/>
        <v/>
      </c>
      <c r="K41">
        <f t="shared" si="4"/>
        <v>0</v>
      </c>
      <c r="L41">
        <f t="shared" si="5"/>
        <v>0</v>
      </c>
      <c r="M41">
        <f t="shared" si="6"/>
        <v>0</v>
      </c>
    </row>
    <row r="42" spans="2:13">
      <c r="B42" s="26" t="str">
        <f>'תנאי סף'!C53</f>
        <v/>
      </c>
      <c r="C42" s="26" t="str">
        <f>IF('תנאי סף'!Z53='תנאי סף'!$AD$30,"",'תנאי סף'!D53)</f>
        <v/>
      </c>
      <c r="D42" s="27" t="str">
        <f>'נתונים לניקוד'!AA53</f>
        <v/>
      </c>
      <c r="E42" s="27" t="str">
        <f>'נתונים לניקוד'!AB53</f>
        <v/>
      </c>
      <c r="F42" s="27" t="str">
        <f>'נתונים לניקוד'!AC53</f>
        <v/>
      </c>
      <c r="G42" s="27" t="str">
        <f t="shared" si="0"/>
        <v/>
      </c>
      <c r="H42" s="43" t="str">
        <f t="shared" si="3"/>
        <v/>
      </c>
      <c r="I42" s="69" t="str">
        <f t="shared" si="1"/>
        <v/>
      </c>
      <c r="K42">
        <f t="shared" si="4"/>
        <v>0</v>
      </c>
      <c r="L42">
        <f t="shared" si="5"/>
        <v>0</v>
      </c>
      <c r="M42">
        <f t="shared" si="6"/>
        <v>0</v>
      </c>
    </row>
    <row r="43" spans="2:13">
      <c r="B43" s="26" t="str">
        <f>'תנאי סף'!C54</f>
        <v/>
      </c>
      <c r="C43" s="26" t="str">
        <f>IF('תנאי סף'!Z54='תנאי סף'!$AD$30,"",'תנאי סף'!D54)</f>
        <v/>
      </c>
      <c r="D43" s="27" t="str">
        <f>'נתונים לניקוד'!AA54</f>
        <v/>
      </c>
      <c r="E43" s="27" t="str">
        <f>'נתונים לניקוד'!AB54</f>
        <v/>
      </c>
      <c r="F43" s="27" t="str">
        <f>'נתונים לניקוד'!AC54</f>
        <v/>
      </c>
      <c r="G43" s="27" t="str">
        <f t="shared" si="0"/>
        <v/>
      </c>
      <c r="H43" s="43" t="str">
        <f t="shared" si="3"/>
        <v/>
      </c>
      <c r="I43" s="69" t="str">
        <f t="shared" si="1"/>
        <v/>
      </c>
      <c r="K43">
        <f t="shared" si="4"/>
        <v>0</v>
      </c>
      <c r="L43">
        <f t="shared" si="5"/>
        <v>0</v>
      </c>
      <c r="M43">
        <f t="shared" si="6"/>
        <v>0</v>
      </c>
    </row>
    <row r="44" spans="2:13">
      <c r="B44" s="26" t="str">
        <f>'תנאי סף'!C55</f>
        <v/>
      </c>
      <c r="C44" s="26" t="str">
        <f>IF('תנאי סף'!Z55='תנאי סף'!$AD$30,"",'תנאי סף'!D55)</f>
        <v/>
      </c>
      <c r="D44" s="27" t="str">
        <f>'נתונים לניקוד'!AA55</f>
        <v/>
      </c>
      <c r="E44" s="27" t="str">
        <f>'נתונים לניקוד'!AB55</f>
        <v/>
      </c>
      <c r="F44" s="27" t="str">
        <f>'נתונים לניקוד'!AC55</f>
        <v/>
      </c>
      <c r="G44" s="27" t="str">
        <f t="shared" si="0"/>
        <v/>
      </c>
      <c r="H44" s="43" t="str">
        <f t="shared" si="3"/>
        <v/>
      </c>
      <c r="I44" s="69" t="str">
        <f t="shared" si="1"/>
        <v/>
      </c>
      <c r="K44">
        <f t="shared" si="4"/>
        <v>0</v>
      </c>
      <c r="L44">
        <f t="shared" si="5"/>
        <v>0</v>
      </c>
      <c r="M44">
        <f t="shared" si="6"/>
        <v>0</v>
      </c>
    </row>
    <row r="45" spans="2:13">
      <c r="B45" s="26" t="str">
        <f>'תנאי סף'!C56</f>
        <v/>
      </c>
      <c r="C45" s="26" t="str">
        <f>IF('תנאי סף'!Z56='תנאי סף'!$AD$30,"",'תנאי סף'!D56)</f>
        <v/>
      </c>
      <c r="D45" s="27" t="str">
        <f>'נתונים לניקוד'!AA56</f>
        <v/>
      </c>
      <c r="E45" s="27" t="str">
        <f>'נתונים לניקוד'!AB56</f>
        <v/>
      </c>
      <c r="F45" s="27" t="str">
        <f>'נתונים לניקוד'!AC56</f>
        <v/>
      </c>
      <c r="G45" s="27" t="str">
        <f t="shared" si="0"/>
        <v/>
      </c>
      <c r="H45" s="43" t="str">
        <f t="shared" si="3"/>
        <v/>
      </c>
      <c r="I45" s="69" t="str">
        <f t="shared" si="1"/>
        <v/>
      </c>
      <c r="K45">
        <f t="shared" si="4"/>
        <v>0</v>
      </c>
      <c r="L45">
        <f t="shared" si="5"/>
        <v>0</v>
      </c>
      <c r="M45">
        <f t="shared" si="6"/>
        <v>0</v>
      </c>
    </row>
    <row r="46" spans="2:13">
      <c r="B46" s="26" t="str">
        <f>'תנאי סף'!C57</f>
        <v/>
      </c>
      <c r="C46" s="26" t="str">
        <f>IF('תנאי סף'!Z57='תנאי סף'!$AD$30,"",'תנאי סף'!D57)</f>
        <v/>
      </c>
      <c r="D46" s="27" t="str">
        <f>'נתונים לניקוד'!AA57</f>
        <v/>
      </c>
      <c r="E46" s="27" t="str">
        <f>'נתונים לניקוד'!AB57</f>
        <v/>
      </c>
      <c r="F46" s="27" t="str">
        <f>'נתונים לניקוד'!AC57</f>
        <v/>
      </c>
      <c r="G46" s="27" t="str">
        <f t="shared" si="0"/>
        <v/>
      </c>
      <c r="H46" s="43" t="str">
        <f t="shared" si="3"/>
        <v/>
      </c>
      <c r="I46" s="69" t="str">
        <f t="shared" si="1"/>
        <v/>
      </c>
      <c r="K46">
        <f t="shared" si="4"/>
        <v>0</v>
      </c>
      <c r="L46">
        <f t="shared" si="5"/>
        <v>0</v>
      </c>
      <c r="M46">
        <f t="shared" si="6"/>
        <v>0</v>
      </c>
    </row>
    <row r="47" spans="2:13">
      <c r="B47" s="26" t="str">
        <f>'תנאי סף'!C58</f>
        <v/>
      </c>
      <c r="C47" s="26" t="str">
        <f>IF('תנאי סף'!Z58='תנאי סף'!$AD$30,"",'תנאי סף'!D58)</f>
        <v/>
      </c>
      <c r="D47" s="27" t="str">
        <f>'נתונים לניקוד'!AA58</f>
        <v/>
      </c>
      <c r="E47" s="27" t="str">
        <f>'נתונים לניקוד'!AB58</f>
        <v/>
      </c>
      <c r="F47" s="27" t="str">
        <f>'נתונים לניקוד'!AC58</f>
        <v/>
      </c>
      <c r="G47" s="27" t="str">
        <f t="shared" si="0"/>
        <v/>
      </c>
      <c r="H47" s="43" t="str">
        <f t="shared" si="3"/>
        <v/>
      </c>
      <c r="I47" s="69" t="str">
        <f t="shared" si="1"/>
        <v/>
      </c>
      <c r="K47">
        <f t="shared" si="4"/>
        <v>0</v>
      </c>
      <c r="L47">
        <f t="shared" si="5"/>
        <v>0</v>
      </c>
      <c r="M47">
        <f t="shared" si="6"/>
        <v>0</v>
      </c>
    </row>
    <row r="48" spans="2:13">
      <c r="B48" s="26" t="str">
        <f>'תנאי סף'!C59</f>
        <v/>
      </c>
      <c r="C48" s="26" t="str">
        <f>IF('תנאי סף'!Z59='תנאי סף'!$AD$30,"",'תנאי סף'!D59)</f>
        <v/>
      </c>
      <c r="D48" s="27" t="str">
        <f>'נתונים לניקוד'!AA59</f>
        <v/>
      </c>
      <c r="E48" s="27" t="str">
        <f>'נתונים לניקוד'!AB59</f>
        <v/>
      </c>
      <c r="F48" s="27" t="str">
        <f>'נתונים לניקוד'!AC59</f>
        <v/>
      </c>
      <c r="G48" s="27" t="str">
        <f t="shared" si="0"/>
        <v/>
      </c>
      <c r="H48" s="43" t="str">
        <f t="shared" si="3"/>
        <v/>
      </c>
      <c r="I48" s="69" t="str">
        <f t="shared" si="1"/>
        <v/>
      </c>
      <c r="K48">
        <f t="shared" si="4"/>
        <v>0</v>
      </c>
      <c r="L48">
        <f t="shared" si="5"/>
        <v>0</v>
      </c>
      <c r="M48">
        <f t="shared" si="6"/>
        <v>0</v>
      </c>
    </row>
    <row r="49" spans="2:13">
      <c r="B49" s="26" t="str">
        <f>'תנאי סף'!C60</f>
        <v/>
      </c>
      <c r="C49" s="26" t="str">
        <f>IF('תנאי סף'!Z60='תנאי סף'!$AD$30,"",'תנאי סף'!D60)</f>
        <v/>
      </c>
      <c r="D49" s="27" t="str">
        <f>'נתונים לניקוד'!AA60</f>
        <v/>
      </c>
      <c r="E49" s="27" t="str">
        <f>'נתונים לניקוד'!AB60</f>
        <v/>
      </c>
      <c r="F49" s="27" t="str">
        <f>'נתונים לניקוד'!AC60</f>
        <v/>
      </c>
      <c r="G49" s="27" t="str">
        <f t="shared" si="0"/>
        <v/>
      </c>
      <c r="H49" s="43" t="str">
        <f t="shared" si="3"/>
        <v/>
      </c>
      <c r="I49" s="69" t="str">
        <f t="shared" si="1"/>
        <v/>
      </c>
      <c r="K49">
        <f t="shared" si="4"/>
        <v>0</v>
      </c>
      <c r="L49">
        <f t="shared" si="5"/>
        <v>0</v>
      </c>
      <c r="M49">
        <f t="shared" si="6"/>
        <v>0</v>
      </c>
    </row>
    <row r="50" spans="2:13">
      <c r="B50" s="26" t="str">
        <f>'תנאי סף'!C61</f>
        <v/>
      </c>
      <c r="C50" s="26" t="str">
        <f>IF('תנאי סף'!Z61='תנאי סף'!$AD$30,"",'תנאי סף'!D61)</f>
        <v/>
      </c>
      <c r="D50" s="27" t="str">
        <f>'נתונים לניקוד'!AA61</f>
        <v/>
      </c>
      <c r="E50" s="27" t="str">
        <f>'נתונים לניקוד'!AB61</f>
        <v/>
      </c>
      <c r="F50" s="27" t="str">
        <f>'נתונים לניקוד'!AC61</f>
        <v/>
      </c>
      <c r="G50" s="27" t="str">
        <f t="shared" si="0"/>
        <v/>
      </c>
      <c r="H50" s="43" t="str">
        <f t="shared" si="3"/>
        <v/>
      </c>
      <c r="I50" s="69" t="str">
        <f t="shared" si="1"/>
        <v/>
      </c>
      <c r="K50">
        <f t="shared" si="4"/>
        <v>0</v>
      </c>
      <c r="L50">
        <f t="shared" si="5"/>
        <v>0</v>
      </c>
      <c r="M50">
        <f t="shared" si="6"/>
        <v>0</v>
      </c>
    </row>
    <row r="51" spans="2:13">
      <c r="B51" s="26" t="str">
        <f>'תנאי סף'!C62</f>
        <v/>
      </c>
      <c r="C51" s="26" t="str">
        <f>IF('תנאי סף'!Z62='תנאי סף'!$AD$30,"",'תנאי סף'!D62)</f>
        <v/>
      </c>
      <c r="D51" s="27" t="str">
        <f>'נתונים לניקוד'!AA62</f>
        <v/>
      </c>
      <c r="E51" s="27" t="str">
        <f>'נתונים לניקוד'!AB62</f>
        <v/>
      </c>
      <c r="F51" s="27" t="str">
        <f>'נתונים לניקוד'!AC62</f>
        <v/>
      </c>
      <c r="G51" s="27" t="str">
        <f t="shared" si="0"/>
        <v/>
      </c>
      <c r="H51" s="43" t="str">
        <f t="shared" si="3"/>
        <v/>
      </c>
      <c r="I51" s="69" t="str">
        <f t="shared" si="1"/>
        <v/>
      </c>
      <c r="K51">
        <f t="shared" si="4"/>
        <v>0</v>
      </c>
      <c r="L51">
        <f t="shared" si="5"/>
        <v>0</v>
      </c>
      <c r="M51">
        <f t="shared" si="6"/>
        <v>0</v>
      </c>
    </row>
    <row r="52" spans="2:13">
      <c r="B52" s="26" t="str">
        <f>'תנאי סף'!C63</f>
        <v/>
      </c>
      <c r="C52" s="26" t="str">
        <f>IF('תנאי סף'!Z63='תנאי סף'!$AD$30,"",'תנאי סף'!D63)</f>
        <v/>
      </c>
      <c r="D52" s="27" t="str">
        <f>'נתונים לניקוד'!AA63</f>
        <v/>
      </c>
      <c r="E52" s="27" t="str">
        <f>'נתונים לניקוד'!AB63</f>
        <v/>
      </c>
      <c r="F52" s="27" t="str">
        <f>'נתונים לניקוד'!AC63</f>
        <v/>
      </c>
      <c r="G52" s="27" t="str">
        <f t="shared" ref="G52:G79" si="7">IF(C52="","",SUM(K52:M52))</f>
        <v/>
      </c>
      <c r="H52" s="43" t="str">
        <f t="shared" si="3"/>
        <v/>
      </c>
      <c r="I52" s="69" t="str">
        <f t="shared" ref="I52:I79" si="8">IF($C52="","",(H52/SUM($H$20:$H$79)))</f>
        <v/>
      </c>
      <c r="K52">
        <f t="shared" si="4"/>
        <v>0</v>
      </c>
      <c r="L52">
        <f t="shared" si="5"/>
        <v>0</v>
      </c>
      <c r="M52">
        <f t="shared" si="6"/>
        <v>0</v>
      </c>
    </row>
    <row r="53" spans="2:13">
      <c r="B53" s="26" t="str">
        <f>'תנאי סף'!C64</f>
        <v/>
      </c>
      <c r="C53" s="26" t="str">
        <f>IF('תנאי סף'!Z64='תנאי סף'!$AD$30,"",'תנאי סף'!D64)</f>
        <v/>
      </c>
      <c r="D53" s="27" t="str">
        <f>'נתונים לניקוד'!AA64</f>
        <v/>
      </c>
      <c r="E53" s="27" t="str">
        <f>'נתונים לניקוד'!AB64</f>
        <v/>
      </c>
      <c r="F53" s="27" t="str">
        <f>'נתונים לניקוד'!AC64</f>
        <v/>
      </c>
      <c r="G53" s="27" t="str">
        <f t="shared" si="7"/>
        <v/>
      </c>
      <c r="H53" s="43" t="str">
        <f t="shared" si="3"/>
        <v/>
      </c>
      <c r="I53" s="69" t="str">
        <f t="shared" si="8"/>
        <v/>
      </c>
      <c r="K53">
        <f t="shared" si="4"/>
        <v>0</v>
      </c>
      <c r="L53">
        <f t="shared" si="5"/>
        <v>0</v>
      </c>
      <c r="M53">
        <f t="shared" si="6"/>
        <v>0</v>
      </c>
    </row>
    <row r="54" spans="2:13">
      <c r="B54" s="26" t="str">
        <f>'תנאי סף'!C65</f>
        <v/>
      </c>
      <c r="C54" s="26" t="str">
        <f>IF('תנאי סף'!Z65='תנאי סף'!$AD$30,"",'תנאי סף'!D65)</f>
        <v/>
      </c>
      <c r="D54" s="27" t="str">
        <f>'נתונים לניקוד'!AA65</f>
        <v/>
      </c>
      <c r="E54" s="27" t="str">
        <f>'נתונים לניקוד'!AB65</f>
        <v/>
      </c>
      <c r="F54" s="27" t="str">
        <f>'נתונים לניקוד'!AC65</f>
        <v/>
      </c>
      <c r="G54" s="27" t="str">
        <f t="shared" si="7"/>
        <v/>
      </c>
      <c r="H54" s="43" t="str">
        <f t="shared" si="3"/>
        <v/>
      </c>
      <c r="I54" s="69" t="str">
        <f t="shared" si="8"/>
        <v/>
      </c>
      <c r="K54">
        <f t="shared" si="4"/>
        <v>0</v>
      </c>
      <c r="L54">
        <f t="shared" si="5"/>
        <v>0</v>
      </c>
      <c r="M54">
        <f t="shared" si="6"/>
        <v>0</v>
      </c>
    </row>
    <row r="55" spans="2:13">
      <c r="B55" s="26" t="str">
        <f>'תנאי סף'!C66</f>
        <v/>
      </c>
      <c r="C55" s="26" t="str">
        <f>IF('תנאי סף'!Z66='תנאי סף'!$AD$30,"",'תנאי סף'!D66)</f>
        <v/>
      </c>
      <c r="D55" s="27" t="str">
        <f>'נתונים לניקוד'!AA66</f>
        <v/>
      </c>
      <c r="E55" s="27" t="str">
        <f>'נתונים לניקוד'!AB66</f>
        <v/>
      </c>
      <c r="F55" s="27" t="str">
        <f>'נתונים לניקוד'!AC66</f>
        <v/>
      </c>
      <c r="G55" s="27" t="str">
        <f t="shared" si="7"/>
        <v/>
      </c>
      <c r="H55" s="43" t="str">
        <f t="shared" si="3"/>
        <v/>
      </c>
      <c r="I55" s="69" t="str">
        <f t="shared" si="8"/>
        <v/>
      </c>
      <c r="K55">
        <f t="shared" si="4"/>
        <v>0</v>
      </c>
      <c r="L55">
        <f t="shared" si="5"/>
        <v>0</v>
      </c>
      <c r="M55">
        <f t="shared" si="6"/>
        <v>0</v>
      </c>
    </row>
    <row r="56" spans="2:13">
      <c r="B56" s="26" t="str">
        <f>'תנאי סף'!C67</f>
        <v/>
      </c>
      <c r="C56" s="26" t="str">
        <f>IF('תנאי סף'!Z67='תנאי סף'!$AD$30,"",'תנאי סף'!D67)</f>
        <v/>
      </c>
      <c r="D56" s="27" t="str">
        <f>'נתונים לניקוד'!AA67</f>
        <v/>
      </c>
      <c r="E56" s="27" t="str">
        <f>'נתונים לניקוד'!AB67</f>
        <v/>
      </c>
      <c r="F56" s="27" t="str">
        <f>'נתונים לניקוד'!AC67</f>
        <v/>
      </c>
      <c r="G56" s="27" t="str">
        <f t="shared" si="7"/>
        <v/>
      </c>
      <c r="H56" s="43" t="str">
        <f t="shared" si="3"/>
        <v/>
      </c>
      <c r="I56" s="69" t="str">
        <f t="shared" si="8"/>
        <v/>
      </c>
      <c r="K56">
        <f t="shared" si="4"/>
        <v>0</v>
      </c>
      <c r="L56">
        <f t="shared" si="5"/>
        <v>0</v>
      </c>
      <c r="M56">
        <f t="shared" si="6"/>
        <v>0</v>
      </c>
    </row>
    <row r="57" spans="2:13">
      <c r="B57" s="26" t="str">
        <f>'תנאי סף'!C68</f>
        <v/>
      </c>
      <c r="C57" s="26" t="str">
        <f>IF('תנאי סף'!Z68='תנאי סף'!$AD$30,"",'תנאי סף'!D68)</f>
        <v/>
      </c>
      <c r="D57" s="27" t="str">
        <f>'נתונים לניקוד'!AA68</f>
        <v/>
      </c>
      <c r="E57" s="27" t="str">
        <f>'נתונים לניקוד'!AB68</f>
        <v/>
      </c>
      <c r="F57" s="27" t="str">
        <f>'נתונים לניקוד'!AC68</f>
        <v/>
      </c>
      <c r="G57" s="27" t="str">
        <f t="shared" si="7"/>
        <v/>
      </c>
      <c r="H57" s="43" t="str">
        <f t="shared" si="3"/>
        <v/>
      </c>
      <c r="I57" s="69" t="str">
        <f t="shared" si="8"/>
        <v/>
      </c>
      <c r="K57">
        <f t="shared" si="4"/>
        <v>0</v>
      </c>
      <c r="L57">
        <f t="shared" si="5"/>
        <v>0</v>
      </c>
      <c r="M57">
        <f t="shared" si="6"/>
        <v>0</v>
      </c>
    </row>
    <row r="58" spans="2:13">
      <c r="B58" s="26" t="str">
        <f>'תנאי סף'!C69</f>
        <v/>
      </c>
      <c r="C58" s="26" t="str">
        <f>IF('תנאי סף'!Z69='תנאי סף'!$AD$30,"",'תנאי סף'!D69)</f>
        <v/>
      </c>
      <c r="D58" s="27" t="str">
        <f>'נתונים לניקוד'!AA69</f>
        <v/>
      </c>
      <c r="E58" s="27" t="str">
        <f>'נתונים לניקוד'!AB69</f>
        <v/>
      </c>
      <c r="F58" s="27" t="str">
        <f>'נתונים לניקוד'!AC69</f>
        <v/>
      </c>
      <c r="G58" s="27" t="str">
        <f t="shared" si="7"/>
        <v/>
      </c>
      <c r="H58" s="43" t="str">
        <f t="shared" si="3"/>
        <v/>
      </c>
      <c r="I58" s="69" t="str">
        <f t="shared" si="8"/>
        <v/>
      </c>
      <c r="K58">
        <f t="shared" si="4"/>
        <v>0</v>
      </c>
      <c r="L58">
        <f t="shared" si="5"/>
        <v>0</v>
      </c>
      <c r="M58">
        <f t="shared" si="6"/>
        <v>0</v>
      </c>
    </row>
    <row r="59" spans="2:13">
      <c r="B59" s="26" t="str">
        <f>'תנאי סף'!C70</f>
        <v/>
      </c>
      <c r="C59" s="26" t="str">
        <f>IF('תנאי סף'!Z70='תנאי סף'!$AD$30,"",'תנאי סף'!D70)</f>
        <v/>
      </c>
      <c r="D59" s="27" t="str">
        <f>'נתונים לניקוד'!AA70</f>
        <v/>
      </c>
      <c r="E59" s="27" t="str">
        <f>'נתונים לניקוד'!AB70</f>
        <v/>
      </c>
      <c r="F59" s="27" t="str">
        <f>'נתונים לניקוד'!AC70</f>
        <v/>
      </c>
      <c r="G59" s="27" t="str">
        <f t="shared" si="7"/>
        <v/>
      </c>
      <c r="H59" s="43" t="str">
        <f t="shared" si="3"/>
        <v/>
      </c>
      <c r="I59" s="69" t="str">
        <f t="shared" si="8"/>
        <v/>
      </c>
      <c r="K59">
        <f t="shared" si="4"/>
        <v>0</v>
      </c>
      <c r="L59">
        <f t="shared" si="5"/>
        <v>0</v>
      </c>
      <c r="M59">
        <f t="shared" si="6"/>
        <v>0</v>
      </c>
    </row>
    <row r="60" spans="2:13">
      <c r="B60" s="26" t="str">
        <f>'תנאי סף'!C71</f>
        <v/>
      </c>
      <c r="C60" s="26" t="str">
        <f>IF('תנאי סף'!Z71='תנאי סף'!$AD$30,"",'תנאי סף'!D71)</f>
        <v/>
      </c>
      <c r="D60" s="27" t="str">
        <f>'נתונים לניקוד'!AA71</f>
        <v/>
      </c>
      <c r="E60" s="27" t="str">
        <f>'נתונים לניקוד'!AB71</f>
        <v/>
      </c>
      <c r="F60" s="27" t="str">
        <f>'נתונים לניקוד'!AC71</f>
        <v/>
      </c>
      <c r="G60" s="27" t="str">
        <f t="shared" si="7"/>
        <v/>
      </c>
      <c r="H60" s="43" t="str">
        <f t="shared" si="3"/>
        <v/>
      </c>
      <c r="I60" s="69" t="str">
        <f t="shared" si="8"/>
        <v/>
      </c>
      <c r="K60">
        <f t="shared" si="4"/>
        <v>0</v>
      </c>
      <c r="L60">
        <f t="shared" si="5"/>
        <v>0</v>
      </c>
      <c r="M60">
        <f t="shared" si="6"/>
        <v>0</v>
      </c>
    </row>
    <row r="61" spans="2:13">
      <c r="B61" s="26" t="str">
        <f>'תנאי סף'!C72</f>
        <v/>
      </c>
      <c r="C61" s="26" t="str">
        <f>IF('תנאי סף'!Z72='תנאי סף'!$AD$30,"",'תנאי סף'!D72)</f>
        <v/>
      </c>
      <c r="D61" s="27" t="str">
        <f>'נתונים לניקוד'!AA72</f>
        <v/>
      </c>
      <c r="E61" s="27" t="str">
        <f>'נתונים לניקוד'!AB72</f>
        <v/>
      </c>
      <c r="F61" s="27" t="str">
        <f>'נתונים לניקוד'!AC72</f>
        <v/>
      </c>
      <c r="G61" s="27" t="str">
        <f t="shared" si="7"/>
        <v/>
      </c>
      <c r="H61" s="43" t="str">
        <f t="shared" si="3"/>
        <v/>
      </c>
      <c r="I61" s="69" t="str">
        <f t="shared" si="8"/>
        <v/>
      </c>
      <c r="K61">
        <f t="shared" si="4"/>
        <v>0</v>
      </c>
      <c r="L61">
        <f t="shared" si="5"/>
        <v>0</v>
      </c>
      <c r="M61">
        <f t="shared" si="6"/>
        <v>0</v>
      </c>
    </row>
    <row r="62" spans="2:13">
      <c r="B62" s="26" t="str">
        <f>'תנאי סף'!C73</f>
        <v/>
      </c>
      <c r="C62" s="26" t="str">
        <f>IF('תנאי סף'!Z73='תנאי סף'!$AD$30,"",'תנאי סף'!D73)</f>
        <v/>
      </c>
      <c r="D62" s="27" t="str">
        <f>'נתונים לניקוד'!AA73</f>
        <v/>
      </c>
      <c r="E62" s="27" t="str">
        <f>'נתונים לניקוד'!AB73</f>
        <v/>
      </c>
      <c r="F62" s="27" t="str">
        <f>'נתונים לניקוד'!AC73</f>
        <v/>
      </c>
      <c r="G62" s="27" t="str">
        <f t="shared" si="7"/>
        <v/>
      </c>
      <c r="H62" s="43" t="str">
        <f t="shared" si="3"/>
        <v/>
      </c>
      <c r="I62" s="69" t="str">
        <f t="shared" si="8"/>
        <v/>
      </c>
      <c r="K62">
        <f t="shared" si="4"/>
        <v>0</v>
      </c>
      <c r="L62">
        <f t="shared" si="5"/>
        <v>0</v>
      </c>
      <c r="M62">
        <f t="shared" si="6"/>
        <v>0</v>
      </c>
    </row>
    <row r="63" spans="2:13">
      <c r="B63" s="26" t="str">
        <f>'תנאי סף'!C74</f>
        <v/>
      </c>
      <c r="C63" s="26" t="str">
        <f>IF('תנאי סף'!Z74='תנאי סף'!$AD$30,"",'תנאי סף'!D74)</f>
        <v/>
      </c>
      <c r="D63" s="27" t="str">
        <f>'נתונים לניקוד'!AA74</f>
        <v/>
      </c>
      <c r="E63" s="27" t="str">
        <f>'נתונים לניקוד'!AB74</f>
        <v/>
      </c>
      <c r="F63" s="27" t="str">
        <f>'נתונים לניקוד'!AC74</f>
        <v/>
      </c>
      <c r="G63" s="27" t="str">
        <f t="shared" si="7"/>
        <v/>
      </c>
      <c r="H63" s="43" t="str">
        <f t="shared" si="3"/>
        <v/>
      </c>
      <c r="I63" s="69" t="str">
        <f t="shared" si="8"/>
        <v/>
      </c>
      <c r="K63">
        <f t="shared" si="4"/>
        <v>0</v>
      </c>
      <c r="L63">
        <f t="shared" si="5"/>
        <v>0</v>
      </c>
      <c r="M63">
        <f t="shared" si="6"/>
        <v>0</v>
      </c>
    </row>
    <row r="64" spans="2:13">
      <c r="B64" s="26" t="str">
        <f>'תנאי סף'!C75</f>
        <v/>
      </c>
      <c r="C64" s="26" t="str">
        <f>IF('תנאי סף'!Z75='תנאי סף'!$AD$30,"",'תנאי סף'!D75)</f>
        <v/>
      </c>
      <c r="D64" s="27" t="str">
        <f>'נתונים לניקוד'!AA75</f>
        <v/>
      </c>
      <c r="E64" s="27" t="str">
        <f>'נתונים לניקוד'!AB75</f>
        <v/>
      </c>
      <c r="F64" s="27" t="str">
        <f>'נתונים לניקוד'!AC75</f>
        <v/>
      </c>
      <c r="G64" s="27" t="str">
        <f t="shared" si="7"/>
        <v/>
      </c>
      <c r="H64" s="43" t="str">
        <f t="shared" si="3"/>
        <v/>
      </c>
      <c r="I64" s="69" t="str">
        <f t="shared" si="8"/>
        <v/>
      </c>
      <c r="K64">
        <f t="shared" si="4"/>
        <v>0</v>
      </c>
      <c r="L64">
        <f t="shared" si="5"/>
        <v>0</v>
      </c>
      <c r="M64">
        <f t="shared" si="6"/>
        <v>0</v>
      </c>
    </row>
    <row r="65" spans="2:13">
      <c r="B65" s="26" t="str">
        <f>'תנאי סף'!C76</f>
        <v/>
      </c>
      <c r="C65" s="26" t="str">
        <f>IF('תנאי סף'!Z76='תנאי סף'!$AD$30,"",'תנאי סף'!D76)</f>
        <v/>
      </c>
      <c r="D65" s="27" t="str">
        <f>'נתונים לניקוד'!AA76</f>
        <v/>
      </c>
      <c r="E65" s="27" t="str">
        <f>'נתונים לניקוד'!AB76</f>
        <v/>
      </c>
      <c r="F65" s="27" t="str">
        <f>'נתונים לניקוד'!AC76</f>
        <v/>
      </c>
      <c r="G65" s="27" t="str">
        <f t="shared" si="7"/>
        <v/>
      </c>
      <c r="H65" s="43" t="str">
        <f t="shared" si="3"/>
        <v/>
      </c>
      <c r="I65" s="69" t="str">
        <f t="shared" si="8"/>
        <v/>
      </c>
      <c r="K65">
        <f t="shared" si="4"/>
        <v>0</v>
      </c>
      <c r="L65">
        <f t="shared" si="5"/>
        <v>0</v>
      </c>
      <c r="M65">
        <f t="shared" si="6"/>
        <v>0</v>
      </c>
    </row>
    <row r="66" spans="2:13">
      <c r="B66" s="26" t="str">
        <f>'תנאי סף'!C77</f>
        <v/>
      </c>
      <c r="C66" s="26" t="str">
        <f>IF('תנאי סף'!Z77='תנאי סף'!$AD$30,"",'תנאי סף'!D77)</f>
        <v/>
      </c>
      <c r="D66" s="27" t="str">
        <f>'נתונים לניקוד'!AA77</f>
        <v/>
      </c>
      <c r="E66" s="27" t="str">
        <f>'נתונים לניקוד'!AB77</f>
        <v/>
      </c>
      <c r="F66" s="27" t="str">
        <f>'נתונים לניקוד'!AC77</f>
        <v/>
      </c>
      <c r="G66" s="27" t="str">
        <f t="shared" si="7"/>
        <v/>
      </c>
      <c r="H66" s="43" t="str">
        <f t="shared" si="3"/>
        <v/>
      </c>
      <c r="I66" s="69" t="str">
        <f t="shared" si="8"/>
        <v/>
      </c>
      <c r="K66">
        <f t="shared" si="4"/>
        <v>0</v>
      </c>
      <c r="L66">
        <f t="shared" si="5"/>
        <v>0</v>
      </c>
      <c r="M66">
        <f t="shared" si="6"/>
        <v>0</v>
      </c>
    </row>
    <row r="67" spans="2:13">
      <c r="B67" s="26" t="str">
        <f>'תנאי סף'!C78</f>
        <v/>
      </c>
      <c r="C67" s="26" t="str">
        <f>IF('תנאי סף'!Z78='תנאי סף'!$AD$30,"",'תנאי סף'!D78)</f>
        <v/>
      </c>
      <c r="D67" s="27" t="str">
        <f>'נתונים לניקוד'!AA78</f>
        <v/>
      </c>
      <c r="E67" s="27" t="str">
        <f>'נתונים לניקוד'!AB78</f>
        <v/>
      </c>
      <c r="F67" s="27" t="str">
        <f>'נתונים לניקוד'!AC78</f>
        <v/>
      </c>
      <c r="G67" s="27" t="str">
        <f t="shared" si="7"/>
        <v/>
      </c>
      <c r="H67" s="43" t="str">
        <f t="shared" si="3"/>
        <v/>
      </c>
      <c r="I67" s="69" t="str">
        <f t="shared" si="8"/>
        <v/>
      </c>
      <c r="K67">
        <f t="shared" si="4"/>
        <v>0</v>
      </c>
      <c r="L67">
        <f t="shared" si="5"/>
        <v>0</v>
      </c>
      <c r="M67">
        <f t="shared" si="6"/>
        <v>0</v>
      </c>
    </row>
    <row r="68" spans="2:13">
      <c r="B68" s="26" t="str">
        <f>'תנאי סף'!C79</f>
        <v/>
      </c>
      <c r="C68" s="26" t="str">
        <f>IF('תנאי סף'!Z79='תנאי סף'!$AD$30,"",'תנאי סף'!D79)</f>
        <v/>
      </c>
      <c r="D68" s="27" t="str">
        <f>'נתונים לניקוד'!AA79</f>
        <v/>
      </c>
      <c r="E68" s="27" t="str">
        <f>'נתונים לניקוד'!AB79</f>
        <v/>
      </c>
      <c r="F68" s="27" t="str">
        <f>'נתונים לניקוד'!AC79</f>
        <v/>
      </c>
      <c r="G68" s="27" t="str">
        <f t="shared" si="7"/>
        <v/>
      </c>
      <c r="H68" s="43" t="str">
        <f t="shared" si="3"/>
        <v/>
      </c>
      <c r="I68" s="69" t="str">
        <f t="shared" si="8"/>
        <v/>
      </c>
      <c r="K68">
        <f t="shared" si="4"/>
        <v>0</v>
      </c>
      <c r="L68">
        <f t="shared" si="5"/>
        <v>0</v>
      </c>
      <c r="M68">
        <f t="shared" si="6"/>
        <v>0</v>
      </c>
    </row>
    <row r="69" spans="2:13">
      <c r="B69" s="26" t="str">
        <f>'תנאי סף'!C80</f>
        <v/>
      </c>
      <c r="C69" s="26" t="str">
        <f>IF('תנאי סף'!Z80='תנאי סף'!$AD$30,"",'תנאי סף'!D80)</f>
        <v/>
      </c>
      <c r="D69" s="27" t="str">
        <f>'נתונים לניקוד'!AA80</f>
        <v/>
      </c>
      <c r="E69" s="27" t="str">
        <f>'נתונים לניקוד'!AB80</f>
        <v/>
      </c>
      <c r="F69" s="27" t="str">
        <f>'נתונים לניקוד'!AC80</f>
        <v/>
      </c>
      <c r="G69" s="27" t="str">
        <f t="shared" si="7"/>
        <v/>
      </c>
      <c r="H69" s="43" t="str">
        <f t="shared" si="3"/>
        <v/>
      </c>
      <c r="I69" s="69" t="str">
        <f t="shared" si="8"/>
        <v/>
      </c>
      <c r="K69">
        <f t="shared" si="4"/>
        <v>0</v>
      </c>
      <c r="L69">
        <f t="shared" si="5"/>
        <v>0</v>
      </c>
      <c r="M69">
        <f t="shared" si="6"/>
        <v>0</v>
      </c>
    </row>
    <row r="70" spans="2:13">
      <c r="B70" s="26" t="str">
        <f>'תנאי סף'!C81</f>
        <v/>
      </c>
      <c r="C70" s="26" t="str">
        <f>IF('תנאי סף'!Z81='תנאי סף'!$AD$30,"",'תנאי סף'!D81)</f>
        <v/>
      </c>
      <c r="D70" s="27" t="str">
        <f>'נתונים לניקוד'!AA81</f>
        <v/>
      </c>
      <c r="E70" s="27" t="str">
        <f>'נתונים לניקוד'!AB81</f>
        <v/>
      </c>
      <c r="F70" s="27" t="str">
        <f>'נתונים לניקוד'!AC81</f>
        <v/>
      </c>
      <c r="G70" s="27" t="str">
        <f t="shared" si="7"/>
        <v/>
      </c>
      <c r="H70" s="43" t="str">
        <f t="shared" si="3"/>
        <v/>
      </c>
      <c r="I70" s="69" t="str">
        <f t="shared" si="8"/>
        <v/>
      </c>
      <c r="K70">
        <f t="shared" si="4"/>
        <v>0</v>
      </c>
      <c r="L70">
        <f t="shared" si="5"/>
        <v>0</v>
      </c>
      <c r="M70">
        <f t="shared" si="6"/>
        <v>0</v>
      </c>
    </row>
    <row r="71" spans="2:13">
      <c r="B71" s="26" t="str">
        <f>'תנאי סף'!C82</f>
        <v/>
      </c>
      <c r="C71" s="26" t="str">
        <f>IF('תנאי סף'!Z82='תנאי סף'!$AD$30,"",'תנאי סף'!D82)</f>
        <v/>
      </c>
      <c r="D71" s="27" t="str">
        <f>'נתונים לניקוד'!AA82</f>
        <v/>
      </c>
      <c r="E71" s="27" t="str">
        <f>'נתונים לניקוד'!AB82</f>
        <v/>
      </c>
      <c r="F71" s="27" t="str">
        <f>'נתונים לניקוד'!AC82</f>
        <v/>
      </c>
      <c r="G71" s="27" t="str">
        <f t="shared" si="7"/>
        <v/>
      </c>
      <c r="H71" s="43" t="str">
        <f t="shared" si="3"/>
        <v/>
      </c>
      <c r="I71" s="69" t="str">
        <f t="shared" si="8"/>
        <v/>
      </c>
      <c r="K71">
        <f t="shared" si="4"/>
        <v>0</v>
      </c>
      <c r="L71">
        <f t="shared" si="5"/>
        <v>0</v>
      </c>
      <c r="M71">
        <f t="shared" si="6"/>
        <v>0</v>
      </c>
    </row>
    <row r="72" spans="2:13">
      <c r="B72" s="26" t="str">
        <f>'תנאי סף'!C83</f>
        <v/>
      </c>
      <c r="C72" s="26" t="str">
        <f>IF('תנאי סף'!Z83='תנאי סף'!$AD$30,"",'תנאי סף'!D83)</f>
        <v/>
      </c>
      <c r="D72" s="27" t="str">
        <f>'נתונים לניקוד'!AA83</f>
        <v/>
      </c>
      <c r="E72" s="27" t="str">
        <f>'נתונים לניקוד'!AB83</f>
        <v/>
      </c>
      <c r="F72" s="27" t="str">
        <f>'נתונים לניקוד'!AC83</f>
        <v/>
      </c>
      <c r="G72" s="27" t="str">
        <f t="shared" si="7"/>
        <v/>
      </c>
      <c r="H72" s="43" t="str">
        <f t="shared" si="3"/>
        <v/>
      </c>
      <c r="I72" s="69" t="str">
        <f t="shared" si="8"/>
        <v/>
      </c>
      <c r="K72">
        <f t="shared" si="4"/>
        <v>0</v>
      </c>
      <c r="L72">
        <f t="shared" si="5"/>
        <v>0</v>
      </c>
      <c r="M72">
        <f t="shared" si="6"/>
        <v>0</v>
      </c>
    </row>
    <row r="73" spans="2:13">
      <c r="B73" s="26" t="str">
        <f>'תנאי סף'!C84</f>
        <v/>
      </c>
      <c r="C73" s="26" t="str">
        <f>IF('תנאי סף'!Z84='תנאי סף'!$AD$30,"",'תנאי סף'!D84)</f>
        <v/>
      </c>
      <c r="D73" s="27" t="str">
        <f>'נתונים לניקוד'!AA84</f>
        <v/>
      </c>
      <c r="E73" s="27" t="str">
        <f>'נתונים לניקוד'!AB84</f>
        <v/>
      </c>
      <c r="F73" s="27" t="str">
        <f>'נתונים לניקוד'!AC84</f>
        <v/>
      </c>
      <c r="G73" s="27" t="str">
        <f t="shared" si="7"/>
        <v/>
      </c>
      <c r="H73" s="43" t="str">
        <f t="shared" si="3"/>
        <v/>
      </c>
      <c r="I73" s="69" t="str">
        <f t="shared" si="8"/>
        <v/>
      </c>
      <c r="K73">
        <f t="shared" si="4"/>
        <v>0</v>
      </c>
      <c r="L73">
        <f t="shared" si="5"/>
        <v>0</v>
      </c>
      <c r="M73">
        <f t="shared" si="6"/>
        <v>0</v>
      </c>
    </row>
    <row r="74" spans="2:13">
      <c r="B74" s="26" t="str">
        <f>'תנאי סף'!C85</f>
        <v/>
      </c>
      <c r="C74" s="26" t="str">
        <f>IF('תנאי סף'!Z85='תנאי סף'!$AD$30,"",'תנאי סף'!D85)</f>
        <v/>
      </c>
      <c r="D74" s="27" t="str">
        <f>'נתונים לניקוד'!AA85</f>
        <v/>
      </c>
      <c r="E74" s="27" t="str">
        <f>'נתונים לניקוד'!AB85</f>
        <v/>
      </c>
      <c r="F74" s="27" t="str">
        <f>'נתונים לניקוד'!AC85</f>
        <v/>
      </c>
      <c r="G74" s="27" t="str">
        <f t="shared" si="7"/>
        <v/>
      </c>
      <c r="H74" s="43" t="str">
        <f t="shared" si="3"/>
        <v/>
      </c>
      <c r="I74" s="69" t="str">
        <f t="shared" si="8"/>
        <v/>
      </c>
      <c r="K74">
        <f t="shared" si="4"/>
        <v>0</v>
      </c>
      <c r="L74">
        <f t="shared" si="5"/>
        <v>0</v>
      </c>
      <c r="M74">
        <f t="shared" si="6"/>
        <v>0</v>
      </c>
    </row>
    <row r="75" spans="2:13">
      <c r="B75" s="26" t="str">
        <f>'תנאי סף'!C86</f>
        <v/>
      </c>
      <c r="C75" s="26" t="str">
        <f>IF('תנאי סף'!Z86='תנאי סף'!$AD$30,"",'תנאי סף'!D86)</f>
        <v/>
      </c>
      <c r="D75" s="27" t="str">
        <f>'נתונים לניקוד'!AA86</f>
        <v/>
      </c>
      <c r="E75" s="27" t="str">
        <f>'נתונים לניקוד'!AB86</f>
        <v/>
      </c>
      <c r="F75" s="27" t="str">
        <f>'נתונים לניקוד'!AC86</f>
        <v/>
      </c>
      <c r="G75" s="27" t="str">
        <f t="shared" si="7"/>
        <v/>
      </c>
      <c r="H75" s="43" t="str">
        <f t="shared" si="3"/>
        <v/>
      </c>
      <c r="I75" s="69" t="str">
        <f t="shared" si="8"/>
        <v/>
      </c>
      <c r="K75">
        <f t="shared" si="4"/>
        <v>0</v>
      </c>
      <c r="L75">
        <f t="shared" si="5"/>
        <v>0</v>
      </c>
      <c r="M75">
        <f t="shared" si="6"/>
        <v>0</v>
      </c>
    </row>
    <row r="76" spans="2:13">
      <c r="B76" s="26" t="str">
        <f>'תנאי סף'!C87</f>
        <v/>
      </c>
      <c r="C76" s="26" t="str">
        <f>IF('תנאי סף'!Z87='תנאי סף'!$AD$30,"",'תנאי סף'!D87)</f>
        <v/>
      </c>
      <c r="D76" s="27" t="str">
        <f>'נתונים לניקוד'!AA87</f>
        <v/>
      </c>
      <c r="E76" s="27" t="str">
        <f>'נתונים לניקוד'!AB87</f>
        <v/>
      </c>
      <c r="F76" s="27" t="str">
        <f>'נתונים לניקוד'!AC87</f>
        <v/>
      </c>
      <c r="G76" s="27" t="str">
        <f t="shared" si="7"/>
        <v/>
      </c>
      <c r="H76" s="43" t="str">
        <f t="shared" si="3"/>
        <v/>
      </c>
      <c r="I76" s="69" t="str">
        <f t="shared" si="8"/>
        <v/>
      </c>
      <c r="K76">
        <f t="shared" si="4"/>
        <v>0</v>
      </c>
      <c r="L76">
        <f t="shared" si="5"/>
        <v>0</v>
      </c>
      <c r="M76">
        <f t="shared" si="6"/>
        <v>0</v>
      </c>
    </row>
    <row r="77" spans="2:13">
      <c r="B77" s="26" t="str">
        <f>'תנאי סף'!C88</f>
        <v/>
      </c>
      <c r="C77" s="26" t="str">
        <f>IF('תנאי סף'!Z88='תנאי סף'!$AD$30,"",'תנאי סף'!D88)</f>
        <v/>
      </c>
      <c r="D77" s="27" t="str">
        <f>'נתונים לניקוד'!AA88</f>
        <v/>
      </c>
      <c r="E77" s="27" t="str">
        <f>'נתונים לניקוד'!AB88</f>
        <v/>
      </c>
      <c r="F77" s="27" t="str">
        <f>'נתונים לניקוד'!AC88</f>
        <v/>
      </c>
      <c r="G77" s="27" t="str">
        <f t="shared" si="7"/>
        <v/>
      </c>
      <c r="H77" s="43" t="str">
        <f t="shared" si="3"/>
        <v/>
      </c>
      <c r="I77" s="69" t="str">
        <f t="shared" si="8"/>
        <v/>
      </c>
      <c r="K77">
        <f t="shared" si="4"/>
        <v>0</v>
      </c>
      <c r="L77">
        <f t="shared" si="5"/>
        <v>0</v>
      </c>
      <c r="M77">
        <f t="shared" si="6"/>
        <v>0</v>
      </c>
    </row>
    <row r="78" spans="2:13">
      <c r="B78" s="26" t="str">
        <f>'תנאי סף'!C89</f>
        <v/>
      </c>
      <c r="C78" s="26" t="str">
        <f>IF('תנאי סף'!Z89='תנאי סף'!$AD$30,"",'תנאי סף'!D89)</f>
        <v/>
      </c>
      <c r="D78" s="27" t="str">
        <f>'נתונים לניקוד'!AA89</f>
        <v/>
      </c>
      <c r="E78" s="27" t="str">
        <f>'נתונים לניקוד'!AB89</f>
        <v/>
      </c>
      <c r="F78" s="27" t="str">
        <f>'נתונים לניקוד'!AC89</f>
        <v/>
      </c>
      <c r="G78" s="27" t="str">
        <f t="shared" si="7"/>
        <v/>
      </c>
      <c r="H78" s="43" t="str">
        <f t="shared" si="3"/>
        <v/>
      </c>
      <c r="I78" s="69" t="str">
        <f t="shared" si="8"/>
        <v/>
      </c>
      <c r="K78">
        <f t="shared" si="4"/>
        <v>0</v>
      </c>
      <c r="L78">
        <f t="shared" si="5"/>
        <v>0</v>
      </c>
      <c r="M78">
        <f t="shared" si="6"/>
        <v>0</v>
      </c>
    </row>
    <row r="79" spans="2:13">
      <c r="B79" s="26" t="str">
        <f>'תנאי סף'!C90</f>
        <v/>
      </c>
      <c r="C79" s="26" t="str">
        <f>IF('תנאי סף'!Z90='תנאי סף'!$AD$30,"",'תנאי סף'!D90)</f>
        <v/>
      </c>
      <c r="D79" s="27" t="str">
        <f>'נתונים לניקוד'!AA90</f>
        <v/>
      </c>
      <c r="E79" s="27" t="str">
        <f>'נתונים לניקוד'!AB90</f>
        <v/>
      </c>
      <c r="F79" s="27" t="str">
        <f>'נתונים לניקוד'!AC90</f>
        <v/>
      </c>
      <c r="G79" s="27" t="str">
        <f t="shared" si="7"/>
        <v/>
      </c>
      <c r="H79" s="43" t="str">
        <f t="shared" si="3"/>
        <v/>
      </c>
      <c r="I79" s="69" t="str">
        <f t="shared" si="8"/>
        <v/>
      </c>
      <c r="K79">
        <f t="shared" si="4"/>
        <v>0</v>
      </c>
      <c r="L79">
        <f t="shared" si="5"/>
        <v>0</v>
      </c>
      <c r="M79">
        <f t="shared" si="6"/>
        <v>0</v>
      </c>
    </row>
  </sheetData>
  <sheetProtection algorithmName="SHA-512" hashValue="/mmwkbRkuTmK4MDoP/imTHuZRCvJ9y4aKuFxVK2DxcY3SKAL9UybVcKuvjHacrNz889gcHJ81S5otaliQXrjqw==" saltValue="xMaf+vD/HW+IUCCmyUUmAA==" spinCount="100000" sheet="1" scenarios="1" formatColumns="0" formatRows="0"/>
  <mergeCells count="4">
    <mergeCell ref="B2:I2"/>
    <mergeCell ref="B18:B19"/>
    <mergeCell ref="C18:C19"/>
    <mergeCell ref="D18:I18"/>
  </mergeCells>
  <conditionalFormatting sqref="B20:G79">
    <cfRule type="notContainsBlanks" dxfId="57" priority="3">
      <formula>LEN(TRIM(B20))&gt;0</formula>
    </cfRule>
  </conditionalFormatting>
  <conditionalFormatting sqref="B20:I79">
    <cfRule type="containsErrors" dxfId="56" priority="2">
      <formula>ISERROR(B20)</formula>
    </cfRule>
  </conditionalFormatting>
  <conditionalFormatting sqref="D20:F79">
    <cfRule type="containsText" dxfId="55" priority="1" operator="containsText" text="הזנה שגויה או חסרה">
      <formula>NOT(ISERROR(SEARCH("הזנה שגויה או חסרה",D20)))</formula>
    </cfRule>
  </conditionalFormatting>
  <conditionalFormatting sqref="I20:I79">
    <cfRule type="notContainsBlanks" dxfId="54" priority="10">
      <formula>LEN(TRIM(I20))&gt;0</formula>
    </cfRule>
  </conditionalFormatting>
  <pageMargins left="0.70866141732283472" right="0.70866141732283472" top="0.74803149606299213" bottom="0.74803149606299213" header="0.31496062992125984" footer="0.31496062992125984"/>
  <pageSetup paperSize="9" scale="50" orientation="landscape" r:id="rId1"/>
  <headerFooter>
    <oddFooter>&amp;C&amp;"David,מודגש"א. חפץ ושות'
ייעוץ כלכלי</oddFooter>
  </headerFooter>
  <rowBreaks count="1" manualBreakCount="1">
    <brk id="44" max="16383" man="1"/>
  </rowBreaks>
  <colBreaks count="1" manualBreakCount="1">
    <brk id="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גיליון15">
    <tabColor theme="6" tint="0.39997558519241921"/>
  </sheetPr>
  <dimension ref="B1:Q79"/>
  <sheetViews>
    <sheetView rightToLeft="1" view="pageBreakPreview" zoomScale="70" zoomScaleNormal="80" zoomScaleSheetLayoutView="70" workbookViewId="0">
      <pane xSplit="3" ySplit="19" topLeftCell="D20" activePane="bottomRight" state="frozen"/>
      <selection activeCell="K33" sqref="K33"/>
      <selection pane="topRight" activeCell="K33" sqref="K33"/>
      <selection pane="bottomLeft" activeCell="K33" sqref="K33"/>
      <selection pane="bottomRight" activeCell="K33" sqref="K33"/>
    </sheetView>
  </sheetViews>
  <sheetFormatPr defaultRowHeight="15.5"/>
  <cols>
    <col min="2" max="2" width="12.7265625" bestFit="1" customWidth="1"/>
    <col min="3" max="3" width="30" customWidth="1"/>
    <col min="4" max="6" width="36.54296875" customWidth="1"/>
    <col min="7" max="7" width="31" customWidth="1"/>
    <col min="8" max="8" width="16.1796875" customWidth="1"/>
    <col min="9" max="9" width="9.81640625" hidden="1" customWidth="1"/>
    <col min="10" max="10" width="10.54296875" bestFit="1" customWidth="1"/>
    <col min="11" max="17" width="9.1796875" hidden="1" customWidth="1"/>
  </cols>
  <sheetData>
    <row r="1" spans="2:10" ht="16" thickBot="1"/>
    <row r="2" spans="2:10" ht="18.5" thickBot="1">
      <c r="B2" s="209" t="str">
        <f ca="1">MID(CELL("filename",A1),FIND("]",CELL("filename",A1),1)+1,99)</f>
        <v>אמצעי הנגשה</v>
      </c>
      <c r="C2" s="210"/>
      <c r="D2" s="210"/>
      <c r="E2" s="210"/>
      <c r="F2" s="210"/>
      <c r="G2" s="210"/>
      <c r="H2" s="210"/>
      <c r="I2" s="210"/>
      <c r="J2" s="211"/>
    </row>
    <row r="5" spans="2:10" hidden="1"/>
    <row r="6" spans="2:10" hidden="1"/>
    <row r="7" spans="2:10" ht="15.75" hidden="1" customHeight="1"/>
    <row r="8" spans="2:10" ht="15.75" hidden="1" customHeight="1"/>
    <row r="9" spans="2:10" ht="15.75" hidden="1" customHeight="1"/>
    <row r="10" spans="2:10" ht="53.25" hidden="1" customHeight="1"/>
    <row r="11" spans="2:10" hidden="1"/>
    <row r="12" spans="2:10" hidden="1"/>
    <row r="13" spans="2:10" hidden="1"/>
    <row r="14" spans="2:10" hidden="1"/>
    <row r="15" spans="2:10" hidden="1"/>
    <row r="16" spans="2:10" hidden="1"/>
    <row r="17" spans="2:17">
      <c r="L17" t="str">
        <f>'נתונים לניקוד'!V28</f>
        <v>כן</v>
      </c>
      <c r="M17" t="str">
        <f>'נתונים לניקוד'!W28</f>
        <v>לא</v>
      </c>
    </row>
    <row r="18" spans="2:17">
      <c r="B18" s="204" t="str">
        <f>'נתונים לניקוד'!C29</f>
        <v>מספר סידורי</v>
      </c>
      <c r="C18" s="204" t="str">
        <f>'נתונים לניקוד'!D29</f>
        <v>שם המוסד</v>
      </c>
      <c r="D18" s="206" t="str">
        <f ca="1">B2</f>
        <v>אמצעי הנגשה</v>
      </c>
      <c r="E18" s="207"/>
      <c r="F18" s="207"/>
      <c r="G18" s="207"/>
      <c r="H18" s="207"/>
      <c r="I18" s="207"/>
      <c r="J18" s="208"/>
      <c r="L18">
        <v>1</v>
      </c>
      <c r="M18">
        <v>0</v>
      </c>
    </row>
    <row r="19" spans="2:17" ht="69" customHeight="1">
      <c r="B19" s="205"/>
      <c r="C19" s="205"/>
      <c r="D19" s="2" t="str">
        <f>'נתונים לניקוד'!AD30</f>
        <v>כמה מתוך הכותרים שהספרייה הנגישה בשנת ההערכה הם בכתב ברייל?</v>
      </c>
      <c r="E19" s="2" t="str">
        <f>'נתונים לניקוד'!AE30</f>
        <v>כמה מתוך הכותרים שהספרייה הנגישה בשנת ההערכה הם בשמע?</v>
      </c>
      <c r="F19" s="2" t="str">
        <f>'נתונים לניקוד'!AF30</f>
        <v>כמה מתוך הכותרים שהספרייה הנגישה בשנת ההערכה הם באות מוגדלת?</v>
      </c>
      <c r="G19" s="2" t="s">
        <v>82</v>
      </c>
      <c r="H19" s="2" t="s">
        <v>3</v>
      </c>
      <c r="I19" s="2" t="s">
        <v>3</v>
      </c>
      <c r="J19" s="3" t="s">
        <v>4</v>
      </c>
    </row>
    <row r="20" spans="2:17">
      <c r="B20" s="26">
        <f>'תנאי סף'!C31</f>
        <v>1</v>
      </c>
      <c r="C20" s="26" t="str">
        <f>IF('תנאי סף'!Z31='תנאי סף'!$AD$30,"",'תנאי סף'!D31)</f>
        <v>הספריה  המרכזית לעיוורים</v>
      </c>
      <c r="D20" s="27">
        <f>'נתונים לניקוד'!AD31</f>
        <v>715</v>
      </c>
      <c r="E20" s="27">
        <f>'נתונים לניקוד'!AE31</f>
        <v>1506</v>
      </c>
      <c r="F20" s="27">
        <f>'נתונים לניקוד'!AF31</f>
        <v>645</v>
      </c>
      <c r="G20" s="29">
        <f>IF(C20="","",SUM(D20:F20)/'נתונים לניקוד'!U31)</f>
        <v>0.7958900305470703</v>
      </c>
      <c r="H20" s="71">
        <f>IF(C20="","",IF(AND(SUM(L20:N20)=3,SUM(O20:Q20)=3),1,0))</f>
        <v>1</v>
      </c>
      <c r="I20" s="43">
        <f>IFERROR(H20,0)</f>
        <v>1</v>
      </c>
      <c r="J20" s="69">
        <f t="shared" ref="J20:J51" si="0">IF($C20="","",(I20/SUM($I$20:$I$79)))</f>
        <v>0.33333333333333331</v>
      </c>
      <c r="L20">
        <f>IF(AND(D20&lt;&gt;"",D20&gt;0),$L$18,$M$18)</f>
        <v>1</v>
      </c>
      <c r="M20">
        <f>IF(AND(E20&lt;&gt;"",E20&gt;0),$L$18,$M$18)</f>
        <v>1</v>
      </c>
      <c r="N20">
        <f>IF(AND(F20&lt;&gt;"",F20&gt;0),$L$18,$M$18)</f>
        <v>1</v>
      </c>
      <c r="O20" s="71">
        <f>IF($C20="","",IF(D20/'נתונים לניקוד'!$U31&gt;=15%,1,0))</f>
        <v>1</v>
      </c>
      <c r="P20" s="71">
        <f>IF($C20="","",IF(E20/'נתונים לניקוד'!$U31&gt;=15%,1,0))</f>
        <v>1</v>
      </c>
      <c r="Q20" s="71">
        <f>IF($C20="","",IF(F20/'נתונים לניקוד'!$U31&gt;=15%,1,0))</f>
        <v>1</v>
      </c>
    </row>
    <row r="21" spans="2:17">
      <c r="B21" s="26">
        <f>'תנאי סף'!C32</f>
        <v>2</v>
      </c>
      <c r="C21" s="26" t="str">
        <f>IF('תנאי סף'!Z32='תנאי סף'!$AD$30,"",'תנאי סף'!D32)</f>
        <v>מסיל"ה</v>
      </c>
      <c r="D21" s="27">
        <f>'נתונים לניקוד'!AD32</f>
        <v>144</v>
      </c>
      <c r="E21" s="27">
        <f>'נתונים לניקוד'!AE32</f>
        <v>0</v>
      </c>
      <c r="F21" s="27">
        <f>'נתונים לניקוד'!AF32</f>
        <v>126</v>
      </c>
      <c r="G21" s="29">
        <f>IF(C21="","",SUM(D21:F21)/'נתונים לניקוד'!U32)</f>
        <v>1</v>
      </c>
      <c r="H21" s="71">
        <f t="shared" ref="H21:H79" si="1">IF(C21="","",IF(AND(SUM(L21:N21)=3,SUM(O21:Q21)=3),1,0))</f>
        <v>0</v>
      </c>
      <c r="I21" s="43">
        <f t="shared" ref="I21:I79" si="2">IFERROR(H21,0)</f>
        <v>0</v>
      </c>
      <c r="J21" s="69">
        <f t="shared" si="0"/>
        <v>0</v>
      </c>
      <c r="L21">
        <f t="shared" ref="L21:L79" si="3">IF(AND(D21&lt;&gt;"",D21&gt;0),$L$18,$M$18)</f>
        <v>1</v>
      </c>
      <c r="M21">
        <f t="shared" ref="M21:M79" si="4">IF(AND(E21&lt;&gt;"",E21&gt;0),$L$18,$M$18)</f>
        <v>0</v>
      </c>
      <c r="N21">
        <f t="shared" ref="N21:N79" si="5">IF(AND(F21&lt;&gt;"",F21&gt;0),$L$18,$M$18)</f>
        <v>1</v>
      </c>
      <c r="O21" s="71">
        <f>IF($C21="","",IF(D21/'נתונים לניקוד'!$U32&gt;=15%,1,0))</f>
        <v>1</v>
      </c>
      <c r="P21" s="71">
        <f>IF($C21="","",IF(E21/'נתונים לניקוד'!$U32&gt;=15%,1,0))</f>
        <v>0</v>
      </c>
      <c r="Q21" s="71">
        <f>IF($C21="","",IF(F21/'נתונים לניקוד'!$U32&gt;=15%,1,0))</f>
        <v>1</v>
      </c>
    </row>
    <row r="22" spans="2:17">
      <c r="B22" s="26">
        <f>'תנאי סף'!C33</f>
        <v>3</v>
      </c>
      <c r="C22" s="26" t="str">
        <f>IF('תנאי סף'!Z33='תנאי סף'!$AD$30,"",'תנאי סף'!D33)</f>
        <v>עמותת עלה</v>
      </c>
      <c r="D22" s="27">
        <f>'נתונים לניקוד'!AD33</f>
        <v>55</v>
      </c>
      <c r="E22" s="27">
        <f>'נתונים לניקוד'!AE33</f>
        <v>45</v>
      </c>
      <c r="F22" s="27">
        <f>'נתונים לניקוד'!AF33</f>
        <v>55</v>
      </c>
      <c r="G22" s="29">
        <f>IF(C22="","",SUM(D22:F22)/'נתונים לניקוד'!U33)</f>
        <v>1</v>
      </c>
      <c r="H22" s="71">
        <f t="shared" si="1"/>
        <v>1</v>
      </c>
      <c r="I22" s="43">
        <f t="shared" si="2"/>
        <v>1</v>
      </c>
      <c r="J22" s="69">
        <f t="shared" si="0"/>
        <v>0.33333333333333331</v>
      </c>
      <c r="L22">
        <f t="shared" si="3"/>
        <v>1</v>
      </c>
      <c r="M22">
        <f t="shared" si="4"/>
        <v>1</v>
      </c>
      <c r="N22">
        <f t="shared" si="5"/>
        <v>1</v>
      </c>
      <c r="O22" s="71">
        <f>IF($C22="","",IF(D22/'נתונים לניקוד'!$U33&gt;=15%,1,0))</f>
        <v>1</v>
      </c>
      <c r="P22" s="71">
        <f>IF($C22="","",IF(E22/'נתונים לניקוד'!$U33&gt;=15%,1,0))</f>
        <v>1</v>
      </c>
      <c r="Q22" s="71">
        <f>IF($C22="","",IF(F22/'נתונים לניקוד'!$U33&gt;=15%,1,0))</f>
        <v>1</v>
      </c>
    </row>
    <row r="23" spans="2:17">
      <c r="B23" s="26">
        <f>'תנאי סף'!C34</f>
        <v>4</v>
      </c>
      <c r="C23" s="26" t="str">
        <f>IF('תנאי סף'!Z34='תנאי סף'!$AD$30,"",'תנאי סף'!D34)</f>
        <v>עמותת אלמנארה</v>
      </c>
      <c r="D23" s="27">
        <f>'נתונים לניקוד'!AD34</f>
        <v>619</v>
      </c>
      <c r="E23" s="27">
        <f>'נתונים לניקוד'!AE34</f>
        <v>390</v>
      </c>
      <c r="F23" s="27">
        <f>'נתונים לניקוד'!AF34</f>
        <v>619</v>
      </c>
      <c r="G23" s="29">
        <f>IF(C23="","",SUM(D23:F23)/'נתונים לניקוד'!U34)</f>
        <v>1</v>
      </c>
      <c r="H23" s="71">
        <f t="shared" si="1"/>
        <v>1</v>
      </c>
      <c r="I23" s="43">
        <f t="shared" si="2"/>
        <v>1</v>
      </c>
      <c r="J23" s="69">
        <f t="shared" si="0"/>
        <v>0.33333333333333331</v>
      </c>
      <c r="L23">
        <f t="shared" si="3"/>
        <v>1</v>
      </c>
      <c r="M23">
        <f t="shared" si="4"/>
        <v>1</v>
      </c>
      <c r="N23">
        <f t="shared" si="5"/>
        <v>1</v>
      </c>
      <c r="O23" s="71">
        <f>IF($C23="","",IF(D23/'נתונים לניקוד'!$U34&gt;=15%,1,0))</f>
        <v>1</v>
      </c>
      <c r="P23" s="71">
        <f>IF($C23="","",IF(E23/'נתונים לניקוד'!$U34&gt;=15%,1,0))</f>
        <v>1</v>
      </c>
      <c r="Q23" s="71">
        <f>IF($C23="","",IF(F23/'נתונים לניקוד'!$U34&gt;=15%,1,0))</f>
        <v>1</v>
      </c>
    </row>
    <row r="24" spans="2:17">
      <c r="B24" s="26" t="str">
        <f>'תנאי סף'!C35</f>
        <v/>
      </c>
      <c r="C24" s="26" t="str">
        <f>IF('תנאי סף'!Z35='תנאי סף'!$AD$30,"",'תנאי סף'!D35)</f>
        <v/>
      </c>
      <c r="D24" s="27" t="str">
        <f>'נתונים לניקוד'!AD35</f>
        <v/>
      </c>
      <c r="E24" s="27" t="str">
        <f>'נתונים לניקוד'!AE35</f>
        <v/>
      </c>
      <c r="F24" s="27" t="str">
        <f>'נתונים לניקוד'!AF35</f>
        <v/>
      </c>
      <c r="G24" s="29" t="str">
        <f>IF(C24="","",SUM(D24:F24)/'נתונים לניקוד'!U35)</f>
        <v/>
      </c>
      <c r="H24" s="71" t="str">
        <f t="shared" si="1"/>
        <v/>
      </c>
      <c r="I24" s="43" t="str">
        <f t="shared" si="2"/>
        <v/>
      </c>
      <c r="J24" s="69" t="str">
        <f t="shared" si="0"/>
        <v/>
      </c>
      <c r="L24">
        <f t="shared" si="3"/>
        <v>0</v>
      </c>
      <c r="M24">
        <f t="shared" si="4"/>
        <v>0</v>
      </c>
      <c r="N24">
        <f t="shared" si="5"/>
        <v>0</v>
      </c>
      <c r="O24" s="71" t="str">
        <f>IF($C24="","",IF(D24/'נתונים לניקוד'!$U35&gt;=15%,1,0))</f>
        <v/>
      </c>
      <c r="P24" s="71" t="str">
        <f>IF($C24="","",IF(E24/'נתונים לניקוד'!$U35&gt;=15%,1,0))</f>
        <v/>
      </c>
      <c r="Q24" s="71" t="str">
        <f>IF($C24="","",IF(F24/'נתונים לניקוד'!$U35&gt;=15%,1,0))</f>
        <v/>
      </c>
    </row>
    <row r="25" spans="2:17">
      <c r="B25" s="26" t="str">
        <f>'תנאי סף'!C36</f>
        <v/>
      </c>
      <c r="C25" s="26" t="str">
        <f>IF('תנאי סף'!Z36='תנאי סף'!$AD$30,"",'תנאי סף'!D36)</f>
        <v/>
      </c>
      <c r="D25" s="27" t="str">
        <f>'נתונים לניקוד'!AD36</f>
        <v/>
      </c>
      <c r="E25" s="27" t="str">
        <f>'נתונים לניקוד'!AE36</f>
        <v/>
      </c>
      <c r="F25" s="27" t="str">
        <f>'נתונים לניקוד'!AF36</f>
        <v/>
      </c>
      <c r="G25" s="29" t="str">
        <f>IF(C25="","",SUM(D25:F25)/'נתונים לניקוד'!U36)</f>
        <v/>
      </c>
      <c r="H25" s="71" t="str">
        <f t="shared" si="1"/>
        <v/>
      </c>
      <c r="I25" s="43" t="str">
        <f t="shared" si="2"/>
        <v/>
      </c>
      <c r="J25" s="69" t="str">
        <f t="shared" si="0"/>
        <v/>
      </c>
      <c r="L25">
        <f t="shared" si="3"/>
        <v>0</v>
      </c>
      <c r="M25">
        <f t="shared" si="4"/>
        <v>0</v>
      </c>
      <c r="N25">
        <f t="shared" si="5"/>
        <v>0</v>
      </c>
      <c r="O25" s="71" t="str">
        <f>IF($C25="","",IF(D25/'נתונים לניקוד'!$U36&gt;=15%,1,0))</f>
        <v/>
      </c>
      <c r="P25" s="71" t="str">
        <f>IF($C25="","",IF(E25/'נתונים לניקוד'!$U36&gt;=15%,1,0))</f>
        <v/>
      </c>
      <c r="Q25" s="71" t="str">
        <f>IF($C25="","",IF(F25/'נתונים לניקוד'!$U36&gt;=15%,1,0))</f>
        <v/>
      </c>
    </row>
    <row r="26" spans="2:17">
      <c r="B26" s="26" t="str">
        <f>'תנאי סף'!C37</f>
        <v/>
      </c>
      <c r="C26" s="26" t="str">
        <f>IF('תנאי סף'!Z37='תנאי סף'!$AD$30,"",'תנאי סף'!D37)</f>
        <v/>
      </c>
      <c r="D26" s="27" t="str">
        <f>'נתונים לניקוד'!AD37</f>
        <v/>
      </c>
      <c r="E26" s="27" t="str">
        <f>'נתונים לניקוד'!AE37</f>
        <v/>
      </c>
      <c r="F26" s="27" t="str">
        <f>'נתונים לניקוד'!AF37</f>
        <v/>
      </c>
      <c r="G26" s="29" t="str">
        <f>IF(C26="","",SUM(D26:F26)/'נתונים לניקוד'!U37)</f>
        <v/>
      </c>
      <c r="H26" s="71" t="str">
        <f t="shared" si="1"/>
        <v/>
      </c>
      <c r="I26" s="43" t="str">
        <f t="shared" si="2"/>
        <v/>
      </c>
      <c r="J26" s="69" t="str">
        <f t="shared" si="0"/>
        <v/>
      </c>
      <c r="L26">
        <f t="shared" si="3"/>
        <v>0</v>
      </c>
      <c r="M26">
        <f t="shared" si="4"/>
        <v>0</v>
      </c>
      <c r="N26">
        <f t="shared" si="5"/>
        <v>0</v>
      </c>
      <c r="O26" s="71" t="str">
        <f>IF($C26="","",IF(D26/'נתונים לניקוד'!$U37&gt;=15%,1,0))</f>
        <v/>
      </c>
      <c r="P26" s="71" t="str">
        <f>IF($C26="","",IF(E26/'נתונים לניקוד'!$U37&gt;=15%,1,0))</f>
        <v/>
      </c>
      <c r="Q26" s="71" t="str">
        <f>IF($C26="","",IF(F26/'נתונים לניקוד'!$U37&gt;=15%,1,0))</f>
        <v/>
      </c>
    </row>
    <row r="27" spans="2:17">
      <c r="B27" s="26" t="str">
        <f>'תנאי סף'!C38</f>
        <v/>
      </c>
      <c r="C27" s="26" t="str">
        <f>IF('תנאי סף'!Z38='תנאי סף'!$AD$30,"",'תנאי סף'!D38)</f>
        <v/>
      </c>
      <c r="D27" s="27" t="str">
        <f>'נתונים לניקוד'!AD38</f>
        <v/>
      </c>
      <c r="E27" s="27" t="str">
        <f>'נתונים לניקוד'!AE38</f>
        <v/>
      </c>
      <c r="F27" s="27" t="str">
        <f>'נתונים לניקוד'!AF38</f>
        <v/>
      </c>
      <c r="G27" s="29" t="str">
        <f>IF(C27="","",SUM(D27:F27)/'נתונים לניקוד'!U38)</f>
        <v/>
      </c>
      <c r="H27" s="71" t="str">
        <f t="shared" si="1"/>
        <v/>
      </c>
      <c r="I27" s="43" t="str">
        <f t="shared" si="2"/>
        <v/>
      </c>
      <c r="J27" s="69" t="str">
        <f t="shared" si="0"/>
        <v/>
      </c>
      <c r="L27">
        <f t="shared" si="3"/>
        <v>0</v>
      </c>
      <c r="M27">
        <f t="shared" si="4"/>
        <v>0</v>
      </c>
      <c r="N27">
        <f t="shared" si="5"/>
        <v>0</v>
      </c>
      <c r="O27" s="71" t="str">
        <f>IF($C27="","",IF(D27/'נתונים לניקוד'!$U38&gt;=15%,1,0))</f>
        <v/>
      </c>
      <c r="P27" s="71" t="str">
        <f>IF($C27="","",IF(E27/'נתונים לניקוד'!$U38&gt;=15%,1,0))</f>
        <v/>
      </c>
      <c r="Q27" s="71" t="str">
        <f>IF($C27="","",IF(F27/'נתונים לניקוד'!$U38&gt;=15%,1,0))</f>
        <v/>
      </c>
    </row>
    <row r="28" spans="2:17">
      <c r="B28" s="26" t="str">
        <f>'תנאי סף'!C39</f>
        <v/>
      </c>
      <c r="C28" s="26" t="str">
        <f>IF('תנאי סף'!Z39='תנאי סף'!$AD$30,"",'תנאי סף'!D39)</f>
        <v/>
      </c>
      <c r="D28" s="27" t="str">
        <f>'נתונים לניקוד'!AD39</f>
        <v/>
      </c>
      <c r="E28" s="27" t="str">
        <f>'נתונים לניקוד'!AE39</f>
        <v/>
      </c>
      <c r="F28" s="27" t="str">
        <f>'נתונים לניקוד'!AF39</f>
        <v/>
      </c>
      <c r="G28" s="29" t="str">
        <f>IF(C28="","",SUM(D28:F28)/'נתונים לניקוד'!U39)</f>
        <v/>
      </c>
      <c r="H28" s="71" t="str">
        <f t="shared" si="1"/>
        <v/>
      </c>
      <c r="I28" s="43" t="str">
        <f t="shared" si="2"/>
        <v/>
      </c>
      <c r="J28" s="69" t="str">
        <f t="shared" si="0"/>
        <v/>
      </c>
      <c r="L28">
        <f t="shared" si="3"/>
        <v>0</v>
      </c>
      <c r="M28">
        <f t="shared" si="4"/>
        <v>0</v>
      </c>
      <c r="N28">
        <f t="shared" si="5"/>
        <v>0</v>
      </c>
      <c r="O28" s="71" t="str">
        <f>IF($C28="","",IF(D28/'נתונים לניקוד'!$U39&gt;=15%,1,0))</f>
        <v/>
      </c>
      <c r="P28" s="71" t="str">
        <f>IF($C28="","",IF(E28/'נתונים לניקוד'!$U39&gt;=15%,1,0))</f>
        <v/>
      </c>
      <c r="Q28" s="71" t="str">
        <f>IF($C28="","",IF(F28/'נתונים לניקוד'!$U39&gt;=15%,1,0))</f>
        <v/>
      </c>
    </row>
    <row r="29" spans="2:17">
      <c r="B29" s="26" t="str">
        <f>'תנאי סף'!C40</f>
        <v/>
      </c>
      <c r="C29" s="26" t="str">
        <f>IF('תנאי סף'!Z40='תנאי סף'!$AD$30,"",'תנאי סף'!D40)</f>
        <v/>
      </c>
      <c r="D29" s="27" t="str">
        <f>'נתונים לניקוד'!AD40</f>
        <v/>
      </c>
      <c r="E29" s="27" t="str">
        <f>'נתונים לניקוד'!AE40</f>
        <v/>
      </c>
      <c r="F29" s="27" t="str">
        <f>'נתונים לניקוד'!AF40</f>
        <v/>
      </c>
      <c r="G29" s="29" t="str">
        <f>IF(C29="","",SUM(D29:F29)/'נתונים לניקוד'!U40)</f>
        <v/>
      </c>
      <c r="H29" s="71" t="str">
        <f t="shared" si="1"/>
        <v/>
      </c>
      <c r="I29" s="43" t="str">
        <f t="shared" si="2"/>
        <v/>
      </c>
      <c r="J29" s="69" t="str">
        <f t="shared" si="0"/>
        <v/>
      </c>
      <c r="L29">
        <f t="shared" si="3"/>
        <v>0</v>
      </c>
      <c r="M29">
        <f t="shared" si="4"/>
        <v>0</v>
      </c>
      <c r="N29">
        <f t="shared" si="5"/>
        <v>0</v>
      </c>
      <c r="O29" s="71" t="str">
        <f>IF($C29="","",IF(D29/'נתונים לניקוד'!$U40&gt;=15%,1,0))</f>
        <v/>
      </c>
      <c r="P29" s="71" t="str">
        <f>IF($C29="","",IF(E29/'נתונים לניקוד'!$U40&gt;=15%,1,0))</f>
        <v/>
      </c>
      <c r="Q29" s="71" t="str">
        <f>IF($C29="","",IF(F29/'נתונים לניקוד'!$U40&gt;=15%,1,0))</f>
        <v/>
      </c>
    </row>
    <row r="30" spans="2:17">
      <c r="B30" s="26" t="str">
        <f>'תנאי סף'!C41</f>
        <v/>
      </c>
      <c r="C30" s="26" t="str">
        <f>IF('תנאי סף'!Z41='תנאי סף'!$AD$30,"",'תנאי סף'!D41)</f>
        <v/>
      </c>
      <c r="D30" s="27" t="str">
        <f>'נתונים לניקוד'!AD41</f>
        <v/>
      </c>
      <c r="E30" s="27" t="str">
        <f>'נתונים לניקוד'!AE41</f>
        <v/>
      </c>
      <c r="F30" s="27" t="str">
        <f>'נתונים לניקוד'!AF41</f>
        <v/>
      </c>
      <c r="G30" s="29" t="str">
        <f>IF(C30="","",SUM(D30:F30)/'נתונים לניקוד'!U41)</f>
        <v/>
      </c>
      <c r="H30" s="71" t="str">
        <f t="shared" si="1"/>
        <v/>
      </c>
      <c r="I30" s="43" t="str">
        <f t="shared" si="2"/>
        <v/>
      </c>
      <c r="J30" s="69" t="str">
        <f t="shared" si="0"/>
        <v/>
      </c>
      <c r="L30">
        <f t="shared" si="3"/>
        <v>0</v>
      </c>
      <c r="M30">
        <f t="shared" si="4"/>
        <v>0</v>
      </c>
      <c r="N30">
        <f t="shared" si="5"/>
        <v>0</v>
      </c>
      <c r="O30" s="71" t="str">
        <f>IF($C30="","",IF(D30/'נתונים לניקוד'!$U41&gt;=15%,1,0))</f>
        <v/>
      </c>
      <c r="P30" s="71" t="str">
        <f>IF($C30="","",IF(E30/'נתונים לניקוד'!$U41&gt;=15%,1,0))</f>
        <v/>
      </c>
      <c r="Q30" s="71" t="str">
        <f>IF($C30="","",IF(F30/'נתונים לניקוד'!$U41&gt;=15%,1,0))</f>
        <v/>
      </c>
    </row>
    <row r="31" spans="2:17">
      <c r="B31" s="26" t="str">
        <f>'תנאי סף'!C42</f>
        <v/>
      </c>
      <c r="C31" s="26" t="str">
        <f>IF('תנאי סף'!Z42='תנאי סף'!$AD$30,"",'תנאי סף'!D42)</f>
        <v/>
      </c>
      <c r="D31" s="27" t="str">
        <f>'נתונים לניקוד'!AD42</f>
        <v/>
      </c>
      <c r="E31" s="27" t="str">
        <f>'נתונים לניקוד'!AE42</f>
        <v/>
      </c>
      <c r="F31" s="27" t="str">
        <f>'נתונים לניקוד'!AF42</f>
        <v/>
      </c>
      <c r="G31" s="29" t="str">
        <f>IF(C31="","",SUM(D31:F31)/'נתונים לניקוד'!U42)</f>
        <v/>
      </c>
      <c r="H31" s="71" t="str">
        <f t="shared" si="1"/>
        <v/>
      </c>
      <c r="I31" s="43" t="str">
        <f t="shared" si="2"/>
        <v/>
      </c>
      <c r="J31" s="69" t="str">
        <f t="shared" si="0"/>
        <v/>
      </c>
      <c r="L31">
        <f t="shared" si="3"/>
        <v>0</v>
      </c>
      <c r="M31">
        <f t="shared" si="4"/>
        <v>0</v>
      </c>
      <c r="N31">
        <f t="shared" si="5"/>
        <v>0</v>
      </c>
      <c r="O31" s="71" t="str">
        <f>IF($C31="","",IF(D31/'נתונים לניקוד'!$U42&gt;=15%,1,0))</f>
        <v/>
      </c>
      <c r="P31" s="71" t="str">
        <f>IF($C31="","",IF(E31/'נתונים לניקוד'!$U42&gt;=15%,1,0))</f>
        <v/>
      </c>
      <c r="Q31" s="71" t="str">
        <f>IF($C31="","",IF(F31/'נתונים לניקוד'!$U42&gt;=15%,1,0))</f>
        <v/>
      </c>
    </row>
    <row r="32" spans="2:17">
      <c r="B32" s="26" t="str">
        <f>'תנאי סף'!C43</f>
        <v/>
      </c>
      <c r="C32" s="26" t="str">
        <f>IF('תנאי סף'!Z43='תנאי סף'!$AD$30,"",'תנאי סף'!D43)</f>
        <v/>
      </c>
      <c r="D32" s="27" t="str">
        <f>'נתונים לניקוד'!AD43</f>
        <v/>
      </c>
      <c r="E32" s="27" t="str">
        <f>'נתונים לניקוד'!AE43</f>
        <v/>
      </c>
      <c r="F32" s="27" t="str">
        <f>'נתונים לניקוד'!AF43</f>
        <v/>
      </c>
      <c r="G32" s="29" t="str">
        <f>IF(C32="","",SUM(D32:F32)/'נתונים לניקוד'!U43)</f>
        <v/>
      </c>
      <c r="H32" s="71" t="str">
        <f t="shared" si="1"/>
        <v/>
      </c>
      <c r="I32" s="43" t="str">
        <f t="shared" si="2"/>
        <v/>
      </c>
      <c r="J32" s="69" t="str">
        <f t="shared" si="0"/>
        <v/>
      </c>
      <c r="L32">
        <f t="shared" si="3"/>
        <v>0</v>
      </c>
      <c r="M32">
        <f t="shared" si="4"/>
        <v>0</v>
      </c>
      <c r="N32">
        <f t="shared" si="5"/>
        <v>0</v>
      </c>
      <c r="O32" s="71" t="str">
        <f>IF($C32="","",IF(D32/'נתונים לניקוד'!$U43&gt;=15%,1,0))</f>
        <v/>
      </c>
      <c r="P32" s="71" t="str">
        <f>IF($C32="","",IF(E32/'נתונים לניקוד'!$U43&gt;=15%,1,0))</f>
        <v/>
      </c>
      <c r="Q32" s="71" t="str">
        <f>IF($C32="","",IF(F32/'נתונים לניקוד'!$U43&gt;=15%,1,0))</f>
        <v/>
      </c>
    </row>
    <row r="33" spans="2:17">
      <c r="B33" s="26" t="str">
        <f>'תנאי סף'!C44</f>
        <v/>
      </c>
      <c r="C33" s="26" t="str">
        <f>IF('תנאי סף'!Z44='תנאי סף'!$AD$30,"",'תנאי סף'!D44)</f>
        <v/>
      </c>
      <c r="D33" s="27" t="str">
        <f>'נתונים לניקוד'!AD44</f>
        <v/>
      </c>
      <c r="E33" s="27" t="str">
        <f>'נתונים לניקוד'!AE44</f>
        <v/>
      </c>
      <c r="F33" s="27" t="str">
        <f>'נתונים לניקוד'!AF44</f>
        <v/>
      </c>
      <c r="G33" s="29" t="str">
        <f>IF(C33="","",SUM(D33:F33)/'נתונים לניקוד'!U44)</f>
        <v/>
      </c>
      <c r="H33" s="71" t="str">
        <f t="shared" si="1"/>
        <v/>
      </c>
      <c r="I33" s="43" t="str">
        <f t="shared" si="2"/>
        <v/>
      </c>
      <c r="J33" s="69" t="str">
        <f t="shared" si="0"/>
        <v/>
      </c>
      <c r="L33">
        <f t="shared" si="3"/>
        <v>0</v>
      </c>
      <c r="M33">
        <f t="shared" si="4"/>
        <v>0</v>
      </c>
      <c r="N33">
        <f t="shared" si="5"/>
        <v>0</v>
      </c>
      <c r="O33" s="71" t="str">
        <f>IF($C33="","",IF(D33/'נתונים לניקוד'!$U44&gt;=15%,1,0))</f>
        <v/>
      </c>
      <c r="P33" s="71" t="str">
        <f>IF($C33="","",IF(E33/'נתונים לניקוד'!$U44&gt;=15%,1,0))</f>
        <v/>
      </c>
      <c r="Q33" s="71" t="str">
        <f>IF($C33="","",IF(F33/'נתונים לניקוד'!$U44&gt;=15%,1,0))</f>
        <v/>
      </c>
    </row>
    <row r="34" spans="2:17">
      <c r="B34" s="26" t="str">
        <f>'תנאי סף'!C45</f>
        <v/>
      </c>
      <c r="C34" s="26" t="str">
        <f>IF('תנאי סף'!Z45='תנאי סף'!$AD$30,"",'תנאי סף'!D45)</f>
        <v/>
      </c>
      <c r="D34" s="27" t="str">
        <f>'נתונים לניקוד'!AD45</f>
        <v/>
      </c>
      <c r="E34" s="27" t="str">
        <f>'נתונים לניקוד'!AE45</f>
        <v/>
      </c>
      <c r="F34" s="27" t="str">
        <f>'נתונים לניקוד'!AF45</f>
        <v/>
      </c>
      <c r="G34" s="29" t="str">
        <f>IF(C34="","",SUM(D34:F34)/'נתונים לניקוד'!U45)</f>
        <v/>
      </c>
      <c r="H34" s="71" t="str">
        <f t="shared" si="1"/>
        <v/>
      </c>
      <c r="I34" s="43" t="str">
        <f t="shared" si="2"/>
        <v/>
      </c>
      <c r="J34" s="69" t="str">
        <f t="shared" si="0"/>
        <v/>
      </c>
      <c r="L34">
        <f t="shared" si="3"/>
        <v>0</v>
      </c>
      <c r="M34">
        <f t="shared" si="4"/>
        <v>0</v>
      </c>
      <c r="N34">
        <f t="shared" si="5"/>
        <v>0</v>
      </c>
      <c r="O34" s="71" t="str">
        <f>IF($C34="","",IF(D34/'נתונים לניקוד'!$U45&gt;=15%,1,0))</f>
        <v/>
      </c>
      <c r="P34" s="71" t="str">
        <f>IF($C34="","",IF(E34/'נתונים לניקוד'!$U45&gt;=15%,1,0))</f>
        <v/>
      </c>
      <c r="Q34" s="71" t="str">
        <f>IF($C34="","",IF(F34/'נתונים לניקוד'!$U45&gt;=15%,1,0))</f>
        <v/>
      </c>
    </row>
    <row r="35" spans="2:17">
      <c r="B35" s="26" t="str">
        <f>'תנאי סף'!C46</f>
        <v/>
      </c>
      <c r="C35" s="26" t="str">
        <f>IF('תנאי סף'!Z46='תנאי סף'!$AD$30,"",'תנאי סף'!D46)</f>
        <v/>
      </c>
      <c r="D35" s="27" t="str">
        <f>'נתונים לניקוד'!AD46</f>
        <v/>
      </c>
      <c r="E35" s="27" t="str">
        <f>'נתונים לניקוד'!AE46</f>
        <v/>
      </c>
      <c r="F35" s="27" t="str">
        <f>'נתונים לניקוד'!AF46</f>
        <v/>
      </c>
      <c r="G35" s="29" t="str">
        <f>IF(C35="","",SUM(D35:F35)/'נתונים לניקוד'!U46)</f>
        <v/>
      </c>
      <c r="H35" s="71" t="str">
        <f t="shared" si="1"/>
        <v/>
      </c>
      <c r="I35" s="43" t="str">
        <f t="shared" si="2"/>
        <v/>
      </c>
      <c r="J35" s="69" t="str">
        <f t="shared" si="0"/>
        <v/>
      </c>
      <c r="L35">
        <f t="shared" si="3"/>
        <v>0</v>
      </c>
      <c r="M35">
        <f t="shared" si="4"/>
        <v>0</v>
      </c>
      <c r="N35">
        <f t="shared" si="5"/>
        <v>0</v>
      </c>
      <c r="O35" s="71" t="str">
        <f>IF($C35="","",IF(D35/'נתונים לניקוד'!$U46&gt;=15%,1,0))</f>
        <v/>
      </c>
      <c r="P35" s="71" t="str">
        <f>IF($C35="","",IF(E35/'נתונים לניקוד'!$U46&gt;=15%,1,0))</f>
        <v/>
      </c>
      <c r="Q35" s="71" t="str">
        <f>IF($C35="","",IF(F35/'נתונים לניקוד'!$U46&gt;=15%,1,0))</f>
        <v/>
      </c>
    </row>
    <row r="36" spans="2:17">
      <c r="B36" s="26" t="str">
        <f>'תנאי סף'!C47</f>
        <v/>
      </c>
      <c r="C36" s="26" t="str">
        <f>IF('תנאי סף'!Z47='תנאי סף'!$AD$30,"",'תנאי סף'!D47)</f>
        <v/>
      </c>
      <c r="D36" s="27" t="str">
        <f>'נתונים לניקוד'!AD47</f>
        <v/>
      </c>
      <c r="E36" s="27" t="str">
        <f>'נתונים לניקוד'!AE47</f>
        <v/>
      </c>
      <c r="F36" s="27" t="str">
        <f>'נתונים לניקוד'!AF47</f>
        <v/>
      </c>
      <c r="G36" s="29" t="str">
        <f>IF(C36="","",SUM(D36:F36)/'נתונים לניקוד'!U47)</f>
        <v/>
      </c>
      <c r="H36" s="71" t="str">
        <f t="shared" si="1"/>
        <v/>
      </c>
      <c r="I36" s="43" t="str">
        <f t="shared" si="2"/>
        <v/>
      </c>
      <c r="J36" s="69" t="str">
        <f t="shared" si="0"/>
        <v/>
      </c>
      <c r="L36">
        <f t="shared" si="3"/>
        <v>0</v>
      </c>
      <c r="M36">
        <f t="shared" si="4"/>
        <v>0</v>
      </c>
      <c r="N36">
        <f t="shared" si="5"/>
        <v>0</v>
      </c>
      <c r="O36" s="71" t="str">
        <f>IF($C36="","",IF(D36/'נתונים לניקוד'!$U47&gt;=15%,1,0))</f>
        <v/>
      </c>
      <c r="P36" s="71" t="str">
        <f>IF($C36="","",IF(E36/'נתונים לניקוד'!$U47&gt;=15%,1,0))</f>
        <v/>
      </c>
      <c r="Q36" s="71" t="str">
        <f>IF($C36="","",IF(F36/'נתונים לניקוד'!$U47&gt;=15%,1,0))</f>
        <v/>
      </c>
    </row>
    <row r="37" spans="2:17">
      <c r="B37" s="26" t="str">
        <f>'תנאי סף'!C48</f>
        <v/>
      </c>
      <c r="C37" s="26" t="str">
        <f>IF('תנאי סף'!Z48='תנאי סף'!$AD$30,"",'תנאי סף'!D48)</f>
        <v/>
      </c>
      <c r="D37" s="27" t="str">
        <f>'נתונים לניקוד'!AD48</f>
        <v/>
      </c>
      <c r="E37" s="27" t="str">
        <f>'נתונים לניקוד'!AE48</f>
        <v/>
      </c>
      <c r="F37" s="27" t="str">
        <f>'נתונים לניקוד'!AF48</f>
        <v/>
      </c>
      <c r="G37" s="29" t="str">
        <f>IF(C37="","",SUM(D37:F37)/'נתונים לניקוד'!U48)</f>
        <v/>
      </c>
      <c r="H37" s="71" t="str">
        <f t="shared" si="1"/>
        <v/>
      </c>
      <c r="I37" s="43" t="str">
        <f t="shared" si="2"/>
        <v/>
      </c>
      <c r="J37" s="69" t="str">
        <f t="shared" si="0"/>
        <v/>
      </c>
      <c r="L37">
        <f t="shared" si="3"/>
        <v>0</v>
      </c>
      <c r="M37">
        <f t="shared" si="4"/>
        <v>0</v>
      </c>
      <c r="N37">
        <f t="shared" si="5"/>
        <v>0</v>
      </c>
      <c r="O37" s="71" t="str">
        <f>IF($C37="","",IF(D37/'נתונים לניקוד'!$U48&gt;=15%,1,0))</f>
        <v/>
      </c>
      <c r="P37" s="71" t="str">
        <f>IF($C37="","",IF(E37/'נתונים לניקוד'!$U48&gt;=15%,1,0))</f>
        <v/>
      </c>
      <c r="Q37" s="71" t="str">
        <f>IF($C37="","",IF(F37/'נתונים לניקוד'!$U48&gt;=15%,1,0))</f>
        <v/>
      </c>
    </row>
    <row r="38" spans="2:17">
      <c r="B38" s="26" t="str">
        <f>'תנאי סף'!C49</f>
        <v/>
      </c>
      <c r="C38" s="26" t="str">
        <f>IF('תנאי סף'!Z49='תנאי סף'!$AD$30,"",'תנאי סף'!D49)</f>
        <v/>
      </c>
      <c r="D38" s="27" t="str">
        <f>'נתונים לניקוד'!AD49</f>
        <v/>
      </c>
      <c r="E38" s="27" t="str">
        <f>'נתונים לניקוד'!AE49</f>
        <v/>
      </c>
      <c r="F38" s="27" t="str">
        <f>'נתונים לניקוד'!AF49</f>
        <v/>
      </c>
      <c r="G38" s="29" t="str">
        <f>IF(C38="","",SUM(D38:F38)/'נתונים לניקוד'!U49)</f>
        <v/>
      </c>
      <c r="H38" s="71" t="str">
        <f t="shared" si="1"/>
        <v/>
      </c>
      <c r="I38" s="43" t="str">
        <f t="shared" si="2"/>
        <v/>
      </c>
      <c r="J38" s="69" t="str">
        <f t="shared" si="0"/>
        <v/>
      </c>
      <c r="L38">
        <f t="shared" si="3"/>
        <v>0</v>
      </c>
      <c r="M38">
        <f t="shared" si="4"/>
        <v>0</v>
      </c>
      <c r="N38">
        <f t="shared" si="5"/>
        <v>0</v>
      </c>
      <c r="O38" s="71" t="str">
        <f>IF($C38="","",IF(D38/'נתונים לניקוד'!$U49&gt;=15%,1,0))</f>
        <v/>
      </c>
      <c r="P38" s="71" t="str">
        <f>IF($C38="","",IF(E38/'נתונים לניקוד'!$U49&gt;=15%,1,0))</f>
        <v/>
      </c>
      <c r="Q38" s="71" t="str">
        <f>IF($C38="","",IF(F38/'נתונים לניקוד'!$U49&gt;=15%,1,0))</f>
        <v/>
      </c>
    </row>
    <row r="39" spans="2:17">
      <c r="B39" s="26" t="str">
        <f>'תנאי סף'!C50</f>
        <v/>
      </c>
      <c r="C39" s="26" t="str">
        <f>IF('תנאי סף'!Z50='תנאי סף'!$AD$30,"",'תנאי סף'!D50)</f>
        <v/>
      </c>
      <c r="D39" s="27" t="str">
        <f>'נתונים לניקוד'!AD50</f>
        <v/>
      </c>
      <c r="E39" s="27" t="str">
        <f>'נתונים לניקוד'!AE50</f>
        <v/>
      </c>
      <c r="F39" s="27" t="str">
        <f>'נתונים לניקוד'!AF50</f>
        <v/>
      </c>
      <c r="G39" s="29" t="str">
        <f>IF(C39="","",SUM(D39:F39)/'נתונים לניקוד'!U50)</f>
        <v/>
      </c>
      <c r="H39" s="71" t="str">
        <f t="shared" si="1"/>
        <v/>
      </c>
      <c r="I39" s="43" t="str">
        <f t="shared" si="2"/>
        <v/>
      </c>
      <c r="J39" s="69" t="str">
        <f t="shared" si="0"/>
        <v/>
      </c>
      <c r="L39">
        <f t="shared" si="3"/>
        <v>0</v>
      </c>
      <c r="M39">
        <f t="shared" si="4"/>
        <v>0</v>
      </c>
      <c r="N39">
        <f t="shared" si="5"/>
        <v>0</v>
      </c>
      <c r="O39" s="71" t="str">
        <f>IF($C39="","",IF(D39/'נתונים לניקוד'!$U50&gt;=15%,1,0))</f>
        <v/>
      </c>
      <c r="P39" s="71" t="str">
        <f>IF($C39="","",IF(E39/'נתונים לניקוד'!$U50&gt;=15%,1,0))</f>
        <v/>
      </c>
      <c r="Q39" s="71" t="str">
        <f>IF($C39="","",IF(F39/'נתונים לניקוד'!$U50&gt;=15%,1,0))</f>
        <v/>
      </c>
    </row>
    <row r="40" spans="2:17">
      <c r="B40" s="26" t="str">
        <f>'תנאי סף'!C51</f>
        <v/>
      </c>
      <c r="C40" s="26" t="str">
        <f>IF('תנאי סף'!Z51='תנאי סף'!$AD$30,"",'תנאי סף'!D51)</f>
        <v/>
      </c>
      <c r="D40" s="27" t="str">
        <f>'נתונים לניקוד'!AD51</f>
        <v/>
      </c>
      <c r="E40" s="27" t="str">
        <f>'נתונים לניקוד'!AE51</f>
        <v/>
      </c>
      <c r="F40" s="27" t="str">
        <f>'נתונים לניקוד'!AF51</f>
        <v/>
      </c>
      <c r="G40" s="29" t="str">
        <f>IF(C40="","",SUM(D40:F40)/'נתונים לניקוד'!U51)</f>
        <v/>
      </c>
      <c r="H40" s="71" t="str">
        <f t="shared" si="1"/>
        <v/>
      </c>
      <c r="I40" s="43" t="str">
        <f t="shared" si="2"/>
        <v/>
      </c>
      <c r="J40" s="69" t="str">
        <f t="shared" si="0"/>
        <v/>
      </c>
      <c r="L40">
        <f t="shared" si="3"/>
        <v>0</v>
      </c>
      <c r="M40">
        <f t="shared" si="4"/>
        <v>0</v>
      </c>
      <c r="N40">
        <f t="shared" si="5"/>
        <v>0</v>
      </c>
      <c r="O40" s="71" t="str">
        <f>IF($C40="","",IF(D40/'נתונים לניקוד'!$U51&gt;=15%,1,0))</f>
        <v/>
      </c>
      <c r="P40" s="71" t="str">
        <f>IF($C40="","",IF(E40/'נתונים לניקוד'!$U51&gt;=15%,1,0))</f>
        <v/>
      </c>
      <c r="Q40" s="71" t="str">
        <f>IF($C40="","",IF(F40/'נתונים לניקוד'!$U51&gt;=15%,1,0))</f>
        <v/>
      </c>
    </row>
    <row r="41" spans="2:17">
      <c r="B41" s="26" t="str">
        <f>'תנאי סף'!C52</f>
        <v/>
      </c>
      <c r="C41" s="26" t="str">
        <f>IF('תנאי סף'!Z52='תנאי סף'!$AD$30,"",'תנאי סף'!D52)</f>
        <v/>
      </c>
      <c r="D41" s="27" t="str">
        <f>'נתונים לניקוד'!AD52</f>
        <v/>
      </c>
      <c r="E41" s="27" t="str">
        <f>'נתונים לניקוד'!AE52</f>
        <v/>
      </c>
      <c r="F41" s="27" t="str">
        <f>'נתונים לניקוד'!AF52</f>
        <v/>
      </c>
      <c r="G41" s="29" t="str">
        <f>IF(C41="","",SUM(D41:F41)/'נתונים לניקוד'!U52)</f>
        <v/>
      </c>
      <c r="H41" s="71" t="str">
        <f t="shared" si="1"/>
        <v/>
      </c>
      <c r="I41" s="43" t="str">
        <f t="shared" si="2"/>
        <v/>
      </c>
      <c r="J41" s="69" t="str">
        <f t="shared" si="0"/>
        <v/>
      </c>
      <c r="L41">
        <f t="shared" si="3"/>
        <v>0</v>
      </c>
      <c r="M41">
        <f t="shared" si="4"/>
        <v>0</v>
      </c>
      <c r="N41">
        <f t="shared" si="5"/>
        <v>0</v>
      </c>
      <c r="O41" s="71" t="str">
        <f>IF($C41="","",IF(D41/'נתונים לניקוד'!$U52&gt;=15%,1,0))</f>
        <v/>
      </c>
      <c r="P41" s="71" t="str">
        <f>IF($C41="","",IF(E41/'נתונים לניקוד'!$U52&gt;=15%,1,0))</f>
        <v/>
      </c>
      <c r="Q41" s="71" t="str">
        <f>IF($C41="","",IF(F41/'נתונים לניקוד'!$U52&gt;=15%,1,0))</f>
        <v/>
      </c>
    </row>
    <row r="42" spans="2:17">
      <c r="B42" s="26" t="str">
        <f>'תנאי סף'!C53</f>
        <v/>
      </c>
      <c r="C42" s="26" t="str">
        <f>IF('תנאי סף'!Z53='תנאי סף'!$AD$30,"",'תנאי סף'!D53)</f>
        <v/>
      </c>
      <c r="D42" s="27" t="str">
        <f>'נתונים לניקוד'!AD53</f>
        <v/>
      </c>
      <c r="E42" s="27" t="str">
        <f>'נתונים לניקוד'!AE53</f>
        <v/>
      </c>
      <c r="F42" s="27" t="str">
        <f>'נתונים לניקוד'!AF53</f>
        <v/>
      </c>
      <c r="G42" s="29" t="str">
        <f>IF(C42="","",SUM(D42:F42)/'נתונים לניקוד'!U53)</f>
        <v/>
      </c>
      <c r="H42" s="71" t="str">
        <f t="shared" si="1"/>
        <v/>
      </c>
      <c r="I42" s="43" t="str">
        <f t="shared" si="2"/>
        <v/>
      </c>
      <c r="J42" s="69" t="str">
        <f t="shared" si="0"/>
        <v/>
      </c>
      <c r="L42">
        <f t="shared" si="3"/>
        <v>0</v>
      </c>
      <c r="M42">
        <f t="shared" si="4"/>
        <v>0</v>
      </c>
      <c r="N42">
        <f t="shared" si="5"/>
        <v>0</v>
      </c>
      <c r="O42" s="71" t="str">
        <f>IF($C42="","",IF(D42/'נתונים לניקוד'!$U53&gt;=15%,1,0))</f>
        <v/>
      </c>
      <c r="P42" s="71" t="str">
        <f>IF($C42="","",IF(E42/'נתונים לניקוד'!$U53&gt;=15%,1,0))</f>
        <v/>
      </c>
      <c r="Q42" s="71" t="str">
        <f>IF($C42="","",IF(F42/'נתונים לניקוד'!$U53&gt;=15%,1,0))</f>
        <v/>
      </c>
    </row>
    <row r="43" spans="2:17">
      <c r="B43" s="26" t="str">
        <f>'תנאי סף'!C54</f>
        <v/>
      </c>
      <c r="C43" s="26" t="str">
        <f>IF('תנאי סף'!Z54='תנאי סף'!$AD$30,"",'תנאי סף'!D54)</f>
        <v/>
      </c>
      <c r="D43" s="27" t="str">
        <f>'נתונים לניקוד'!AD54</f>
        <v/>
      </c>
      <c r="E43" s="27" t="str">
        <f>'נתונים לניקוד'!AE54</f>
        <v/>
      </c>
      <c r="F43" s="27" t="str">
        <f>'נתונים לניקוד'!AF54</f>
        <v/>
      </c>
      <c r="G43" s="29" t="str">
        <f>IF(C43="","",SUM(D43:F43)/'נתונים לניקוד'!U54)</f>
        <v/>
      </c>
      <c r="H43" s="71" t="str">
        <f t="shared" si="1"/>
        <v/>
      </c>
      <c r="I43" s="43" t="str">
        <f t="shared" si="2"/>
        <v/>
      </c>
      <c r="J43" s="69" t="str">
        <f t="shared" si="0"/>
        <v/>
      </c>
      <c r="L43">
        <f t="shared" si="3"/>
        <v>0</v>
      </c>
      <c r="M43">
        <f t="shared" si="4"/>
        <v>0</v>
      </c>
      <c r="N43">
        <f t="shared" si="5"/>
        <v>0</v>
      </c>
      <c r="O43" s="71" t="str">
        <f>IF($C43="","",IF(D43/'נתונים לניקוד'!$U54&gt;=15%,1,0))</f>
        <v/>
      </c>
      <c r="P43" s="71" t="str">
        <f>IF($C43="","",IF(E43/'נתונים לניקוד'!$U54&gt;=15%,1,0))</f>
        <v/>
      </c>
      <c r="Q43" s="71" t="str">
        <f>IF($C43="","",IF(F43/'נתונים לניקוד'!$U54&gt;=15%,1,0))</f>
        <v/>
      </c>
    </row>
    <row r="44" spans="2:17">
      <c r="B44" s="26" t="str">
        <f>'תנאי סף'!C55</f>
        <v/>
      </c>
      <c r="C44" s="26" t="str">
        <f>IF('תנאי סף'!Z55='תנאי סף'!$AD$30,"",'תנאי סף'!D55)</f>
        <v/>
      </c>
      <c r="D44" s="27" t="str">
        <f>'נתונים לניקוד'!AD55</f>
        <v/>
      </c>
      <c r="E44" s="27" t="str">
        <f>'נתונים לניקוד'!AE55</f>
        <v/>
      </c>
      <c r="F44" s="27" t="str">
        <f>'נתונים לניקוד'!AF55</f>
        <v/>
      </c>
      <c r="G44" s="29" t="str">
        <f>IF(C44="","",SUM(D44:F44)/'נתונים לניקוד'!U55)</f>
        <v/>
      </c>
      <c r="H44" s="71" t="str">
        <f t="shared" si="1"/>
        <v/>
      </c>
      <c r="I44" s="43" t="str">
        <f t="shared" si="2"/>
        <v/>
      </c>
      <c r="J44" s="69" t="str">
        <f t="shared" si="0"/>
        <v/>
      </c>
      <c r="L44">
        <f t="shared" si="3"/>
        <v>0</v>
      </c>
      <c r="M44">
        <f t="shared" si="4"/>
        <v>0</v>
      </c>
      <c r="N44">
        <f t="shared" si="5"/>
        <v>0</v>
      </c>
      <c r="O44" s="71" t="str">
        <f>IF($C44="","",IF(D44/'נתונים לניקוד'!$U55&gt;=15%,1,0))</f>
        <v/>
      </c>
      <c r="P44" s="71" t="str">
        <f>IF($C44="","",IF(E44/'נתונים לניקוד'!$U55&gt;=15%,1,0))</f>
        <v/>
      </c>
      <c r="Q44" s="71" t="str">
        <f>IF($C44="","",IF(F44/'נתונים לניקוד'!$U55&gt;=15%,1,0))</f>
        <v/>
      </c>
    </row>
    <row r="45" spans="2:17">
      <c r="B45" s="26" t="str">
        <f>'תנאי סף'!C56</f>
        <v/>
      </c>
      <c r="C45" s="26" t="str">
        <f>IF('תנאי סף'!Z56='תנאי סף'!$AD$30,"",'תנאי סף'!D56)</f>
        <v/>
      </c>
      <c r="D45" s="27" t="str">
        <f>'נתונים לניקוד'!AD56</f>
        <v/>
      </c>
      <c r="E45" s="27" t="str">
        <f>'נתונים לניקוד'!AE56</f>
        <v/>
      </c>
      <c r="F45" s="27" t="str">
        <f>'נתונים לניקוד'!AF56</f>
        <v/>
      </c>
      <c r="G45" s="29" t="str">
        <f>IF(C45="","",SUM(D45:F45)/'נתונים לניקוד'!U56)</f>
        <v/>
      </c>
      <c r="H45" s="71" t="str">
        <f t="shared" si="1"/>
        <v/>
      </c>
      <c r="I45" s="43" t="str">
        <f t="shared" si="2"/>
        <v/>
      </c>
      <c r="J45" s="69" t="str">
        <f t="shared" si="0"/>
        <v/>
      </c>
      <c r="L45">
        <f t="shared" si="3"/>
        <v>0</v>
      </c>
      <c r="M45">
        <f t="shared" si="4"/>
        <v>0</v>
      </c>
      <c r="N45">
        <f t="shared" si="5"/>
        <v>0</v>
      </c>
      <c r="O45" s="71" t="str">
        <f>IF($C45="","",IF(D45/'נתונים לניקוד'!$U56&gt;=15%,1,0))</f>
        <v/>
      </c>
      <c r="P45" s="71" t="str">
        <f>IF($C45="","",IF(E45/'נתונים לניקוד'!$U56&gt;=15%,1,0))</f>
        <v/>
      </c>
      <c r="Q45" s="71" t="str">
        <f>IF($C45="","",IF(F45/'נתונים לניקוד'!$U56&gt;=15%,1,0))</f>
        <v/>
      </c>
    </row>
    <row r="46" spans="2:17">
      <c r="B46" s="26" t="str">
        <f>'תנאי סף'!C57</f>
        <v/>
      </c>
      <c r="C46" s="26" t="str">
        <f>IF('תנאי סף'!Z57='תנאי סף'!$AD$30,"",'תנאי סף'!D57)</f>
        <v/>
      </c>
      <c r="D46" s="27" t="str">
        <f>'נתונים לניקוד'!AD57</f>
        <v/>
      </c>
      <c r="E46" s="27" t="str">
        <f>'נתונים לניקוד'!AE57</f>
        <v/>
      </c>
      <c r="F46" s="27" t="str">
        <f>'נתונים לניקוד'!AF57</f>
        <v/>
      </c>
      <c r="G46" s="29" t="str">
        <f>IF(C46="","",SUM(D46:F46)/'נתונים לניקוד'!U57)</f>
        <v/>
      </c>
      <c r="H46" s="71" t="str">
        <f t="shared" si="1"/>
        <v/>
      </c>
      <c r="I46" s="43" t="str">
        <f t="shared" si="2"/>
        <v/>
      </c>
      <c r="J46" s="69" t="str">
        <f t="shared" si="0"/>
        <v/>
      </c>
      <c r="L46">
        <f t="shared" si="3"/>
        <v>0</v>
      </c>
      <c r="M46">
        <f t="shared" si="4"/>
        <v>0</v>
      </c>
      <c r="N46">
        <f t="shared" si="5"/>
        <v>0</v>
      </c>
      <c r="O46" s="71" t="str">
        <f>IF($C46="","",IF(D46/'נתונים לניקוד'!$U57&gt;=15%,1,0))</f>
        <v/>
      </c>
      <c r="P46" s="71" t="str">
        <f>IF($C46="","",IF(E46/'נתונים לניקוד'!$U57&gt;=15%,1,0))</f>
        <v/>
      </c>
      <c r="Q46" s="71" t="str">
        <f>IF($C46="","",IF(F46/'נתונים לניקוד'!$U57&gt;=15%,1,0))</f>
        <v/>
      </c>
    </row>
    <row r="47" spans="2:17">
      <c r="B47" s="26" t="str">
        <f>'תנאי סף'!C58</f>
        <v/>
      </c>
      <c r="C47" s="26" t="str">
        <f>IF('תנאי סף'!Z58='תנאי סף'!$AD$30,"",'תנאי סף'!D58)</f>
        <v/>
      </c>
      <c r="D47" s="27" t="str">
        <f>'נתונים לניקוד'!AD58</f>
        <v/>
      </c>
      <c r="E47" s="27" t="str">
        <f>'נתונים לניקוד'!AE58</f>
        <v/>
      </c>
      <c r="F47" s="27" t="str">
        <f>'נתונים לניקוד'!AF58</f>
        <v/>
      </c>
      <c r="G47" s="29" t="str">
        <f>IF(C47="","",SUM(D47:F47)/'נתונים לניקוד'!U58)</f>
        <v/>
      </c>
      <c r="H47" s="71" t="str">
        <f t="shared" si="1"/>
        <v/>
      </c>
      <c r="I47" s="43" t="str">
        <f t="shared" si="2"/>
        <v/>
      </c>
      <c r="J47" s="69" t="str">
        <f t="shared" si="0"/>
        <v/>
      </c>
      <c r="L47">
        <f t="shared" si="3"/>
        <v>0</v>
      </c>
      <c r="M47">
        <f t="shared" si="4"/>
        <v>0</v>
      </c>
      <c r="N47">
        <f t="shared" si="5"/>
        <v>0</v>
      </c>
      <c r="O47" s="71" t="str">
        <f>IF($C47="","",IF(D47/'נתונים לניקוד'!$U58&gt;=15%,1,0))</f>
        <v/>
      </c>
      <c r="P47" s="71" t="str">
        <f>IF($C47="","",IF(E47/'נתונים לניקוד'!$U58&gt;=15%,1,0))</f>
        <v/>
      </c>
      <c r="Q47" s="71" t="str">
        <f>IF($C47="","",IF(F47/'נתונים לניקוד'!$U58&gt;=15%,1,0))</f>
        <v/>
      </c>
    </row>
    <row r="48" spans="2:17">
      <c r="B48" s="26" t="str">
        <f>'תנאי סף'!C59</f>
        <v/>
      </c>
      <c r="C48" s="26" t="str">
        <f>IF('תנאי סף'!Z59='תנאי סף'!$AD$30,"",'תנאי סף'!D59)</f>
        <v/>
      </c>
      <c r="D48" s="27" t="str">
        <f>'נתונים לניקוד'!AD59</f>
        <v/>
      </c>
      <c r="E48" s="27" t="str">
        <f>'נתונים לניקוד'!AE59</f>
        <v/>
      </c>
      <c r="F48" s="27" t="str">
        <f>'נתונים לניקוד'!AF59</f>
        <v/>
      </c>
      <c r="G48" s="29" t="str">
        <f>IF(C48="","",SUM(D48:F48)/'נתונים לניקוד'!U59)</f>
        <v/>
      </c>
      <c r="H48" s="71" t="str">
        <f t="shared" si="1"/>
        <v/>
      </c>
      <c r="I48" s="43" t="str">
        <f t="shared" si="2"/>
        <v/>
      </c>
      <c r="J48" s="69" t="str">
        <f t="shared" si="0"/>
        <v/>
      </c>
      <c r="L48">
        <f t="shared" si="3"/>
        <v>0</v>
      </c>
      <c r="M48">
        <f t="shared" si="4"/>
        <v>0</v>
      </c>
      <c r="N48">
        <f t="shared" si="5"/>
        <v>0</v>
      </c>
      <c r="O48" s="71" t="str">
        <f>IF($C48="","",IF(D48/'נתונים לניקוד'!$U59&gt;=15%,1,0))</f>
        <v/>
      </c>
      <c r="P48" s="71" t="str">
        <f>IF($C48="","",IF(E48/'נתונים לניקוד'!$U59&gt;=15%,1,0))</f>
        <v/>
      </c>
      <c r="Q48" s="71" t="str">
        <f>IF($C48="","",IF(F48/'נתונים לניקוד'!$U59&gt;=15%,1,0))</f>
        <v/>
      </c>
    </row>
    <row r="49" spans="2:17">
      <c r="B49" s="26" t="str">
        <f>'תנאי סף'!C60</f>
        <v/>
      </c>
      <c r="C49" s="26" t="str">
        <f>IF('תנאי סף'!Z60='תנאי סף'!$AD$30,"",'תנאי סף'!D60)</f>
        <v/>
      </c>
      <c r="D49" s="27" t="str">
        <f>'נתונים לניקוד'!AD60</f>
        <v/>
      </c>
      <c r="E49" s="27" t="str">
        <f>'נתונים לניקוד'!AE60</f>
        <v/>
      </c>
      <c r="F49" s="27" t="str">
        <f>'נתונים לניקוד'!AF60</f>
        <v/>
      </c>
      <c r="G49" s="29" t="str">
        <f>IF(C49="","",SUM(D49:F49)/'נתונים לניקוד'!U60)</f>
        <v/>
      </c>
      <c r="H49" s="71" t="str">
        <f t="shared" si="1"/>
        <v/>
      </c>
      <c r="I49" s="43" t="str">
        <f t="shared" si="2"/>
        <v/>
      </c>
      <c r="J49" s="69" t="str">
        <f t="shared" si="0"/>
        <v/>
      </c>
      <c r="L49">
        <f t="shared" si="3"/>
        <v>0</v>
      </c>
      <c r="M49">
        <f t="shared" si="4"/>
        <v>0</v>
      </c>
      <c r="N49">
        <f t="shared" si="5"/>
        <v>0</v>
      </c>
      <c r="O49" s="71" t="str">
        <f>IF($C49="","",IF(D49/'נתונים לניקוד'!$U60&gt;=15%,1,0))</f>
        <v/>
      </c>
      <c r="P49" s="71" t="str">
        <f>IF($C49="","",IF(E49/'נתונים לניקוד'!$U60&gt;=15%,1,0))</f>
        <v/>
      </c>
      <c r="Q49" s="71" t="str">
        <f>IF($C49="","",IF(F49/'נתונים לניקוד'!$U60&gt;=15%,1,0))</f>
        <v/>
      </c>
    </row>
    <row r="50" spans="2:17">
      <c r="B50" s="26" t="str">
        <f>'תנאי סף'!C61</f>
        <v/>
      </c>
      <c r="C50" s="26" t="str">
        <f>IF('תנאי סף'!Z61='תנאי סף'!$AD$30,"",'תנאי סף'!D61)</f>
        <v/>
      </c>
      <c r="D50" s="27" t="str">
        <f>'נתונים לניקוד'!AD61</f>
        <v/>
      </c>
      <c r="E50" s="27" t="str">
        <f>'נתונים לניקוד'!AE61</f>
        <v/>
      </c>
      <c r="F50" s="27" t="str">
        <f>'נתונים לניקוד'!AF61</f>
        <v/>
      </c>
      <c r="G50" s="29" t="str">
        <f>IF(C50="","",SUM(D50:F50)/'נתונים לניקוד'!U61)</f>
        <v/>
      </c>
      <c r="H50" s="71" t="str">
        <f t="shared" si="1"/>
        <v/>
      </c>
      <c r="I50" s="43" t="str">
        <f t="shared" si="2"/>
        <v/>
      </c>
      <c r="J50" s="69" t="str">
        <f t="shared" si="0"/>
        <v/>
      </c>
      <c r="L50">
        <f t="shared" si="3"/>
        <v>0</v>
      </c>
      <c r="M50">
        <f t="shared" si="4"/>
        <v>0</v>
      </c>
      <c r="N50">
        <f t="shared" si="5"/>
        <v>0</v>
      </c>
      <c r="O50" s="71" t="str">
        <f>IF($C50="","",IF(D50/'נתונים לניקוד'!$U61&gt;=15%,1,0))</f>
        <v/>
      </c>
      <c r="P50" s="71" t="str">
        <f>IF($C50="","",IF(E50/'נתונים לניקוד'!$U61&gt;=15%,1,0))</f>
        <v/>
      </c>
      <c r="Q50" s="71" t="str">
        <f>IF($C50="","",IF(F50/'נתונים לניקוד'!$U61&gt;=15%,1,0))</f>
        <v/>
      </c>
    </row>
    <row r="51" spans="2:17">
      <c r="B51" s="26" t="str">
        <f>'תנאי סף'!C62</f>
        <v/>
      </c>
      <c r="C51" s="26" t="str">
        <f>IF('תנאי סף'!Z62='תנאי סף'!$AD$30,"",'תנאי סף'!D62)</f>
        <v/>
      </c>
      <c r="D51" s="27" t="str">
        <f>'נתונים לניקוד'!AD62</f>
        <v/>
      </c>
      <c r="E51" s="27" t="str">
        <f>'נתונים לניקוד'!AE62</f>
        <v/>
      </c>
      <c r="F51" s="27" t="str">
        <f>'נתונים לניקוד'!AF62</f>
        <v/>
      </c>
      <c r="G51" s="29" t="str">
        <f>IF(C51="","",SUM(D51:F51)/'נתונים לניקוד'!U62)</f>
        <v/>
      </c>
      <c r="H51" s="71" t="str">
        <f t="shared" si="1"/>
        <v/>
      </c>
      <c r="I51" s="43" t="str">
        <f t="shared" si="2"/>
        <v/>
      </c>
      <c r="J51" s="69" t="str">
        <f t="shared" si="0"/>
        <v/>
      </c>
      <c r="L51">
        <f t="shared" si="3"/>
        <v>0</v>
      </c>
      <c r="M51">
        <f t="shared" si="4"/>
        <v>0</v>
      </c>
      <c r="N51">
        <f t="shared" si="5"/>
        <v>0</v>
      </c>
      <c r="O51" s="71" t="str">
        <f>IF($C51="","",IF(D51/'נתונים לניקוד'!$U62&gt;=15%,1,0))</f>
        <v/>
      </c>
      <c r="P51" s="71" t="str">
        <f>IF($C51="","",IF(E51/'נתונים לניקוד'!$U62&gt;=15%,1,0))</f>
        <v/>
      </c>
      <c r="Q51" s="71" t="str">
        <f>IF($C51="","",IF(F51/'נתונים לניקוד'!$U62&gt;=15%,1,0))</f>
        <v/>
      </c>
    </row>
    <row r="52" spans="2:17">
      <c r="B52" s="26" t="str">
        <f>'תנאי סף'!C63</f>
        <v/>
      </c>
      <c r="C52" s="26" t="str">
        <f>IF('תנאי סף'!Z63='תנאי סף'!$AD$30,"",'תנאי סף'!D63)</f>
        <v/>
      </c>
      <c r="D52" s="27" t="str">
        <f>'נתונים לניקוד'!AD63</f>
        <v/>
      </c>
      <c r="E52" s="27" t="str">
        <f>'נתונים לניקוד'!AE63</f>
        <v/>
      </c>
      <c r="F52" s="27" t="str">
        <f>'נתונים לניקוד'!AF63</f>
        <v/>
      </c>
      <c r="G52" s="29" t="str">
        <f>IF(C52="","",SUM(D52:F52)/'נתונים לניקוד'!U63)</f>
        <v/>
      </c>
      <c r="H52" s="71" t="str">
        <f t="shared" si="1"/>
        <v/>
      </c>
      <c r="I52" s="43" t="str">
        <f t="shared" si="2"/>
        <v/>
      </c>
      <c r="J52" s="69" t="str">
        <f t="shared" ref="J52:J79" si="6">IF($C52="","",(I52/SUM($I$20:$I$79)))</f>
        <v/>
      </c>
      <c r="L52">
        <f t="shared" si="3"/>
        <v>0</v>
      </c>
      <c r="M52">
        <f t="shared" si="4"/>
        <v>0</v>
      </c>
      <c r="N52">
        <f t="shared" si="5"/>
        <v>0</v>
      </c>
      <c r="O52" s="71" t="str">
        <f>IF($C52="","",IF(D52/'נתונים לניקוד'!$U63&gt;=15%,1,0))</f>
        <v/>
      </c>
      <c r="P52" s="71" t="str">
        <f>IF($C52="","",IF(E52/'נתונים לניקוד'!$U63&gt;=15%,1,0))</f>
        <v/>
      </c>
      <c r="Q52" s="71" t="str">
        <f>IF($C52="","",IF(F52/'נתונים לניקוד'!$U63&gt;=15%,1,0))</f>
        <v/>
      </c>
    </row>
    <row r="53" spans="2:17">
      <c r="B53" s="26" t="str">
        <f>'תנאי סף'!C64</f>
        <v/>
      </c>
      <c r="C53" s="26" t="str">
        <f>IF('תנאי סף'!Z64='תנאי סף'!$AD$30,"",'תנאי סף'!D64)</f>
        <v/>
      </c>
      <c r="D53" s="27" t="str">
        <f>'נתונים לניקוד'!AD64</f>
        <v/>
      </c>
      <c r="E53" s="27" t="str">
        <f>'נתונים לניקוד'!AE64</f>
        <v/>
      </c>
      <c r="F53" s="27" t="str">
        <f>'נתונים לניקוד'!AF64</f>
        <v/>
      </c>
      <c r="G53" s="29" t="str">
        <f>IF(C53="","",SUM(D53:F53)/'נתונים לניקוד'!U64)</f>
        <v/>
      </c>
      <c r="H53" s="71" t="str">
        <f t="shared" si="1"/>
        <v/>
      </c>
      <c r="I53" s="43" t="str">
        <f t="shared" si="2"/>
        <v/>
      </c>
      <c r="J53" s="69" t="str">
        <f t="shared" si="6"/>
        <v/>
      </c>
      <c r="L53">
        <f t="shared" si="3"/>
        <v>0</v>
      </c>
      <c r="M53">
        <f t="shared" si="4"/>
        <v>0</v>
      </c>
      <c r="N53">
        <f t="shared" si="5"/>
        <v>0</v>
      </c>
      <c r="O53" s="71" t="str">
        <f>IF($C53="","",IF(D53/'נתונים לניקוד'!$U64&gt;=15%,1,0))</f>
        <v/>
      </c>
      <c r="P53" s="71" t="str">
        <f>IF($C53="","",IF(E53/'נתונים לניקוד'!$U64&gt;=15%,1,0))</f>
        <v/>
      </c>
      <c r="Q53" s="71" t="str">
        <f>IF($C53="","",IF(F53/'נתונים לניקוד'!$U64&gt;=15%,1,0))</f>
        <v/>
      </c>
    </row>
    <row r="54" spans="2:17">
      <c r="B54" s="26" t="str">
        <f>'תנאי סף'!C65</f>
        <v/>
      </c>
      <c r="C54" s="26" t="str">
        <f>IF('תנאי סף'!Z65='תנאי סף'!$AD$30,"",'תנאי סף'!D65)</f>
        <v/>
      </c>
      <c r="D54" s="27" t="str">
        <f>'נתונים לניקוד'!AD65</f>
        <v/>
      </c>
      <c r="E54" s="27" t="str">
        <f>'נתונים לניקוד'!AE65</f>
        <v/>
      </c>
      <c r="F54" s="27" t="str">
        <f>'נתונים לניקוד'!AF65</f>
        <v/>
      </c>
      <c r="G54" s="29" t="str">
        <f>IF(C54="","",SUM(D54:F54)/'נתונים לניקוד'!U65)</f>
        <v/>
      </c>
      <c r="H54" s="71" t="str">
        <f t="shared" si="1"/>
        <v/>
      </c>
      <c r="I54" s="43" t="str">
        <f t="shared" si="2"/>
        <v/>
      </c>
      <c r="J54" s="69" t="str">
        <f t="shared" si="6"/>
        <v/>
      </c>
      <c r="L54">
        <f t="shared" si="3"/>
        <v>0</v>
      </c>
      <c r="M54">
        <f t="shared" si="4"/>
        <v>0</v>
      </c>
      <c r="N54">
        <f t="shared" si="5"/>
        <v>0</v>
      </c>
      <c r="O54" s="71" t="str">
        <f>IF($C54="","",IF(D54/'נתונים לניקוד'!$U65&gt;=15%,1,0))</f>
        <v/>
      </c>
      <c r="P54" s="71" t="str">
        <f>IF($C54="","",IF(E54/'נתונים לניקוד'!$U65&gt;=15%,1,0))</f>
        <v/>
      </c>
      <c r="Q54" s="71" t="str">
        <f>IF($C54="","",IF(F54/'נתונים לניקוד'!$U65&gt;=15%,1,0))</f>
        <v/>
      </c>
    </row>
    <row r="55" spans="2:17">
      <c r="B55" s="26" t="str">
        <f>'תנאי סף'!C66</f>
        <v/>
      </c>
      <c r="C55" s="26" t="str">
        <f>IF('תנאי סף'!Z66='תנאי סף'!$AD$30,"",'תנאי סף'!D66)</f>
        <v/>
      </c>
      <c r="D55" s="27" t="str">
        <f>'נתונים לניקוד'!AD66</f>
        <v/>
      </c>
      <c r="E55" s="27" t="str">
        <f>'נתונים לניקוד'!AE66</f>
        <v/>
      </c>
      <c r="F55" s="27" t="str">
        <f>'נתונים לניקוד'!AF66</f>
        <v/>
      </c>
      <c r="G55" s="29" t="str">
        <f>IF(C55="","",SUM(D55:F55)/'נתונים לניקוד'!U66)</f>
        <v/>
      </c>
      <c r="H55" s="71" t="str">
        <f t="shared" si="1"/>
        <v/>
      </c>
      <c r="I55" s="43" t="str">
        <f t="shared" si="2"/>
        <v/>
      </c>
      <c r="J55" s="69" t="str">
        <f t="shared" si="6"/>
        <v/>
      </c>
      <c r="L55">
        <f t="shared" si="3"/>
        <v>0</v>
      </c>
      <c r="M55">
        <f t="shared" si="4"/>
        <v>0</v>
      </c>
      <c r="N55">
        <f t="shared" si="5"/>
        <v>0</v>
      </c>
      <c r="O55" s="71" t="str">
        <f>IF($C55="","",IF(D55/'נתונים לניקוד'!$U66&gt;=15%,1,0))</f>
        <v/>
      </c>
      <c r="P55" s="71" t="str">
        <f>IF($C55="","",IF(E55/'נתונים לניקוד'!$U66&gt;=15%,1,0))</f>
        <v/>
      </c>
      <c r="Q55" s="71" t="str">
        <f>IF($C55="","",IF(F55/'נתונים לניקוד'!$U66&gt;=15%,1,0))</f>
        <v/>
      </c>
    </row>
    <row r="56" spans="2:17">
      <c r="B56" s="26" t="str">
        <f>'תנאי סף'!C67</f>
        <v/>
      </c>
      <c r="C56" s="26" t="str">
        <f>IF('תנאי סף'!Z67='תנאי סף'!$AD$30,"",'תנאי סף'!D67)</f>
        <v/>
      </c>
      <c r="D56" s="27" t="str">
        <f>'נתונים לניקוד'!AD67</f>
        <v/>
      </c>
      <c r="E56" s="27" t="str">
        <f>'נתונים לניקוד'!AE67</f>
        <v/>
      </c>
      <c r="F56" s="27" t="str">
        <f>'נתונים לניקוד'!AF67</f>
        <v/>
      </c>
      <c r="G56" s="29" t="str">
        <f>IF(C56="","",SUM(D56:F56)/'נתונים לניקוד'!U67)</f>
        <v/>
      </c>
      <c r="H56" s="71" t="str">
        <f t="shared" si="1"/>
        <v/>
      </c>
      <c r="I56" s="43" t="str">
        <f t="shared" si="2"/>
        <v/>
      </c>
      <c r="J56" s="69" t="str">
        <f t="shared" si="6"/>
        <v/>
      </c>
      <c r="L56">
        <f t="shared" si="3"/>
        <v>0</v>
      </c>
      <c r="M56">
        <f t="shared" si="4"/>
        <v>0</v>
      </c>
      <c r="N56">
        <f t="shared" si="5"/>
        <v>0</v>
      </c>
      <c r="O56" s="71" t="str">
        <f>IF($C56="","",IF(D56/'נתונים לניקוד'!$U67&gt;=15%,1,0))</f>
        <v/>
      </c>
      <c r="P56" s="71" t="str">
        <f>IF($C56="","",IF(E56/'נתונים לניקוד'!$U67&gt;=15%,1,0))</f>
        <v/>
      </c>
      <c r="Q56" s="71" t="str">
        <f>IF($C56="","",IF(F56/'נתונים לניקוד'!$U67&gt;=15%,1,0))</f>
        <v/>
      </c>
    </row>
    <row r="57" spans="2:17">
      <c r="B57" s="26" t="str">
        <f>'תנאי סף'!C68</f>
        <v/>
      </c>
      <c r="C57" s="26" t="str">
        <f>IF('תנאי סף'!Z68='תנאי סף'!$AD$30,"",'תנאי סף'!D68)</f>
        <v/>
      </c>
      <c r="D57" s="27" t="str">
        <f>'נתונים לניקוד'!AD68</f>
        <v/>
      </c>
      <c r="E57" s="27" t="str">
        <f>'נתונים לניקוד'!AE68</f>
        <v/>
      </c>
      <c r="F57" s="27" t="str">
        <f>'נתונים לניקוד'!AF68</f>
        <v/>
      </c>
      <c r="G57" s="29" t="str">
        <f>IF(C57="","",SUM(D57:F57)/'נתונים לניקוד'!U68)</f>
        <v/>
      </c>
      <c r="H57" s="71" t="str">
        <f t="shared" si="1"/>
        <v/>
      </c>
      <c r="I57" s="43" t="str">
        <f t="shared" si="2"/>
        <v/>
      </c>
      <c r="J57" s="69" t="str">
        <f t="shared" si="6"/>
        <v/>
      </c>
      <c r="L57">
        <f t="shared" si="3"/>
        <v>0</v>
      </c>
      <c r="M57">
        <f t="shared" si="4"/>
        <v>0</v>
      </c>
      <c r="N57">
        <f t="shared" si="5"/>
        <v>0</v>
      </c>
      <c r="O57" s="71" t="str">
        <f>IF($C57="","",IF(D57/'נתונים לניקוד'!$U68&gt;=15%,1,0))</f>
        <v/>
      </c>
      <c r="P57" s="71" t="str">
        <f>IF($C57="","",IF(E57/'נתונים לניקוד'!$U68&gt;=15%,1,0))</f>
        <v/>
      </c>
      <c r="Q57" s="71" t="str">
        <f>IF($C57="","",IF(F57/'נתונים לניקוד'!$U68&gt;=15%,1,0))</f>
        <v/>
      </c>
    </row>
    <row r="58" spans="2:17">
      <c r="B58" s="26" t="str">
        <f>'תנאי סף'!C69</f>
        <v/>
      </c>
      <c r="C58" s="26" t="str">
        <f>IF('תנאי סף'!Z69='תנאי סף'!$AD$30,"",'תנאי סף'!D69)</f>
        <v/>
      </c>
      <c r="D58" s="27" t="str">
        <f>'נתונים לניקוד'!AD69</f>
        <v/>
      </c>
      <c r="E58" s="27" t="str">
        <f>'נתונים לניקוד'!AE69</f>
        <v/>
      </c>
      <c r="F58" s="27" t="str">
        <f>'נתונים לניקוד'!AF69</f>
        <v/>
      </c>
      <c r="G58" s="29" t="str">
        <f>IF(C58="","",SUM(D58:F58)/'נתונים לניקוד'!U69)</f>
        <v/>
      </c>
      <c r="H58" s="71" t="str">
        <f t="shared" si="1"/>
        <v/>
      </c>
      <c r="I58" s="43" t="str">
        <f t="shared" si="2"/>
        <v/>
      </c>
      <c r="J58" s="69" t="str">
        <f t="shared" si="6"/>
        <v/>
      </c>
      <c r="L58">
        <f t="shared" si="3"/>
        <v>0</v>
      </c>
      <c r="M58">
        <f t="shared" si="4"/>
        <v>0</v>
      </c>
      <c r="N58">
        <f t="shared" si="5"/>
        <v>0</v>
      </c>
      <c r="O58" s="71" t="str">
        <f>IF($C58="","",IF(D58/'נתונים לניקוד'!$U69&gt;=15%,1,0))</f>
        <v/>
      </c>
      <c r="P58" s="71" t="str">
        <f>IF($C58="","",IF(E58/'נתונים לניקוד'!$U69&gt;=15%,1,0))</f>
        <v/>
      </c>
      <c r="Q58" s="71" t="str">
        <f>IF($C58="","",IF(F58/'נתונים לניקוד'!$U69&gt;=15%,1,0))</f>
        <v/>
      </c>
    </row>
    <row r="59" spans="2:17">
      <c r="B59" s="26" t="str">
        <f>'תנאי סף'!C70</f>
        <v/>
      </c>
      <c r="C59" s="26" t="str">
        <f>IF('תנאי סף'!Z70='תנאי סף'!$AD$30,"",'תנאי סף'!D70)</f>
        <v/>
      </c>
      <c r="D59" s="27" t="str">
        <f>'נתונים לניקוד'!AD70</f>
        <v/>
      </c>
      <c r="E59" s="27" t="str">
        <f>'נתונים לניקוד'!AE70</f>
        <v/>
      </c>
      <c r="F59" s="27" t="str">
        <f>'נתונים לניקוד'!AF70</f>
        <v/>
      </c>
      <c r="G59" s="29" t="str">
        <f>IF(C59="","",SUM(D59:F59)/'נתונים לניקוד'!U70)</f>
        <v/>
      </c>
      <c r="H59" s="71" t="str">
        <f t="shared" si="1"/>
        <v/>
      </c>
      <c r="I59" s="43" t="str">
        <f t="shared" si="2"/>
        <v/>
      </c>
      <c r="J59" s="69" t="str">
        <f t="shared" si="6"/>
        <v/>
      </c>
      <c r="L59">
        <f t="shared" si="3"/>
        <v>0</v>
      </c>
      <c r="M59">
        <f t="shared" si="4"/>
        <v>0</v>
      </c>
      <c r="N59">
        <f t="shared" si="5"/>
        <v>0</v>
      </c>
      <c r="O59" s="71" t="str">
        <f>IF($C59="","",IF(D59/'נתונים לניקוד'!$U70&gt;=15%,1,0))</f>
        <v/>
      </c>
      <c r="P59" s="71" t="str">
        <f>IF($C59="","",IF(E59/'נתונים לניקוד'!$U70&gt;=15%,1,0))</f>
        <v/>
      </c>
      <c r="Q59" s="71" t="str">
        <f>IF($C59="","",IF(F59/'נתונים לניקוד'!$U70&gt;=15%,1,0))</f>
        <v/>
      </c>
    </row>
    <row r="60" spans="2:17">
      <c r="B60" s="26" t="str">
        <f>'תנאי סף'!C71</f>
        <v/>
      </c>
      <c r="C60" s="26" t="str">
        <f>IF('תנאי סף'!Z71='תנאי סף'!$AD$30,"",'תנאי סף'!D71)</f>
        <v/>
      </c>
      <c r="D60" s="27" t="str">
        <f>'נתונים לניקוד'!AD71</f>
        <v/>
      </c>
      <c r="E60" s="27" t="str">
        <f>'נתונים לניקוד'!AE71</f>
        <v/>
      </c>
      <c r="F60" s="27" t="str">
        <f>'נתונים לניקוד'!AF71</f>
        <v/>
      </c>
      <c r="G60" s="29" t="str">
        <f>IF(C60="","",SUM(D60:F60)/'נתונים לניקוד'!U71)</f>
        <v/>
      </c>
      <c r="H60" s="71" t="str">
        <f t="shared" si="1"/>
        <v/>
      </c>
      <c r="I60" s="43" t="str">
        <f t="shared" si="2"/>
        <v/>
      </c>
      <c r="J60" s="69" t="str">
        <f t="shared" si="6"/>
        <v/>
      </c>
      <c r="L60">
        <f t="shared" si="3"/>
        <v>0</v>
      </c>
      <c r="M60">
        <f t="shared" si="4"/>
        <v>0</v>
      </c>
      <c r="N60">
        <f t="shared" si="5"/>
        <v>0</v>
      </c>
      <c r="O60" s="71" t="str">
        <f>IF($C60="","",IF(D60/'נתונים לניקוד'!$U71&gt;=15%,1,0))</f>
        <v/>
      </c>
      <c r="P60" s="71" t="str">
        <f>IF($C60="","",IF(E60/'נתונים לניקוד'!$U71&gt;=15%,1,0))</f>
        <v/>
      </c>
      <c r="Q60" s="71" t="str">
        <f>IF($C60="","",IF(F60/'נתונים לניקוד'!$U71&gt;=15%,1,0))</f>
        <v/>
      </c>
    </row>
    <row r="61" spans="2:17">
      <c r="B61" s="26" t="str">
        <f>'תנאי סף'!C72</f>
        <v/>
      </c>
      <c r="C61" s="26" t="str">
        <f>IF('תנאי סף'!Z72='תנאי סף'!$AD$30,"",'תנאי סף'!D72)</f>
        <v/>
      </c>
      <c r="D61" s="27" t="str">
        <f>'נתונים לניקוד'!AD72</f>
        <v/>
      </c>
      <c r="E61" s="27" t="str">
        <f>'נתונים לניקוד'!AE72</f>
        <v/>
      </c>
      <c r="F61" s="27" t="str">
        <f>'נתונים לניקוד'!AF72</f>
        <v/>
      </c>
      <c r="G61" s="29" t="str">
        <f>IF(C61="","",SUM(D61:F61)/'נתונים לניקוד'!U72)</f>
        <v/>
      </c>
      <c r="H61" s="71" t="str">
        <f t="shared" si="1"/>
        <v/>
      </c>
      <c r="I61" s="43" t="str">
        <f t="shared" si="2"/>
        <v/>
      </c>
      <c r="J61" s="69" t="str">
        <f t="shared" si="6"/>
        <v/>
      </c>
      <c r="L61">
        <f t="shared" si="3"/>
        <v>0</v>
      </c>
      <c r="M61">
        <f t="shared" si="4"/>
        <v>0</v>
      </c>
      <c r="N61">
        <f t="shared" si="5"/>
        <v>0</v>
      </c>
      <c r="O61" s="71" t="str">
        <f>IF($C61="","",IF(D61/'נתונים לניקוד'!$U72&gt;=15%,1,0))</f>
        <v/>
      </c>
      <c r="P61" s="71" t="str">
        <f>IF($C61="","",IF(E61/'נתונים לניקוד'!$U72&gt;=15%,1,0))</f>
        <v/>
      </c>
      <c r="Q61" s="71" t="str">
        <f>IF($C61="","",IF(F61/'נתונים לניקוד'!$U72&gt;=15%,1,0))</f>
        <v/>
      </c>
    </row>
    <row r="62" spans="2:17">
      <c r="B62" s="26" t="str">
        <f>'תנאי סף'!C73</f>
        <v/>
      </c>
      <c r="C62" s="26" t="str">
        <f>IF('תנאי סף'!Z73='תנאי סף'!$AD$30,"",'תנאי סף'!D73)</f>
        <v/>
      </c>
      <c r="D62" s="27" t="str">
        <f>'נתונים לניקוד'!AD73</f>
        <v/>
      </c>
      <c r="E62" s="27" t="str">
        <f>'נתונים לניקוד'!AE73</f>
        <v/>
      </c>
      <c r="F62" s="27" t="str">
        <f>'נתונים לניקוד'!AF73</f>
        <v/>
      </c>
      <c r="G62" s="29" t="str">
        <f>IF(C62="","",SUM(D62:F62)/'נתונים לניקוד'!U73)</f>
        <v/>
      </c>
      <c r="H62" s="71" t="str">
        <f t="shared" si="1"/>
        <v/>
      </c>
      <c r="I62" s="43" t="str">
        <f t="shared" si="2"/>
        <v/>
      </c>
      <c r="J62" s="69" t="str">
        <f t="shared" si="6"/>
        <v/>
      </c>
      <c r="L62">
        <f t="shared" si="3"/>
        <v>0</v>
      </c>
      <c r="M62">
        <f t="shared" si="4"/>
        <v>0</v>
      </c>
      <c r="N62">
        <f t="shared" si="5"/>
        <v>0</v>
      </c>
      <c r="O62" s="71" t="str">
        <f>IF($C62="","",IF(D62/'נתונים לניקוד'!$U73&gt;=15%,1,0))</f>
        <v/>
      </c>
      <c r="P62" s="71" t="str">
        <f>IF($C62="","",IF(E62/'נתונים לניקוד'!$U73&gt;=15%,1,0))</f>
        <v/>
      </c>
      <c r="Q62" s="71" t="str">
        <f>IF($C62="","",IF(F62/'נתונים לניקוד'!$U73&gt;=15%,1,0))</f>
        <v/>
      </c>
    </row>
    <row r="63" spans="2:17">
      <c r="B63" s="26" t="str">
        <f>'תנאי סף'!C74</f>
        <v/>
      </c>
      <c r="C63" s="26" t="str">
        <f>IF('תנאי סף'!Z74='תנאי סף'!$AD$30,"",'תנאי סף'!D74)</f>
        <v/>
      </c>
      <c r="D63" s="27" t="str">
        <f>'נתונים לניקוד'!AD74</f>
        <v/>
      </c>
      <c r="E63" s="27" t="str">
        <f>'נתונים לניקוד'!AE74</f>
        <v/>
      </c>
      <c r="F63" s="27" t="str">
        <f>'נתונים לניקוד'!AF74</f>
        <v/>
      </c>
      <c r="G63" s="29" t="str">
        <f>IF(C63="","",SUM(D63:F63)/'נתונים לניקוד'!U74)</f>
        <v/>
      </c>
      <c r="H63" s="71" t="str">
        <f t="shared" si="1"/>
        <v/>
      </c>
      <c r="I63" s="43" t="str">
        <f t="shared" si="2"/>
        <v/>
      </c>
      <c r="J63" s="69" t="str">
        <f t="shared" si="6"/>
        <v/>
      </c>
      <c r="L63">
        <f t="shared" si="3"/>
        <v>0</v>
      </c>
      <c r="M63">
        <f t="shared" si="4"/>
        <v>0</v>
      </c>
      <c r="N63">
        <f t="shared" si="5"/>
        <v>0</v>
      </c>
      <c r="O63" s="71" t="str">
        <f>IF($C63="","",IF(D63/'נתונים לניקוד'!$U74&gt;=15%,1,0))</f>
        <v/>
      </c>
      <c r="P63" s="71" t="str">
        <f>IF($C63="","",IF(E63/'נתונים לניקוד'!$U74&gt;=15%,1,0))</f>
        <v/>
      </c>
      <c r="Q63" s="71" t="str">
        <f>IF($C63="","",IF(F63/'נתונים לניקוד'!$U74&gt;=15%,1,0))</f>
        <v/>
      </c>
    </row>
    <row r="64" spans="2:17">
      <c r="B64" s="26" t="str">
        <f>'תנאי סף'!C75</f>
        <v/>
      </c>
      <c r="C64" s="26" t="str">
        <f>IF('תנאי סף'!Z75='תנאי סף'!$AD$30,"",'תנאי סף'!D75)</f>
        <v/>
      </c>
      <c r="D64" s="27" t="str">
        <f>'נתונים לניקוד'!AD75</f>
        <v/>
      </c>
      <c r="E64" s="27" t="str">
        <f>'נתונים לניקוד'!AE75</f>
        <v/>
      </c>
      <c r="F64" s="27" t="str">
        <f>'נתונים לניקוד'!AF75</f>
        <v/>
      </c>
      <c r="G64" s="29" t="str">
        <f>IF(C64="","",SUM(D64:F64)/'נתונים לניקוד'!U75)</f>
        <v/>
      </c>
      <c r="H64" s="71" t="str">
        <f t="shared" si="1"/>
        <v/>
      </c>
      <c r="I64" s="43" t="str">
        <f t="shared" si="2"/>
        <v/>
      </c>
      <c r="J64" s="69" t="str">
        <f t="shared" si="6"/>
        <v/>
      </c>
      <c r="L64">
        <f t="shared" si="3"/>
        <v>0</v>
      </c>
      <c r="M64">
        <f t="shared" si="4"/>
        <v>0</v>
      </c>
      <c r="N64">
        <f t="shared" si="5"/>
        <v>0</v>
      </c>
      <c r="O64" s="71" t="str">
        <f>IF($C64="","",IF(D64/'נתונים לניקוד'!$U75&gt;=15%,1,0))</f>
        <v/>
      </c>
      <c r="P64" s="71" t="str">
        <f>IF($C64="","",IF(E64/'נתונים לניקוד'!$U75&gt;=15%,1,0))</f>
        <v/>
      </c>
      <c r="Q64" s="71" t="str">
        <f>IF($C64="","",IF(F64/'נתונים לניקוד'!$U75&gt;=15%,1,0))</f>
        <v/>
      </c>
    </row>
    <row r="65" spans="2:17">
      <c r="B65" s="26" t="str">
        <f>'תנאי סף'!C76</f>
        <v/>
      </c>
      <c r="C65" s="26" t="str">
        <f>IF('תנאי סף'!Z76='תנאי סף'!$AD$30,"",'תנאי סף'!D76)</f>
        <v/>
      </c>
      <c r="D65" s="27" t="str">
        <f>'נתונים לניקוד'!AD76</f>
        <v/>
      </c>
      <c r="E65" s="27" t="str">
        <f>'נתונים לניקוד'!AE76</f>
        <v/>
      </c>
      <c r="F65" s="27" t="str">
        <f>'נתונים לניקוד'!AF76</f>
        <v/>
      </c>
      <c r="G65" s="29" t="str">
        <f>IF(C65="","",SUM(D65:F65)/'נתונים לניקוד'!U76)</f>
        <v/>
      </c>
      <c r="H65" s="71" t="str">
        <f t="shared" si="1"/>
        <v/>
      </c>
      <c r="I65" s="43" t="str">
        <f t="shared" si="2"/>
        <v/>
      </c>
      <c r="J65" s="69" t="str">
        <f t="shared" si="6"/>
        <v/>
      </c>
      <c r="L65">
        <f t="shared" si="3"/>
        <v>0</v>
      </c>
      <c r="M65">
        <f t="shared" si="4"/>
        <v>0</v>
      </c>
      <c r="N65">
        <f t="shared" si="5"/>
        <v>0</v>
      </c>
      <c r="O65" s="71" t="str">
        <f>IF($C65="","",IF(D65/'נתונים לניקוד'!$U76&gt;=15%,1,0))</f>
        <v/>
      </c>
      <c r="P65" s="71" t="str">
        <f>IF($C65="","",IF(E65/'נתונים לניקוד'!$U76&gt;=15%,1,0))</f>
        <v/>
      </c>
      <c r="Q65" s="71" t="str">
        <f>IF($C65="","",IF(F65/'נתונים לניקוד'!$U76&gt;=15%,1,0))</f>
        <v/>
      </c>
    </row>
    <row r="66" spans="2:17">
      <c r="B66" s="26" t="str">
        <f>'תנאי סף'!C77</f>
        <v/>
      </c>
      <c r="C66" s="26" t="str">
        <f>IF('תנאי סף'!Z77='תנאי סף'!$AD$30,"",'תנאי סף'!D77)</f>
        <v/>
      </c>
      <c r="D66" s="27" t="str">
        <f>'נתונים לניקוד'!AD77</f>
        <v/>
      </c>
      <c r="E66" s="27" t="str">
        <f>'נתונים לניקוד'!AE77</f>
        <v/>
      </c>
      <c r="F66" s="27" t="str">
        <f>'נתונים לניקוד'!AF77</f>
        <v/>
      </c>
      <c r="G66" s="29" t="str">
        <f>IF(C66="","",SUM(D66:F66)/'נתונים לניקוד'!U77)</f>
        <v/>
      </c>
      <c r="H66" s="71" t="str">
        <f t="shared" si="1"/>
        <v/>
      </c>
      <c r="I66" s="43" t="str">
        <f t="shared" si="2"/>
        <v/>
      </c>
      <c r="J66" s="69" t="str">
        <f t="shared" si="6"/>
        <v/>
      </c>
      <c r="L66">
        <f t="shared" si="3"/>
        <v>0</v>
      </c>
      <c r="M66">
        <f t="shared" si="4"/>
        <v>0</v>
      </c>
      <c r="N66">
        <f t="shared" si="5"/>
        <v>0</v>
      </c>
      <c r="O66" s="71" t="str">
        <f>IF($C66="","",IF(D66/'נתונים לניקוד'!$U77&gt;=15%,1,0))</f>
        <v/>
      </c>
      <c r="P66" s="71" t="str">
        <f>IF($C66="","",IF(E66/'נתונים לניקוד'!$U77&gt;=15%,1,0))</f>
        <v/>
      </c>
      <c r="Q66" s="71" t="str">
        <f>IF($C66="","",IF(F66/'נתונים לניקוד'!$U77&gt;=15%,1,0))</f>
        <v/>
      </c>
    </row>
    <row r="67" spans="2:17">
      <c r="B67" s="26" t="str">
        <f>'תנאי סף'!C78</f>
        <v/>
      </c>
      <c r="C67" s="26" t="str">
        <f>IF('תנאי סף'!Z78='תנאי סף'!$AD$30,"",'תנאי סף'!D78)</f>
        <v/>
      </c>
      <c r="D67" s="27" t="str">
        <f>'נתונים לניקוד'!AD78</f>
        <v/>
      </c>
      <c r="E67" s="27" t="str">
        <f>'נתונים לניקוד'!AE78</f>
        <v/>
      </c>
      <c r="F67" s="27" t="str">
        <f>'נתונים לניקוד'!AF78</f>
        <v/>
      </c>
      <c r="G67" s="29" t="str">
        <f>IF(C67="","",SUM(D67:F67)/'נתונים לניקוד'!U78)</f>
        <v/>
      </c>
      <c r="H67" s="71" t="str">
        <f t="shared" si="1"/>
        <v/>
      </c>
      <c r="I67" s="43" t="str">
        <f t="shared" si="2"/>
        <v/>
      </c>
      <c r="J67" s="69" t="str">
        <f t="shared" si="6"/>
        <v/>
      </c>
      <c r="L67">
        <f t="shared" si="3"/>
        <v>0</v>
      </c>
      <c r="M67">
        <f t="shared" si="4"/>
        <v>0</v>
      </c>
      <c r="N67">
        <f t="shared" si="5"/>
        <v>0</v>
      </c>
      <c r="O67" s="71" t="str">
        <f>IF($C67="","",IF(D67/'נתונים לניקוד'!$U78&gt;=15%,1,0))</f>
        <v/>
      </c>
      <c r="P67" s="71" t="str">
        <f>IF($C67="","",IF(E67/'נתונים לניקוד'!$U78&gt;=15%,1,0))</f>
        <v/>
      </c>
      <c r="Q67" s="71" t="str">
        <f>IF($C67="","",IF(F67/'נתונים לניקוד'!$U78&gt;=15%,1,0))</f>
        <v/>
      </c>
    </row>
    <row r="68" spans="2:17">
      <c r="B68" s="26" t="str">
        <f>'תנאי סף'!C79</f>
        <v/>
      </c>
      <c r="C68" s="26" t="str">
        <f>IF('תנאי סף'!Z79='תנאי סף'!$AD$30,"",'תנאי סף'!D79)</f>
        <v/>
      </c>
      <c r="D68" s="27" t="str">
        <f>'נתונים לניקוד'!AD79</f>
        <v/>
      </c>
      <c r="E68" s="27" t="str">
        <f>'נתונים לניקוד'!AE79</f>
        <v/>
      </c>
      <c r="F68" s="27" t="str">
        <f>'נתונים לניקוד'!AF79</f>
        <v/>
      </c>
      <c r="G68" s="29" t="str">
        <f>IF(C68="","",SUM(D68:F68)/'נתונים לניקוד'!U79)</f>
        <v/>
      </c>
      <c r="H68" s="71" t="str">
        <f t="shared" si="1"/>
        <v/>
      </c>
      <c r="I68" s="43" t="str">
        <f t="shared" si="2"/>
        <v/>
      </c>
      <c r="J68" s="69" t="str">
        <f t="shared" si="6"/>
        <v/>
      </c>
      <c r="L68">
        <f t="shared" si="3"/>
        <v>0</v>
      </c>
      <c r="M68">
        <f t="shared" si="4"/>
        <v>0</v>
      </c>
      <c r="N68">
        <f t="shared" si="5"/>
        <v>0</v>
      </c>
      <c r="O68" s="71" t="str">
        <f>IF($C68="","",IF(D68/'נתונים לניקוד'!$U79&gt;=15%,1,0))</f>
        <v/>
      </c>
      <c r="P68" s="71" t="str">
        <f>IF($C68="","",IF(E68/'נתונים לניקוד'!$U79&gt;=15%,1,0))</f>
        <v/>
      </c>
      <c r="Q68" s="71" t="str">
        <f>IF($C68="","",IF(F68/'נתונים לניקוד'!$U79&gt;=15%,1,0))</f>
        <v/>
      </c>
    </row>
    <row r="69" spans="2:17">
      <c r="B69" s="26" t="str">
        <f>'תנאי סף'!C80</f>
        <v/>
      </c>
      <c r="C69" s="26" t="str">
        <f>IF('תנאי סף'!Z80='תנאי סף'!$AD$30,"",'תנאי סף'!D80)</f>
        <v/>
      </c>
      <c r="D69" s="27" t="str">
        <f>'נתונים לניקוד'!AD80</f>
        <v/>
      </c>
      <c r="E69" s="27" t="str">
        <f>'נתונים לניקוד'!AE80</f>
        <v/>
      </c>
      <c r="F69" s="27" t="str">
        <f>'נתונים לניקוד'!AF80</f>
        <v/>
      </c>
      <c r="G69" s="29" t="str">
        <f>IF(C69="","",SUM(D69:F69)/'נתונים לניקוד'!U80)</f>
        <v/>
      </c>
      <c r="H69" s="71" t="str">
        <f t="shared" si="1"/>
        <v/>
      </c>
      <c r="I69" s="43" t="str">
        <f t="shared" si="2"/>
        <v/>
      </c>
      <c r="J69" s="69" t="str">
        <f t="shared" si="6"/>
        <v/>
      </c>
      <c r="L69">
        <f t="shared" si="3"/>
        <v>0</v>
      </c>
      <c r="M69">
        <f t="shared" si="4"/>
        <v>0</v>
      </c>
      <c r="N69">
        <f t="shared" si="5"/>
        <v>0</v>
      </c>
      <c r="O69" s="71" t="str">
        <f>IF($C69="","",IF(D69/'נתונים לניקוד'!$U80&gt;=15%,1,0))</f>
        <v/>
      </c>
      <c r="P69" s="71" t="str">
        <f>IF($C69="","",IF(E69/'נתונים לניקוד'!$U80&gt;=15%,1,0))</f>
        <v/>
      </c>
      <c r="Q69" s="71" t="str">
        <f>IF($C69="","",IF(F69/'נתונים לניקוד'!$U80&gt;=15%,1,0))</f>
        <v/>
      </c>
    </row>
    <row r="70" spans="2:17">
      <c r="B70" s="26" t="str">
        <f>'תנאי סף'!C81</f>
        <v/>
      </c>
      <c r="C70" s="26" t="str">
        <f>IF('תנאי סף'!Z81='תנאי סף'!$AD$30,"",'תנאי סף'!D81)</f>
        <v/>
      </c>
      <c r="D70" s="27" t="str">
        <f>'נתונים לניקוד'!AD81</f>
        <v/>
      </c>
      <c r="E70" s="27" t="str">
        <f>'נתונים לניקוד'!AE81</f>
        <v/>
      </c>
      <c r="F70" s="27" t="str">
        <f>'נתונים לניקוד'!AF81</f>
        <v/>
      </c>
      <c r="G70" s="29" t="str">
        <f>IF(C70="","",SUM(D70:F70)/'נתונים לניקוד'!U81)</f>
        <v/>
      </c>
      <c r="H70" s="71" t="str">
        <f t="shared" si="1"/>
        <v/>
      </c>
      <c r="I70" s="43" t="str">
        <f t="shared" si="2"/>
        <v/>
      </c>
      <c r="J70" s="69" t="str">
        <f t="shared" si="6"/>
        <v/>
      </c>
      <c r="L70">
        <f t="shared" si="3"/>
        <v>0</v>
      </c>
      <c r="M70">
        <f t="shared" si="4"/>
        <v>0</v>
      </c>
      <c r="N70">
        <f t="shared" si="5"/>
        <v>0</v>
      </c>
      <c r="O70" s="71" t="str">
        <f>IF($C70="","",IF(D70/'נתונים לניקוד'!$U81&gt;=15%,1,0))</f>
        <v/>
      </c>
      <c r="P70" s="71" t="str">
        <f>IF($C70="","",IF(E70/'נתונים לניקוד'!$U81&gt;=15%,1,0))</f>
        <v/>
      </c>
      <c r="Q70" s="71" t="str">
        <f>IF($C70="","",IF(F70/'נתונים לניקוד'!$U81&gt;=15%,1,0))</f>
        <v/>
      </c>
    </row>
    <row r="71" spans="2:17">
      <c r="B71" s="26" t="str">
        <f>'תנאי סף'!C82</f>
        <v/>
      </c>
      <c r="C71" s="26" t="str">
        <f>IF('תנאי סף'!Z82='תנאי סף'!$AD$30,"",'תנאי סף'!D82)</f>
        <v/>
      </c>
      <c r="D71" s="27" t="str">
        <f>'נתונים לניקוד'!AD82</f>
        <v/>
      </c>
      <c r="E71" s="27" t="str">
        <f>'נתונים לניקוד'!AE82</f>
        <v/>
      </c>
      <c r="F71" s="27" t="str">
        <f>'נתונים לניקוד'!AF82</f>
        <v/>
      </c>
      <c r="G71" s="29" t="str">
        <f>IF(C71="","",SUM(D71:F71)/'נתונים לניקוד'!U82)</f>
        <v/>
      </c>
      <c r="H71" s="71" t="str">
        <f t="shared" si="1"/>
        <v/>
      </c>
      <c r="I71" s="43" t="str">
        <f t="shared" si="2"/>
        <v/>
      </c>
      <c r="J71" s="69" t="str">
        <f t="shared" si="6"/>
        <v/>
      </c>
      <c r="L71">
        <f t="shared" si="3"/>
        <v>0</v>
      </c>
      <c r="M71">
        <f t="shared" si="4"/>
        <v>0</v>
      </c>
      <c r="N71">
        <f t="shared" si="5"/>
        <v>0</v>
      </c>
      <c r="O71" s="71" t="str">
        <f>IF($C71="","",IF(D71/'נתונים לניקוד'!$U82&gt;=15%,1,0))</f>
        <v/>
      </c>
      <c r="P71" s="71" t="str">
        <f>IF($C71="","",IF(E71/'נתונים לניקוד'!$U82&gt;=15%,1,0))</f>
        <v/>
      </c>
      <c r="Q71" s="71" t="str">
        <f>IF($C71="","",IF(F71/'נתונים לניקוד'!$U82&gt;=15%,1,0))</f>
        <v/>
      </c>
    </row>
    <row r="72" spans="2:17">
      <c r="B72" s="26" t="str">
        <f>'תנאי סף'!C83</f>
        <v/>
      </c>
      <c r="C72" s="26" t="str">
        <f>IF('תנאי סף'!Z83='תנאי סף'!$AD$30,"",'תנאי סף'!D83)</f>
        <v/>
      </c>
      <c r="D72" s="27" t="str">
        <f>'נתונים לניקוד'!AD83</f>
        <v/>
      </c>
      <c r="E72" s="27" t="str">
        <f>'נתונים לניקוד'!AE83</f>
        <v/>
      </c>
      <c r="F72" s="27" t="str">
        <f>'נתונים לניקוד'!AF83</f>
        <v/>
      </c>
      <c r="G72" s="29" t="str">
        <f>IF(C72="","",SUM(D72:F72)/'נתונים לניקוד'!U83)</f>
        <v/>
      </c>
      <c r="H72" s="71" t="str">
        <f t="shared" si="1"/>
        <v/>
      </c>
      <c r="I72" s="43" t="str">
        <f t="shared" si="2"/>
        <v/>
      </c>
      <c r="J72" s="69" t="str">
        <f t="shared" si="6"/>
        <v/>
      </c>
      <c r="L72">
        <f t="shared" si="3"/>
        <v>0</v>
      </c>
      <c r="M72">
        <f t="shared" si="4"/>
        <v>0</v>
      </c>
      <c r="N72">
        <f t="shared" si="5"/>
        <v>0</v>
      </c>
      <c r="O72" s="71" t="str">
        <f>IF($C72="","",IF(D72/'נתונים לניקוד'!$U83&gt;=15%,1,0))</f>
        <v/>
      </c>
      <c r="P72" s="71" t="str">
        <f>IF($C72="","",IF(E72/'נתונים לניקוד'!$U83&gt;=15%,1,0))</f>
        <v/>
      </c>
      <c r="Q72" s="71" t="str">
        <f>IF($C72="","",IF(F72/'נתונים לניקוד'!$U83&gt;=15%,1,0))</f>
        <v/>
      </c>
    </row>
    <row r="73" spans="2:17">
      <c r="B73" s="26" t="str">
        <f>'תנאי סף'!C84</f>
        <v/>
      </c>
      <c r="C73" s="26" t="str">
        <f>IF('תנאי סף'!Z84='תנאי סף'!$AD$30,"",'תנאי סף'!D84)</f>
        <v/>
      </c>
      <c r="D73" s="27" t="str">
        <f>'נתונים לניקוד'!AD84</f>
        <v/>
      </c>
      <c r="E73" s="27" t="str">
        <f>'נתונים לניקוד'!AE84</f>
        <v/>
      </c>
      <c r="F73" s="27" t="str">
        <f>'נתונים לניקוד'!AF84</f>
        <v/>
      </c>
      <c r="G73" s="29" t="str">
        <f>IF(C73="","",SUM(D73:F73)/'נתונים לניקוד'!U84)</f>
        <v/>
      </c>
      <c r="H73" s="71" t="str">
        <f t="shared" si="1"/>
        <v/>
      </c>
      <c r="I73" s="43" t="str">
        <f t="shared" si="2"/>
        <v/>
      </c>
      <c r="J73" s="69" t="str">
        <f t="shared" si="6"/>
        <v/>
      </c>
      <c r="L73">
        <f t="shared" si="3"/>
        <v>0</v>
      </c>
      <c r="M73">
        <f t="shared" si="4"/>
        <v>0</v>
      </c>
      <c r="N73">
        <f t="shared" si="5"/>
        <v>0</v>
      </c>
      <c r="O73" s="71" t="str">
        <f>IF($C73="","",IF(D73/'נתונים לניקוד'!$U84&gt;=15%,1,0))</f>
        <v/>
      </c>
      <c r="P73" s="71" t="str">
        <f>IF($C73="","",IF(E73/'נתונים לניקוד'!$U84&gt;=15%,1,0))</f>
        <v/>
      </c>
      <c r="Q73" s="71" t="str">
        <f>IF($C73="","",IF(F73/'נתונים לניקוד'!$U84&gt;=15%,1,0))</f>
        <v/>
      </c>
    </row>
    <row r="74" spans="2:17">
      <c r="B74" s="26" t="str">
        <f>'תנאי סף'!C85</f>
        <v/>
      </c>
      <c r="C74" s="26" t="str">
        <f>IF('תנאי סף'!Z85='תנאי סף'!$AD$30,"",'תנאי סף'!D85)</f>
        <v/>
      </c>
      <c r="D74" s="27" t="str">
        <f>'נתונים לניקוד'!AD85</f>
        <v/>
      </c>
      <c r="E74" s="27" t="str">
        <f>'נתונים לניקוד'!AE85</f>
        <v/>
      </c>
      <c r="F74" s="27" t="str">
        <f>'נתונים לניקוד'!AF85</f>
        <v/>
      </c>
      <c r="G74" s="29" t="str">
        <f>IF(C74="","",SUM(D74:F74)/'נתונים לניקוד'!U85)</f>
        <v/>
      </c>
      <c r="H74" s="71" t="str">
        <f t="shared" si="1"/>
        <v/>
      </c>
      <c r="I74" s="43" t="str">
        <f t="shared" si="2"/>
        <v/>
      </c>
      <c r="J74" s="69" t="str">
        <f t="shared" si="6"/>
        <v/>
      </c>
      <c r="L74">
        <f t="shared" si="3"/>
        <v>0</v>
      </c>
      <c r="M74">
        <f t="shared" si="4"/>
        <v>0</v>
      </c>
      <c r="N74">
        <f t="shared" si="5"/>
        <v>0</v>
      </c>
      <c r="O74" s="71" t="str">
        <f>IF($C74="","",IF(D74/'נתונים לניקוד'!$U85&gt;=15%,1,0))</f>
        <v/>
      </c>
      <c r="P74" s="71" t="str">
        <f>IF($C74="","",IF(E74/'נתונים לניקוד'!$U85&gt;=15%,1,0))</f>
        <v/>
      </c>
      <c r="Q74" s="71" t="str">
        <f>IF($C74="","",IF(F74/'נתונים לניקוד'!$U85&gt;=15%,1,0))</f>
        <v/>
      </c>
    </row>
    <row r="75" spans="2:17">
      <c r="B75" s="26" t="str">
        <f>'תנאי סף'!C86</f>
        <v/>
      </c>
      <c r="C75" s="26" t="str">
        <f>IF('תנאי סף'!Z86='תנאי סף'!$AD$30,"",'תנאי סף'!D86)</f>
        <v/>
      </c>
      <c r="D75" s="27" t="str">
        <f>'נתונים לניקוד'!AD86</f>
        <v/>
      </c>
      <c r="E75" s="27" t="str">
        <f>'נתונים לניקוד'!AE86</f>
        <v/>
      </c>
      <c r="F75" s="27" t="str">
        <f>'נתונים לניקוד'!AF86</f>
        <v/>
      </c>
      <c r="G75" s="29" t="str">
        <f>IF(C75="","",SUM(D75:F75)/'נתונים לניקוד'!U86)</f>
        <v/>
      </c>
      <c r="H75" s="71" t="str">
        <f t="shared" si="1"/>
        <v/>
      </c>
      <c r="I75" s="43" t="str">
        <f t="shared" si="2"/>
        <v/>
      </c>
      <c r="J75" s="69" t="str">
        <f t="shared" si="6"/>
        <v/>
      </c>
      <c r="L75">
        <f t="shared" si="3"/>
        <v>0</v>
      </c>
      <c r="M75">
        <f t="shared" si="4"/>
        <v>0</v>
      </c>
      <c r="N75">
        <f t="shared" si="5"/>
        <v>0</v>
      </c>
      <c r="O75" s="71" t="str">
        <f>IF($C75="","",IF(D75/'נתונים לניקוד'!$U86&gt;=15%,1,0))</f>
        <v/>
      </c>
      <c r="P75" s="71" t="str">
        <f>IF($C75="","",IF(E75/'נתונים לניקוד'!$U86&gt;=15%,1,0))</f>
        <v/>
      </c>
      <c r="Q75" s="71" t="str">
        <f>IF($C75="","",IF(F75/'נתונים לניקוד'!$U86&gt;=15%,1,0))</f>
        <v/>
      </c>
    </row>
    <row r="76" spans="2:17">
      <c r="B76" s="26" t="str">
        <f>'תנאי סף'!C87</f>
        <v/>
      </c>
      <c r="C76" s="26" t="str">
        <f>IF('תנאי סף'!Z87='תנאי סף'!$AD$30,"",'תנאי סף'!D87)</f>
        <v/>
      </c>
      <c r="D76" s="27" t="str">
        <f>'נתונים לניקוד'!AD87</f>
        <v/>
      </c>
      <c r="E76" s="27" t="str">
        <f>'נתונים לניקוד'!AE87</f>
        <v/>
      </c>
      <c r="F76" s="27" t="str">
        <f>'נתונים לניקוד'!AF87</f>
        <v/>
      </c>
      <c r="G76" s="29" t="str">
        <f>IF(C76="","",SUM(D76:F76)/'נתונים לניקוד'!U87)</f>
        <v/>
      </c>
      <c r="H76" s="71" t="str">
        <f t="shared" si="1"/>
        <v/>
      </c>
      <c r="I76" s="43" t="str">
        <f t="shared" si="2"/>
        <v/>
      </c>
      <c r="J76" s="69" t="str">
        <f t="shared" si="6"/>
        <v/>
      </c>
      <c r="L76">
        <f t="shared" si="3"/>
        <v>0</v>
      </c>
      <c r="M76">
        <f t="shared" si="4"/>
        <v>0</v>
      </c>
      <c r="N76">
        <f t="shared" si="5"/>
        <v>0</v>
      </c>
      <c r="O76" s="71" t="str">
        <f>IF($C76="","",IF(D76/'נתונים לניקוד'!$U87&gt;=15%,1,0))</f>
        <v/>
      </c>
      <c r="P76" s="71" t="str">
        <f>IF($C76="","",IF(E76/'נתונים לניקוד'!$U87&gt;=15%,1,0))</f>
        <v/>
      </c>
      <c r="Q76" s="71" t="str">
        <f>IF($C76="","",IF(F76/'נתונים לניקוד'!$U87&gt;=15%,1,0))</f>
        <v/>
      </c>
    </row>
    <row r="77" spans="2:17">
      <c r="B77" s="26" t="str">
        <f>'תנאי סף'!C88</f>
        <v/>
      </c>
      <c r="C77" s="26" t="str">
        <f>IF('תנאי סף'!Z88='תנאי סף'!$AD$30,"",'תנאי סף'!D88)</f>
        <v/>
      </c>
      <c r="D77" s="27" t="str">
        <f>'נתונים לניקוד'!AD88</f>
        <v/>
      </c>
      <c r="E77" s="27" t="str">
        <f>'נתונים לניקוד'!AE88</f>
        <v/>
      </c>
      <c r="F77" s="27" t="str">
        <f>'נתונים לניקוד'!AF88</f>
        <v/>
      </c>
      <c r="G77" s="29" t="str">
        <f>IF(C77="","",SUM(D77:F77)/'נתונים לניקוד'!U88)</f>
        <v/>
      </c>
      <c r="H77" s="71" t="str">
        <f t="shared" si="1"/>
        <v/>
      </c>
      <c r="I77" s="43" t="str">
        <f t="shared" si="2"/>
        <v/>
      </c>
      <c r="J77" s="69" t="str">
        <f t="shared" si="6"/>
        <v/>
      </c>
      <c r="L77">
        <f t="shared" si="3"/>
        <v>0</v>
      </c>
      <c r="M77">
        <f t="shared" si="4"/>
        <v>0</v>
      </c>
      <c r="N77">
        <f t="shared" si="5"/>
        <v>0</v>
      </c>
      <c r="O77" s="71" t="str">
        <f>IF($C77="","",IF(D77/'נתונים לניקוד'!$U88&gt;=15%,1,0))</f>
        <v/>
      </c>
      <c r="P77" s="71" t="str">
        <f>IF($C77="","",IF(E77/'נתונים לניקוד'!$U88&gt;=15%,1,0))</f>
        <v/>
      </c>
      <c r="Q77" s="71" t="str">
        <f>IF($C77="","",IF(F77/'נתונים לניקוד'!$U88&gt;=15%,1,0))</f>
        <v/>
      </c>
    </row>
    <row r="78" spans="2:17">
      <c r="B78" s="26" t="str">
        <f>'תנאי סף'!C89</f>
        <v/>
      </c>
      <c r="C78" s="26" t="str">
        <f>IF('תנאי סף'!Z89='תנאי סף'!$AD$30,"",'תנאי סף'!D89)</f>
        <v/>
      </c>
      <c r="D78" s="27" t="str">
        <f>'נתונים לניקוד'!AD89</f>
        <v/>
      </c>
      <c r="E78" s="27" t="str">
        <f>'נתונים לניקוד'!AE89</f>
        <v/>
      </c>
      <c r="F78" s="27" t="str">
        <f>'נתונים לניקוד'!AF89</f>
        <v/>
      </c>
      <c r="G78" s="29" t="str">
        <f>IF(C78="","",SUM(D78:F78)/'נתונים לניקוד'!U89)</f>
        <v/>
      </c>
      <c r="H78" s="71" t="str">
        <f t="shared" si="1"/>
        <v/>
      </c>
      <c r="I78" s="43" t="str">
        <f t="shared" si="2"/>
        <v/>
      </c>
      <c r="J78" s="69" t="str">
        <f t="shared" si="6"/>
        <v/>
      </c>
      <c r="L78">
        <f t="shared" si="3"/>
        <v>0</v>
      </c>
      <c r="M78">
        <f t="shared" si="4"/>
        <v>0</v>
      </c>
      <c r="N78">
        <f t="shared" si="5"/>
        <v>0</v>
      </c>
      <c r="O78" s="71" t="str">
        <f>IF($C78="","",IF(D78/'נתונים לניקוד'!$U89&gt;=15%,1,0))</f>
        <v/>
      </c>
      <c r="P78" s="71" t="str">
        <f>IF($C78="","",IF(E78/'נתונים לניקוד'!$U89&gt;=15%,1,0))</f>
        <v/>
      </c>
      <c r="Q78" s="71" t="str">
        <f>IF($C78="","",IF(F78/'נתונים לניקוד'!$U89&gt;=15%,1,0))</f>
        <v/>
      </c>
    </row>
    <row r="79" spans="2:17">
      <c r="B79" s="26" t="str">
        <f>'תנאי סף'!C90</f>
        <v/>
      </c>
      <c r="C79" s="26" t="str">
        <f>IF('תנאי סף'!Z90='תנאי סף'!$AD$30,"",'תנאי סף'!D90)</f>
        <v/>
      </c>
      <c r="D79" s="27" t="str">
        <f>'נתונים לניקוד'!AD90</f>
        <v/>
      </c>
      <c r="E79" s="27" t="str">
        <f>'נתונים לניקוד'!AE90</f>
        <v/>
      </c>
      <c r="F79" s="27" t="str">
        <f>'נתונים לניקוד'!AF90</f>
        <v/>
      </c>
      <c r="G79" s="29" t="str">
        <f>IF(C79="","",SUM(D79:F79)/'נתונים לניקוד'!U90)</f>
        <v/>
      </c>
      <c r="H79" s="71" t="str">
        <f t="shared" si="1"/>
        <v/>
      </c>
      <c r="I79" s="43" t="str">
        <f t="shared" si="2"/>
        <v/>
      </c>
      <c r="J79" s="69" t="str">
        <f t="shared" si="6"/>
        <v/>
      </c>
      <c r="L79">
        <f t="shared" si="3"/>
        <v>0</v>
      </c>
      <c r="M79">
        <f t="shared" si="4"/>
        <v>0</v>
      </c>
      <c r="N79">
        <f t="shared" si="5"/>
        <v>0</v>
      </c>
      <c r="O79" s="71" t="str">
        <f>IF($C79="","",IF(D79/'נתונים לניקוד'!$U90&gt;=15%,1,0))</f>
        <v/>
      </c>
      <c r="P79" s="71" t="str">
        <f>IF($C79="","",IF(E79/'נתונים לניקוד'!$U90&gt;=15%,1,0))</f>
        <v/>
      </c>
      <c r="Q79" s="71" t="str">
        <f>IF($C79="","",IF(F79/'נתונים לניקוד'!$U90&gt;=15%,1,0))</f>
        <v/>
      </c>
    </row>
  </sheetData>
  <sheetProtection algorithmName="SHA-512" hashValue="ETrMbvWg4Tlc7D2vc5RblEVX8cYX84qD6hJPsKk6jKtqU9nPY3c6PG8JUmONdU1vEmAn8N+kfRj7N7D4SWTE7A==" saltValue="lFj31nkplwCrsUd9Kxjf/A==" spinCount="100000" sheet="1" scenarios="1" formatColumns="0" formatRows="0"/>
  <mergeCells count="4">
    <mergeCell ref="B2:J2"/>
    <mergeCell ref="B18:B19"/>
    <mergeCell ref="C18:C19"/>
    <mergeCell ref="D18:J18"/>
  </mergeCells>
  <conditionalFormatting sqref="B20:H79">
    <cfRule type="notContainsBlanks" dxfId="53" priority="8">
      <formula>LEN(TRIM(B20))&gt;0</formula>
    </cfRule>
  </conditionalFormatting>
  <conditionalFormatting sqref="B20:J79">
    <cfRule type="containsErrors" dxfId="52" priority="7">
      <formula>ISERROR(B20)</formula>
    </cfRule>
  </conditionalFormatting>
  <conditionalFormatting sqref="D20:F79">
    <cfRule type="expression" dxfId="51" priority="1">
      <formula>IF(O20=0,1,0)</formula>
    </cfRule>
  </conditionalFormatting>
  <conditionalFormatting sqref="D20:G79">
    <cfRule type="containsText" dxfId="50" priority="6" operator="containsText" text="הזנה שגויה או חסרה">
      <formula>NOT(ISERROR(SEARCH("הזנה שגויה או חסרה",D20)))</formula>
    </cfRule>
  </conditionalFormatting>
  <conditionalFormatting sqref="J20:J79">
    <cfRule type="notContainsBlanks" dxfId="49" priority="18">
      <formula>LEN(TRIM(J20))&gt;0</formula>
    </cfRule>
  </conditionalFormatting>
  <conditionalFormatting sqref="O20:Q79">
    <cfRule type="containsErrors" dxfId="48" priority="4">
      <formula>ISERROR(O20)</formula>
    </cfRule>
    <cfRule type="notContainsBlanks" dxfId="47" priority="5">
      <formula>LEN(TRIM(O20))&gt;0</formula>
    </cfRule>
  </conditionalFormatting>
  <pageMargins left="0.70866141732283472" right="0.70866141732283472" top="0.74803149606299213" bottom="0.74803149606299213" header="0.31496062992125984" footer="0.31496062992125984"/>
  <pageSetup paperSize="9" scale="50" orientation="landscape" r:id="rId1"/>
  <headerFooter>
    <oddFooter>&amp;C&amp;"David,מודגש"א. חפץ ושות'
ייעוץ כלכלי</oddFooter>
  </headerFooter>
  <rowBreaks count="1" manualBreakCount="1">
    <brk id="44" max="16383" man="1"/>
  </rowBreaks>
  <colBreaks count="1" manualBreakCount="1">
    <brk id="3"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11">
    <tabColor theme="8" tint="-0.249977111117893"/>
  </sheetPr>
  <dimension ref="B2:O76"/>
  <sheetViews>
    <sheetView rightToLeft="1" view="pageBreakPreview" zoomScale="80" zoomScaleNormal="80" zoomScaleSheetLayoutView="80" workbookViewId="0">
      <pane xSplit="3" ySplit="16" topLeftCell="D17" activePane="bottomRight" state="frozen"/>
      <selection activeCell="K33" sqref="K33"/>
      <selection pane="topRight" activeCell="K33" sqref="K33"/>
      <selection pane="bottomLeft" activeCell="K33" sqref="K33"/>
      <selection pane="bottomRight" activeCell="D17" sqref="D17"/>
    </sheetView>
  </sheetViews>
  <sheetFormatPr defaultColWidth="9.1796875" defaultRowHeight="20.5"/>
  <cols>
    <col min="1" max="1" width="9.1796875" style="8" customWidth="1"/>
    <col min="2" max="2" width="20.54296875" style="8" customWidth="1"/>
    <col min="3" max="3" width="42.81640625" style="8" bestFit="1" customWidth="1"/>
    <col min="4" max="10" width="25.81640625" style="8" customWidth="1"/>
    <col min="11" max="11" width="16.26953125" style="8" bestFit="1" customWidth="1"/>
    <col min="12" max="12" width="16.26953125" style="8" hidden="1" customWidth="1"/>
    <col min="13" max="13" width="11.26953125" style="8" bestFit="1" customWidth="1"/>
    <col min="14" max="14" width="17.54296875" style="8" customWidth="1"/>
    <col min="15" max="15" width="14.26953125" style="8" hidden="1" customWidth="1"/>
    <col min="16" max="16384" width="9.1796875" style="8"/>
  </cols>
  <sheetData>
    <row r="2" spans="2:14">
      <c r="B2" s="30" t="str">
        <f>פרמטרים!B9</f>
        <v>שנת תקציב</v>
      </c>
      <c r="C2" s="7">
        <f>פרמטרים!C9</f>
        <v>2025</v>
      </c>
    </row>
    <row r="3" spans="2:14">
      <c r="B3" s="77" t="str">
        <f>פרמטרים!B10</f>
        <v xml:space="preserve">גובה תמיכה </v>
      </c>
      <c r="C3" s="9">
        <f>פרמטרים!C10</f>
        <v>6500000</v>
      </c>
    </row>
    <row r="4" spans="2:14" ht="21" thickBot="1"/>
    <row r="5" spans="2:14" hidden="1"/>
    <row r="6" spans="2:14" hidden="1"/>
    <row r="7" spans="2:14" hidden="1"/>
    <row r="8" spans="2:14" hidden="1"/>
    <row r="9" spans="2:14" hidden="1"/>
    <row r="10" spans="2:14" hidden="1"/>
    <row r="11" spans="2:14" hidden="1"/>
    <row r="12" spans="2:14" hidden="1"/>
    <row r="13" spans="2:14" hidden="1"/>
    <row r="14" spans="2:14" ht="21" thickBot="1">
      <c r="B14" s="209" t="str">
        <f ca="1">MID(CELL("filename",C13),FIND("]",CELL("filename",C13),1)+1,99)</f>
        <v>תחשיב בסיסי</v>
      </c>
      <c r="C14" s="210"/>
      <c r="D14" s="210"/>
      <c r="E14" s="210"/>
      <c r="F14" s="210"/>
      <c r="G14" s="210"/>
      <c r="H14" s="210"/>
      <c r="I14" s="210"/>
      <c r="J14" s="210"/>
      <c r="K14" s="210"/>
      <c r="L14" s="210"/>
      <c r="M14" s="210"/>
      <c r="N14" s="211"/>
    </row>
    <row r="15" spans="2:14" ht="63" customHeight="1">
      <c r="B15" s="212" t="str">
        <f>'אמצעי הנגשה'!B18</f>
        <v>מספר סידורי</v>
      </c>
      <c r="C15" s="212" t="str">
        <f>'אמצעי הנגשה'!C18</f>
        <v>שם המוסד</v>
      </c>
      <c r="D15" s="68" t="str">
        <f t="array" ref="D15:J15">TRANSPOSE(פרמטרים!B32:B38)</f>
        <v>מספר ספרים מונגשים שהופקו בשנת ההערכה</v>
      </c>
      <c r="E15" s="68" t="str">
        <v>מספר מנויים פעילים</v>
      </c>
      <c r="F15" s="68" t="str">
        <v>מספר השאלות</v>
      </c>
      <c r="G15" s="68" t="str">
        <v>מספר ספרים מונגשים במלאי</v>
      </c>
      <c r="H15" s="68" t="str">
        <v>מספר ספרים בשפות נוספות</v>
      </c>
      <c r="I15" s="68" t="str">
        <v>השאלה זמינה</v>
      </c>
      <c r="J15" s="68" t="str">
        <v>ריבוי אמצעי הנגשה</v>
      </c>
      <c r="K15" s="214" t="s">
        <v>39</v>
      </c>
      <c r="L15" s="214" t="s">
        <v>40</v>
      </c>
      <c r="M15" s="214" t="s">
        <v>42</v>
      </c>
      <c r="N15" s="214" t="s">
        <v>10</v>
      </c>
    </row>
    <row r="16" spans="2:14" ht="31.5" customHeight="1">
      <c r="B16" s="213"/>
      <c r="C16" s="213"/>
      <c r="D16" s="10">
        <f t="array" ref="D16:J16">TRANSPOSE(פרמטרים!C32:C38)</f>
        <v>0.15</v>
      </c>
      <c r="E16" s="10">
        <v>0.2</v>
      </c>
      <c r="F16" s="10">
        <v>0.35</v>
      </c>
      <c r="G16" s="10">
        <v>0.15</v>
      </c>
      <c r="H16" s="10">
        <v>0.05</v>
      </c>
      <c r="I16" s="10">
        <v>0.05</v>
      </c>
      <c r="J16" s="10">
        <v>0.05</v>
      </c>
      <c r="K16" s="215"/>
      <c r="L16" s="215"/>
      <c r="M16" s="215"/>
      <c r="N16" s="215"/>
    </row>
    <row r="17" spans="2:15">
      <c r="B17" s="72">
        <f>'אמצעי הנגשה'!B20</f>
        <v>1</v>
      </c>
      <c r="C17" s="31" t="str">
        <f>'אמצעי הנגשה'!C20</f>
        <v>הספריה  המרכזית לעיוורים</v>
      </c>
      <c r="D17" s="32">
        <f>'מספר ספרים חדשים'!G20</f>
        <v>0.63689423417049873</v>
      </c>
      <c r="E17" s="32">
        <f>'מספר מנויים פעילים'!G20</f>
        <v>0.76222779334414792</v>
      </c>
      <c r="F17" s="32">
        <f>'מספר השאלות'!G20</f>
        <v>0.96681790449674754</v>
      </c>
      <c r="G17" s="32">
        <f>'מספר ספרים מונגשים במלאי'!G20</f>
        <v>0.61130027071530235</v>
      </c>
      <c r="H17" s="32">
        <f>'ספרים בשפות זרות'!I20</f>
        <v>0.8086710650329878</v>
      </c>
      <c r="I17" s="32">
        <f>'השאלה זמינה'!I20</f>
        <v>0.3</v>
      </c>
      <c r="J17" s="32">
        <f>'אמצעי הנגשה'!J20</f>
        <v>0.33333333333333331</v>
      </c>
      <c r="K17" s="32">
        <f>IF(C17="","",SUMPRODUCT($D$16:$J$16,D17:J17))</f>
        <v>0.7501612208938776</v>
      </c>
      <c r="L17" s="11">
        <f t="shared" ref="L17:L76" si="0">IFERROR(K17,0)</f>
        <v>0.7501612208938776</v>
      </c>
      <c r="M17" s="32">
        <f>IF(C17="","",L17/SUM(L$17:L$76))</f>
        <v>0.75016122089387738</v>
      </c>
      <c r="N17" s="33">
        <f>IFERROR(M17*$C$3,"")</f>
        <v>4876047.9358102027</v>
      </c>
      <c r="O17" s="44" t="b">
        <f>ISERROR(SUM(D17:H17))</f>
        <v>0</v>
      </c>
    </row>
    <row r="18" spans="2:15">
      <c r="B18" s="72">
        <f>'אמצעי הנגשה'!B21</f>
        <v>2</v>
      </c>
      <c r="C18" s="31" t="str">
        <f>'אמצעי הנגשה'!C21</f>
        <v>מסיל"ה</v>
      </c>
      <c r="D18" s="32">
        <f>'מספר ספרים חדשים'!G21</f>
        <v>4.7753802617615845E-2</v>
      </c>
      <c r="E18" s="32">
        <f>'מספר מנויים פעילים'!G21</f>
        <v>2.2513886840682298E-2</v>
      </c>
      <c r="F18" s="32">
        <f>'מספר השאלות'!G21</f>
        <v>3.5961949936841021E-3</v>
      </c>
      <c r="G18" s="32">
        <f>'מספר ספרים מונגשים במלאי'!G21</f>
        <v>9.3508414501409398E-2</v>
      </c>
      <c r="H18" s="32">
        <f>'ספרים בשפות זרות'!I21</f>
        <v>1.8850141376060319E-2</v>
      </c>
      <c r="I18" s="32">
        <f>'השאלה זמינה'!I21</f>
        <v>0.2</v>
      </c>
      <c r="J18" s="32">
        <f>'אמצעי הנגשה'!J21</f>
        <v>0</v>
      </c>
      <c r="K18" s="32">
        <f t="shared" ref="K18:K76" si="1">IF(C18="","",SUMPRODUCT($D$16:$J$16,D18:J18))</f>
        <v>3.7893285252582704E-2</v>
      </c>
      <c r="L18" s="11">
        <f t="shared" si="0"/>
        <v>3.7893285252582704E-2</v>
      </c>
      <c r="M18" s="32">
        <f t="shared" ref="M18:M76" si="2">IF(C18="","",L18/SUM(L$17:L$76))</f>
        <v>3.7893285252582697E-2</v>
      </c>
      <c r="N18" s="33">
        <f t="shared" ref="N18:N76" si="3">IFERROR(M18*$C$3,"")</f>
        <v>246306.35414178754</v>
      </c>
      <c r="O18" s="44" t="b">
        <f t="shared" ref="O18:O76" si="4">ISERROR(SUM(D18:H18))</f>
        <v>0</v>
      </c>
    </row>
    <row r="19" spans="2:15">
      <c r="B19" s="72">
        <f>'אמצעי הנגשה'!B22</f>
        <v>3</v>
      </c>
      <c r="C19" s="31" t="str">
        <f>'אמצעי הנגשה'!C22</f>
        <v>עמותת עלה</v>
      </c>
      <c r="D19" s="32">
        <f>'מספר ספרים חדשים'!G22</f>
        <v>2.7414220021223911E-2</v>
      </c>
      <c r="E19" s="32">
        <f>'מספר מנויים פעילים'!G22</f>
        <v>0.14987956545248979</v>
      </c>
      <c r="F19" s="32">
        <f>'מספר השאלות'!G22</f>
        <v>3.8206886477103797E-3</v>
      </c>
      <c r="G19" s="32">
        <f>'מספר ספרים מונגשים במלאי'!G22</f>
        <v>9.1275710976528701E-2</v>
      </c>
      <c r="H19" s="32">
        <f>'ספרים בשפות זרות'!I22</f>
        <v>5.2780395852968898E-2</v>
      </c>
      <c r="I19" s="32">
        <f>'השאלה זמינה'!I22</f>
        <v>0.2</v>
      </c>
      <c r="J19" s="32">
        <f>'אמצעי הנגשה'!J22</f>
        <v>0.33333333333333331</v>
      </c>
      <c r="K19" s="32">
        <f t="shared" si="1"/>
        <v>7.8422330226174591E-2</v>
      </c>
      <c r="L19" s="11">
        <f t="shared" si="0"/>
        <v>7.8422330226174591E-2</v>
      </c>
      <c r="M19" s="32">
        <f t="shared" si="2"/>
        <v>7.8422330226174577E-2</v>
      </c>
      <c r="N19" s="33">
        <f t="shared" si="3"/>
        <v>509745.14647013473</v>
      </c>
      <c r="O19" s="44" t="b">
        <f t="shared" si="4"/>
        <v>0</v>
      </c>
    </row>
    <row r="20" spans="2:15">
      <c r="B20" s="72">
        <f>'אמצעי הנגשה'!B23</f>
        <v>4</v>
      </c>
      <c r="C20" s="31" t="str">
        <f>'אמצעי הנגשה'!C23</f>
        <v>עמותת אלמנארה</v>
      </c>
      <c r="D20" s="32">
        <f>'מספר ספרים חדשים'!G23</f>
        <v>0.28793774319066145</v>
      </c>
      <c r="E20" s="32">
        <f>'מספר מנויים פעילים'!G23</f>
        <v>6.5378754362680036E-2</v>
      </c>
      <c r="F20" s="32">
        <f>'מספר השאלות'!G23</f>
        <v>2.5765211861857991E-2</v>
      </c>
      <c r="G20" s="32">
        <f>'מספר ספרים מונגשים במלאי'!G23</f>
        <v>0.20391560380675952</v>
      </c>
      <c r="H20" s="32">
        <f>'ספרים בשפות זרות'!I23</f>
        <v>0.11969839773798303</v>
      </c>
      <c r="I20" s="32">
        <f>'השאלה זמינה'!I23</f>
        <v>0.3</v>
      </c>
      <c r="J20" s="32">
        <f>'אמצעי הנגשה'!J23</f>
        <v>0.33333333333333331</v>
      </c>
      <c r="K20" s="32">
        <f t="shared" si="1"/>
        <v>0.13352316362736527</v>
      </c>
      <c r="L20" s="11">
        <f t="shared" si="0"/>
        <v>0.13352316362736527</v>
      </c>
      <c r="M20" s="32">
        <f t="shared" si="2"/>
        <v>0.13352316362736524</v>
      </c>
      <c r="N20" s="33">
        <f t="shared" si="3"/>
        <v>867900.5635778741</v>
      </c>
      <c r="O20" s="44" t="b">
        <f t="shared" si="4"/>
        <v>0</v>
      </c>
    </row>
    <row r="21" spans="2:15">
      <c r="B21" s="72" t="str">
        <f>'אמצעי הנגשה'!B24</f>
        <v/>
      </c>
      <c r="C21" s="31" t="str">
        <f>'אמצעי הנגשה'!C24</f>
        <v/>
      </c>
      <c r="D21" s="32" t="str">
        <f>'מספר ספרים חדשים'!G24</f>
        <v/>
      </c>
      <c r="E21" s="32" t="str">
        <f>'מספר מנויים פעילים'!G24</f>
        <v/>
      </c>
      <c r="F21" s="32" t="str">
        <f>'מספר השאלות'!G24</f>
        <v/>
      </c>
      <c r="G21" s="32" t="str">
        <f>'מספר ספרים מונגשים במלאי'!G24</f>
        <v/>
      </c>
      <c r="H21" s="32" t="str">
        <f>'ספרים בשפות זרות'!I24</f>
        <v/>
      </c>
      <c r="I21" s="32" t="str">
        <f>'השאלה זמינה'!I24</f>
        <v/>
      </c>
      <c r="J21" s="32" t="str">
        <f>'אמצעי הנגשה'!J24</f>
        <v/>
      </c>
      <c r="K21" s="32" t="str">
        <f t="shared" si="1"/>
        <v/>
      </c>
      <c r="L21" s="11" t="str">
        <f t="shared" si="0"/>
        <v/>
      </c>
      <c r="M21" s="32" t="str">
        <f t="shared" si="2"/>
        <v/>
      </c>
      <c r="N21" s="33" t="str">
        <f t="shared" si="3"/>
        <v/>
      </c>
      <c r="O21" s="44" t="b">
        <f t="shared" si="4"/>
        <v>0</v>
      </c>
    </row>
    <row r="22" spans="2:15">
      <c r="B22" s="72" t="str">
        <f>'אמצעי הנגשה'!B25</f>
        <v/>
      </c>
      <c r="C22" s="31" t="str">
        <f>'אמצעי הנגשה'!C25</f>
        <v/>
      </c>
      <c r="D22" s="32" t="str">
        <f>'מספר ספרים חדשים'!G25</f>
        <v/>
      </c>
      <c r="E22" s="32" t="str">
        <f>'מספר מנויים פעילים'!G25</f>
        <v/>
      </c>
      <c r="F22" s="32" t="str">
        <f>'מספר השאלות'!G25</f>
        <v/>
      </c>
      <c r="G22" s="32" t="str">
        <f>'מספר ספרים מונגשים במלאי'!G25</f>
        <v/>
      </c>
      <c r="H22" s="32" t="str">
        <f>'ספרים בשפות זרות'!I25</f>
        <v/>
      </c>
      <c r="I22" s="32" t="str">
        <f>'השאלה זמינה'!I25</f>
        <v/>
      </c>
      <c r="J22" s="32" t="str">
        <f>'אמצעי הנגשה'!J25</f>
        <v/>
      </c>
      <c r="K22" s="32" t="str">
        <f t="shared" si="1"/>
        <v/>
      </c>
      <c r="L22" s="11" t="str">
        <f t="shared" si="0"/>
        <v/>
      </c>
      <c r="M22" s="32" t="str">
        <f t="shared" si="2"/>
        <v/>
      </c>
      <c r="N22" s="33" t="str">
        <f t="shared" si="3"/>
        <v/>
      </c>
      <c r="O22" s="44" t="b">
        <f t="shared" si="4"/>
        <v>0</v>
      </c>
    </row>
    <row r="23" spans="2:15">
      <c r="B23" s="72" t="str">
        <f>'אמצעי הנגשה'!B26</f>
        <v/>
      </c>
      <c r="C23" s="31" t="str">
        <f>'אמצעי הנגשה'!C26</f>
        <v/>
      </c>
      <c r="D23" s="32" t="str">
        <f>'מספר ספרים חדשים'!G26</f>
        <v/>
      </c>
      <c r="E23" s="32" t="str">
        <f>'מספר מנויים פעילים'!G26</f>
        <v/>
      </c>
      <c r="F23" s="32" t="str">
        <f>'מספר השאלות'!G26</f>
        <v/>
      </c>
      <c r="G23" s="32" t="str">
        <f>'מספר ספרים מונגשים במלאי'!G26</f>
        <v/>
      </c>
      <c r="H23" s="32" t="str">
        <f>'ספרים בשפות זרות'!I26</f>
        <v/>
      </c>
      <c r="I23" s="32" t="str">
        <f>'השאלה זמינה'!I26</f>
        <v/>
      </c>
      <c r="J23" s="32" t="str">
        <f>'אמצעי הנגשה'!J26</f>
        <v/>
      </c>
      <c r="K23" s="32" t="str">
        <f t="shared" si="1"/>
        <v/>
      </c>
      <c r="L23" s="11" t="str">
        <f t="shared" si="0"/>
        <v/>
      </c>
      <c r="M23" s="32" t="str">
        <f t="shared" si="2"/>
        <v/>
      </c>
      <c r="N23" s="33" t="str">
        <f t="shared" si="3"/>
        <v/>
      </c>
      <c r="O23" s="44" t="b">
        <f t="shared" si="4"/>
        <v>0</v>
      </c>
    </row>
    <row r="24" spans="2:15">
      <c r="B24" s="72" t="str">
        <f>'אמצעי הנגשה'!B27</f>
        <v/>
      </c>
      <c r="C24" s="31" t="str">
        <f>'אמצעי הנגשה'!C27</f>
        <v/>
      </c>
      <c r="D24" s="32" t="str">
        <f>'מספר ספרים חדשים'!G27</f>
        <v/>
      </c>
      <c r="E24" s="32" t="str">
        <f>'מספר מנויים פעילים'!G27</f>
        <v/>
      </c>
      <c r="F24" s="32" t="str">
        <f>'מספר השאלות'!G27</f>
        <v/>
      </c>
      <c r="G24" s="32" t="str">
        <f>'מספר ספרים מונגשים במלאי'!G27</f>
        <v/>
      </c>
      <c r="H24" s="32" t="str">
        <f>'ספרים בשפות זרות'!I27</f>
        <v/>
      </c>
      <c r="I24" s="32" t="str">
        <f>'השאלה זמינה'!I27</f>
        <v/>
      </c>
      <c r="J24" s="32" t="str">
        <f>'אמצעי הנגשה'!J27</f>
        <v/>
      </c>
      <c r="K24" s="32" t="str">
        <f t="shared" si="1"/>
        <v/>
      </c>
      <c r="L24" s="11" t="str">
        <f t="shared" si="0"/>
        <v/>
      </c>
      <c r="M24" s="32" t="str">
        <f t="shared" si="2"/>
        <v/>
      </c>
      <c r="N24" s="33" t="str">
        <f t="shared" si="3"/>
        <v/>
      </c>
      <c r="O24" s="44" t="b">
        <f t="shared" si="4"/>
        <v>0</v>
      </c>
    </row>
    <row r="25" spans="2:15">
      <c r="B25" s="72" t="str">
        <f>'אמצעי הנגשה'!B28</f>
        <v/>
      </c>
      <c r="C25" s="31" t="str">
        <f>'אמצעי הנגשה'!C28</f>
        <v/>
      </c>
      <c r="D25" s="32" t="str">
        <f>'מספר ספרים חדשים'!G28</f>
        <v/>
      </c>
      <c r="E25" s="32" t="str">
        <f>'מספר מנויים פעילים'!G28</f>
        <v/>
      </c>
      <c r="F25" s="32" t="str">
        <f>'מספר השאלות'!G28</f>
        <v/>
      </c>
      <c r="G25" s="32" t="str">
        <f>'מספר ספרים מונגשים במלאי'!G28</f>
        <v/>
      </c>
      <c r="H25" s="32" t="str">
        <f>'ספרים בשפות זרות'!I28</f>
        <v/>
      </c>
      <c r="I25" s="32" t="str">
        <f>'השאלה זמינה'!I28</f>
        <v/>
      </c>
      <c r="J25" s="32" t="str">
        <f>'אמצעי הנגשה'!J28</f>
        <v/>
      </c>
      <c r="K25" s="32" t="str">
        <f t="shared" si="1"/>
        <v/>
      </c>
      <c r="L25" s="11" t="str">
        <f t="shared" si="0"/>
        <v/>
      </c>
      <c r="M25" s="32" t="str">
        <f t="shared" si="2"/>
        <v/>
      </c>
      <c r="N25" s="33" t="str">
        <f t="shared" si="3"/>
        <v/>
      </c>
      <c r="O25" s="44" t="b">
        <f t="shared" si="4"/>
        <v>0</v>
      </c>
    </row>
    <row r="26" spans="2:15">
      <c r="B26" s="72" t="str">
        <f>'אמצעי הנגשה'!B29</f>
        <v/>
      </c>
      <c r="C26" s="31" t="str">
        <f>'אמצעי הנגשה'!C29</f>
        <v/>
      </c>
      <c r="D26" s="32" t="str">
        <f>'מספר ספרים חדשים'!G29</f>
        <v/>
      </c>
      <c r="E26" s="32" t="str">
        <f>'מספר מנויים פעילים'!G29</f>
        <v/>
      </c>
      <c r="F26" s="32" t="str">
        <f>'מספר השאלות'!G29</f>
        <v/>
      </c>
      <c r="G26" s="32" t="str">
        <f>'מספר ספרים מונגשים במלאי'!G29</f>
        <v/>
      </c>
      <c r="H26" s="32" t="str">
        <f>'ספרים בשפות זרות'!I29</f>
        <v/>
      </c>
      <c r="I26" s="32" t="str">
        <f>'השאלה זמינה'!I29</f>
        <v/>
      </c>
      <c r="J26" s="32" t="str">
        <f>'אמצעי הנגשה'!J29</f>
        <v/>
      </c>
      <c r="K26" s="32" t="str">
        <f t="shared" si="1"/>
        <v/>
      </c>
      <c r="L26" s="11" t="str">
        <f t="shared" si="0"/>
        <v/>
      </c>
      <c r="M26" s="32" t="str">
        <f t="shared" si="2"/>
        <v/>
      </c>
      <c r="N26" s="33" t="str">
        <f t="shared" si="3"/>
        <v/>
      </c>
      <c r="O26" s="44" t="b">
        <f t="shared" si="4"/>
        <v>0</v>
      </c>
    </row>
    <row r="27" spans="2:15">
      <c r="B27" s="72" t="str">
        <f>'אמצעי הנגשה'!B30</f>
        <v/>
      </c>
      <c r="C27" s="31" t="str">
        <f>'אמצעי הנגשה'!C30</f>
        <v/>
      </c>
      <c r="D27" s="32" t="str">
        <f>'מספר ספרים חדשים'!G30</f>
        <v/>
      </c>
      <c r="E27" s="32" t="str">
        <f>'מספר מנויים פעילים'!G30</f>
        <v/>
      </c>
      <c r="F27" s="32" t="str">
        <f>'מספר השאלות'!G30</f>
        <v/>
      </c>
      <c r="G27" s="32" t="str">
        <f>'מספר ספרים מונגשים במלאי'!G30</f>
        <v/>
      </c>
      <c r="H27" s="32" t="str">
        <f>'ספרים בשפות זרות'!I30</f>
        <v/>
      </c>
      <c r="I27" s="32" t="str">
        <f>'השאלה זמינה'!I30</f>
        <v/>
      </c>
      <c r="J27" s="32" t="str">
        <f>'אמצעי הנגשה'!J30</f>
        <v/>
      </c>
      <c r="K27" s="32" t="str">
        <f t="shared" si="1"/>
        <v/>
      </c>
      <c r="L27" s="11" t="str">
        <f t="shared" si="0"/>
        <v/>
      </c>
      <c r="M27" s="32" t="str">
        <f t="shared" si="2"/>
        <v/>
      </c>
      <c r="N27" s="33" t="str">
        <f t="shared" si="3"/>
        <v/>
      </c>
      <c r="O27" s="44" t="b">
        <f t="shared" si="4"/>
        <v>0</v>
      </c>
    </row>
    <row r="28" spans="2:15">
      <c r="B28" s="72" t="str">
        <f>'אמצעי הנגשה'!B31</f>
        <v/>
      </c>
      <c r="C28" s="31" t="str">
        <f>'אמצעי הנגשה'!C31</f>
        <v/>
      </c>
      <c r="D28" s="32" t="str">
        <f>'מספר ספרים חדשים'!G31</f>
        <v/>
      </c>
      <c r="E28" s="32" t="str">
        <f>'מספר מנויים פעילים'!G31</f>
        <v/>
      </c>
      <c r="F28" s="32" t="str">
        <f>'מספר השאלות'!G31</f>
        <v/>
      </c>
      <c r="G28" s="32" t="str">
        <f>'מספר ספרים מונגשים במלאי'!G31</f>
        <v/>
      </c>
      <c r="H28" s="32" t="str">
        <f>'ספרים בשפות זרות'!I31</f>
        <v/>
      </c>
      <c r="I28" s="32" t="str">
        <f>'השאלה זמינה'!I31</f>
        <v/>
      </c>
      <c r="J28" s="32" t="str">
        <f>'אמצעי הנגשה'!J31</f>
        <v/>
      </c>
      <c r="K28" s="32" t="str">
        <f t="shared" si="1"/>
        <v/>
      </c>
      <c r="L28" s="11" t="str">
        <f t="shared" si="0"/>
        <v/>
      </c>
      <c r="M28" s="32" t="str">
        <f t="shared" si="2"/>
        <v/>
      </c>
      <c r="N28" s="33" t="str">
        <f t="shared" si="3"/>
        <v/>
      </c>
      <c r="O28" s="44" t="b">
        <f t="shared" si="4"/>
        <v>0</v>
      </c>
    </row>
    <row r="29" spans="2:15">
      <c r="B29" s="72" t="str">
        <f>'אמצעי הנגשה'!B32</f>
        <v/>
      </c>
      <c r="C29" s="31" t="str">
        <f>'אמצעי הנגשה'!C32</f>
        <v/>
      </c>
      <c r="D29" s="32" t="str">
        <f>'מספר ספרים חדשים'!G32</f>
        <v/>
      </c>
      <c r="E29" s="32" t="str">
        <f>'מספר מנויים פעילים'!G32</f>
        <v/>
      </c>
      <c r="F29" s="32" t="str">
        <f>'מספר השאלות'!G32</f>
        <v/>
      </c>
      <c r="G29" s="32" t="str">
        <f>'מספר ספרים מונגשים במלאי'!G32</f>
        <v/>
      </c>
      <c r="H29" s="32" t="str">
        <f>'ספרים בשפות זרות'!I32</f>
        <v/>
      </c>
      <c r="I29" s="32" t="str">
        <f>'השאלה זמינה'!I32</f>
        <v/>
      </c>
      <c r="J29" s="32" t="str">
        <f>'אמצעי הנגשה'!J32</f>
        <v/>
      </c>
      <c r="K29" s="32" t="str">
        <f t="shared" si="1"/>
        <v/>
      </c>
      <c r="L29" s="11" t="str">
        <f t="shared" si="0"/>
        <v/>
      </c>
      <c r="M29" s="32" t="str">
        <f t="shared" si="2"/>
        <v/>
      </c>
      <c r="N29" s="33" t="str">
        <f t="shared" si="3"/>
        <v/>
      </c>
      <c r="O29" s="44" t="b">
        <f t="shared" si="4"/>
        <v>0</v>
      </c>
    </row>
    <row r="30" spans="2:15">
      <c r="B30" s="72" t="str">
        <f>'אמצעי הנגשה'!B33</f>
        <v/>
      </c>
      <c r="C30" s="31" t="str">
        <f>'אמצעי הנגשה'!C33</f>
        <v/>
      </c>
      <c r="D30" s="32" t="str">
        <f>'מספר ספרים חדשים'!G33</f>
        <v/>
      </c>
      <c r="E30" s="32" t="str">
        <f>'מספר מנויים פעילים'!G33</f>
        <v/>
      </c>
      <c r="F30" s="32" t="str">
        <f>'מספר השאלות'!G33</f>
        <v/>
      </c>
      <c r="G30" s="32" t="str">
        <f>'מספר ספרים מונגשים במלאי'!G33</f>
        <v/>
      </c>
      <c r="H30" s="32" t="str">
        <f>'ספרים בשפות זרות'!I33</f>
        <v/>
      </c>
      <c r="I30" s="32" t="str">
        <f>'השאלה זמינה'!I33</f>
        <v/>
      </c>
      <c r="J30" s="32" t="str">
        <f>'אמצעי הנגשה'!J33</f>
        <v/>
      </c>
      <c r="K30" s="32" t="str">
        <f t="shared" si="1"/>
        <v/>
      </c>
      <c r="L30" s="11" t="str">
        <f t="shared" si="0"/>
        <v/>
      </c>
      <c r="M30" s="32" t="str">
        <f t="shared" si="2"/>
        <v/>
      </c>
      <c r="N30" s="33" t="str">
        <f t="shared" si="3"/>
        <v/>
      </c>
      <c r="O30" s="44" t="b">
        <f t="shared" si="4"/>
        <v>0</v>
      </c>
    </row>
    <row r="31" spans="2:15">
      <c r="B31" s="72" t="str">
        <f>'אמצעי הנגשה'!B34</f>
        <v/>
      </c>
      <c r="C31" s="31" t="str">
        <f>'אמצעי הנגשה'!C34</f>
        <v/>
      </c>
      <c r="D31" s="32" t="str">
        <f>'מספר ספרים חדשים'!G34</f>
        <v/>
      </c>
      <c r="E31" s="32" t="str">
        <f>'מספר מנויים פעילים'!G34</f>
        <v/>
      </c>
      <c r="F31" s="32" t="str">
        <f>'מספר השאלות'!G34</f>
        <v/>
      </c>
      <c r="G31" s="32" t="str">
        <f>'מספר ספרים מונגשים במלאי'!G34</f>
        <v/>
      </c>
      <c r="H31" s="32" t="str">
        <f>'ספרים בשפות זרות'!I34</f>
        <v/>
      </c>
      <c r="I31" s="32" t="str">
        <f>'השאלה זמינה'!I34</f>
        <v/>
      </c>
      <c r="J31" s="32" t="str">
        <f>'אמצעי הנגשה'!J34</f>
        <v/>
      </c>
      <c r="K31" s="32" t="str">
        <f t="shared" si="1"/>
        <v/>
      </c>
      <c r="L31" s="11" t="str">
        <f t="shared" si="0"/>
        <v/>
      </c>
      <c r="M31" s="32" t="str">
        <f t="shared" si="2"/>
        <v/>
      </c>
      <c r="N31" s="33" t="str">
        <f t="shared" si="3"/>
        <v/>
      </c>
      <c r="O31" s="44" t="b">
        <f t="shared" si="4"/>
        <v>0</v>
      </c>
    </row>
    <row r="32" spans="2:15">
      <c r="B32" s="72" t="str">
        <f>'אמצעי הנגשה'!B35</f>
        <v/>
      </c>
      <c r="C32" s="31" t="str">
        <f>'אמצעי הנגשה'!C35</f>
        <v/>
      </c>
      <c r="D32" s="32" t="str">
        <f>'מספר ספרים חדשים'!G35</f>
        <v/>
      </c>
      <c r="E32" s="32" t="str">
        <f>'מספר מנויים פעילים'!G35</f>
        <v/>
      </c>
      <c r="F32" s="32" t="str">
        <f>'מספר השאלות'!G35</f>
        <v/>
      </c>
      <c r="G32" s="32" t="str">
        <f>'מספר ספרים מונגשים במלאי'!G35</f>
        <v/>
      </c>
      <c r="H32" s="32" t="str">
        <f>'ספרים בשפות זרות'!I35</f>
        <v/>
      </c>
      <c r="I32" s="32" t="str">
        <f>'השאלה זמינה'!I35</f>
        <v/>
      </c>
      <c r="J32" s="32" t="str">
        <f>'אמצעי הנגשה'!J35</f>
        <v/>
      </c>
      <c r="K32" s="32" t="str">
        <f t="shared" si="1"/>
        <v/>
      </c>
      <c r="L32" s="11" t="str">
        <f t="shared" si="0"/>
        <v/>
      </c>
      <c r="M32" s="32" t="str">
        <f t="shared" si="2"/>
        <v/>
      </c>
      <c r="N32" s="33" t="str">
        <f t="shared" si="3"/>
        <v/>
      </c>
      <c r="O32" s="44" t="b">
        <f t="shared" si="4"/>
        <v>0</v>
      </c>
    </row>
    <row r="33" spans="2:15">
      <c r="B33" s="72" t="str">
        <f>'אמצעי הנגשה'!B36</f>
        <v/>
      </c>
      <c r="C33" s="31" t="str">
        <f>'אמצעי הנגשה'!C36</f>
        <v/>
      </c>
      <c r="D33" s="32" t="str">
        <f>'מספר ספרים חדשים'!G36</f>
        <v/>
      </c>
      <c r="E33" s="32" t="str">
        <f>'מספר מנויים פעילים'!G36</f>
        <v/>
      </c>
      <c r="F33" s="32" t="str">
        <f>'מספר השאלות'!G36</f>
        <v/>
      </c>
      <c r="G33" s="32" t="str">
        <f>'מספר ספרים מונגשים במלאי'!G36</f>
        <v/>
      </c>
      <c r="H33" s="32" t="str">
        <f>'ספרים בשפות זרות'!I36</f>
        <v/>
      </c>
      <c r="I33" s="32" t="str">
        <f>'השאלה זמינה'!I36</f>
        <v/>
      </c>
      <c r="J33" s="32" t="str">
        <f>'אמצעי הנגשה'!J36</f>
        <v/>
      </c>
      <c r="K33" s="32" t="str">
        <f t="shared" si="1"/>
        <v/>
      </c>
      <c r="L33" s="11" t="str">
        <f t="shared" si="0"/>
        <v/>
      </c>
      <c r="M33" s="32" t="str">
        <f t="shared" si="2"/>
        <v/>
      </c>
      <c r="N33" s="33" t="str">
        <f t="shared" si="3"/>
        <v/>
      </c>
      <c r="O33" s="44" t="b">
        <f t="shared" si="4"/>
        <v>0</v>
      </c>
    </row>
    <row r="34" spans="2:15">
      <c r="B34" s="72" t="str">
        <f>'אמצעי הנגשה'!B37</f>
        <v/>
      </c>
      <c r="C34" s="31" t="str">
        <f>'אמצעי הנגשה'!C37</f>
        <v/>
      </c>
      <c r="D34" s="32" t="str">
        <f>'מספר ספרים חדשים'!G37</f>
        <v/>
      </c>
      <c r="E34" s="32" t="str">
        <f>'מספר מנויים פעילים'!G37</f>
        <v/>
      </c>
      <c r="F34" s="32" t="str">
        <f>'מספר השאלות'!G37</f>
        <v/>
      </c>
      <c r="G34" s="32" t="str">
        <f>'מספר ספרים מונגשים במלאי'!G37</f>
        <v/>
      </c>
      <c r="H34" s="32" t="str">
        <f>'ספרים בשפות זרות'!I37</f>
        <v/>
      </c>
      <c r="I34" s="32" t="str">
        <f>'השאלה זמינה'!I37</f>
        <v/>
      </c>
      <c r="J34" s="32" t="str">
        <f>'אמצעי הנגשה'!J37</f>
        <v/>
      </c>
      <c r="K34" s="32" t="str">
        <f t="shared" si="1"/>
        <v/>
      </c>
      <c r="L34" s="11" t="str">
        <f t="shared" si="0"/>
        <v/>
      </c>
      <c r="M34" s="32" t="str">
        <f t="shared" si="2"/>
        <v/>
      </c>
      <c r="N34" s="33" t="str">
        <f t="shared" si="3"/>
        <v/>
      </c>
      <c r="O34" s="44" t="b">
        <f t="shared" si="4"/>
        <v>0</v>
      </c>
    </row>
    <row r="35" spans="2:15">
      <c r="B35" s="72" t="str">
        <f>'אמצעי הנגשה'!B38</f>
        <v/>
      </c>
      <c r="C35" s="31" t="str">
        <f>'אמצעי הנגשה'!C38</f>
        <v/>
      </c>
      <c r="D35" s="32" t="str">
        <f>'מספר ספרים חדשים'!G38</f>
        <v/>
      </c>
      <c r="E35" s="32" t="str">
        <f>'מספר מנויים פעילים'!G38</f>
        <v/>
      </c>
      <c r="F35" s="32" t="str">
        <f>'מספר השאלות'!G38</f>
        <v/>
      </c>
      <c r="G35" s="32" t="str">
        <f>'מספר ספרים מונגשים במלאי'!G38</f>
        <v/>
      </c>
      <c r="H35" s="32" t="str">
        <f>'ספרים בשפות זרות'!I38</f>
        <v/>
      </c>
      <c r="I35" s="32" t="str">
        <f>'השאלה זמינה'!I38</f>
        <v/>
      </c>
      <c r="J35" s="32" t="str">
        <f>'אמצעי הנגשה'!J38</f>
        <v/>
      </c>
      <c r="K35" s="32" t="str">
        <f t="shared" si="1"/>
        <v/>
      </c>
      <c r="L35" s="11" t="str">
        <f t="shared" si="0"/>
        <v/>
      </c>
      <c r="M35" s="32" t="str">
        <f t="shared" si="2"/>
        <v/>
      </c>
      <c r="N35" s="33" t="str">
        <f t="shared" si="3"/>
        <v/>
      </c>
      <c r="O35" s="44" t="b">
        <f t="shared" si="4"/>
        <v>0</v>
      </c>
    </row>
    <row r="36" spans="2:15">
      <c r="B36" s="72" t="str">
        <f>'אמצעי הנגשה'!B39</f>
        <v/>
      </c>
      <c r="C36" s="31" t="str">
        <f>'אמצעי הנגשה'!C39</f>
        <v/>
      </c>
      <c r="D36" s="32" t="str">
        <f>'מספר ספרים חדשים'!G39</f>
        <v/>
      </c>
      <c r="E36" s="32" t="str">
        <f>'מספר מנויים פעילים'!G39</f>
        <v/>
      </c>
      <c r="F36" s="32" t="str">
        <f>'מספר השאלות'!G39</f>
        <v/>
      </c>
      <c r="G36" s="32" t="str">
        <f>'מספר ספרים מונגשים במלאי'!G39</f>
        <v/>
      </c>
      <c r="H36" s="32" t="str">
        <f>'ספרים בשפות זרות'!I39</f>
        <v/>
      </c>
      <c r="I36" s="32" t="str">
        <f>'השאלה זמינה'!I39</f>
        <v/>
      </c>
      <c r="J36" s="32" t="str">
        <f>'אמצעי הנגשה'!J39</f>
        <v/>
      </c>
      <c r="K36" s="32" t="str">
        <f t="shared" si="1"/>
        <v/>
      </c>
      <c r="L36" s="11" t="str">
        <f t="shared" si="0"/>
        <v/>
      </c>
      <c r="M36" s="32" t="str">
        <f t="shared" si="2"/>
        <v/>
      </c>
      <c r="N36" s="33" t="str">
        <f t="shared" si="3"/>
        <v/>
      </c>
      <c r="O36" s="44" t="b">
        <f t="shared" si="4"/>
        <v>0</v>
      </c>
    </row>
    <row r="37" spans="2:15">
      <c r="B37" s="72" t="str">
        <f>'אמצעי הנגשה'!B40</f>
        <v/>
      </c>
      <c r="C37" s="31" t="str">
        <f>'אמצעי הנגשה'!C40</f>
        <v/>
      </c>
      <c r="D37" s="32" t="str">
        <f>'מספר ספרים חדשים'!G40</f>
        <v/>
      </c>
      <c r="E37" s="32" t="str">
        <f>'מספר מנויים פעילים'!G40</f>
        <v/>
      </c>
      <c r="F37" s="32" t="str">
        <f>'מספר השאלות'!G40</f>
        <v/>
      </c>
      <c r="G37" s="32" t="str">
        <f>'מספר ספרים מונגשים במלאי'!G40</f>
        <v/>
      </c>
      <c r="H37" s="32" t="str">
        <f>'ספרים בשפות זרות'!I40</f>
        <v/>
      </c>
      <c r="I37" s="32" t="str">
        <f>'השאלה זמינה'!I40</f>
        <v/>
      </c>
      <c r="J37" s="32" t="str">
        <f>'אמצעי הנגשה'!J40</f>
        <v/>
      </c>
      <c r="K37" s="32" t="str">
        <f t="shared" si="1"/>
        <v/>
      </c>
      <c r="L37" s="11" t="str">
        <f t="shared" si="0"/>
        <v/>
      </c>
      <c r="M37" s="32" t="str">
        <f t="shared" si="2"/>
        <v/>
      </c>
      <c r="N37" s="33" t="str">
        <f t="shared" si="3"/>
        <v/>
      </c>
      <c r="O37" s="44" t="b">
        <f t="shared" si="4"/>
        <v>0</v>
      </c>
    </row>
    <row r="38" spans="2:15">
      <c r="B38" s="72" t="str">
        <f>'אמצעי הנגשה'!B41</f>
        <v/>
      </c>
      <c r="C38" s="31" t="str">
        <f>'אמצעי הנגשה'!C41</f>
        <v/>
      </c>
      <c r="D38" s="32" t="str">
        <f>'מספר ספרים חדשים'!G41</f>
        <v/>
      </c>
      <c r="E38" s="32" t="str">
        <f>'מספר מנויים פעילים'!G41</f>
        <v/>
      </c>
      <c r="F38" s="32" t="str">
        <f>'מספר השאלות'!G41</f>
        <v/>
      </c>
      <c r="G38" s="32" t="str">
        <f>'מספר ספרים מונגשים במלאי'!G41</f>
        <v/>
      </c>
      <c r="H38" s="32" t="str">
        <f>'ספרים בשפות זרות'!I41</f>
        <v/>
      </c>
      <c r="I38" s="32" t="str">
        <f>'השאלה זמינה'!I41</f>
        <v/>
      </c>
      <c r="J38" s="32" t="str">
        <f>'אמצעי הנגשה'!J41</f>
        <v/>
      </c>
      <c r="K38" s="32" t="str">
        <f t="shared" si="1"/>
        <v/>
      </c>
      <c r="L38" s="11" t="str">
        <f t="shared" si="0"/>
        <v/>
      </c>
      <c r="M38" s="32" t="str">
        <f t="shared" si="2"/>
        <v/>
      </c>
      <c r="N38" s="33" t="str">
        <f t="shared" si="3"/>
        <v/>
      </c>
      <c r="O38" s="44" t="b">
        <f t="shared" si="4"/>
        <v>0</v>
      </c>
    </row>
    <row r="39" spans="2:15">
      <c r="B39" s="72" t="str">
        <f>'אמצעי הנגשה'!B42</f>
        <v/>
      </c>
      <c r="C39" s="31" t="str">
        <f>'אמצעי הנגשה'!C42</f>
        <v/>
      </c>
      <c r="D39" s="32" t="str">
        <f>'מספר ספרים חדשים'!G42</f>
        <v/>
      </c>
      <c r="E39" s="32" t="str">
        <f>'מספר מנויים פעילים'!G42</f>
        <v/>
      </c>
      <c r="F39" s="32" t="str">
        <f>'מספר השאלות'!G42</f>
        <v/>
      </c>
      <c r="G39" s="32" t="str">
        <f>'מספר ספרים מונגשים במלאי'!G42</f>
        <v/>
      </c>
      <c r="H39" s="32" t="str">
        <f>'ספרים בשפות זרות'!I42</f>
        <v/>
      </c>
      <c r="I39" s="32" t="str">
        <f>'השאלה זמינה'!I42</f>
        <v/>
      </c>
      <c r="J39" s="32" t="str">
        <f>'אמצעי הנגשה'!J42</f>
        <v/>
      </c>
      <c r="K39" s="32" t="str">
        <f t="shared" si="1"/>
        <v/>
      </c>
      <c r="L39" s="11" t="str">
        <f t="shared" si="0"/>
        <v/>
      </c>
      <c r="M39" s="32" t="str">
        <f t="shared" si="2"/>
        <v/>
      </c>
      <c r="N39" s="33" t="str">
        <f t="shared" si="3"/>
        <v/>
      </c>
      <c r="O39" s="44" t="b">
        <f t="shared" si="4"/>
        <v>0</v>
      </c>
    </row>
    <row r="40" spans="2:15">
      <c r="B40" s="72" t="str">
        <f>'אמצעי הנגשה'!B43</f>
        <v/>
      </c>
      <c r="C40" s="31" t="str">
        <f>'אמצעי הנגשה'!C43</f>
        <v/>
      </c>
      <c r="D40" s="32" t="str">
        <f>'מספר ספרים חדשים'!G43</f>
        <v/>
      </c>
      <c r="E40" s="32" t="str">
        <f>'מספר מנויים פעילים'!G43</f>
        <v/>
      </c>
      <c r="F40" s="32" t="str">
        <f>'מספר השאלות'!G43</f>
        <v/>
      </c>
      <c r="G40" s="32" t="str">
        <f>'מספר ספרים מונגשים במלאי'!G43</f>
        <v/>
      </c>
      <c r="H40" s="32" t="str">
        <f>'ספרים בשפות זרות'!I43</f>
        <v/>
      </c>
      <c r="I40" s="32" t="str">
        <f>'השאלה זמינה'!I43</f>
        <v/>
      </c>
      <c r="J40" s="32" t="str">
        <f>'אמצעי הנגשה'!J43</f>
        <v/>
      </c>
      <c r="K40" s="32" t="str">
        <f t="shared" si="1"/>
        <v/>
      </c>
      <c r="L40" s="11" t="str">
        <f t="shared" si="0"/>
        <v/>
      </c>
      <c r="M40" s="32" t="str">
        <f t="shared" si="2"/>
        <v/>
      </c>
      <c r="N40" s="33" t="str">
        <f t="shared" si="3"/>
        <v/>
      </c>
      <c r="O40" s="44" t="b">
        <f t="shared" si="4"/>
        <v>0</v>
      </c>
    </row>
    <row r="41" spans="2:15">
      <c r="B41" s="72" t="str">
        <f>'אמצעי הנגשה'!B44</f>
        <v/>
      </c>
      <c r="C41" s="31" t="str">
        <f>'אמצעי הנגשה'!C44</f>
        <v/>
      </c>
      <c r="D41" s="32" t="str">
        <f>'מספר ספרים חדשים'!G44</f>
        <v/>
      </c>
      <c r="E41" s="32" t="str">
        <f>'מספר מנויים פעילים'!G44</f>
        <v/>
      </c>
      <c r="F41" s="32" t="str">
        <f>'מספר השאלות'!G44</f>
        <v/>
      </c>
      <c r="G41" s="32" t="str">
        <f>'מספר ספרים מונגשים במלאי'!G44</f>
        <v/>
      </c>
      <c r="H41" s="32" t="str">
        <f>'ספרים בשפות זרות'!I44</f>
        <v/>
      </c>
      <c r="I41" s="32" t="str">
        <f>'השאלה זמינה'!I44</f>
        <v/>
      </c>
      <c r="J41" s="32" t="str">
        <f>'אמצעי הנגשה'!J44</f>
        <v/>
      </c>
      <c r="K41" s="32" t="str">
        <f t="shared" si="1"/>
        <v/>
      </c>
      <c r="L41" s="11" t="str">
        <f t="shared" si="0"/>
        <v/>
      </c>
      <c r="M41" s="32" t="str">
        <f t="shared" si="2"/>
        <v/>
      </c>
      <c r="N41" s="33" t="str">
        <f t="shared" si="3"/>
        <v/>
      </c>
      <c r="O41" s="44" t="b">
        <f t="shared" si="4"/>
        <v>0</v>
      </c>
    </row>
    <row r="42" spans="2:15">
      <c r="B42" s="72" t="str">
        <f>'אמצעי הנגשה'!B45</f>
        <v/>
      </c>
      <c r="C42" s="31" t="str">
        <f>'אמצעי הנגשה'!C45</f>
        <v/>
      </c>
      <c r="D42" s="32" t="str">
        <f>'מספר ספרים חדשים'!G45</f>
        <v/>
      </c>
      <c r="E42" s="32" t="str">
        <f>'מספר מנויים פעילים'!G45</f>
        <v/>
      </c>
      <c r="F42" s="32" t="str">
        <f>'מספר השאלות'!G45</f>
        <v/>
      </c>
      <c r="G42" s="32" t="str">
        <f>'מספר ספרים מונגשים במלאי'!G45</f>
        <v/>
      </c>
      <c r="H42" s="32" t="str">
        <f>'ספרים בשפות זרות'!I45</f>
        <v/>
      </c>
      <c r="I42" s="32" t="str">
        <f>'השאלה זמינה'!I45</f>
        <v/>
      </c>
      <c r="J42" s="32" t="str">
        <f>'אמצעי הנגשה'!J45</f>
        <v/>
      </c>
      <c r="K42" s="32" t="str">
        <f t="shared" si="1"/>
        <v/>
      </c>
      <c r="L42" s="11" t="str">
        <f t="shared" si="0"/>
        <v/>
      </c>
      <c r="M42" s="32" t="str">
        <f t="shared" si="2"/>
        <v/>
      </c>
      <c r="N42" s="33" t="str">
        <f t="shared" si="3"/>
        <v/>
      </c>
      <c r="O42" s="44" t="b">
        <f t="shared" si="4"/>
        <v>0</v>
      </c>
    </row>
    <row r="43" spans="2:15">
      <c r="B43" s="72" t="str">
        <f>'אמצעי הנגשה'!B46</f>
        <v/>
      </c>
      <c r="C43" s="31" t="str">
        <f>'אמצעי הנגשה'!C46</f>
        <v/>
      </c>
      <c r="D43" s="32" t="str">
        <f>'מספר ספרים חדשים'!G46</f>
        <v/>
      </c>
      <c r="E43" s="32" t="str">
        <f>'מספר מנויים פעילים'!G46</f>
        <v/>
      </c>
      <c r="F43" s="32" t="str">
        <f>'מספר השאלות'!G46</f>
        <v/>
      </c>
      <c r="G43" s="32" t="str">
        <f>'מספר ספרים מונגשים במלאי'!G46</f>
        <v/>
      </c>
      <c r="H43" s="32" t="str">
        <f>'ספרים בשפות זרות'!I46</f>
        <v/>
      </c>
      <c r="I43" s="32" t="str">
        <f>'השאלה זמינה'!I46</f>
        <v/>
      </c>
      <c r="J43" s="32" t="str">
        <f>'אמצעי הנגשה'!J46</f>
        <v/>
      </c>
      <c r="K43" s="32" t="str">
        <f t="shared" si="1"/>
        <v/>
      </c>
      <c r="L43" s="11" t="str">
        <f t="shared" si="0"/>
        <v/>
      </c>
      <c r="M43" s="32" t="str">
        <f t="shared" si="2"/>
        <v/>
      </c>
      <c r="N43" s="33" t="str">
        <f t="shared" si="3"/>
        <v/>
      </c>
      <c r="O43" s="44" t="b">
        <f t="shared" si="4"/>
        <v>0</v>
      </c>
    </row>
    <row r="44" spans="2:15">
      <c r="B44" s="72" t="str">
        <f>'אמצעי הנגשה'!B47</f>
        <v/>
      </c>
      <c r="C44" s="31" t="str">
        <f>'אמצעי הנגשה'!C47</f>
        <v/>
      </c>
      <c r="D44" s="32" t="str">
        <f>'מספר ספרים חדשים'!G47</f>
        <v/>
      </c>
      <c r="E44" s="32" t="str">
        <f>'מספר מנויים פעילים'!G47</f>
        <v/>
      </c>
      <c r="F44" s="32" t="str">
        <f>'מספר השאלות'!G47</f>
        <v/>
      </c>
      <c r="G44" s="32" t="str">
        <f>'מספר ספרים מונגשים במלאי'!G47</f>
        <v/>
      </c>
      <c r="H44" s="32" t="str">
        <f>'ספרים בשפות זרות'!I47</f>
        <v/>
      </c>
      <c r="I44" s="32" t="str">
        <f>'השאלה זמינה'!I47</f>
        <v/>
      </c>
      <c r="J44" s="32" t="str">
        <f>'אמצעי הנגשה'!J47</f>
        <v/>
      </c>
      <c r="K44" s="32" t="str">
        <f t="shared" si="1"/>
        <v/>
      </c>
      <c r="L44" s="11" t="str">
        <f t="shared" si="0"/>
        <v/>
      </c>
      <c r="M44" s="32" t="str">
        <f t="shared" si="2"/>
        <v/>
      </c>
      <c r="N44" s="33" t="str">
        <f t="shared" si="3"/>
        <v/>
      </c>
      <c r="O44" s="44" t="b">
        <f t="shared" si="4"/>
        <v>0</v>
      </c>
    </row>
    <row r="45" spans="2:15">
      <c r="B45" s="72" t="str">
        <f>'אמצעי הנגשה'!B48</f>
        <v/>
      </c>
      <c r="C45" s="31" t="str">
        <f>'אמצעי הנגשה'!C48</f>
        <v/>
      </c>
      <c r="D45" s="32" t="str">
        <f>'מספר ספרים חדשים'!G48</f>
        <v/>
      </c>
      <c r="E45" s="32" t="str">
        <f>'מספר מנויים פעילים'!G48</f>
        <v/>
      </c>
      <c r="F45" s="32" t="str">
        <f>'מספר השאלות'!G48</f>
        <v/>
      </c>
      <c r="G45" s="32" t="str">
        <f>'מספר ספרים מונגשים במלאי'!G48</f>
        <v/>
      </c>
      <c r="H45" s="32" t="str">
        <f>'ספרים בשפות זרות'!I48</f>
        <v/>
      </c>
      <c r="I45" s="32" t="str">
        <f>'השאלה זמינה'!I48</f>
        <v/>
      </c>
      <c r="J45" s="32" t="str">
        <f>'אמצעי הנגשה'!J48</f>
        <v/>
      </c>
      <c r="K45" s="32" t="str">
        <f t="shared" si="1"/>
        <v/>
      </c>
      <c r="L45" s="11" t="str">
        <f t="shared" si="0"/>
        <v/>
      </c>
      <c r="M45" s="32" t="str">
        <f t="shared" si="2"/>
        <v/>
      </c>
      <c r="N45" s="33" t="str">
        <f t="shared" si="3"/>
        <v/>
      </c>
      <c r="O45" s="44" t="b">
        <f t="shared" si="4"/>
        <v>0</v>
      </c>
    </row>
    <row r="46" spans="2:15">
      <c r="B46" s="72" t="str">
        <f>'אמצעי הנגשה'!B49</f>
        <v/>
      </c>
      <c r="C46" s="31" t="str">
        <f>'אמצעי הנגשה'!C49</f>
        <v/>
      </c>
      <c r="D46" s="32" t="str">
        <f>'מספר ספרים חדשים'!G49</f>
        <v/>
      </c>
      <c r="E46" s="32" t="str">
        <f>'מספר מנויים פעילים'!G49</f>
        <v/>
      </c>
      <c r="F46" s="32" t="str">
        <f>'מספר השאלות'!G49</f>
        <v/>
      </c>
      <c r="G46" s="32" t="str">
        <f>'מספר ספרים מונגשים במלאי'!G49</f>
        <v/>
      </c>
      <c r="H46" s="32" t="str">
        <f>'ספרים בשפות זרות'!I49</f>
        <v/>
      </c>
      <c r="I46" s="32" t="str">
        <f>'השאלה זמינה'!I49</f>
        <v/>
      </c>
      <c r="J46" s="32" t="str">
        <f>'אמצעי הנגשה'!J49</f>
        <v/>
      </c>
      <c r="K46" s="32" t="str">
        <f t="shared" si="1"/>
        <v/>
      </c>
      <c r="L46" s="11" t="str">
        <f t="shared" si="0"/>
        <v/>
      </c>
      <c r="M46" s="32" t="str">
        <f t="shared" si="2"/>
        <v/>
      </c>
      <c r="N46" s="33" t="str">
        <f t="shared" si="3"/>
        <v/>
      </c>
      <c r="O46" s="44" t="b">
        <f t="shared" si="4"/>
        <v>0</v>
      </c>
    </row>
    <row r="47" spans="2:15">
      <c r="B47" s="72" t="str">
        <f>'אמצעי הנגשה'!B50</f>
        <v/>
      </c>
      <c r="C47" s="31" t="str">
        <f>'אמצעי הנגשה'!C50</f>
        <v/>
      </c>
      <c r="D47" s="32" t="str">
        <f>'מספר ספרים חדשים'!G50</f>
        <v/>
      </c>
      <c r="E47" s="32" t="str">
        <f>'מספר מנויים פעילים'!G50</f>
        <v/>
      </c>
      <c r="F47" s="32" t="str">
        <f>'מספר השאלות'!G50</f>
        <v/>
      </c>
      <c r="G47" s="32" t="str">
        <f>'מספר ספרים מונגשים במלאי'!G50</f>
        <v/>
      </c>
      <c r="H47" s="32" t="str">
        <f>'ספרים בשפות זרות'!I50</f>
        <v/>
      </c>
      <c r="I47" s="32" t="str">
        <f>'השאלה זמינה'!I50</f>
        <v/>
      </c>
      <c r="J47" s="32" t="str">
        <f>'אמצעי הנגשה'!J50</f>
        <v/>
      </c>
      <c r="K47" s="32" t="str">
        <f t="shared" si="1"/>
        <v/>
      </c>
      <c r="L47" s="11" t="str">
        <f t="shared" si="0"/>
        <v/>
      </c>
      <c r="M47" s="32" t="str">
        <f t="shared" si="2"/>
        <v/>
      </c>
      <c r="N47" s="33" t="str">
        <f t="shared" si="3"/>
        <v/>
      </c>
      <c r="O47" s="44" t="b">
        <f t="shared" si="4"/>
        <v>0</v>
      </c>
    </row>
    <row r="48" spans="2:15">
      <c r="B48" s="72" t="str">
        <f>'אמצעי הנגשה'!B51</f>
        <v/>
      </c>
      <c r="C48" s="31" t="str">
        <f>'אמצעי הנגשה'!C51</f>
        <v/>
      </c>
      <c r="D48" s="32" t="str">
        <f>'מספר ספרים חדשים'!G51</f>
        <v/>
      </c>
      <c r="E48" s="32" t="str">
        <f>'מספר מנויים פעילים'!G51</f>
        <v/>
      </c>
      <c r="F48" s="32" t="str">
        <f>'מספר השאלות'!G51</f>
        <v/>
      </c>
      <c r="G48" s="32" t="str">
        <f>'מספר ספרים מונגשים במלאי'!G51</f>
        <v/>
      </c>
      <c r="H48" s="32" t="str">
        <f>'ספרים בשפות זרות'!I51</f>
        <v/>
      </c>
      <c r="I48" s="32" t="str">
        <f>'השאלה זמינה'!I51</f>
        <v/>
      </c>
      <c r="J48" s="32" t="str">
        <f>'אמצעי הנגשה'!J51</f>
        <v/>
      </c>
      <c r="K48" s="32" t="str">
        <f t="shared" si="1"/>
        <v/>
      </c>
      <c r="L48" s="11" t="str">
        <f t="shared" si="0"/>
        <v/>
      </c>
      <c r="M48" s="32" t="str">
        <f t="shared" si="2"/>
        <v/>
      </c>
      <c r="N48" s="33" t="str">
        <f t="shared" si="3"/>
        <v/>
      </c>
      <c r="O48" s="44" t="b">
        <f t="shared" si="4"/>
        <v>0</v>
      </c>
    </row>
    <row r="49" spans="2:15">
      <c r="B49" s="72" t="str">
        <f>'אמצעי הנגשה'!B52</f>
        <v/>
      </c>
      <c r="C49" s="31" t="str">
        <f>'אמצעי הנגשה'!C52</f>
        <v/>
      </c>
      <c r="D49" s="32" t="str">
        <f>'מספר ספרים חדשים'!G52</f>
        <v/>
      </c>
      <c r="E49" s="32" t="str">
        <f>'מספר מנויים פעילים'!G52</f>
        <v/>
      </c>
      <c r="F49" s="32" t="str">
        <f>'מספר השאלות'!G52</f>
        <v/>
      </c>
      <c r="G49" s="32" t="str">
        <f>'מספר ספרים מונגשים במלאי'!G52</f>
        <v/>
      </c>
      <c r="H49" s="32" t="str">
        <f>'ספרים בשפות זרות'!I52</f>
        <v/>
      </c>
      <c r="I49" s="32" t="str">
        <f>'השאלה זמינה'!I52</f>
        <v/>
      </c>
      <c r="J49" s="32" t="str">
        <f>'אמצעי הנגשה'!J52</f>
        <v/>
      </c>
      <c r="K49" s="32" t="str">
        <f t="shared" si="1"/>
        <v/>
      </c>
      <c r="L49" s="11" t="str">
        <f t="shared" si="0"/>
        <v/>
      </c>
      <c r="M49" s="32" t="str">
        <f t="shared" si="2"/>
        <v/>
      </c>
      <c r="N49" s="33" t="str">
        <f t="shared" si="3"/>
        <v/>
      </c>
      <c r="O49" s="44" t="b">
        <f t="shared" si="4"/>
        <v>0</v>
      </c>
    </row>
    <row r="50" spans="2:15">
      <c r="B50" s="72" t="str">
        <f>'אמצעי הנגשה'!B53</f>
        <v/>
      </c>
      <c r="C50" s="31" t="str">
        <f>'אמצעי הנגשה'!C53</f>
        <v/>
      </c>
      <c r="D50" s="32" t="str">
        <f>'מספר ספרים חדשים'!G53</f>
        <v/>
      </c>
      <c r="E50" s="32" t="str">
        <f>'מספר מנויים פעילים'!G53</f>
        <v/>
      </c>
      <c r="F50" s="32" t="str">
        <f>'מספר השאלות'!G53</f>
        <v/>
      </c>
      <c r="G50" s="32" t="str">
        <f>'מספר ספרים מונגשים במלאי'!G53</f>
        <v/>
      </c>
      <c r="H50" s="32" t="str">
        <f>'ספרים בשפות זרות'!I53</f>
        <v/>
      </c>
      <c r="I50" s="32" t="str">
        <f>'השאלה זמינה'!I53</f>
        <v/>
      </c>
      <c r="J50" s="32" t="str">
        <f>'אמצעי הנגשה'!J53</f>
        <v/>
      </c>
      <c r="K50" s="32" t="str">
        <f t="shared" si="1"/>
        <v/>
      </c>
      <c r="L50" s="11" t="str">
        <f t="shared" si="0"/>
        <v/>
      </c>
      <c r="M50" s="32" t="str">
        <f t="shared" si="2"/>
        <v/>
      </c>
      <c r="N50" s="33" t="str">
        <f t="shared" si="3"/>
        <v/>
      </c>
      <c r="O50" s="44" t="b">
        <f t="shared" si="4"/>
        <v>0</v>
      </c>
    </row>
    <row r="51" spans="2:15">
      <c r="B51" s="72" t="str">
        <f>'אמצעי הנגשה'!B54</f>
        <v/>
      </c>
      <c r="C51" s="31" t="str">
        <f>'אמצעי הנגשה'!C54</f>
        <v/>
      </c>
      <c r="D51" s="32" t="str">
        <f>'מספר ספרים חדשים'!G54</f>
        <v/>
      </c>
      <c r="E51" s="32" t="str">
        <f>'מספר מנויים פעילים'!G54</f>
        <v/>
      </c>
      <c r="F51" s="32" t="str">
        <f>'מספר השאלות'!G54</f>
        <v/>
      </c>
      <c r="G51" s="32" t="str">
        <f>'מספר ספרים מונגשים במלאי'!G54</f>
        <v/>
      </c>
      <c r="H51" s="32" t="str">
        <f>'ספרים בשפות זרות'!I54</f>
        <v/>
      </c>
      <c r="I51" s="32" t="str">
        <f>'השאלה זמינה'!I54</f>
        <v/>
      </c>
      <c r="J51" s="32" t="str">
        <f>'אמצעי הנגשה'!J54</f>
        <v/>
      </c>
      <c r="K51" s="32" t="str">
        <f t="shared" si="1"/>
        <v/>
      </c>
      <c r="L51" s="11" t="str">
        <f t="shared" si="0"/>
        <v/>
      </c>
      <c r="M51" s="32" t="str">
        <f t="shared" si="2"/>
        <v/>
      </c>
      <c r="N51" s="33" t="str">
        <f t="shared" si="3"/>
        <v/>
      </c>
      <c r="O51" s="44" t="b">
        <f t="shared" si="4"/>
        <v>0</v>
      </c>
    </row>
    <row r="52" spans="2:15">
      <c r="B52" s="72" t="str">
        <f>'אמצעי הנגשה'!B55</f>
        <v/>
      </c>
      <c r="C52" s="31" t="str">
        <f>'אמצעי הנגשה'!C55</f>
        <v/>
      </c>
      <c r="D52" s="32" t="str">
        <f>'מספר ספרים חדשים'!G55</f>
        <v/>
      </c>
      <c r="E52" s="32" t="str">
        <f>'מספר מנויים פעילים'!G55</f>
        <v/>
      </c>
      <c r="F52" s="32" t="str">
        <f>'מספר השאלות'!G55</f>
        <v/>
      </c>
      <c r="G52" s="32" t="str">
        <f>'מספר ספרים מונגשים במלאי'!G55</f>
        <v/>
      </c>
      <c r="H52" s="32" t="str">
        <f>'ספרים בשפות זרות'!I55</f>
        <v/>
      </c>
      <c r="I52" s="32" t="str">
        <f>'השאלה זמינה'!I55</f>
        <v/>
      </c>
      <c r="J52" s="32" t="str">
        <f>'אמצעי הנגשה'!J55</f>
        <v/>
      </c>
      <c r="K52" s="32" t="str">
        <f t="shared" si="1"/>
        <v/>
      </c>
      <c r="L52" s="11" t="str">
        <f t="shared" si="0"/>
        <v/>
      </c>
      <c r="M52" s="32" t="str">
        <f t="shared" si="2"/>
        <v/>
      </c>
      <c r="N52" s="33" t="str">
        <f t="shared" si="3"/>
        <v/>
      </c>
      <c r="O52" s="44" t="b">
        <f t="shared" si="4"/>
        <v>0</v>
      </c>
    </row>
    <row r="53" spans="2:15">
      <c r="B53" s="72" t="str">
        <f>'אמצעי הנגשה'!B56</f>
        <v/>
      </c>
      <c r="C53" s="31" t="str">
        <f>'אמצעי הנגשה'!C56</f>
        <v/>
      </c>
      <c r="D53" s="32" t="str">
        <f>'מספר ספרים חדשים'!G56</f>
        <v/>
      </c>
      <c r="E53" s="32" t="str">
        <f>'מספר מנויים פעילים'!G56</f>
        <v/>
      </c>
      <c r="F53" s="32" t="str">
        <f>'מספר השאלות'!G56</f>
        <v/>
      </c>
      <c r="G53" s="32" t="str">
        <f>'מספר ספרים מונגשים במלאי'!G56</f>
        <v/>
      </c>
      <c r="H53" s="32" t="str">
        <f>'ספרים בשפות זרות'!I56</f>
        <v/>
      </c>
      <c r="I53" s="32" t="str">
        <f>'השאלה זמינה'!I56</f>
        <v/>
      </c>
      <c r="J53" s="32" t="str">
        <f>'אמצעי הנגשה'!J56</f>
        <v/>
      </c>
      <c r="K53" s="32" t="str">
        <f t="shared" si="1"/>
        <v/>
      </c>
      <c r="L53" s="11" t="str">
        <f t="shared" si="0"/>
        <v/>
      </c>
      <c r="M53" s="32" t="str">
        <f t="shared" si="2"/>
        <v/>
      </c>
      <c r="N53" s="33" t="str">
        <f t="shared" si="3"/>
        <v/>
      </c>
      <c r="O53" s="44" t="b">
        <f t="shared" si="4"/>
        <v>0</v>
      </c>
    </row>
    <row r="54" spans="2:15">
      <c r="B54" s="72" t="str">
        <f>'אמצעי הנגשה'!B57</f>
        <v/>
      </c>
      <c r="C54" s="31" t="str">
        <f>'אמצעי הנגשה'!C57</f>
        <v/>
      </c>
      <c r="D54" s="32" t="str">
        <f>'מספר ספרים חדשים'!G57</f>
        <v/>
      </c>
      <c r="E54" s="32" t="str">
        <f>'מספר מנויים פעילים'!G57</f>
        <v/>
      </c>
      <c r="F54" s="32" t="str">
        <f>'מספר השאלות'!G57</f>
        <v/>
      </c>
      <c r="G54" s="32" t="str">
        <f>'מספר ספרים מונגשים במלאי'!G57</f>
        <v/>
      </c>
      <c r="H54" s="32" t="str">
        <f>'ספרים בשפות זרות'!I57</f>
        <v/>
      </c>
      <c r="I54" s="32" t="str">
        <f>'השאלה זמינה'!I57</f>
        <v/>
      </c>
      <c r="J54" s="32" t="str">
        <f>'אמצעי הנגשה'!J57</f>
        <v/>
      </c>
      <c r="K54" s="32" t="str">
        <f t="shared" si="1"/>
        <v/>
      </c>
      <c r="L54" s="11" t="str">
        <f t="shared" si="0"/>
        <v/>
      </c>
      <c r="M54" s="32" t="str">
        <f t="shared" si="2"/>
        <v/>
      </c>
      <c r="N54" s="33" t="str">
        <f t="shared" si="3"/>
        <v/>
      </c>
      <c r="O54" s="44" t="b">
        <f t="shared" si="4"/>
        <v>0</v>
      </c>
    </row>
    <row r="55" spans="2:15">
      <c r="B55" s="72" t="str">
        <f>'אמצעי הנגשה'!B58</f>
        <v/>
      </c>
      <c r="C55" s="31" t="str">
        <f>'אמצעי הנגשה'!C58</f>
        <v/>
      </c>
      <c r="D55" s="32" t="str">
        <f>'מספר ספרים חדשים'!G58</f>
        <v/>
      </c>
      <c r="E55" s="32" t="str">
        <f>'מספר מנויים פעילים'!G58</f>
        <v/>
      </c>
      <c r="F55" s="32" t="str">
        <f>'מספר השאלות'!G58</f>
        <v/>
      </c>
      <c r="G55" s="32" t="str">
        <f>'מספר ספרים מונגשים במלאי'!G58</f>
        <v/>
      </c>
      <c r="H55" s="32" t="str">
        <f>'ספרים בשפות זרות'!I58</f>
        <v/>
      </c>
      <c r="I55" s="32" t="str">
        <f>'השאלה זמינה'!I58</f>
        <v/>
      </c>
      <c r="J55" s="32" t="str">
        <f>'אמצעי הנגשה'!J58</f>
        <v/>
      </c>
      <c r="K55" s="32" t="str">
        <f t="shared" si="1"/>
        <v/>
      </c>
      <c r="L55" s="11" t="str">
        <f t="shared" si="0"/>
        <v/>
      </c>
      <c r="M55" s="32" t="str">
        <f t="shared" si="2"/>
        <v/>
      </c>
      <c r="N55" s="33" t="str">
        <f t="shared" si="3"/>
        <v/>
      </c>
      <c r="O55" s="44" t="b">
        <f t="shared" si="4"/>
        <v>0</v>
      </c>
    </row>
    <row r="56" spans="2:15">
      <c r="B56" s="72" t="str">
        <f>'אמצעי הנגשה'!B59</f>
        <v/>
      </c>
      <c r="C56" s="31" t="str">
        <f>'אמצעי הנגשה'!C59</f>
        <v/>
      </c>
      <c r="D56" s="32" t="str">
        <f>'מספר ספרים חדשים'!G59</f>
        <v/>
      </c>
      <c r="E56" s="32" t="str">
        <f>'מספר מנויים פעילים'!G59</f>
        <v/>
      </c>
      <c r="F56" s="32" t="str">
        <f>'מספר השאלות'!G59</f>
        <v/>
      </c>
      <c r="G56" s="32" t="str">
        <f>'מספר ספרים מונגשים במלאי'!G59</f>
        <v/>
      </c>
      <c r="H56" s="32" t="str">
        <f>'ספרים בשפות זרות'!I59</f>
        <v/>
      </c>
      <c r="I56" s="32" t="str">
        <f>'השאלה זמינה'!I59</f>
        <v/>
      </c>
      <c r="J56" s="32" t="str">
        <f>'אמצעי הנגשה'!J59</f>
        <v/>
      </c>
      <c r="K56" s="32" t="str">
        <f t="shared" si="1"/>
        <v/>
      </c>
      <c r="L56" s="11" t="str">
        <f t="shared" si="0"/>
        <v/>
      </c>
      <c r="M56" s="32" t="str">
        <f t="shared" si="2"/>
        <v/>
      </c>
      <c r="N56" s="33" t="str">
        <f t="shared" si="3"/>
        <v/>
      </c>
      <c r="O56" s="44" t="b">
        <f t="shared" si="4"/>
        <v>0</v>
      </c>
    </row>
    <row r="57" spans="2:15">
      <c r="B57" s="72" t="str">
        <f>'אמצעי הנגשה'!B60</f>
        <v/>
      </c>
      <c r="C57" s="31" t="str">
        <f>'אמצעי הנגשה'!C60</f>
        <v/>
      </c>
      <c r="D57" s="32" t="str">
        <f>'מספר ספרים חדשים'!G60</f>
        <v/>
      </c>
      <c r="E57" s="32" t="str">
        <f>'מספר מנויים פעילים'!G60</f>
        <v/>
      </c>
      <c r="F57" s="32" t="str">
        <f>'מספר השאלות'!G60</f>
        <v/>
      </c>
      <c r="G57" s="32" t="str">
        <f>'מספר ספרים מונגשים במלאי'!G60</f>
        <v/>
      </c>
      <c r="H57" s="32" t="str">
        <f>'ספרים בשפות זרות'!I60</f>
        <v/>
      </c>
      <c r="I57" s="32" t="str">
        <f>'השאלה זמינה'!I60</f>
        <v/>
      </c>
      <c r="J57" s="32" t="str">
        <f>'אמצעי הנגשה'!J60</f>
        <v/>
      </c>
      <c r="K57" s="32" t="str">
        <f t="shared" si="1"/>
        <v/>
      </c>
      <c r="L57" s="11" t="str">
        <f t="shared" si="0"/>
        <v/>
      </c>
      <c r="M57" s="32" t="str">
        <f t="shared" si="2"/>
        <v/>
      </c>
      <c r="N57" s="33" t="str">
        <f t="shared" si="3"/>
        <v/>
      </c>
      <c r="O57" s="44" t="b">
        <f t="shared" si="4"/>
        <v>0</v>
      </c>
    </row>
    <row r="58" spans="2:15">
      <c r="B58" s="72" t="str">
        <f>'אמצעי הנגשה'!B61</f>
        <v/>
      </c>
      <c r="C58" s="31" t="str">
        <f>'אמצעי הנגשה'!C61</f>
        <v/>
      </c>
      <c r="D58" s="32" t="str">
        <f>'מספר ספרים חדשים'!G61</f>
        <v/>
      </c>
      <c r="E58" s="32" t="str">
        <f>'מספר מנויים פעילים'!G61</f>
        <v/>
      </c>
      <c r="F58" s="32" t="str">
        <f>'מספר השאלות'!G61</f>
        <v/>
      </c>
      <c r="G58" s="32" t="str">
        <f>'מספר ספרים מונגשים במלאי'!G61</f>
        <v/>
      </c>
      <c r="H58" s="32" t="str">
        <f>'ספרים בשפות זרות'!I61</f>
        <v/>
      </c>
      <c r="I58" s="32" t="str">
        <f>'השאלה זמינה'!I61</f>
        <v/>
      </c>
      <c r="J58" s="32" t="str">
        <f>'אמצעי הנגשה'!J61</f>
        <v/>
      </c>
      <c r="K58" s="32" t="str">
        <f t="shared" si="1"/>
        <v/>
      </c>
      <c r="L58" s="11" t="str">
        <f t="shared" si="0"/>
        <v/>
      </c>
      <c r="M58" s="32" t="str">
        <f t="shared" si="2"/>
        <v/>
      </c>
      <c r="N58" s="33" t="str">
        <f t="shared" si="3"/>
        <v/>
      </c>
      <c r="O58" s="44" t="b">
        <f t="shared" si="4"/>
        <v>0</v>
      </c>
    </row>
    <row r="59" spans="2:15">
      <c r="B59" s="72" t="str">
        <f>'אמצעי הנגשה'!B62</f>
        <v/>
      </c>
      <c r="C59" s="31" t="str">
        <f>'אמצעי הנגשה'!C62</f>
        <v/>
      </c>
      <c r="D59" s="32" t="str">
        <f>'מספר ספרים חדשים'!G62</f>
        <v/>
      </c>
      <c r="E59" s="32" t="str">
        <f>'מספר מנויים פעילים'!G62</f>
        <v/>
      </c>
      <c r="F59" s="32" t="str">
        <f>'מספר השאלות'!G62</f>
        <v/>
      </c>
      <c r="G59" s="32" t="str">
        <f>'מספר ספרים מונגשים במלאי'!G62</f>
        <v/>
      </c>
      <c r="H59" s="32" t="str">
        <f>'ספרים בשפות זרות'!I62</f>
        <v/>
      </c>
      <c r="I59" s="32" t="str">
        <f>'השאלה זמינה'!I62</f>
        <v/>
      </c>
      <c r="J59" s="32" t="str">
        <f>'אמצעי הנגשה'!J62</f>
        <v/>
      </c>
      <c r="K59" s="32" t="str">
        <f t="shared" si="1"/>
        <v/>
      </c>
      <c r="L59" s="11" t="str">
        <f t="shared" si="0"/>
        <v/>
      </c>
      <c r="M59" s="32" t="str">
        <f t="shared" si="2"/>
        <v/>
      </c>
      <c r="N59" s="33" t="str">
        <f t="shared" si="3"/>
        <v/>
      </c>
      <c r="O59" s="44" t="b">
        <f t="shared" si="4"/>
        <v>0</v>
      </c>
    </row>
    <row r="60" spans="2:15">
      <c r="B60" s="72" t="str">
        <f>'אמצעי הנגשה'!B63</f>
        <v/>
      </c>
      <c r="C60" s="31" t="str">
        <f>'אמצעי הנגשה'!C63</f>
        <v/>
      </c>
      <c r="D60" s="32" t="str">
        <f>'מספר ספרים חדשים'!G63</f>
        <v/>
      </c>
      <c r="E60" s="32" t="str">
        <f>'מספר מנויים פעילים'!G63</f>
        <v/>
      </c>
      <c r="F60" s="32" t="str">
        <f>'מספר השאלות'!G63</f>
        <v/>
      </c>
      <c r="G60" s="32" t="str">
        <f>'מספר ספרים מונגשים במלאי'!G63</f>
        <v/>
      </c>
      <c r="H60" s="32" t="str">
        <f>'ספרים בשפות זרות'!I63</f>
        <v/>
      </c>
      <c r="I60" s="32" t="str">
        <f>'השאלה זמינה'!I63</f>
        <v/>
      </c>
      <c r="J60" s="32" t="str">
        <f>'אמצעי הנגשה'!J63</f>
        <v/>
      </c>
      <c r="K60" s="32" t="str">
        <f t="shared" si="1"/>
        <v/>
      </c>
      <c r="L60" s="11" t="str">
        <f t="shared" si="0"/>
        <v/>
      </c>
      <c r="M60" s="32" t="str">
        <f t="shared" si="2"/>
        <v/>
      </c>
      <c r="N60" s="33" t="str">
        <f t="shared" si="3"/>
        <v/>
      </c>
      <c r="O60" s="44" t="b">
        <f t="shared" si="4"/>
        <v>0</v>
      </c>
    </row>
    <row r="61" spans="2:15">
      <c r="B61" s="72" t="str">
        <f>'אמצעי הנגשה'!B64</f>
        <v/>
      </c>
      <c r="C61" s="31" t="str">
        <f>'אמצעי הנגשה'!C64</f>
        <v/>
      </c>
      <c r="D61" s="32" t="str">
        <f>'מספר ספרים חדשים'!G64</f>
        <v/>
      </c>
      <c r="E61" s="32" t="str">
        <f>'מספר מנויים פעילים'!G64</f>
        <v/>
      </c>
      <c r="F61" s="32" t="str">
        <f>'מספר השאלות'!G64</f>
        <v/>
      </c>
      <c r="G61" s="32" t="str">
        <f>'מספר ספרים מונגשים במלאי'!G64</f>
        <v/>
      </c>
      <c r="H61" s="32" t="str">
        <f>'ספרים בשפות זרות'!I64</f>
        <v/>
      </c>
      <c r="I61" s="32" t="str">
        <f>'השאלה זמינה'!I64</f>
        <v/>
      </c>
      <c r="J61" s="32" t="str">
        <f>'אמצעי הנגשה'!J64</f>
        <v/>
      </c>
      <c r="K61" s="32" t="str">
        <f t="shared" si="1"/>
        <v/>
      </c>
      <c r="L61" s="11" t="str">
        <f t="shared" si="0"/>
        <v/>
      </c>
      <c r="M61" s="32" t="str">
        <f t="shared" si="2"/>
        <v/>
      </c>
      <c r="N61" s="33" t="str">
        <f t="shared" si="3"/>
        <v/>
      </c>
      <c r="O61" s="44" t="b">
        <f t="shared" si="4"/>
        <v>0</v>
      </c>
    </row>
    <row r="62" spans="2:15">
      <c r="B62" s="72" t="str">
        <f>'אמצעי הנגשה'!B65</f>
        <v/>
      </c>
      <c r="C62" s="31" t="str">
        <f>'אמצעי הנגשה'!C65</f>
        <v/>
      </c>
      <c r="D62" s="32" t="str">
        <f>'מספר ספרים חדשים'!G65</f>
        <v/>
      </c>
      <c r="E62" s="32" t="str">
        <f>'מספר מנויים פעילים'!G65</f>
        <v/>
      </c>
      <c r="F62" s="32" t="str">
        <f>'מספר השאלות'!G65</f>
        <v/>
      </c>
      <c r="G62" s="32" t="str">
        <f>'מספר ספרים מונגשים במלאי'!G65</f>
        <v/>
      </c>
      <c r="H62" s="32" t="str">
        <f>'ספרים בשפות זרות'!I65</f>
        <v/>
      </c>
      <c r="I62" s="32" t="str">
        <f>'השאלה זמינה'!I65</f>
        <v/>
      </c>
      <c r="J62" s="32" t="str">
        <f>'אמצעי הנגשה'!J65</f>
        <v/>
      </c>
      <c r="K62" s="32" t="str">
        <f t="shared" si="1"/>
        <v/>
      </c>
      <c r="L62" s="11" t="str">
        <f t="shared" si="0"/>
        <v/>
      </c>
      <c r="M62" s="32" t="str">
        <f t="shared" si="2"/>
        <v/>
      </c>
      <c r="N62" s="33" t="str">
        <f t="shared" si="3"/>
        <v/>
      </c>
      <c r="O62" s="44" t="b">
        <f t="shared" si="4"/>
        <v>0</v>
      </c>
    </row>
    <row r="63" spans="2:15">
      <c r="B63" s="72" t="str">
        <f>'אמצעי הנגשה'!B66</f>
        <v/>
      </c>
      <c r="C63" s="31" t="str">
        <f>'אמצעי הנגשה'!C66</f>
        <v/>
      </c>
      <c r="D63" s="32" t="str">
        <f>'מספר ספרים חדשים'!G66</f>
        <v/>
      </c>
      <c r="E63" s="32" t="str">
        <f>'מספר מנויים פעילים'!G66</f>
        <v/>
      </c>
      <c r="F63" s="32" t="str">
        <f>'מספר השאלות'!G66</f>
        <v/>
      </c>
      <c r="G63" s="32" t="str">
        <f>'מספר ספרים מונגשים במלאי'!G66</f>
        <v/>
      </c>
      <c r="H63" s="32" t="str">
        <f>'ספרים בשפות זרות'!I66</f>
        <v/>
      </c>
      <c r="I63" s="32" t="str">
        <f>'השאלה זמינה'!I66</f>
        <v/>
      </c>
      <c r="J63" s="32" t="str">
        <f>'אמצעי הנגשה'!J66</f>
        <v/>
      </c>
      <c r="K63" s="32" t="str">
        <f t="shared" si="1"/>
        <v/>
      </c>
      <c r="L63" s="11" t="str">
        <f t="shared" si="0"/>
        <v/>
      </c>
      <c r="M63" s="32" t="str">
        <f t="shared" si="2"/>
        <v/>
      </c>
      <c r="N63" s="33" t="str">
        <f t="shared" si="3"/>
        <v/>
      </c>
      <c r="O63" s="44" t="b">
        <f t="shared" si="4"/>
        <v>0</v>
      </c>
    </row>
    <row r="64" spans="2:15">
      <c r="B64" s="72" t="str">
        <f>'אמצעי הנגשה'!B67</f>
        <v/>
      </c>
      <c r="C64" s="31" t="str">
        <f>'אמצעי הנגשה'!C67</f>
        <v/>
      </c>
      <c r="D64" s="32" t="str">
        <f>'מספר ספרים חדשים'!G67</f>
        <v/>
      </c>
      <c r="E64" s="32" t="str">
        <f>'מספר מנויים פעילים'!G67</f>
        <v/>
      </c>
      <c r="F64" s="32" t="str">
        <f>'מספר השאלות'!G67</f>
        <v/>
      </c>
      <c r="G64" s="32" t="str">
        <f>'מספר ספרים מונגשים במלאי'!G67</f>
        <v/>
      </c>
      <c r="H64" s="32" t="str">
        <f>'ספרים בשפות זרות'!I67</f>
        <v/>
      </c>
      <c r="I64" s="32" t="str">
        <f>'השאלה זמינה'!I67</f>
        <v/>
      </c>
      <c r="J64" s="32" t="str">
        <f>'אמצעי הנגשה'!J67</f>
        <v/>
      </c>
      <c r="K64" s="32" t="str">
        <f t="shared" si="1"/>
        <v/>
      </c>
      <c r="L64" s="11" t="str">
        <f t="shared" si="0"/>
        <v/>
      </c>
      <c r="M64" s="32" t="str">
        <f t="shared" si="2"/>
        <v/>
      </c>
      <c r="N64" s="33" t="str">
        <f t="shared" si="3"/>
        <v/>
      </c>
      <c r="O64" s="44" t="b">
        <f t="shared" si="4"/>
        <v>0</v>
      </c>
    </row>
    <row r="65" spans="2:15">
      <c r="B65" s="72" t="str">
        <f>'אמצעי הנגשה'!B68</f>
        <v/>
      </c>
      <c r="C65" s="31" t="str">
        <f>'אמצעי הנגשה'!C68</f>
        <v/>
      </c>
      <c r="D65" s="32" t="str">
        <f>'מספר ספרים חדשים'!G68</f>
        <v/>
      </c>
      <c r="E65" s="32" t="str">
        <f>'מספר מנויים פעילים'!G68</f>
        <v/>
      </c>
      <c r="F65" s="32" t="str">
        <f>'מספר השאלות'!G68</f>
        <v/>
      </c>
      <c r="G65" s="32" t="str">
        <f>'מספר ספרים מונגשים במלאי'!G68</f>
        <v/>
      </c>
      <c r="H65" s="32" t="str">
        <f>'ספרים בשפות זרות'!I68</f>
        <v/>
      </c>
      <c r="I65" s="32" t="str">
        <f>'השאלה זמינה'!I68</f>
        <v/>
      </c>
      <c r="J65" s="32" t="str">
        <f>'אמצעי הנגשה'!J68</f>
        <v/>
      </c>
      <c r="K65" s="32" t="str">
        <f t="shared" si="1"/>
        <v/>
      </c>
      <c r="L65" s="11" t="str">
        <f t="shared" si="0"/>
        <v/>
      </c>
      <c r="M65" s="32" t="str">
        <f t="shared" si="2"/>
        <v/>
      </c>
      <c r="N65" s="33" t="str">
        <f t="shared" si="3"/>
        <v/>
      </c>
      <c r="O65" s="44" t="b">
        <f t="shared" si="4"/>
        <v>0</v>
      </c>
    </row>
    <row r="66" spans="2:15">
      <c r="B66" s="72" t="str">
        <f>'אמצעי הנגשה'!B69</f>
        <v/>
      </c>
      <c r="C66" s="31" t="str">
        <f>'אמצעי הנגשה'!C69</f>
        <v/>
      </c>
      <c r="D66" s="32" t="str">
        <f>'מספר ספרים חדשים'!G69</f>
        <v/>
      </c>
      <c r="E66" s="32" t="str">
        <f>'מספר מנויים פעילים'!G69</f>
        <v/>
      </c>
      <c r="F66" s="32" t="str">
        <f>'מספר השאלות'!G69</f>
        <v/>
      </c>
      <c r="G66" s="32" t="str">
        <f>'מספר ספרים מונגשים במלאי'!G69</f>
        <v/>
      </c>
      <c r="H66" s="32" t="str">
        <f>'ספרים בשפות זרות'!I69</f>
        <v/>
      </c>
      <c r="I66" s="32" t="str">
        <f>'השאלה זמינה'!I69</f>
        <v/>
      </c>
      <c r="J66" s="32" t="str">
        <f>'אמצעי הנגשה'!J69</f>
        <v/>
      </c>
      <c r="K66" s="32" t="str">
        <f t="shared" si="1"/>
        <v/>
      </c>
      <c r="L66" s="11" t="str">
        <f t="shared" si="0"/>
        <v/>
      </c>
      <c r="M66" s="32" t="str">
        <f t="shared" si="2"/>
        <v/>
      </c>
      <c r="N66" s="33" t="str">
        <f t="shared" si="3"/>
        <v/>
      </c>
      <c r="O66" s="44" t="b">
        <f t="shared" si="4"/>
        <v>0</v>
      </c>
    </row>
    <row r="67" spans="2:15">
      <c r="B67" s="72" t="str">
        <f>'אמצעי הנגשה'!B70</f>
        <v/>
      </c>
      <c r="C67" s="31" t="str">
        <f>'אמצעי הנגשה'!C70</f>
        <v/>
      </c>
      <c r="D67" s="32" t="str">
        <f>'מספר ספרים חדשים'!G70</f>
        <v/>
      </c>
      <c r="E67" s="32" t="str">
        <f>'מספר מנויים פעילים'!G70</f>
        <v/>
      </c>
      <c r="F67" s="32" t="str">
        <f>'מספר השאלות'!G70</f>
        <v/>
      </c>
      <c r="G67" s="32" t="str">
        <f>'מספר ספרים מונגשים במלאי'!G70</f>
        <v/>
      </c>
      <c r="H67" s="32" t="str">
        <f>'ספרים בשפות זרות'!I70</f>
        <v/>
      </c>
      <c r="I67" s="32" t="str">
        <f>'השאלה זמינה'!I70</f>
        <v/>
      </c>
      <c r="J67" s="32" t="str">
        <f>'אמצעי הנגשה'!J70</f>
        <v/>
      </c>
      <c r="K67" s="32" t="str">
        <f t="shared" si="1"/>
        <v/>
      </c>
      <c r="L67" s="11" t="str">
        <f t="shared" si="0"/>
        <v/>
      </c>
      <c r="M67" s="32" t="str">
        <f t="shared" si="2"/>
        <v/>
      </c>
      <c r="N67" s="33" t="str">
        <f t="shared" si="3"/>
        <v/>
      </c>
      <c r="O67" s="44" t="b">
        <f t="shared" si="4"/>
        <v>0</v>
      </c>
    </row>
    <row r="68" spans="2:15">
      <c r="B68" s="72" t="str">
        <f>'אמצעי הנגשה'!B71</f>
        <v/>
      </c>
      <c r="C68" s="31" t="str">
        <f>'אמצעי הנגשה'!C71</f>
        <v/>
      </c>
      <c r="D68" s="32" t="str">
        <f>'מספר ספרים חדשים'!G71</f>
        <v/>
      </c>
      <c r="E68" s="32" t="str">
        <f>'מספר מנויים פעילים'!G71</f>
        <v/>
      </c>
      <c r="F68" s="32" t="str">
        <f>'מספר השאלות'!G71</f>
        <v/>
      </c>
      <c r="G68" s="32" t="str">
        <f>'מספר ספרים מונגשים במלאי'!G71</f>
        <v/>
      </c>
      <c r="H68" s="32" t="str">
        <f>'ספרים בשפות זרות'!I71</f>
        <v/>
      </c>
      <c r="I68" s="32" t="str">
        <f>'השאלה זמינה'!I71</f>
        <v/>
      </c>
      <c r="J68" s="32" t="str">
        <f>'אמצעי הנגשה'!J71</f>
        <v/>
      </c>
      <c r="K68" s="32" t="str">
        <f t="shared" si="1"/>
        <v/>
      </c>
      <c r="L68" s="11" t="str">
        <f t="shared" si="0"/>
        <v/>
      </c>
      <c r="M68" s="32" t="str">
        <f t="shared" si="2"/>
        <v/>
      </c>
      <c r="N68" s="33" t="str">
        <f t="shared" si="3"/>
        <v/>
      </c>
      <c r="O68" s="44" t="b">
        <f t="shared" si="4"/>
        <v>0</v>
      </c>
    </row>
    <row r="69" spans="2:15">
      <c r="B69" s="72" t="str">
        <f>'אמצעי הנגשה'!B72</f>
        <v/>
      </c>
      <c r="C69" s="31" t="str">
        <f>'אמצעי הנגשה'!C72</f>
        <v/>
      </c>
      <c r="D69" s="32" t="str">
        <f>'מספר ספרים חדשים'!G72</f>
        <v/>
      </c>
      <c r="E69" s="32" t="str">
        <f>'מספר מנויים פעילים'!G72</f>
        <v/>
      </c>
      <c r="F69" s="32" t="str">
        <f>'מספר השאלות'!G72</f>
        <v/>
      </c>
      <c r="G69" s="32" t="str">
        <f>'מספר ספרים מונגשים במלאי'!G72</f>
        <v/>
      </c>
      <c r="H69" s="32" t="str">
        <f>'ספרים בשפות זרות'!I72</f>
        <v/>
      </c>
      <c r="I69" s="32" t="str">
        <f>'השאלה זמינה'!I72</f>
        <v/>
      </c>
      <c r="J69" s="32" t="str">
        <f>'אמצעי הנגשה'!J72</f>
        <v/>
      </c>
      <c r="K69" s="32" t="str">
        <f t="shared" si="1"/>
        <v/>
      </c>
      <c r="L69" s="11" t="str">
        <f t="shared" si="0"/>
        <v/>
      </c>
      <c r="M69" s="32" t="str">
        <f t="shared" si="2"/>
        <v/>
      </c>
      <c r="N69" s="33" t="str">
        <f t="shared" si="3"/>
        <v/>
      </c>
      <c r="O69" s="44" t="b">
        <f t="shared" si="4"/>
        <v>0</v>
      </c>
    </row>
    <row r="70" spans="2:15">
      <c r="B70" s="72" t="str">
        <f>'אמצעי הנגשה'!B73</f>
        <v/>
      </c>
      <c r="C70" s="31" t="str">
        <f>'אמצעי הנגשה'!C73</f>
        <v/>
      </c>
      <c r="D70" s="32" t="str">
        <f>'מספר ספרים חדשים'!G73</f>
        <v/>
      </c>
      <c r="E70" s="32" t="str">
        <f>'מספר מנויים פעילים'!G73</f>
        <v/>
      </c>
      <c r="F70" s="32" t="str">
        <f>'מספר השאלות'!G73</f>
        <v/>
      </c>
      <c r="G70" s="32" t="str">
        <f>'מספר ספרים מונגשים במלאי'!G73</f>
        <v/>
      </c>
      <c r="H70" s="32" t="str">
        <f>'ספרים בשפות זרות'!I73</f>
        <v/>
      </c>
      <c r="I70" s="32" t="str">
        <f>'השאלה זמינה'!I73</f>
        <v/>
      </c>
      <c r="J70" s="32" t="str">
        <f>'אמצעי הנגשה'!J73</f>
        <v/>
      </c>
      <c r="K70" s="32" t="str">
        <f t="shared" si="1"/>
        <v/>
      </c>
      <c r="L70" s="11" t="str">
        <f t="shared" si="0"/>
        <v/>
      </c>
      <c r="M70" s="32" t="str">
        <f t="shared" si="2"/>
        <v/>
      </c>
      <c r="N70" s="33" t="str">
        <f t="shared" si="3"/>
        <v/>
      </c>
      <c r="O70" s="44" t="b">
        <f t="shared" si="4"/>
        <v>0</v>
      </c>
    </row>
    <row r="71" spans="2:15">
      <c r="B71" s="72" t="str">
        <f>'אמצעי הנגשה'!B74</f>
        <v/>
      </c>
      <c r="C71" s="31" t="str">
        <f>'אמצעי הנגשה'!C74</f>
        <v/>
      </c>
      <c r="D71" s="32" t="str">
        <f>'מספר ספרים חדשים'!G74</f>
        <v/>
      </c>
      <c r="E71" s="32" t="str">
        <f>'מספר מנויים פעילים'!G74</f>
        <v/>
      </c>
      <c r="F71" s="32" t="str">
        <f>'מספר השאלות'!G74</f>
        <v/>
      </c>
      <c r="G71" s="32" t="str">
        <f>'מספר ספרים מונגשים במלאי'!G74</f>
        <v/>
      </c>
      <c r="H71" s="32" t="str">
        <f>'ספרים בשפות זרות'!I74</f>
        <v/>
      </c>
      <c r="I71" s="32" t="str">
        <f>'השאלה זמינה'!I74</f>
        <v/>
      </c>
      <c r="J71" s="32" t="str">
        <f>'אמצעי הנגשה'!J74</f>
        <v/>
      </c>
      <c r="K71" s="32" t="str">
        <f t="shared" si="1"/>
        <v/>
      </c>
      <c r="L71" s="11" t="str">
        <f t="shared" si="0"/>
        <v/>
      </c>
      <c r="M71" s="32" t="str">
        <f t="shared" si="2"/>
        <v/>
      </c>
      <c r="N71" s="33" t="str">
        <f t="shared" si="3"/>
        <v/>
      </c>
      <c r="O71" s="44" t="b">
        <f t="shared" si="4"/>
        <v>0</v>
      </c>
    </row>
    <row r="72" spans="2:15">
      <c r="B72" s="72" t="str">
        <f>'אמצעי הנגשה'!B75</f>
        <v/>
      </c>
      <c r="C72" s="31" t="str">
        <f>'אמצעי הנגשה'!C75</f>
        <v/>
      </c>
      <c r="D72" s="32" t="str">
        <f>'מספר ספרים חדשים'!G75</f>
        <v/>
      </c>
      <c r="E72" s="32" t="str">
        <f>'מספר מנויים פעילים'!G75</f>
        <v/>
      </c>
      <c r="F72" s="32" t="str">
        <f>'מספר השאלות'!G75</f>
        <v/>
      </c>
      <c r="G72" s="32" t="str">
        <f>'מספר ספרים מונגשים במלאי'!G75</f>
        <v/>
      </c>
      <c r="H72" s="32" t="str">
        <f>'ספרים בשפות זרות'!I75</f>
        <v/>
      </c>
      <c r="I72" s="32" t="str">
        <f>'השאלה זמינה'!I75</f>
        <v/>
      </c>
      <c r="J72" s="32" t="str">
        <f>'אמצעי הנגשה'!J75</f>
        <v/>
      </c>
      <c r="K72" s="32" t="str">
        <f t="shared" si="1"/>
        <v/>
      </c>
      <c r="L72" s="11" t="str">
        <f t="shared" si="0"/>
        <v/>
      </c>
      <c r="M72" s="32" t="str">
        <f t="shared" si="2"/>
        <v/>
      </c>
      <c r="N72" s="33" t="str">
        <f t="shared" si="3"/>
        <v/>
      </c>
      <c r="O72" s="44" t="b">
        <f t="shared" si="4"/>
        <v>0</v>
      </c>
    </row>
    <row r="73" spans="2:15">
      <c r="B73" s="72" t="str">
        <f>'אמצעי הנגשה'!B76</f>
        <v/>
      </c>
      <c r="C73" s="31" t="str">
        <f>'אמצעי הנגשה'!C76</f>
        <v/>
      </c>
      <c r="D73" s="32" t="str">
        <f>'מספר ספרים חדשים'!G76</f>
        <v/>
      </c>
      <c r="E73" s="32" t="str">
        <f>'מספר מנויים פעילים'!G76</f>
        <v/>
      </c>
      <c r="F73" s="32" t="str">
        <f>'מספר השאלות'!G76</f>
        <v/>
      </c>
      <c r="G73" s="32" t="str">
        <f>'מספר ספרים מונגשים במלאי'!G76</f>
        <v/>
      </c>
      <c r="H73" s="32" t="str">
        <f>'ספרים בשפות זרות'!I76</f>
        <v/>
      </c>
      <c r="I73" s="32" t="str">
        <f>'השאלה זמינה'!I76</f>
        <v/>
      </c>
      <c r="J73" s="32" t="str">
        <f>'אמצעי הנגשה'!J76</f>
        <v/>
      </c>
      <c r="K73" s="32" t="str">
        <f t="shared" si="1"/>
        <v/>
      </c>
      <c r="L73" s="11" t="str">
        <f t="shared" si="0"/>
        <v/>
      </c>
      <c r="M73" s="32" t="str">
        <f t="shared" si="2"/>
        <v/>
      </c>
      <c r="N73" s="33" t="str">
        <f t="shared" si="3"/>
        <v/>
      </c>
      <c r="O73" s="44" t="b">
        <f t="shared" si="4"/>
        <v>0</v>
      </c>
    </row>
    <row r="74" spans="2:15">
      <c r="B74" s="72" t="str">
        <f>'אמצעי הנגשה'!B77</f>
        <v/>
      </c>
      <c r="C74" s="31" t="str">
        <f>'אמצעי הנגשה'!C77</f>
        <v/>
      </c>
      <c r="D74" s="32" t="str">
        <f>'מספר ספרים חדשים'!G77</f>
        <v/>
      </c>
      <c r="E74" s="32" t="str">
        <f>'מספר מנויים פעילים'!G77</f>
        <v/>
      </c>
      <c r="F74" s="32" t="str">
        <f>'מספר השאלות'!G77</f>
        <v/>
      </c>
      <c r="G74" s="32" t="str">
        <f>'מספר ספרים מונגשים במלאי'!G77</f>
        <v/>
      </c>
      <c r="H74" s="32" t="str">
        <f>'ספרים בשפות זרות'!I77</f>
        <v/>
      </c>
      <c r="I74" s="32" t="str">
        <f>'השאלה זמינה'!I77</f>
        <v/>
      </c>
      <c r="J74" s="32" t="str">
        <f>'אמצעי הנגשה'!J77</f>
        <v/>
      </c>
      <c r="K74" s="32" t="str">
        <f t="shared" si="1"/>
        <v/>
      </c>
      <c r="L74" s="11" t="str">
        <f t="shared" si="0"/>
        <v/>
      </c>
      <c r="M74" s="32" t="str">
        <f t="shared" si="2"/>
        <v/>
      </c>
      <c r="N74" s="33" t="str">
        <f t="shared" si="3"/>
        <v/>
      </c>
      <c r="O74" s="44" t="b">
        <f t="shared" si="4"/>
        <v>0</v>
      </c>
    </row>
    <row r="75" spans="2:15">
      <c r="B75" s="72" t="str">
        <f>'אמצעי הנגשה'!B78</f>
        <v/>
      </c>
      <c r="C75" s="31" t="str">
        <f>'אמצעי הנגשה'!C78</f>
        <v/>
      </c>
      <c r="D75" s="32" t="str">
        <f>'מספר ספרים חדשים'!G78</f>
        <v/>
      </c>
      <c r="E75" s="32" t="str">
        <f>'מספר מנויים פעילים'!G78</f>
        <v/>
      </c>
      <c r="F75" s="32" t="str">
        <f>'מספר השאלות'!G78</f>
        <v/>
      </c>
      <c r="G75" s="32" t="str">
        <f>'מספר ספרים מונגשים במלאי'!G78</f>
        <v/>
      </c>
      <c r="H75" s="32" t="str">
        <f>'ספרים בשפות זרות'!I78</f>
        <v/>
      </c>
      <c r="I75" s="32" t="str">
        <f>'השאלה זמינה'!I78</f>
        <v/>
      </c>
      <c r="J75" s="32" t="str">
        <f>'אמצעי הנגשה'!J78</f>
        <v/>
      </c>
      <c r="K75" s="32" t="str">
        <f t="shared" si="1"/>
        <v/>
      </c>
      <c r="L75" s="11" t="str">
        <f t="shared" si="0"/>
        <v/>
      </c>
      <c r="M75" s="32" t="str">
        <f t="shared" si="2"/>
        <v/>
      </c>
      <c r="N75" s="33" t="str">
        <f t="shared" si="3"/>
        <v/>
      </c>
      <c r="O75" s="44" t="b">
        <f t="shared" si="4"/>
        <v>0</v>
      </c>
    </row>
    <row r="76" spans="2:15">
      <c r="B76" s="72" t="str">
        <f>'אמצעי הנגשה'!B79</f>
        <v/>
      </c>
      <c r="C76" s="31" t="str">
        <f>'אמצעי הנגשה'!C79</f>
        <v/>
      </c>
      <c r="D76" s="32" t="str">
        <f>'מספר ספרים חדשים'!G79</f>
        <v/>
      </c>
      <c r="E76" s="32" t="str">
        <f>'מספר מנויים פעילים'!G79</f>
        <v/>
      </c>
      <c r="F76" s="32" t="str">
        <f>'מספר השאלות'!G79</f>
        <v/>
      </c>
      <c r="G76" s="32" t="str">
        <f>'מספר ספרים מונגשים במלאי'!G79</f>
        <v/>
      </c>
      <c r="H76" s="32" t="str">
        <f>'ספרים בשפות זרות'!I79</f>
        <v/>
      </c>
      <c r="I76" s="32" t="str">
        <f>'השאלה זמינה'!I79</f>
        <v/>
      </c>
      <c r="J76" s="32" t="str">
        <f>'אמצעי הנגשה'!J79</f>
        <v/>
      </c>
      <c r="K76" s="32" t="str">
        <f t="shared" si="1"/>
        <v/>
      </c>
      <c r="L76" s="11" t="str">
        <f t="shared" si="0"/>
        <v/>
      </c>
      <c r="M76" s="32" t="str">
        <f t="shared" si="2"/>
        <v/>
      </c>
      <c r="N76" s="33" t="str">
        <f t="shared" si="3"/>
        <v/>
      </c>
      <c r="O76" s="44" t="b">
        <f t="shared" si="4"/>
        <v>0</v>
      </c>
    </row>
  </sheetData>
  <sheetProtection algorithmName="SHA-512" hashValue="IaBu5qmwaJev1DKubxunt3OA7ooNAEplfNb5r2BO1gyMv8cooFRqmM5U4Gkndg1eDkVNqSxcjtiI/89DyHeyCg==" saltValue="WoVDqI8DIndhumAA6MpyIg==" spinCount="100000" sheet="1" scenarios="1" formatColumns="0" formatRows="0"/>
  <mergeCells count="7">
    <mergeCell ref="B14:N14"/>
    <mergeCell ref="B15:B16"/>
    <mergeCell ref="C15:C16"/>
    <mergeCell ref="K15:K16"/>
    <mergeCell ref="N15:N16"/>
    <mergeCell ref="M15:M16"/>
    <mergeCell ref="L15:L16"/>
  </mergeCells>
  <conditionalFormatting sqref="B17:B76">
    <cfRule type="containsErrors" dxfId="46" priority="1">
      <formula>ISERROR(B17)</formula>
    </cfRule>
  </conditionalFormatting>
  <conditionalFormatting sqref="B17:J76">
    <cfRule type="notContainsBlanks" dxfId="45" priority="11">
      <formula>LEN(TRIM(B17))&gt;0</formula>
    </cfRule>
  </conditionalFormatting>
  <conditionalFormatting sqref="C17:K76">
    <cfRule type="containsErrors" dxfId="44" priority="7">
      <formula>ISERROR(C17)</formula>
    </cfRule>
  </conditionalFormatting>
  <conditionalFormatting sqref="D38:J76">
    <cfRule type="containsText" dxfId="43" priority="22" operator="containsText" text="הזנה שגויה">
      <formula>NOT(ISERROR(SEARCH("הזנה שגויה",D38)))</formula>
    </cfRule>
    <cfRule type="expression" dxfId="42" priority="23">
      <formula>ISERROR(D38)</formula>
    </cfRule>
  </conditionalFormatting>
  <conditionalFormatting sqref="K17:K76">
    <cfRule type="notContainsBlanks" dxfId="41" priority="60">
      <formula>LEN(TRIM(K17))&gt;0</formula>
    </cfRule>
  </conditionalFormatting>
  <conditionalFormatting sqref="L17:L76">
    <cfRule type="containsText" dxfId="40" priority="16" operator="containsText" text="הזנה שגויה">
      <formula>NOT(ISERROR(SEARCH("הזנה שגויה",L17)))</formula>
    </cfRule>
    <cfRule type="expression" dxfId="39" priority="17">
      <formula>ISERROR(L17)</formula>
    </cfRule>
  </conditionalFormatting>
  <conditionalFormatting sqref="M17:N76">
    <cfRule type="containsErrors" dxfId="38" priority="3">
      <formula>ISERROR(M17)</formula>
    </cfRule>
    <cfRule type="notContainsBlanks" dxfId="37" priority="4">
      <formula>LEN(TRIM(M17))&gt;0</formula>
    </cfRule>
  </conditionalFormatting>
  <pageMargins left="0.70866141732283472" right="0.70866141732283472" top="0.74803149606299213" bottom="0.74803149606299213" header="0.31496062992125984" footer="0.31496062992125984"/>
  <pageSetup paperSize="9" scale="39" fitToHeight="0" orientation="landscape" r:id="rId1"/>
  <headerFooter>
    <oddFooter>&amp;C&amp;"David,מודגש"א. חפץ ושות'
ייעוץ כלכלי</oddFooter>
  </headerFooter>
  <rowBreaks count="1" manualBreakCount="1">
    <brk id="41" min="1"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tabColor theme="8" tint="-0.249977111117893"/>
    <pageSetUpPr fitToPage="1"/>
  </sheetPr>
  <dimension ref="A2:V78"/>
  <sheetViews>
    <sheetView rightToLeft="1" view="pageBreakPreview" zoomScale="85" zoomScaleNormal="100" zoomScaleSheetLayoutView="85" workbookViewId="0">
      <pane xSplit="3" ySplit="16" topLeftCell="D17" activePane="bottomRight" state="frozen"/>
      <selection activeCell="K33" sqref="K33"/>
      <selection pane="topRight" activeCell="K33" sqref="K33"/>
      <selection pane="bottomLeft" activeCell="K33" sqref="K33"/>
      <selection pane="bottomRight" activeCell="D28" sqref="D28"/>
    </sheetView>
  </sheetViews>
  <sheetFormatPr defaultColWidth="9.1796875" defaultRowHeight="15.5"/>
  <cols>
    <col min="1" max="1" width="10" style="101" bestFit="1" customWidth="1"/>
    <col min="2" max="2" width="14.81640625" style="101" customWidth="1"/>
    <col min="3" max="3" width="39.26953125" style="101" bestFit="1" customWidth="1"/>
    <col min="4" max="8" width="27.453125" style="101" customWidth="1"/>
    <col min="9" max="20" width="27.453125" style="101" hidden="1" customWidth="1"/>
    <col min="21" max="21" width="28.26953125" style="101" customWidth="1"/>
    <col min="22" max="22" width="16.26953125" style="101" customWidth="1"/>
    <col min="23" max="16384" width="9.1796875" style="101"/>
  </cols>
  <sheetData>
    <row r="2" spans="2:22" ht="20.5">
      <c r="B2" s="30" t="str">
        <f>פרמטרים!B9</f>
        <v>שנת תקציב</v>
      </c>
      <c r="C2" s="7">
        <f>פרמטרים!C9</f>
        <v>2025</v>
      </c>
    </row>
    <row r="3" spans="2:22" ht="20.5">
      <c r="B3" s="30" t="str">
        <f>פרמטרים!B10</f>
        <v xml:space="preserve">גובה תמיכה </v>
      </c>
      <c r="C3" s="9">
        <f>פרמטרים!C10</f>
        <v>6500000</v>
      </c>
    </row>
    <row r="4" spans="2:22" hidden="1"/>
    <row r="5" spans="2:22" hidden="1"/>
    <row r="6" spans="2:22" hidden="1"/>
    <row r="7" spans="2:22" hidden="1"/>
    <row r="8" spans="2:22" hidden="1"/>
    <row r="9" spans="2:22" hidden="1"/>
    <row r="10" spans="2:22" hidden="1"/>
    <row r="11" spans="2:22" hidden="1"/>
    <row r="12" spans="2:22" hidden="1"/>
    <row r="13" spans="2:22" hidden="1"/>
    <row r="14" spans="2:22" ht="16" thickBot="1"/>
    <row r="15" spans="2:22" s="102" customFormat="1" ht="15.75" customHeight="1" thickBot="1">
      <c r="B15" s="216" t="s">
        <v>1</v>
      </c>
      <c r="C15" s="218" t="s">
        <v>2</v>
      </c>
      <c r="D15" s="220" t="s">
        <v>103</v>
      </c>
      <c r="E15" s="221"/>
      <c r="F15" s="221"/>
      <c r="G15" s="221"/>
      <c r="H15" s="221"/>
      <c r="I15" s="221"/>
      <c r="J15" s="221"/>
      <c r="K15" s="221"/>
      <c r="L15" s="221"/>
      <c r="M15" s="221"/>
      <c r="N15" s="221"/>
      <c r="O15" s="221"/>
      <c r="P15" s="221"/>
      <c r="Q15" s="221"/>
      <c r="R15" s="221"/>
      <c r="S15" s="221"/>
      <c r="T15" s="221"/>
      <c r="U15" s="221"/>
      <c r="V15" s="222"/>
    </row>
    <row r="16" spans="2:22" s="102" customFormat="1" ht="54" customHeight="1" thickBot="1">
      <c r="B16" s="217"/>
      <c r="C16" s="219"/>
      <c r="D16" s="116" t="s">
        <v>104</v>
      </c>
      <c r="E16" s="116" t="s">
        <v>120</v>
      </c>
      <c r="F16" s="116" t="s">
        <v>105</v>
      </c>
      <c r="G16" s="116" t="s">
        <v>106</v>
      </c>
      <c r="H16" s="116" t="s">
        <v>107</v>
      </c>
      <c r="I16" s="117" t="s">
        <v>108</v>
      </c>
      <c r="J16" s="117" t="s">
        <v>109</v>
      </c>
      <c r="K16" s="117" t="s">
        <v>110</v>
      </c>
      <c r="L16" s="117" t="s">
        <v>111</v>
      </c>
      <c r="M16" s="117" t="s">
        <v>112</v>
      </c>
      <c r="N16" s="117" t="s">
        <v>113</v>
      </c>
      <c r="O16" s="117" t="s">
        <v>114</v>
      </c>
      <c r="P16" s="117" t="s">
        <v>115</v>
      </c>
      <c r="Q16" s="117" t="s">
        <v>116</v>
      </c>
      <c r="R16" s="117" t="s">
        <v>117</v>
      </c>
      <c r="S16" s="117" t="s">
        <v>118</v>
      </c>
      <c r="T16" s="117" t="s">
        <v>119</v>
      </c>
      <c r="U16" s="116" t="s">
        <v>100</v>
      </c>
      <c r="V16" s="116" t="s">
        <v>11</v>
      </c>
    </row>
    <row r="17" spans="1:22" s="102" customFormat="1" ht="20.5">
      <c r="A17" s="103"/>
      <c r="B17" s="110">
        <f>'תחשיב בסיסי'!B17</f>
        <v>1</v>
      </c>
      <c r="C17" s="110" t="str">
        <f>'תחשיב בסיסי'!C17</f>
        <v>הספריה  המרכזית לעיוורים</v>
      </c>
      <c r="D17" s="100">
        <v>5000000</v>
      </c>
      <c r="E17" s="111">
        <f>IF(D17="","",'תחשיב בסיסי'!N17)</f>
        <v>4876047.9358102027</v>
      </c>
      <c r="F17" s="112">
        <f>IF(C17="","",IF(E17&gt;$D17,1,0))</f>
        <v>0</v>
      </c>
      <c r="G17" s="111">
        <f>IF($C17="","",MIN(D17:E17))</f>
        <v>4876047.9358102027</v>
      </c>
      <c r="H17" s="111">
        <f t="shared" ref="H17:H48" si="0">IF($C17="","",IF(F17=1,G17,G17/SUMIF(F$17:F$76,0,G$17:G$76)*($C$3-SUMIF(F$17:F$76,1,G$17:G$76))))</f>
        <v>4876047.9358102027</v>
      </c>
      <c r="I17" s="113">
        <f>IF(OR(H17&gt;$D17,$F17=1),1,0)</f>
        <v>0</v>
      </c>
      <c r="J17" s="114">
        <f>IF($C17="","",MIN(H17,$D17))</f>
        <v>4876047.9358102027</v>
      </c>
      <c r="K17" s="114">
        <f t="shared" ref="K17:K48" si="1">IF($C17="","",IF(I17=1,J17,J17/SUMIF(I$17:I$76,0,J$17:J$76)*($C$3-SUMIF(I$17:I$76,1,J$17:J$76))))</f>
        <v>4876047.9358102027</v>
      </c>
      <c r="L17" s="113">
        <f>IF(OR(K17&gt;$D17,$F17=1,$I17=1),1,0)</f>
        <v>0</v>
      </c>
      <c r="M17" s="114">
        <f>IF($C17="","",MIN(K17,$D17))</f>
        <v>4876047.9358102027</v>
      </c>
      <c r="N17" s="114">
        <f t="shared" ref="N17:N48" si="2">IF($C17="","",IF(L17=1,M17,M17/SUMIF(L$17:L$76,0,M$17:M$76)*($C$3-SUMIF(L$17:L$76,1,M$17:M$76))))</f>
        <v>4876047.9358102027</v>
      </c>
      <c r="O17" s="113">
        <f>IF(OR(N17&gt;$D17,$F17=1,$I17=1,$L17=1),1,0)</f>
        <v>0</v>
      </c>
      <c r="P17" s="114">
        <f>IF($C17="","",MIN(N17,$D17))</f>
        <v>4876047.9358102027</v>
      </c>
      <c r="Q17" s="114">
        <f t="shared" ref="Q17:Q48" si="3">IF($C17="","",IF(O17=1,P17,P17/SUMIF(O$17:O$76,0,P$17:P$76)*($C$3-SUMIF(O$17:O$76,1,P$17:P$76))))</f>
        <v>4876047.9358102027</v>
      </c>
      <c r="R17" s="113">
        <f>IF(OR(Q17&gt;$D17,$F17=1,$I17=1,$L17=1,$O17=1),1,0)</f>
        <v>0</v>
      </c>
      <c r="S17" s="114">
        <f>IF($C17="","",MIN(Q17,$D17))</f>
        <v>4876047.9358102027</v>
      </c>
      <c r="T17" s="114">
        <f t="shared" ref="T17:T48" si="4">IF($C17="","",IF(R17=1,S17,S17/SUMIF(R$17:R$76,0,S$17:S$76)*($C$3-SUMIF(R$17:R$76,1,S$17:S$76))))</f>
        <v>4876047.9358102027</v>
      </c>
      <c r="U17" s="111">
        <f>T17</f>
        <v>4876047.9358102027</v>
      </c>
      <c r="V17" s="115">
        <f>IF(C17="","",IFERROR(U17/SUMIF($U$17:$U$76,"&lt;&gt;#DIV/0!"),0))</f>
        <v>0.75016122089387738</v>
      </c>
    </row>
    <row r="18" spans="1:22" s="102" customFormat="1" ht="20.5">
      <c r="A18" s="103"/>
      <c r="B18" s="110">
        <f>'תחשיב בסיסי'!B18</f>
        <v>2</v>
      </c>
      <c r="C18" s="110" t="str">
        <f>'תחשיב בסיסי'!C18</f>
        <v>מסיל"ה</v>
      </c>
      <c r="D18" s="100">
        <v>420000</v>
      </c>
      <c r="E18" s="33">
        <f>IF(D18="","",'תחשיב בסיסי'!N18)</f>
        <v>246306.35414178754</v>
      </c>
      <c r="F18" s="78">
        <f t="shared" ref="F18:F76" si="5">IF(C18="","",IF(E18&gt;$D18,1,0))</f>
        <v>0</v>
      </c>
      <c r="G18" s="33">
        <f t="shared" ref="G18:G76" si="6">IF($C18="","",MIN(D18:E18))</f>
        <v>246306.35414178754</v>
      </c>
      <c r="H18" s="33">
        <f t="shared" si="0"/>
        <v>246306.35414178754</v>
      </c>
      <c r="I18" s="105">
        <f t="shared" ref="I18:I76" si="7">IF(OR(H18&gt;$D18,$F18=1),1,0)</f>
        <v>0</v>
      </c>
      <c r="J18" s="104">
        <f t="shared" ref="J18:J76" si="8">IF($C18="","",MIN(H18,$D18))</f>
        <v>246306.35414178754</v>
      </c>
      <c r="K18" s="104">
        <f t="shared" si="1"/>
        <v>246306.35414178754</v>
      </c>
      <c r="L18" s="105">
        <f t="shared" ref="L18:L76" si="9">IF(OR(K18&gt;$D18,$F18=1,$I18=1),1,0)</f>
        <v>0</v>
      </c>
      <c r="M18" s="104">
        <f t="shared" ref="M18:M76" si="10">IF($C18="","",MIN(K18,$D18))</f>
        <v>246306.35414178754</v>
      </c>
      <c r="N18" s="104">
        <f t="shared" si="2"/>
        <v>246306.35414178754</v>
      </c>
      <c r="O18" s="105">
        <f t="shared" ref="O18:O76" si="11">IF(OR(N18&gt;$D18,$F18=1,$I18=1,$L18=1),1,0)</f>
        <v>0</v>
      </c>
      <c r="P18" s="104">
        <f t="shared" ref="P18:P76" si="12">IF($C18="","",MIN(N18,$D18))</f>
        <v>246306.35414178754</v>
      </c>
      <c r="Q18" s="104">
        <f t="shared" si="3"/>
        <v>246306.35414178754</v>
      </c>
      <c r="R18" s="105">
        <f t="shared" ref="R18:R76" si="13">IF(OR(Q18&gt;$D18,$F18=1,$I18=1,$L18=1,$O18=1),1,0)</f>
        <v>0</v>
      </c>
      <c r="S18" s="104">
        <f t="shared" ref="S18:S76" si="14">IF($C18="","",MIN(Q18,$D18))</f>
        <v>246306.35414178754</v>
      </c>
      <c r="T18" s="104">
        <f t="shared" si="4"/>
        <v>246306.35414178754</v>
      </c>
      <c r="U18" s="33">
        <f t="shared" ref="U18:U76" si="15">T18</f>
        <v>246306.35414178754</v>
      </c>
      <c r="V18" s="32">
        <f t="shared" ref="V18:V76" si="16">IF(C18="","",IFERROR(U18/SUMIF($U$17:$U$76,"&lt;&gt;#DIV/0!"),0))</f>
        <v>3.7893285252582697E-2</v>
      </c>
    </row>
    <row r="19" spans="1:22" s="102" customFormat="1" ht="20.5">
      <c r="A19" s="103"/>
      <c r="B19" s="110">
        <f>'תחשיב בסיסי'!B19</f>
        <v>3</v>
      </c>
      <c r="C19" s="110" t="str">
        <f>'תחשיב בסיסי'!C19</f>
        <v>עמותת עלה</v>
      </c>
      <c r="D19" s="100">
        <v>514000</v>
      </c>
      <c r="E19" s="33">
        <f>IF(D19="","",'תחשיב בסיסי'!N19)</f>
        <v>509745.14647013473</v>
      </c>
      <c r="F19" s="78">
        <f t="shared" si="5"/>
        <v>0</v>
      </c>
      <c r="G19" s="33">
        <f t="shared" si="6"/>
        <v>509745.14647013473</v>
      </c>
      <c r="H19" s="33">
        <f t="shared" si="0"/>
        <v>509745.14647013473</v>
      </c>
      <c r="I19" s="105">
        <f t="shared" si="7"/>
        <v>0</v>
      </c>
      <c r="J19" s="104">
        <f t="shared" si="8"/>
        <v>509745.14647013473</v>
      </c>
      <c r="K19" s="104">
        <f t="shared" si="1"/>
        <v>509745.14647013473</v>
      </c>
      <c r="L19" s="105">
        <f t="shared" si="9"/>
        <v>0</v>
      </c>
      <c r="M19" s="104">
        <f t="shared" si="10"/>
        <v>509745.14647013473</v>
      </c>
      <c r="N19" s="104">
        <f t="shared" si="2"/>
        <v>509745.14647013473</v>
      </c>
      <c r="O19" s="105">
        <f t="shared" si="11"/>
        <v>0</v>
      </c>
      <c r="P19" s="104">
        <f t="shared" si="12"/>
        <v>509745.14647013473</v>
      </c>
      <c r="Q19" s="104">
        <f t="shared" si="3"/>
        <v>509745.14647013473</v>
      </c>
      <c r="R19" s="105">
        <f t="shared" si="13"/>
        <v>0</v>
      </c>
      <c r="S19" s="104">
        <f t="shared" si="14"/>
        <v>509745.14647013473</v>
      </c>
      <c r="T19" s="104">
        <f t="shared" si="4"/>
        <v>509745.14647013473</v>
      </c>
      <c r="U19" s="33">
        <f t="shared" si="15"/>
        <v>509745.14647013473</v>
      </c>
      <c r="V19" s="32">
        <f t="shared" si="16"/>
        <v>7.8422330226174577E-2</v>
      </c>
    </row>
    <row r="20" spans="1:22" s="102" customFormat="1" ht="20.5">
      <c r="A20" s="103"/>
      <c r="B20" s="110">
        <f>'תחשיב בסיסי'!B20</f>
        <v>4</v>
      </c>
      <c r="C20" s="110" t="str">
        <f>'תחשיב בסיסי'!C20</f>
        <v>עמותת אלמנארה</v>
      </c>
      <c r="D20" s="100">
        <v>2072743</v>
      </c>
      <c r="E20" s="33">
        <f>IF(D20="","",'תחשיב בסיסי'!N20)</f>
        <v>867900.5635778741</v>
      </c>
      <c r="F20" s="78">
        <f t="shared" si="5"/>
        <v>0</v>
      </c>
      <c r="G20" s="33">
        <f t="shared" si="6"/>
        <v>867900.5635778741</v>
      </c>
      <c r="H20" s="33">
        <f t="shared" si="0"/>
        <v>867900.5635778741</v>
      </c>
      <c r="I20" s="105">
        <f t="shared" si="7"/>
        <v>0</v>
      </c>
      <c r="J20" s="104">
        <f t="shared" si="8"/>
        <v>867900.5635778741</v>
      </c>
      <c r="K20" s="104">
        <f t="shared" si="1"/>
        <v>867900.5635778741</v>
      </c>
      <c r="L20" s="105">
        <f t="shared" si="9"/>
        <v>0</v>
      </c>
      <c r="M20" s="104">
        <f t="shared" si="10"/>
        <v>867900.5635778741</v>
      </c>
      <c r="N20" s="104">
        <f t="shared" si="2"/>
        <v>867900.5635778741</v>
      </c>
      <c r="O20" s="105">
        <f t="shared" si="11"/>
        <v>0</v>
      </c>
      <c r="P20" s="104">
        <f t="shared" si="12"/>
        <v>867900.5635778741</v>
      </c>
      <c r="Q20" s="104">
        <f t="shared" si="3"/>
        <v>867900.5635778741</v>
      </c>
      <c r="R20" s="105">
        <f t="shared" si="13"/>
        <v>0</v>
      </c>
      <c r="S20" s="104">
        <f t="shared" si="14"/>
        <v>867900.5635778741</v>
      </c>
      <c r="T20" s="104">
        <f t="shared" si="4"/>
        <v>867900.5635778741</v>
      </c>
      <c r="U20" s="33">
        <f t="shared" si="15"/>
        <v>867900.5635778741</v>
      </c>
      <c r="V20" s="32">
        <f t="shared" si="16"/>
        <v>0.13352316362736524</v>
      </c>
    </row>
    <row r="21" spans="1:22" s="102" customFormat="1" ht="20.5">
      <c r="A21" s="103"/>
      <c r="B21" s="110" t="str">
        <f>'תחשיב בסיסי'!B21</f>
        <v/>
      </c>
      <c r="C21" s="110" t="str">
        <f>'תחשיב בסיסי'!C21</f>
        <v/>
      </c>
      <c r="D21" s="100"/>
      <c r="E21" s="33" t="str">
        <f>IF(D21="","",'תחשיב בסיסי'!N21)</f>
        <v/>
      </c>
      <c r="F21" s="78" t="str">
        <f t="shared" si="5"/>
        <v/>
      </c>
      <c r="G21" s="33" t="str">
        <f t="shared" si="6"/>
        <v/>
      </c>
      <c r="H21" s="33" t="str">
        <f t="shared" si="0"/>
        <v/>
      </c>
      <c r="I21" s="105">
        <f t="shared" si="7"/>
        <v>0</v>
      </c>
      <c r="J21" s="104" t="str">
        <f t="shared" si="8"/>
        <v/>
      </c>
      <c r="K21" s="104" t="str">
        <f t="shared" si="1"/>
        <v/>
      </c>
      <c r="L21" s="105">
        <f t="shared" si="9"/>
        <v>0</v>
      </c>
      <c r="M21" s="104" t="str">
        <f t="shared" si="10"/>
        <v/>
      </c>
      <c r="N21" s="104" t="str">
        <f t="shared" si="2"/>
        <v/>
      </c>
      <c r="O21" s="105">
        <f t="shared" si="11"/>
        <v>0</v>
      </c>
      <c r="P21" s="104" t="str">
        <f t="shared" si="12"/>
        <v/>
      </c>
      <c r="Q21" s="104" t="str">
        <f t="shared" si="3"/>
        <v/>
      </c>
      <c r="R21" s="105">
        <f t="shared" si="13"/>
        <v>0</v>
      </c>
      <c r="S21" s="104" t="str">
        <f t="shared" si="14"/>
        <v/>
      </c>
      <c r="T21" s="104" t="str">
        <f t="shared" si="4"/>
        <v/>
      </c>
      <c r="U21" s="33" t="str">
        <f t="shared" si="15"/>
        <v/>
      </c>
      <c r="V21" s="32" t="str">
        <f t="shared" si="16"/>
        <v/>
      </c>
    </row>
    <row r="22" spans="1:22" ht="20.5">
      <c r="A22" s="103"/>
      <c r="B22" s="110" t="str">
        <f>'תחשיב בסיסי'!B22</f>
        <v/>
      </c>
      <c r="C22" s="110" t="str">
        <f>'תחשיב בסיסי'!C22</f>
        <v/>
      </c>
      <c r="D22" s="100"/>
      <c r="E22" s="33" t="str">
        <f>IF(D22="","",'תחשיב בסיסי'!N22)</f>
        <v/>
      </c>
      <c r="F22" s="78" t="str">
        <f t="shared" si="5"/>
        <v/>
      </c>
      <c r="G22" s="33" t="str">
        <f t="shared" si="6"/>
        <v/>
      </c>
      <c r="H22" s="33" t="str">
        <f t="shared" si="0"/>
        <v/>
      </c>
      <c r="I22" s="105">
        <f t="shared" si="7"/>
        <v>0</v>
      </c>
      <c r="J22" s="104" t="str">
        <f t="shared" si="8"/>
        <v/>
      </c>
      <c r="K22" s="104" t="str">
        <f t="shared" si="1"/>
        <v/>
      </c>
      <c r="L22" s="105">
        <f t="shared" si="9"/>
        <v>0</v>
      </c>
      <c r="M22" s="104" t="str">
        <f t="shared" si="10"/>
        <v/>
      </c>
      <c r="N22" s="104" t="str">
        <f t="shared" si="2"/>
        <v/>
      </c>
      <c r="O22" s="105">
        <f t="shared" si="11"/>
        <v>0</v>
      </c>
      <c r="P22" s="104" t="str">
        <f t="shared" si="12"/>
        <v/>
      </c>
      <c r="Q22" s="104" t="str">
        <f t="shared" si="3"/>
        <v/>
      </c>
      <c r="R22" s="105">
        <f t="shared" si="13"/>
        <v>0</v>
      </c>
      <c r="S22" s="104" t="str">
        <f t="shared" si="14"/>
        <v/>
      </c>
      <c r="T22" s="104" t="str">
        <f t="shared" si="4"/>
        <v/>
      </c>
      <c r="U22" s="33" t="str">
        <f t="shared" si="15"/>
        <v/>
      </c>
      <c r="V22" s="32" t="str">
        <f t="shared" si="16"/>
        <v/>
      </c>
    </row>
    <row r="23" spans="1:22" ht="20.5">
      <c r="A23" s="103"/>
      <c r="B23" s="110" t="str">
        <f>'תחשיב בסיסי'!B23</f>
        <v/>
      </c>
      <c r="C23" s="110" t="str">
        <f>'תחשיב בסיסי'!C23</f>
        <v/>
      </c>
      <c r="D23" s="100"/>
      <c r="E23" s="33" t="str">
        <f>IF(D23="","",'תחשיב בסיסי'!N23)</f>
        <v/>
      </c>
      <c r="F23" s="78" t="str">
        <f t="shared" si="5"/>
        <v/>
      </c>
      <c r="G23" s="33" t="str">
        <f t="shared" si="6"/>
        <v/>
      </c>
      <c r="H23" s="33" t="str">
        <f t="shared" si="0"/>
        <v/>
      </c>
      <c r="I23" s="105">
        <f t="shared" si="7"/>
        <v>0</v>
      </c>
      <c r="J23" s="104" t="str">
        <f t="shared" si="8"/>
        <v/>
      </c>
      <c r="K23" s="104" t="str">
        <f t="shared" si="1"/>
        <v/>
      </c>
      <c r="L23" s="105">
        <f t="shared" si="9"/>
        <v>0</v>
      </c>
      <c r="M23" s="104" t="str">
        <f t="shared" si="10"/>
        <v/>
      </c>
      <c r="N23" s="104" t="str">
        <f t="shared" si="2"/>
        <v/>
      </c>
      <c r="O23" s="105">
        <f t="shared" si="11"/>
        <v>0</v>
      </c>
      <c r="P23" s="104" t="str">
        <f t="shared" si="12"/>
        <v/>
      </c>
      <c r="Q23" s="104" t="str">
        <f t="shared" si="3"/>
        <v/>
      </c>
      <c r="R23" s="105">
        <f t="shared" si="13"/>
        <v>0</v>
      </c>
      <c r="S23" s="104" t="str">
        <f t="shared" si="14"/>
        <v/>
      </c>
      <c r="T23" s="104" t="str">
        <f t="shared" si="4"/>
        <v/>
      </c>
      <c r="U23" s="33" t="str">
        <f t="shared" si="15"/>
        <v/>
      </c>
      <c r="V23" s="32" t="str">
        <f t="shared" si="16"/>
        <v/>
      </c>
    </row>
    <row r="24" spans="1:22" ht="20.5">
      <c r="A24" s="103"/>
      <c r="B24" s="110" t="str">
        <f>'תחשיב בסיסי'!B24</f>
        <v/>
      </c>
      <c r="C24" s="110" t="str">
        <f>'תחשיב בסיסי'!C24</f>
        <v/>
      </c>
      <c r="D24" s="100"/>
      <c r="E24" s="33" t="str">
        <f>IF(D24="","",'תחשיב בסיסי'!N24)</f>
        <v/>
      </c>
      <c r="F24" s="78" t="str">
        <f t="shared" si="5"/>
        <v/>
      </c>
      <c r="G24" s="33" t="str">
        <f t="shared" si="6"/>
        <v/>
      </c>
      <c r="H24" s="33" t="str">
        <f t="shared" si="0"/>
        <v/>
      </c>
      <c r="I24" s="105">
        <f t="shared" si="7"/>
        <v>0</v>
      </c>
      <c r="J24" s="104" t="str">
        <f t="shared" si="8"/>
        <v/>
      </c>
      <c r="K24" s="104" t="str">
        <f t="shared" si="1"/>
        <v/>
      </c>
      <c r="L24" s="105">
        <f t="shared" si="9"/>
        <v>0</v>
      </c>
      <c r="M24" s="104" t="str">
        <f t="shared" si="10"/>
        <v/>
      </c>
      <c r="N24" s="104" t="str">
        <f t="shared" si="2"/>
        <v/>
      </c>
      <c r="O24" s="105">
        <f t="shared" si="11"/>
        <v>0</v>
      </c>
      <c r="P24" s="104" t="str">
        <f t="shared" si="12"/>
        <v/>
      </c>
      <c r="Q24" s="104" t="str">
        <f t="shared" si="3"/>
        <v/>
      </c>
      <c r="R24" s="105">
        <f t="shared" si="13"/>
        <v>0</v>
      </c>
      <c r="S24" s="104" t="str">
        <f t="shared" si="14"/>
        <v/>
      </c>
      <c r="T24" s="104" t="str">
        <f t="shared" si="4"/>
        <v/>
      </c>
      <c r="U24" s="33" t="str">
        <f t="shared" si="15"/>
        <v/>
      </c>
      <c r="V24" s="32" t="str">
        <f t="shared" si="16"/>
        <v/>
      </c>
    </row>
    <row r="25" spans="1:22" ht="20.5">
      <c r="A25" s="103"/>
      <c r="B25" s="110" t="str">
        <f>'תחשיב בסיסי'!B25</f>
        <v/>
      </c>
      <c r="C25" s="110" t="str">
        <f>'תחשיב בסיסי'!C25</f>
        <v/>
      </c>
      <c r="D25" s="100"/>
      <c r="E25" s="33" t="str">
        <f>IF(D25="","",'תחשיב בסיסי'!N25)</f>
        <v/>
      </c>
      <c r="F25" s="78" t="str">
        <f t="shared" si="5"/>
        <v/>
      </c>
      <c r="G25" s="33" t="str">
        <f t="shared" si="6"/>
        <v/>
      </c>
      <c r="H25" s="33" t="str">
        <f t="shared" si="0"/>
        <v/>
      </c>
      <c r="I25" s="105">
        <f t="shared" si="7"/>
        <v>0</v>
      </c>
      <c r="J25" s="104" t="str">
        <f t="shared" si="8"/>
        <v/>
      </c>
      <c r="K25" s="104" t="str">
        <f t="shared" si="1"/>
        <v/>
      </c>
      <c r="L25" s="105">
        <f t="shared" si="9"/>
        <v>0</v>
      </c>
      <c r="M25" s="104" t="str">
        <f t="shared" si="10"/>
        <v/>
      </c>
      <c r="N25" s="104" t="str">
        <f t="shared" si="2"/>
        <v/>
      </c>
      <c r="O25" s="105">
        <f t="shared" si="11"/>
        <v>0</v>
      </c>
      <c r="P25" s="104" t="str">
        <f t="shared" si="12"/>
        <v/>
      </c>
      <c r="Q25" s="104" t="str">
        <f t="shared" si="3"/>
        <v/>
      </c>
      <c r="R25" s="105">
        <f t="shared" si="13"/>
        <v>0</v>
      </c>
      <c r="S25" s="104" t="str">
        <f t="shared" si="14"/>
        <v/>
      </c>
      <c r="T25" s="104" t="str">
        <f t="shared" si="4"/>
        <v/>
      </c>
      <c r="U25" s="33" t="str">
        <f t="shared" si="15"/>
        <v/>
      </c>
      <c r="V25" s="32" t="str">
        <f t="shared" si="16"/>
        <v/>
      </c>
    </row>
    <row r="26" spans="1:22" ht="20.5">
      <c r="A26" s="103"/>
      <c r="B26" s="110" t="str">
        <f>'תחשיב בסיסי'!B26</f>
        <v/>
      </c>
      <c r="C26" s="110" t="str">
        <f>'תחשיב בסיסי'!C26</f>
        <v/>
      </c>
      <c r="D26" s="100"/>
      <c r="E26" s="33" t="str">
        <f>IF(D26="","",'תחשיב בסיסי'!N26)</f>
        <v/>
      </c>
      <c r="F26" s="78" t="str">
        <f t="shared" si="5"/>
        <v/>
      </c>
      <c r="G26" s="33" t="str">
        <f t="shared" si="6"/>
        <v/>
      </c>
      <c r="H26" s="33" t="str">
        <f t="shared" si="0"/>
        <v/>
      </c>
      <c r="I26" s="105">
        <f t="shared" si="7"/>
        <v>0</v>
      </c>
      <c r="J26" s="104" t="str">
        <f t="shared" si="8"/>
        <v/>
      </c>
      <c r="K26" s="104" t="str">
        <f t="shared" si="1"/>
        <v/>
      </c>
      <c r="L26" s="105">
        <f t="shared" si="9"/>
        <v>0</v>
      </c>
      <c r="M26" s="104" t="str">
        <f t="shared" si="10"/>
        <v/>
      </c>
      <c r="N26" s="104" t="str">
        <f t="shared" si="2"/>
        <v/>
      </c>
      <c r="O26" s="105">
        <f t="shared" si="11"/>
        <v>0</v>
      </c>
      <c r="P26" s="104" t="str">
        <f t="shared" si="12"/>
        <v/>
      </c>
      <c r="Q26" s="104" t="str">
        <f t="shared" si="3"/>
        <v/>
      </c>
      <c r="R26" s="105">
        <f t="shared" si="13"/>
        <v>0</v>
      </c>
      <c r="S26" s="104" t="str">
        <f t="shared" si="14"/>
        <v/>
      </c>
      <c r="T26" s="104" t="str">
        <f t="shared" si="4"/>
        <v/>
      </c>
      <c r="U26" s="33" t="str">
        <f t="shared" si="15"/>
        <v/>
      </c>
      <c r="V26" s="32" t="str">
        <f t="shared" si="16"/>
        <v/>
      </c>
    </row>
    <row r="27" spans="1:22" ht="20.5">
      <c r="A27" s="103"/>
      <c r="B27" s="110" t="str">
        <f>'תחשיב בסיסי'!B27</f>
        <v/>
      </c>
      <c r="C27" s="110" t="str">
        <f>'תחשיב בסיסי'!C27</f>
        <v/>
      </c>
      <c r="D27" s="100"/>
      <c r="E27" s="33" t="str">
        <f>IF(D27="","",'תחשיב בסיסי'!N27)</f>
        <v/>
      </c>
      <c r="F27" s="78" t="str">
        <f t="shared" si="5"/>
        <v/>
      </c>
      <c r="G27" s="33" t="str">
        <f t="shared" si="6"/>
        <v/>
      </c>
      <c r="H27" s="33" t="str">
        <f t="shared" si="0"/>
        <v/>
      </c>
      <c r="I27" s="105">
        <f t="shared" si="7"/>
        <v>0</v>
      </c>
      <c r="J27" s="104" t="str">
        <f t="shared" si="8"/>
        <v/>
      </c>
      <c r="K27" s="104" t="str">
        <f t="shared" si="1"/>
        <v/>
      </c>
      <c r="L27" s="105">
        <f t="shared" si="9"/>
        <v>0</v>
      </c>
      <c r="M27" s="104" t="str">
        <f t="shared" si="10"/>
        <v/>
      </c>
      <c r="N27" s="104" t="str">
        <f t="shared" si="2"/>
        <v/>
      </c>
      <c r="O27" s="105">
        <f t="shared" si="11"/>
        <v>0</v>
      </c>
      <c r="P27" s="104" t="str">
        <f t="shared" si="12"/>
        <v/>
      </c>
      <c r="Q27" s="104" t="str">
        <f t="shared" si="3"/>
        <v/>
      </c>
      <c r="R27" s="105">
        <f t="shared" si="13"/>
        <v>0</v>
      </c>
      <c r="S27" s="104" t="str">
        <f t="shared" si="14"/>
        <v/>
      </c>
      <c r="T27" s="104" t="str">
        <f t="shared" si="4"/>
        <v/>
      </c>
      <c r="U27" s="33" t="str">
        <f t="shared" si="15"/>
        <v/>
      </c>
      <c r="V27" s="32" t="str">
        <f t="shared" si="16"/>
        <v/>
      </c>
    </row>
    <row r="28" spans="1:22" ht="20.5">
      <c r="A28" s="103"/>
      <c r="B28" s="110" t="str">
        <f>'תחשיב בסיסי'!B28</f>
        <v/>
      </c>
      <c r="C28" s="110" t="str">
        <f>'תחשיב בסיסי'!C28</f>
        <v/>
      </c>
      <c r="D28" s="100"/>
      <c r="E28" s="33" t="str">
        <f>IF(D28="","",'תחשיב בסיסי'!N28)</f>
        <v/>
      </c>
      <c r="F28" s="78" t="str">
        <f t="shared" si="5"/>
        <v/>
      </c>
      <c r="G28" s="33" t="str">
        <f t="shared" si="6"/>
        <v/>
      </c>
      <c r="H28" s="33" t="str">
        <f t="shared" si="0"/>
        <v/>
      </c>
      <c r="I28" s="105">
        <f t="shared" si="7"/>
        <v>0</v>
      </c>
      <c r="J28" s="104" t="str">
        <f t="shared" si="8"/>
        <v/>
      </c>
      <c r="K28" s="104" t="str">
        <f t="shared" si="1"/>
        <v/>
      </c>
      <c r="L28" s="105">
        <f t="shared" si="9"/>
        <v>0</v>
      </c>
      <c r="M28" s="104" t="str">
        <f t="shared" si="10"/>
        <v/>
      </c>
      <c r="N28" s="104" t="str">
        <f t="shared" si="2"/>
        <v/>
      </c>
      <c r="O28" s="105">
        <f t="shared" si="11"/>
        <v>0</v>
      </c>
      <c r="P28" s="104" t="str">
        <f t="shared" si="12"/>
        <v/>
      </c>
      <c r="Q28" s="104" t="str">
        <f t="shared" si="3"/>
        <v/>
      </c>
      <c r="R28" s="105">
        <f t="shared" si="13"/>
        <v>0</v>
      </c>
      <c r="S28" s="104" t="str">
        <f t="shared" si="14"/>
        <v/>
      </c>
      <c r="T28" s="104" t="str">
        <f t="shared" si="4"/>
        <v/>
      </c>
      <c r="U28" s="33" t="str">
        <f t="shared" si="15"/>
        <v/>
      </c>
      <c r="V28" s="32" t="str">
        <f t="shared" si="16"/>
        <v/>
      </c>
    </row>
    <row r="29" spans="1:22" ht="20.5">
      <c r="A29" s="103"/>
      <c r="B29" s="110" t="str">
        <f>'תחשיב בסיסי'!B29</f>
        <v/>
      </c>
      <c r="C29" s="110" t="str">
        <f>'תחשיב בסיסי'!C29</f>
        <v/>
      </c>
      <c r="D29" s="100"/>
      <c r="E29" s="33" t="str">
        <f>IF(D29="","",'תחשיב בסיסי'!N29)</f>
        <v/>
      </c>
      <c r="F29" s="78" t="str">
        <f t="shared" si="5"/>
        <v/>
      </c>
      <c r="G29" s="33" t="str">
        <f t="shared" si="6"/>
        <v/>
      </c>
      <c r="H29" s="33" t="str">
        <f t="shared" si="0"/>
        <v/>
      </c>
      <c r="I29" s="105">
        <f t="shared" si="7"/>
        <v>0</v>
      </c>
      <c r="J29" s="104" t="str">
        <f t="shared" si="8"/>
        <v/>
      </c>
      <c r="K29" s="104" t="str">
        <f t="shared" si="1"/>
        <v/>
      </c>
      <c r="L29" s="105">
        <f t="shared" si="9"/>
        <v>0</v>
      </c>
      <c r="M29" s="104" t="str">
        <f t="shared" si="10"/>
        <v/>
      </c>
      <c r="N29" s="104" t="str">
        <f t="shared" si="2"/>
        <v/>
      </c>
      <c r="O29" s="105">
        <f t="shared" si="11"/>
        <v>0</v>
      </c>
      <c r="P29" s="104" t="str">
        <f t="shared" si="12"/>
        <v/>
      </c>
      <c r="Q29" s="104" t="str">
        <f t="shared" si="3"/>
        <v/>
      </c>
      <c r="R29" s="105">
        <f t="shared" si="13"/>
        <v>0</v>
      </c>
      <c r="S29" s="104" t="str">
        <f t="shared" si="14"/>
        <v/>
      </c>
      <c r="T29" s="104" t="str">
        <f t="shared" si="4"/>
        <v/>
      </c>
      <c r="U29" s="33" t="str">
        <f t="shared" si="15"/>
        <v/>
      </c>
      <c r="V29" s="32" t="str">
        <f t="shared" si="16"/>
        <v/>
      </c>
    </row>
    <row r="30" spans="1:22" ht="20.5">
      <c r="A30" s="103"/>
      <c r="B30" s="110" t="str">
        <f>'תחשיב בסיסי'!B30</f>
        <v/>
      </c>
      <c r="C30" s="110" t="str">
        <f>'תחשיב בסיסי'!C30</f>
        <v/>
      </c>
      <c r="D30" s="100"/>
      <c r="E30" s="33" t="str">
        <f>IF(D30="","",'תחשיב בסיסי'!N30)</f>
        <v/>
      </c>
      <c r="F30" s="78" t="str">
        <f t="shared" si="5"/>
        <v/>
      </c>
      <c r="G30" s="33" t="str">
        <f t="shared" si="6"/>
        <v/>
      </c>
      <c r="H30" s="33" t="str">
        <f t="shared" si="0"/>
        <v/>
      </c>
      <c r="I30" s="105">
        <f t="shared" si="7"/>
        <v>0</v>
      </c>
      <c r="J30" s="104" t="str">
        <f t="shared" si="8"/>
        <v/>
      </c>
      <c r="K30" s="104" t="str">
        <f t="shared" si="1"/>
        <v/>
      </c>
      <c r="L30" s="105">
        <f t="shared" si="9"/>
        <v>0</v>
      </c>
      <c r="M30" s="104" t="str">
        <f t="shared" si="10"/>
        <v/>
      </c>
      <c r="N30" s="104" t="str">
        <f t="shared" si="2"/>
        <v/>
      </c>
      <c r="O30" s="105">
        <f t="shared" si="11"/>
        <v>0</v>
      </c>
      <c r="P30" s="104" t="str">
        <f t="shared" si="12"/>
        <v/>
      </c>
      <c r="Q30" s="104" t="str">
        <f t="shared" si="3"/>
        <v/>
      </c>
      <c r="R30" s="105">
        <f t="shared" si="13"/>
        <v>0</v>
      </c>
      <c r="S30" s="104" t="str">
        <f t="shared" si="14"/>
        <v/>
      </c>
      <c r="T30" s="104" t="str">
        <f t="shared" si="4"/>
        <v/>
      </c>
      <c r="U30" s="33" t="str">
        <f t="shared" si="15"/>
        <v/>
      </c>
      <c r="V30" s="32" t="str">
        <f t="shared" si="16"/>
        <v/>
      </c>
    </row>
    <row r="31" spans="1:22" ht="20.5">
      <c r="A31" s="103"/>
      <c r="B31" s="110" t="str">
        <f>'תחשיב בסיסי'!B31</f>
        <v/>
      </c>
      <c r="C31" s="110" t="str">
        <f>'תחשיב בסיסי'!C31</f>
        <v/>
      </c>
      <c r="D31" s="100"/>
      <c r="E31" s="33" t="str">
        <f>IF(D31="","",'תחשיב בסיסי'!N31)</f>
        <v/>
      </c>
      <c r="F31" s="78" t="str">
        <f t="shared" si="5"/>
        <v/>
      </c>
      <c r="G31" s="33" t="str">
        <f t="shared" si="6"/>
        <v/>
      </c>
      <c r="H31" s="33" t="str">
        <f t="shared" si="0"/>
        <v/>
      </c>
      <c r="I31" s="105">
        <f t="shared" si="7"/>
        <v>0</v>
      </c>
      <c r="J31" s="104" t="str">
        <f t="shared" si="8"/>
        <v/>
      </c>
      <c r="K31" s="104" t="str">
        <f t="shared" si="1"/>
        <v/>
      </c>
      <c r="L31" s="105">
        <f t="shared" si="9"/>
        <v>0</v>
      </c>
      <c r="M31" s="104" t="str">
        <f t="shared" si="10"/>
        <v/>
      </c>
      <c r="N31" s="104" t="str">
        <f t="shared" si="2"/>
        <v/>
      </c>
      <c r="O31" s="105">
        <f t="shared" si="11"/>
        <v>0</v>
      </c>
      <c r="P31" s="104" t="str">
        <f t="shared" si="12"/>
        <v/>
      </c>
      <c r="Q31" s="104" t="str">
        <f t="shared" si="3"/>
        <v/>
      </c>
      <c r="R31" s="105">
        <f t="shared" si="13"/>
        <v>0</v>
      </c>
      <c r="S31" s="104" t="str">
        <f t="shared" si="14"/>
        <v/>
      </c>
      <c r="T31" s="104" t="str">
        <f t="shared" si="4"/>
        <v/>
      </c>
      <c r="U31" s="33" t="str">
        <f t="shared" si="15"/>
        <v/>
      </c>
      <c r="V31" s="32" t="str">
        <f t="shared" si="16"/>
        <v/>
      </c>
    </row>
    <row r="32" spans="1:22" ht="20.5">
      <c r="A32" s="103"/>
      <c r="B32" s="110" t="str">
        <f>'תחשיב בסיסי'!B32</f>
        <v/>
      </c>
      <c r="C32" s="110" t="str">
        <f>'תחשיב בסיסי'!C32</f>
        <v/>
      </c>
      <c r="D32" s="100"/>
      <c r="E32" s="33" t="str">
        <f>IF(D32="","",'תחשיב בסיסי'!N32)</f>
        <v/>
      </c>
      <c r="F32" s="78" t="str">
        <f t="shared" si="5"/>
        <v/>
      </c>
      <c r="G32" s="33" t="str">
        <f t="shared" si="6"/>
        <v/>
      </c>
      <c r="H32" s="33" t="str">
        <f t="shared" si="0"/>
        <v/>
      </c>
      <c r="I32" s="105">
        <f t="shared" si="7"/>
        <v>0</v>
      </c>
      <c r="J32" s="104" t="str">
        <f t="shared" si="8"/>
        <v/>
      </c>
      <c r="K32" s="104" t="str">
        <f t="shared" si="1"/>
        <v/>
      </c>
      <c r="L32" s="105">
        <f t="shared" si="9"/>
        <v>0</v>
      </c>
      <c r="M32" s="104" t="str">
        <f t="shared" si="10"/>
        <v/>
      </c>
      <c r="N32" s="104" t="str">
        <f t="shared" si="2"/>
        <v/>
      </c>
      <c r="O32" s="105">
        <f t="shared" si="11"/>
        <v>0</v>
      </c>
      <c r="P32" s="104" t="str">
        <f t="shared" si="12"/>
        <v/>
      </c>
      <c r="Q32" s="104" t="str">
        <f t="shared" si="3"/>
        <v/>
      </c>
      <c r="R32" s="105">
        <f t="shared" si="13"/>
        <v>0</v>
      </c>
      <c r="S32" s="104" t="str">
        <f t="shared" si="14"/>
        <v/>
      </c>
      <c r="T32" s="104" t="str">
        <f t="shared" si="4"/>
        <v/>
      </c>
      <c r="U32" s="33" t="str">
        <f t="shared" si="15"/>
        <v/>
      </c>
      <c r="V32" s="32" t="str">
        <f t="shared" si="16"/>
        <v/>
      </c>
    </row>
    <row r="33" spans="1:22" ht="20.5">
      <c r="A33" s="103"/>
      <c r="B33" s="110" t="str">
        <f>'תחשיב בסיסי'!B33</f>
        <v/>
      </c>
      <c r="C33" s="110" t="str">
        <f>'תחשיב בסיסי'!C33</f>
        <v/>
      </c>
      <c r="D33" s="100"/>
      <c r="E33" s="33" t="str">
        <f>IF(D33="","",'תחשיב בסיסי'!N33)</f>
        <v/>
      </c>
      <c r="F33" s="78" t="str">
        <f t="shared" si="5"/>
        <v/>
      </c>
      <c r="G33" s="33" t="str">
        <f t="shared" si="6"/>
        <v/>
      </c>
      <c r="H33" s="33" t="str">
        <f t="shared" si="0"/>
        <v/>
      </c>
      <c r="I33" s="105">
        <f t="shared" si="7"/>
        <v>0</v>
      </c>
      <c r="J33" s="104" t="str">
        <f t="shared" si="8"/>
        <v/>
      </c>
      <c r="K33" s="104" t="str">
        <f t="shared" si="1"/>
        <v/>
      </c>
      <c r="L33" s="105">
        <f t="shared" si="9"/>
        <v>0</v>
      </c>
      <c r="M33" s="104" t="str">
        <f t="shared" si="10"/>
        <v/>
      </c>
      <c r="N33" s="104" t="str">
        <f t="shared" si="2"/>
        <v/>
      </c>
      <c r="O33" s="105">
        <f t="shared" si="11"/>
        <v>0</v>
      </c>
      <c r="P33" s="104" t="str">
        <f t="shared" si="12"/>
        <v/>
      </c>
      <c r="Q33" s="104" t="str">
        <f t="shared" si="3"/>
        <v/>
      </c>
      <c r="R33" s="105">
        <f t="shared" si="13"/>
        <v>0</v>
      </c>
      <c r="S33" s="104" t="str">
        <f t="shared" si="14"/>
        <v/>
      </c>
      <c r="T33" s="104" t="str">
        <f t="shared" si="4"/>
        <v/>
      </c>
      <c r="U33" s="33" t="str">
        <f t="shared" si="15"/>
        <v/>
      </c>
      <c r="V33" s="32" t="str">
        <f t="shared" si="16"/>
        <v/>
      </c>
    </row>
    <row r="34" spans="1:22" ht="20.5">
      <c r="A34" s="103"/>
      <c r="B34" s="110" t="str">
        <f>'תחשיב בסיסי'!B34</f>
        <v/>
      </c>
      <c r="C34" s="110" t="str">
        <f>'תחשיב בסיסי'!C34</f>
        <v/>
      </c>
      <c r="D34" s="100"/>
      <c r="E34" s="33" t="str">
        <f>IF(D34="","",'תחשיב בסיסי'!N34)</f>
        <v/>
      </c>
      <c r="F34" s="78" t="str">
        <f t="shared" si="5"/>
        <v/>
      </c>
      <c r="G34" s="33" t="str">
        <f t="shared" si="6"/>
        <v/>
      </c>
      <c r="H34" s="33" t="str">
        <f t="shared" si="0"/>
        <v/>
      </c>
      <c r="I34" s="105">
        <f t="shared" si="7"/>
        <v>0</v>
      </c>
      <c r="J34" s="104" t="str">
        <f t="shared" si="8"/>
        <v/>
      </c>
      <c r="K34" s="104" t="str">
        <f t="shared" si="1"/>
        <v/>
      </c>
      <c r="L34" s="105">
        <f t="shared" si="9"/>
        <v>0</v>
      </c>
      <c r="M34" s="104" t="str">
        <f t="shared" si="10"/>
        <v/>
      </c>
      <c r="N34" s="104" t="str">
        <f t="shared" si="2"/>
        <v/>
      </c>
      <c r="O34" s="105">
        <f t="shared" si="11"/>
        <v>0</v>
      </c>
      <c r="P34" s="104" t="str">
        <f t="shared" si="12"/>
        <v/>
      </c>
      <c r="Q34" s="104" t="str">
        <f t="shared" si="3"/>
        <v/>
      </c>
      <c r="R34" s="105">
        <f t="shared" si="13"/>
        <v>0</v>
      </c>
      <c r="S34" s="104" t="str">
        <f t="shared" si="14"/>
        <v/>
      </c>
      <c r="T34" s="104" t="str">
        <f t="shared" si="4"/>
        <v/>
      </c>
      <c r="U34" s="33" t="str">
        <f t="shared" si="15"/>
        <v/>
      </c>
      <c r="V34" s="32" t="str">
        <f t="shared" si="16"/>
        <v/>
      </c>
    </row>
    <row r="35" spans="1:22" ht="20.5">
      <c r="A35" s="103"/>
      <c r="B35" s="110" t="str">
        <f>'תחשיב בסיסי'!B35</f>
        <v/>
      </c>
      <c r="C35" s="110" t="str">
        <f>'תחשיב בסיסי'!C35</f>
        <v/>
      </c>
      <c r="D35" s="100"/>
      <c r="E35" s="33" t="str">
        <f>IF(D35="","",'תחשיב בסיסי'!N35)</f>
        <v/>
      </c>
      <c r="F35" s="78" t="str">
        <f t="shared" si="5"/>
        <v/>
      </c>
      <c r="G35" s="33" t="str">
        <f t="shared" si="6"/>
        <v/>
      </c>
      <c r="H35" s="33" t="str">
        <f t="shared" si="0"/>
        <v/>
      </c>
      <c r="I35" s="105">
        <f t="shared" si="7"/>
        <v>0</v>
      </c>
      <c r="J35" s="104" t="str">
        <f t="shared" si="8"/>
        <v/>
      </c>
      <c r="K35" s="104" t="str">
        <f t="shared" si="1"/>
        <v/>
      </c>
      <c r="L35" s="105">
        <f t="shared" si="9"/>
        <v>0</v>
      </c>
      <c r="M35" s="104" t="str">
        <f t="shared" si="10"/>
        <v/>
      </c>
      <c r="N35" s="104" t="str">
        <f t="shared" si="2"/>
        <v/>
      </c>
      <c r="O35" s="105">
        <f t="shared" si="11"/>
        <v>0</v>
      </c>
      <c r="P35" s="104" t="str">
        <f t="shared" si="12"/>
        <v/>
      </c>
      <c r="Q35" s="104" t="str">
        <f t="shared" si="3"/>
        <v/>
      </c>
      <c r="R35" s="105">
        <f t="shared" si="13"/>
        <v>0</v>
      </c>
      <c r="S35" s="104" t="str">
        <f t="shared" si="14"/>
        <v/>
      </c>
      <c r="T35" s="104" t="str">
        <f t="shared" si="4"/>
        <v/>
      </c>
      <c r="U35" s="33" t="str">
        <f t="shared" si="15"/>
        <v/>
      </c>
      <c r="V35" s="32" t="str">
        <f t="shared" si="16"/>
        <v/>
      </c>
    </row>
    <row r="36" spans="1:22" ht="20.5">
      <c r="A36" s="103"/>
      <c r="B36" s="110" t="str">
        <f>'תחשיב בסיסי'!B36</f>
        <v/>
      </c>
      <c r="C36" s="110" t="str">
        <f>'תחשיב בסיסי'!C36</f>
        <v/>
      </c>
      <c r="D36" s="100"/>
      <c r="E36" s="33" t="str">
        <f>IF(D36="","",'תחשיב בסיסי'!N36)</f>
        <v/>
      </c>
      <c r="F36" s="78" t="str">
        <f t="shared" si="5"/>
        <v/>
      </c>
      <c r="G36" s="33" t="str">
        <f t="shared" si="6"/>
        <v/>
      </c>
      <c r="H36" s="33" t="str">
        <f t="shared" si="0"/>
        <v/>
      </c>
      <c r="I36" s="105">
        <f t="shared" si="7"/>
        <v>0</v>
      </c>
      <c r="J36" s="104" t="str">
        <f t="shared" si="8"/>
        <v/>
      </c>
      <c r="K36" s="104" t="str">
        <f t="shared" si="1"/>
        <v/>
      </c>
      <c r="L36" s="105">
        <f t="shared" si="9"/>
        <v>0</v>
      </c>
      <c r="M36" s="104" t="str">
        <f t="shared" si="10"/>
        <v/>
      </c>
      <c r="N36" s="104" t="str">
        <f t="shared" si="2"/>
        <v/>
      </c>
      <c r="O36" s="105">
        <f t="shared" si="11"/>
        <v>0</v>
      </c>
      <c r="P36" s="104" t="str">
        <f t="shared" si="12"/>
        <v/>
      </c>
      <c r="Q36" s="104" t="str">
        <f t="shared" si="3"/>
        <v/>
      </c>
      <c r="R36" s="105">
        <f t="shared" si="13"/>
        <v>0</v>
      </c>
      <c r="S36" s="104" t="str">
        <f t="shared" si="14"/>
        <v/>
      </c>
      <c r="T36" s="104" t="str">
        <f t="shared" si="4"/>
        <v/>
      </c>
      <c r="U36" s="33" t="str">
        <f t="shared" si="15"/>
        <v/>
      </c>
      <c r="V36" s="32" t="str">
        <f t="shared" si="16"/>
        <v/>
      </c>
    </row>
    <row r="37" spans="1:22" ht="20.5">
      <c r="A37" s="103"/>
      <c r="B37" s="110" t="str">
        <f>'תחשיב בסיסי'!B37</f>
        <v/>
      </c>
      <c r="C37" s="110" t="str">
        <f>'תחשיב בסיסי'!C37</f>
        <v/>
      </c>
      <c r="D37" s="100"/>
      <c r="E37" s="33" t="str">
        <f>IF(D37="","",'תחשיב בסיסי'!N37)</f>
        <v/>
      </c>
      <c r="F37" s="78" t="str">
        <f t="shared" si="5"/>
        <v/>
      </c>
      <c r="G37" s="33" t="str">
        <f t="shared" si="6"/>
        <v/>
      </c>
      <c r="H37" s="33" t="str">
        <f t="shared" si="0"/>
        <v/>
      </c>
      <c r="I37" s="105">
        <f t="shared" si="7"/>
        <v>0</v>
      </c>
      <c r="J37" s="104" t="str">
        <f t="shared" si="8"/>
        <v/>
      </c>
      <c r="K37" s="104" t="str">
        <f t="shared" si="1"/>
        <v/>
      </c>
      <c r="L37" s="105">
        <f t="shared" si="9"/>
        <v>0</v>
      </c>
      <c r="M37" s="104" t="str">
        <f t="shared" si="10"/>
        <v/>
      </c>
      <c r="N37" s="104" t="str">
        <f t="shared" si="2"/>
        <v/>
      </c>
      <c r="O37" s="105">
        <f t="shared" si="11"/>
        <v>0</v>
      </c>
      <c r="P37" s="104" t="str">
        <f t="shared" si="12"/>
        <v/>
      </c>
      <c r="Q37" s="104" t="str">
        <f t="shared" si="3"/>
        <v/>
      </c>
      <c r="R37" s="105">
        <f t="shared" si="13"/>
        <v>0</v>
      </c>
      <c r="S37" s="104" t="str">
        <f t="shared" si="14"/>
        <v/>
      </c>
      <c r="T37" s="104" t="str">
        <f t="shared" si="4"/>
        <v/>
      </c>
      <c r="U37" s="33" t="str">
        <f t="shared" si="15"/>
        <v/>
      </c>
      <c r="V37" s="32" t="str">
        <f t="shared" si="16"/>
        <v/>
      </c>
    </row>
    <row r="38" spans="1:22" ht="20.5">
      <c r="A38" s="103"/>
      <c r="B38" s="110" t="str">
        <f>'תחשיב בסיסי'!B38</f>
        <v/>
      </c>
      <c r="C38" s="110" t="str">
        <f>'תחשיב בסיסי'!C38</f>
        <v/>
      </c>
      <c r="D38" s="100"/>
      <c r="E38" s="33" t="str">
        <f>IF(D38="","",'תחשיב בסיסי'!N38)</f>
        <v/>
      </c>
      <c r="F38" s="78" t="str">
        <f t="shared" si="5"/>
        <v/>
      </c>
      <c r="G38" s="33" t="str">
        <f t="shared" si="6"/>
        <v/>
      </c>
      <c r="H38" s="33" t="str">
        <f t="shared" si="0"/>
        <v/>
      </c>
      <c r="I38" s="105">
        <f t="shared" si="7"/>
        <v>0</v>
      </c>
      <c r="J38" s="104" t="str">
        <f t="shared" si="8"/>
        <v/>
      </c>
      <c r="K38" s="104" t="str">
        <f t="shared" si="1"/>
        <v/>
      </c>
      <c r="L38" s="105">
        <f t="shared" si="9"/>
        <v>0</v>
      </c>
      <c r="M38" s="104" t="str">
        <f t="shared" si="10"/>
        <v/>
      </c>
      <c r="N38" s="104" t="str">
        <f t="shared" si="2"/>
        <v/>
      </c>
      <c r="O38" s="105">
        <f t="shared" si="11"/>
        <v>0</v>
      </c>
      <c r="P38" s="104" t="str">
        <f t="shared" si="12"/>
        <v/>
      </c>
      <c r="Q38" s="104" t="str">
        <f t="shared" si="3"/>
        <v/>
      </c>
      <c r="R38" s="105">
        <f t="shared" si="13"/>
        <v>0</v>
      </c>
      <c r="S38" s="104" t="str">
        <f t="shared" si="14"/>
        <v/>
      </c>
      <c r="T38" s="104" t="str">
        <f t="shared" si="4"/>
        <v/>
      </c>
      <c r="U38" s="33" t="str">
        <f t="shared" si="15"/>
        <v/>
      </c>
      <c r="V38" s="32" t="str">
        <f t="shared" si="16"/>
        <v/>
      </c>
    </row>
    <row r="39" spans="1:22" ht="20.5">
      <c r="A39" s="103"/>
      <c r="B39" s="110" t="str">
        <f>'תחשיב בסיסי'!B39</f>
        <v/>
      </c>
      <c r="C39" s="110" t="str">
        <f>'תחשיב בסיסי'!C39</f>
        <v/>
      </c>
      <c r="D39" s="100"/>
      <c r="E39" s="33" t="str">
        <f>IF(D39="","",'תחשיב בסיסי'!N39)</f>
        <v/>
      </c>
      <c r="F39" s="78" t="str">
        <f t="shared" si="5"/>
        <v/>
      </c>
      <c r="G39" s="33" t="str">
        <f t="shared" si="6"/>
        <v/>
      </c>
      <c r="H39" s="33" t="str">
        <f t="shared" si="0"/>
        <v/>
      </c>
      <c r="I39" s="105">
        <f t="shared" si="7"/>
        <v>0</v>
      </c>
      <c r="J39" s="104" t="str">
        <f t="shared" si="8"/>
        <v/>
      </c>
      <c r="K39" s="104" t="str">
        <f t="shared" si="1"/>
        <v/>
      </c>
      <c r="L39" s="105">
        <f t="shared" si="9"/>
        <v>0</v>
      </c>
      <c r="M39" s="104" t="str">
        <f t="shared" si="10"/>
        <v/>
      </c>
      <c r="N39" s="104" t="str">
        <f t="shared" si="2"/>
        <v/>
      </c>
      <c r="O39" s="105">
        <f t="shared" si="11"/>
        <v>0</v>
      </c>
      <c r="P39" s="104" t="str">
        <f t="shared" si="12"/>
        <v/>
      </c>
      <c r="Q39" s="104" t="str">
        <f t="shared" si="3"/>
        <v/>
      </c>
      <c r="R39" s="105">
        <f t="shared" si="13"/>
        <v>0</v>
      </c>
      <c r="S39" s="104" t="str">
        <f t="shared" si="14"/>
        <v/>
      </c>
      <c r="T39" s="104" t="str">
        <f t="shared" si="4"/>
        <v/>
      </c>
      <c r="U39" s="33" t="str">
        <f t="shared" si="15"/>
        <v/>
      </c>
      <c r="V39" s="32" t="str">
        <f t="shared" si="16"/>
        <v/>
      </c>
    </row>
    <row r="40" spans="1:22" ht="20.5">
      <c r="A40" s="103"/>
      <c r="B40" s="110" t="str">
        <f>'תחשיב בסיסי'!B40</f>
        <v/>
      </c>
      <c r="C40" s="110" t="str">
        <f>'תחשיב בסיסי'!C40</f>
        <v/>
      </c>
      <c r="D40" s="100"/>
      <c r="E40" s="33" t="str">
        <f>IF(D40="","",'תחשיב בסיסי'!N40)</f>
        <v/>
      </c>
      <c r="F40" s="78" t="str">
        <f t="shared" si="5"/>
        <v/>
      </c>
      <c r="G40" s="33" t="str">
        <f t="shared" si="6"/>
        <v/>
      </c>
      <c r="H40" s="33" t="str">
        <f t="shared" si="0"/>
        <v/>
      </c>
      <c r="I40" s="105">
        <f t="shared" si="7"/>
        <v>0</v>
      </c>
      <c r="J40" s="104" t="str">
        <f t="shared" si="8"/>
        <v/>
      </c>
      <c r="K40" s="104" t="str">
        <f t="shared" si="1"/>
        <v/>
      </c>
      <c r="L40" s="105">
        <f t="shared" si="9"/>
        <v>0</v>
      </c>
      <c r="M40" s="104" t="str">
        <f t="shared" si="10"/>
        <v/>
      </c>
      <c r="N40" s="104" t="str">
        <f t="shared" si="2"/>
        <v/>
      </c>
      <c r="O40" s="105">
        <f t="shared" si="11"/>
        <v>0</v>
      </c>
      <c r="P40" s="104" t="str">
        <f t="shared" si="12"/>
        <v/>
      </c>
      <c r="Q40" s="104" t="str">
        <f t="shared" si="3"/>
        <v/>
      </c>
      <c r="R40" s="105">
        <f t="shared" si="13"/>
        <v>0</v>
      </c>
      <c r="S40" s="104" t="str">
        <f t="shared" si="14"/>
        <v/>
      </c>
      <c r="T40" s="104" t="str">
        <f t="shared" si="4"/>
        <v/>
      </c>
      <c r="U40" s="33" t="str">
        <f t="shared" si="15"/>
        <v/>
      </c>
      <c r="V40" s="32" t="str">
        <f t="shared" si="16"/>
        <v/>
      </c>
    </row>
    <row r="41" spans="1:22" ht="20.5">
      <c r="A41" s="103"/>
      <c r="B41" s="110" t="str">
        <f>'תחשיב בסיסי'!B41</f>
        <v/>
      </c>
      <c r="C41" s="110" t="str">
        <f>'תחשיב בסיסי'!C41</f>
        <v/>
      </c>
      <c r="D41" s="100"/>
      <c r="E41" s="33" t="str">
        <f>IF(D41="","",'תחשיב בסיסי'!N41)</f>
        <v/>
      </c>
      <c r="F41" s="78" t="str">
        <f t="shared" si="5"/>
        <v/>
      </c>
      <c r="G41" s="33" t="str">
        <f t="shared" si="6"/>
        <v/>
      </c>
      <c r="H41" s="33" t="str">
        <f t="shared" si="0"/>
        <v/>
      </c>
      <c r="I41" s="105">
        <f t="shared" si="7"/>
        <v>0</v>
      </c>
      <c r="J41" s="104" t="str">
        <f t="shared" si="8"/>
        <v/>
      </c>
      <c r="K41" s="104" t="str">
        <f t="shared" si="1"/>
        <v/>
      </c>
      <c r="L41" s="105">
        <f t="shared" si="9"/>
        <v>0</v>
      </c>
      <c r="M41" s="104" t="str">
        <f t="shared" si="10"/>
        <v/>
      </c>
      <c r="N41" s="104" t="str">
        <f t="shared" si="2"/>
        <v/>
      </c>
      <c r="O41" s="105">
        <f t="shared" si="11"/>
        <v>0</v>
      </c>
      <c r="P41" s="104" t="str">
        <f t="shared" si="12"/>
        <v/>
      </c>
      <c r="Q41" s="104" t="str">
        <f t="shared" si="3"/>
        <v/>
      </c>
      <c r="R41" s="105">
        <f t="shared" si="13"/>
        <v>0</v>
      </c>
      <c r="S41" s="104" t="str">
        <f t="shared" si="14"/>
        <v/>
      </c>
      <c r="T41" s="104" t="str">
        <f t="shared" si="4"/>
        <v/>
      </c>
      <c r="U41" s="33" t="str">
        <f t="shared" si="15"/>
        <v/>
      </c>
      <c r="V41" s="32" t="str">
        <f t="shared" si="16"/>
        <v/>
      </c>
    </row>
    <row r="42" spans="1:22" ht="20.5">
      <c r="A42" s="103"/>
      <c r="B42" s="110" t="str">
        <f>'תחשיב בסיסי'!B42</f>
        <v/>
      </c>
      <c r="C42" s="110" t="str">
        <f>'תחשיב בסיסי'!C42</f>
        <v/>
      </c>
      <c r="D42" s="100"/>
      <c r="E42" s="33" t="str">
        <f>IF(D42="","",'תחשיב בסיסי'!N42)</f>
        <v/>
      </c>
      <c r="F42" s="78" t="str">
        <f t="shared" si="5"/>
        <v/>
      </c>
      <c r="G42" s="33" t="str">
        <f t="shared" si="6"/>
        <v/>
      </c>
      <c r="H42" s="33" t="str">
        <f t="shared" si="0"/>
        <v/>
      </c>
      <c r="I42" s="105">
        <f t="shared" si="7"/>
        <v>0</v>
      </c>
      <c r="J42" s="104" t="str">
        <f t="shared" si="8"/>
        <v/>
      </c>
      <c r="K42" s="104" t="str">
        <f t="shared" si="1"/>
        <v/>
      </c>
      <c r="L42" s="105">
        <f t="shared" si="9"/>
        <v>0</v>
      </c>
      <c r="M42" s="104" t="str">
        <f t="shared" si="10"/>
        <v/>
      </c>
      <c r="N42" s="104" t="str">
        <f t="shared" si="2"/>
        <v/>
      </c>
      <c r="O42" s="105">
        <f t="shared" si="11"/>
        <v>0</v>
      </c>
      <c r="P42" s="104" t="str">
        <f t="shared" si="12"/>
        <v/>
      </c>
      <c r="Q42" s="104" t="str">
        <f t="shared" si="3"/>
        <v/>
      </c>
      <c r="R42" s="105">
        <f t="shared" si="13"/>
        <v>0</v>
      </c>
      <c r="S42" s="104" t="str">
        <f t="shared" si="14"/>
        <v/>
      </c>
      <c r="T42" s="104" t="str">
        <f t="shared" si="4"/>
        <v/>
      </c>
      <c r="U42" s="33" t="str">
        <f t="shared" si="15"/>
        <v/>
      </c>
      <c r="V42" s="32" t="str">
        <f t="shared" si="16"/>
        <v/>
      </c>
    </row>
    <row r="43" spans="1:22" ht="20.5">
      <c r="A43" s="103"/>
      <c r="B43" s="110" t="str">
        <f>'תחשיב בסיסי'!B43</f>
        <v/>
      </c>
      <c r="C43" s="110" t="str">
        <f>'תחשיב בסיסי'!C43</f>
        <v/>
      </c>
      <c r="D43" s="100"/>
      <c r="E43" s="33" t="str">
        <f>IF(D43="","",'תחשיב בסיסי'!N43)</f>
        <v/>
      </c>
      <c r="F43" s="78" t="str">
        <f t="shared" si="5"/>
        <v/>
      </c>
      <c r="G43" s="33" t="str">
        <f t="shared" si="6"/>
        <v/>
      </c>
      <c r="H43" s="33" t="str">
        <f t="shared" si="0"/>
        <v/>
      </c>
      <c r="I43" s="105">
        <f t="shared" si="7"/>
        <v>0</v>
      </c>
      <c r="J43" s="104" t="str">
        <f t="shared" si="8"/>
        <v/>
      </c>
      <c r="K43" s="104" t="str">
        <f t="shared" si="1"/>
        <v/>
      </c>
      <c r="L43" s="105">
        <f t="shared" si="9"/>
        <v>0</v>
      </c>
      <c r="M43" s="104" t="str">
        <f t="shared" si="10"/>
        <v/>
      </c>
      <c r="N43" s="104" t="str">
        <f t="shared" si="2"/>
        <v/>
      </c>
      <c r="O43" s="105">
        <f t="shared" si="11"/>
        <v>0</v>
      </c>
      <c r="P43" s="104" t="str">
        <f t="shared" si="12"/>
        <v/>
      </c>
      <c r="Q43" s="104" t="str">
        <f t="shared" si="3"/>
        <v/>
      </c>
      <c r="R43" s="105">
        <f t="shared" si="13"/>
        <v>0</v>
      </c>
      <c r="S43" s="104" t="str">
        <f t="shared" si="14"/>
        <v/>
      </c>
      <c r="T43" s="104" t="str">
        <f t="shared" si="4"/>
        <v/>
      </c>
      <c r="U43" s="33" t="str">
        <f t="shared" si="15"/>
        <v/>
      </c>
      <c r="V43" s="32" t="str">
        <f t="shared" si="16"/>
        <v/>
      </c>
    </row>
    <row r="44" spans="1:22" ht="20.5">
      <c r="A44" s="103"/>
      <c r="B44" s="110" t="str">
        <f>'תחשיב בסיסי'!B44</f>
        <v/>
      </c>
      <c r="C44" s="110" t="str">
        <f>'תחשיב בסיסי'!C44</f>
        <v/>
      </c>
      <c r="D44" s="100"/>
      <c r="E44" s="33" t="str">
        <f>IF(D44="","",'תחשיב בסיסי'!N44)</f>
        <v/>
      </c>
      <c r="F44" s="78" t="str">
        <f t="shared" si="5"/>
        <v/>
      </c>
      <c r="G44" s="33" t="str">
        <f t="shared" si="6"/>
        <v/>
      </c>
      <c r="H44" s="33" t="str">
        <f t="shared" si="0"/>
        <v/>
      </c>
      <c r="I44" s="105">
        <f t="shared" si="7"/>
        <v>0</v>
      </c>
      <c r="J44" s="104" t="str">
        <f t="shared" si="8"/>
        <v/>
      </c>
      <c r="K44" s="104" t="str">
        <f t="shared" si="1"/>
        <v/>
      </c>
      <c r="L44" s="105">
        <f t="shared" si="9"/>
        <v>0</v>
      </c>
      <c r="M44" s="104" t="str">
        <f t="shared" si="10"/>
        <v/>
      </c>
      <c r="N44" s="104" t="str">
        <f t="shared" si="2"/>
        <v/>
      </c>
      <c r="O44" s="105">
        <f t="shared" si="11"/>
        <v>0</v>
      </c>
      <c r="P44" s="104" t="str">
        <f t="shared" si="12"/>
        <v/>
      </c>
      <c r="Q44" s="104" t="str">
        <f t="shared" si="3"/>
        <v/>
      </c>
      <c r="R44" s="105">
        <f t="shared" si="13"/>
        <v>0</v>
      </c>
      <c r="S44" s="104" t="str">
        <f t="shared" si="14"/>
        <v/>
      </c>
      <c r="T44" s="104" t="str">
        <f t="shared" si="4"/>
        <v/>
      </c>
      <c r="U44" s="33" t="str">
        <f t="shared" si="15"/>
        <v/>
      </c>
      <c r="V44" s="32" t="str">
        <f t="shared" si="16"/>
        <v/>
      </c>
    </row>
    <row r="45" spans="1:22" ht="20.5">
      <c r="A45" s="103"/>
      <c r="B45" s="110" t="str">
        <f>'תחשיב בסיסי'!B45</f>
        <v/>
      </c>
      <c r="C45" s="110" t="str">
        <f>'תחשיב בסיסי'!C45</f>
        <v/>
      </c>
      <c r="D45" s="100"/>
      <c r="E45" s="33" t="str">
        <f>IF(D45="","",'תחשיב בסיסי'!N45)</f>
        <v/>
      </c>
      <c r="F45" s="78" t="str">
        <f t="shared" si="5"/>
        <v/>
      </c>
      <c r="G45" s="33" t="str">
        <f t="shared" si="6"/>
        <v/>
      </c>
      <c r="H45" s="33" t="str">
        <f t="shared" si="0"/>
        <v/>
      </c>
      <c r="I45" s="105">
        <f t="shared" si="7"/>
        <v>0</v>
      </c>
      <c r="J45" s="104" t="str">
        <f t="shared" si="8"/>
        <v/>
      </c>
      <c r="K45" s="104" t="str">
        <f t="shared" si="1"/>
        <v/>
      </c>
      <c r="L45" s="105">
        <f t="shared" si="9"/>
        <v>0</v>
      </c>
      <c r="M45" s="104" t="str">
        <f t="shared" si="10"/>
        <v/>
      </c>
      <c r="N45" s="104" t="str">
        <f t="shared" si="2"/>
        <v/>
      </c>
      <c r="O45" s="105">
        <f t="shared" si="11"/>
        <v>0</v>
      </c>
      <c r="P45" s="104" t="str">
        <f t="shared" si="12"/>
        <v/>
      </c>
      <c r="Q45" s="104" t="str">
        <f t="shared" si="3"/>
        <v/>
      </c>
      <c r="R45" s="105">
        <f t="shared" si="13"/>
        <v>0</v>
      </c>
      <c r="S45" s="104" t="str">
        <f t="shared" si="14"/>
        <v/>
      </c>
      <c r="T45" s="104" t="str">
        <f t="shared" si="4"/>
        <v/>
      </c>
      <c r="U45" s="33" t="str">
        <f t="shared" si="15"/>
        <v/>
      </c>
      <c r="V45" s="32" t="str">
        <f t="shared" si="16"/>
        <v/>
      </c>
    </row>
    <row r="46" spans="1:22" ht="20.5">
      <c r="A46" s="103"/>
      <c r="B46" s="110" t="str">
        <f>'תחשיב בסיסי'!B46</f>
        <v/>
      </c>
      <c r="C46" s="110" t="str">
        <f>'תחשיב בסיסי'!C46</f>
        <v/>
      </c>
      <c r="D46" s="100"/>
      <c r="E46" s="33" t="str">
        <f>IF(D46="","",'תחשיב בסיסי'!N46)</f>
        <v/>
      </c>
      <c r="F46" s="78" t="str">
        <f t="shared" si="5"/>
        <v/>
      </c>
      <c r="G46" s="33" t="str">
        <f t="shared" si="6"/>
        <v/>
      </c>
      <c r="H46" s="33" t="str">
        <f t="shared" si="0"/>
        <v/>
      </c>
      <c r="I46" s="105">
        <f t="shared" si="7"/>
        <v>0</v>
      </c>
      <c r="J46" s="104" t="str">
        <f t="shared" si="8"/>
        <v/>
      </c>
      <c r="K46" s="104" t="str">
        <f t="shared" si="1"/>
        <v/>
      </c>
      <c r="L46" s="105">
        <f t="shared" si="9"/>
        <v>0</v>
      </c>
      <c r="M46" s="104" t="str">
        <f t="shared" si="10"/>
        <v/>
      </c>
      <c r="N46" s="104" t="str">
        <f t="shared" si="2"/>
        <v/>
      </c>
      <c r="O46" s="105">
        <f t="shared" si="11"/>
        <v>0</v>
      </c>
      <c r="P46" s="104" t="str">
        <f t="shared" si="12"/>
        <v/>
      </c>
      <c r="Q46" s="104" t="str">
        <f t="shared" si="3"/>
        <v/>
      </c>
      <c r="R46" s="105">
        <f t="shared" si="13"/>
        <v>0</v>
      </c>
      <c r="S46" s="104" t="str">
        <f t="shared" si="14"/>
        <v/>
      </c>
      <c r="T46" s="104" t="str">
        <f t="shared" si="4"/>
        <v/>
      </c>
      <c r="U46" s="33" t="str">
        <f t="shared" si="15"/>
        <v/>
      </c>
      <c r="V46" s="32" t="str">
        <f t="shared" si="16"/>
        <v/>
      </c>
    </row>
    <row r="47" spans="1:22" ht="20.5">
      <c r="A47" s="103"/>
      <c r="B47" s="110" t="str">
        <f>'תחשיב בסיסי'!B47</f>
        <v/>
      </c>
      <c r="C47" s="110" t="str">
        <f>'תחשיב בסיסי'!C47</f>
        <v/>
      </c>
      <c r="D47" s="100"/>
      <c r="E47" s="33" t="str">
        <f>IF(D47="","",'תחשיב בסיסי'!N47)</f>
        <v/>
      </c>
      <c r="F47" s="78" t="str">
        <f t="shared" si="5"/>
        <v/>
      </c>
      <c r="G47" s="33" t="str">
        <f t="shared" si="6"/>
        <v/>
      </c>
      <c r="H47" s="33" t="str">
        <f t="shared" si="0"/>
        <v/>
      </c>
      <c r="I47" s="105">
        <f t="shared" si="7"/>
        <v>0</v>
      </c>
      <c r="J47" s="104" t="str">
        <f t="shared" si="8"/>
        <v/>
      </c>
      <c r="K47" s="104" t="str">
        <f t="shared" si="1"/>
        <v/>
      </c>
      <c r="L47" s="105">
        <f t="shared" si="9"/>
        <v>0</v>
      </c>
      <c r="M47" s="104" t="str">
        <f t="shared" si="10"/>
        <v/>
      </c>
      <c r="N47" s="104" t="str">
        <f t="shared" si="2"/>
        <v/>
      </c>
      <c r="O47" s="105">
        <f t="shared" si="11"/>
        <v>0</v>
      </c>
      <c r="P47" s="104" t="str">
        <f t="shared" si="12"/>
        <v/>
      </c>
      <c r="Q47" s="104" t="str">
        <f t="shared" si="3"/>
        <v/>
      </c>
      <c r="R47" s="105">
        <f t="shared" si="13"/>
        <v>0</v>
      </c>
      <c r="S47" s="104" t="str">
        <f t="shared" si="14"/>
        <v/>
      </c>
      <c r="T47" s="104" t="str">
        <f t="shared" si="4"/>
        <v/>
      </c>
      <c r="U47" s="33" t="str">
        <f t="shared" si="15"/>
        <v/>
      </c>
      <c r="V47" s="32" t="str">
        <f t="shared" si="16"/>
        <v/>
      </c>
    </row>
    <row r="48" spans="1:22" ht="20.5">
      <c r="A48" s="103"/>
      <c r="B48" s="110" t="str">
        <f>'תחשיב בסיסי'!B48</f>
        <v/>
      </c>
      <c r="C48" s="110" t="str">
        <f>'תחשיב בסיסי'!C48</f>
        <v/>
      </c>
      <c r="D48" s="100"/>
      <c r="E48" s="33" t="str">
        <f>IF(D48="","",'תחשיב בסיסי'!N48)</f>
        <v/>
      </c>
      <c r="F48" s="78" t="str">
        <f t="shared" si="5"/>
        <v/>
      </c>
      <c r="G48" s="33" t="str">
        <f t="shared" si="6"/>
        <v/>
      </c>
      <c r="H48" s="33" t="str">
        <f t="shared" si="0"/>
        <v/>
      </c>
      <c r="I48" s="105">
        <f t="shared" si="7"/>
        <v>0</v>
      </c>
      <c r="J48" s="104" t="str">
        <f t="shared" si="8"/>
        <v/>
      </c>
      <c r="K48" s="104" t="str">
        <f t="shared" si="1"/>
        <v/>
      </c>
      <c r="L48" s="105">
        <f t="shared" si="9"/>
        <v>0</v>
      </c>
      <c r="M48" s="104" t="str">
        <f t="shared" si="10"/>
        <v/>
      </c>
      <c r="N48" s="104" t="str">
        <f t="shared" si="2"/>
        <v/>
      </c>
      <c r="O48" s="105">
        <f t="shared" si="11"/>
        <v>0</v>
      </c>
      <c r="P48" s="104" t="str">
        <f t="shared" si="12"/>
        <v/>
      </c>
      <c r="Q48" s="104" t="str">
        <f t="shared" si="3"/>
        <v/>
      </c>
      <c r="R48" s="105">
        <f t="shared" si="13"/>
        <v>0</v>
      </c>
      <c r="S48" s="104" t="str">
        <f t="shared" si="14"/>
        <v/>
      </c>
      <c r="T48" s="104" t="str">
        <f t="shared" si="4"/>
        <v/>
      </c>
      <c r="U48" s="33" t="str">
        <f t="shared" si="15"/>
        <v/>
      </c>
      <c r="V48" s="32" t="str">
        <f t="shared" si="16"/>
        <v/>
      </c>
    </row>
    <row r="49" spans="1:22" ht="20.5">
      <c r="A49" s="103"/>
      <c r="B49" s="110" t="str">
        <f>'תחשיב בסיסי'!B49</f>
        <v/>
      </c>
      <c r="C49" s="110" t="str">
        <f>'תחשיב בסיסי'!C49</f>
        <v/>
      </c>
      <c r="D49" s="100"/>
      <c r="E49" s="33" t="str">
        <f>IF(D49="","",'תחשיב בסיסי'!N49)</f>
        <v/>
      </c>
      <c r="F49" s="78" t="str">
        <f t="shared" si="5"/>
        <v/>
      </c>
      <c r="G49" s="33" t="str">
        <f t="shared" si="6"/>
        <v/>
      </c>
      <c r="H49" s="33" t="str">
        <f t="shared" ref="H49:H76" si="17">IF($C49="","",IF(F49=1,G49,G49/SUMIF(F$17:F$76,0,G$17:G$76)*($C$3-SUMIF(F$17:F$76,1,G$17:G$76))))</f>
        <v/>
      </c>
      <c r="I49" s="105">
        <f t="shared" si="7"/>
        <v>0</v>
      </c>
      <c r="J49" s="104" t="str">
        <f t="shared" si="8"/>
        <v/>
      </c>
      <c r="K49" s="104" t="str">
        <f t="shared" ref="K49:K76" si="18">IF($C49="","",IF(I49=1,J49,J49/SUMIF(I$17:I$76,0,J$17:J$76)*($C$3-SUMIF(I$17:I$76,1,J$17:J$76))))</f>
        <v/>
      </c>
      <c r="L49" s="105">
        <f t="shared" si="9"/>
        <v>0</v>
      </c>
      <c r="M49" s="104" t="str">
        <f t="shared" si="10"/>
        <v/>
      </c>
      <c r="N49" s="104" t="str">
        <f t="shared" ref="N49:N76" si="19">IF($C49="","",IF(L49=1,M49,M49/SUMIF(L$17:L$76,0,M$17:M$76)*($C$3-SUMIF(L$17:L$76,1,M$17:M$76))))</f>
        <v/>
      </c>
      <c r="O49" s="105">
        <f t="shared" si="11"/>
        <v>0</v>
      </c>
      <c r="P49" s="104" t="str">
        <f t="shared" si="12"/>
        <v/>
      </c>
      <c r="Q49" s="104" t="str">
        <f t="shared" ref="Q49:Q76" si="20">IF($C49="","",IF(O49=1,P49,P49/SUMIF(O$17:O$76,0,P$17:P$76)*($C$3-SUMIF(O$17:O$76,1,P$17:P$76))))</f>
        <v/>
      </c>
      <c r="R49" s="105">
        <f t="shared" si="13"/>
        <v>0</v>
      </c>
      <c r="S49" s="104" t="str">
        <f t="shared" si="14"/>
        <v/>
      </c>
      <c r="T49" s="104" t="str">
        <f t="shared" ref="T49:T76" si="21">IF($C49="","",IF(R49=1,S49,S49/SUMIF(R$17:R$76,0,S$17:S$76)*($C$3-SUMIF(R$17:R$76,1,S$17:S$76))))</f>
        <v/>
      </c>
      <c r="U49" s="33" t="str">
        <f t="shared" si="15"/>
        <v/>
      </c>
      <c r="V49" s="32" t="str">
        <f t="shared" si="16"/>
        <v/>
      </c>
    </row>
    <row r="50" spans="1:22" ht="20.5">
      <c r="A50" s="103"/>
      <c r="B50" s="110" t="str">
        <f>'תחשיב בסיסי'!B50</f>
        <v/>
      </c>
      <c r="C50" s="110" t="str">
        <f>'תחשיב בסיסי'!C50</f>
        <v/>
      </c>
      <c r="D50" s="100"/>
      <c r="E50" s="33" t="str">
        <f>IF(D50="","",'תחשיב בסיסי'!N50)</f>
        <v/>
      </c>
      <c r="F50" s="78" t="str">
        <f t="shared" si="5"/>
        <v/>
      </c>
      <c r="G50" s="33" t="str">
        <f t="shared" si="6"/>
        <v/>
      </c>
      <c r="H50" s="33" t="str">
        <f t="shared" si="17"/>
        <v/>
      </c>
      <c r="I50" s="105">
        <f t="shared" si="7"/>
        <v>0</v>
      </c>
      <c r="J50" s="104" t="str">
        <f t="shared" si="8"/>
        <v/>
      </c>
      <c r="K50" s="104" t="str">
        <f t="shared" si="18"/>
        <v/>
      </c>
      <c r="L50" s="105">
        <f t="shared" si="9"/>
        <v>0</v>
      </c>
      <c r="M50" s="104" t="str">
        <f t="shared" si="10"/>
        <v/>
      </c>
      <c r="N50" s="104" t="str">
        <f t="shared" si="19"/>
        <v/>
      </c>
      <c r="O50" s="105">
        <f t="shared" si="11"/>
        <v>0</v>
      </c>
      <c r="P50" s="104" t="str">
        <f t="shared" si="12"/>
        <v/>
      </c>
      <c r="Q50" s="104" t="str">
        <f t="shared" si="20"/>
        <v/>
      </c>
      <c r="R50" s="105">
        <f t="shared" si="13"/>
        <v>0</v>
      </c>
      <c r="S50" s="104" t="str">
        <f t="shared" si="14"/>
        <v/>
      </c>
      <c r="T50" s="104" t="str">
        <f t="shared" si="21"/>
        <v/>
      </c>
      <c r="U50" s="33" t="str">
        <f t="shared" si="15"/>
        <v/>
      </c>
      <c r="V50" s="32" t="str">
        <f t="shared" si="16"/>
        <v/>
      </c>
    </row>
    <row r="51" spans="1:22" ht="20.5">
      <c r="A51" s="103"/>
      <c r="B51" s="110" t="str">
        <f>'תחשיב בסיסי'!B51</f>
        <v/>
      </c>
      <c r="C51" s="110" t="str">
        <f>'תחשיב בסיסי'!C51</f>
        <v/>
      </c>
      <c r="D51" s="100"/>
      <c r="E51" s="33" t="str">
        <f>IF(D51="","",'תחשיב בסיסי'!N51)</f>
        <v/>
      </c>
      <c r="F51" s="78" t="str">
        <f t="shared" si="5"/>
        <v/>
      </c>
      <c r="G51" s="33" t="str">
        <f t="shared" si="6"/>
        <v/>
      </c>
      <c r="H51" s="33" t="str">
        <f t="shared" si="17"/>
        <v/>
      </c>
      <c r="I51" s="105">
        <f t="shared" si="7"/>
        <v>0</v>
      </c>
      <c r="J51" s="104" t="str">
        <f t="shared" si="8"/>
        <v/>
      </c>
      <c r="K51" s="104" t="str">
        <f t="shared" si="18"/>
        <v/>
      </c>
      <c r="L51" s="105">
        <f t="shared" si="9"/>
        <v>0</v>
      </c>
      <c r="M51" s="104" t="str">
        <f t="shared" si="10"/>
        <v/>
      </c>
      <c r="N51" s="104" t="str">
        <f t="shared" si="19"/>
        <v/>
      </c>
      <c r="O51" s="105">
        <f t="shared" si="11"/>
        <v>0</v>
      </c>
      <c r="P51" s="104" t="str">
        <f t="shared" si="12"/>
        <v/>
      </c>
      <c r="Q51" s="104" t="str">
        <f t="shared" si="20"/>
        <v/>
      </c>
      <c r="R51" s="105">
        <f t="shared" si="13"/>
        <v>0</v>
      </c>
      <c r="S51" s="104" t="str">
        <f t="shared" si="14"/>
        <v/>
      </c>
      <c r="T51" s="104" t="str">
        <f t="shared" si="21"/>
        <v/>
      </c>
      <c r="U51" s="33" t="str">
        <f t="shared" si="15"/>
        <v/>
      </c>
      <c r="V51" s="32" t="str">
        <f t="shared" si="16"/>
        <v/>
      </c>
    </row>
    <row r="52" spans="1:22" ht="20.5">
      <c r="A52" s="103"/>
      <c r="B52" s="110" t="str">
        <f>'תחשיב בסיסי'!B52</f>
        <v/>
      </c>
      <c r="C52" s="110" t="str">
        <f>'תחשיב בסיסי'!C52</f>
        <v/>
      </c>
      <c r="D52" s="100"/>
      <c r="E52" s="33" t="str">
        <f>IF(D52="","",'תחשיב בסיסי'!N52)</f>
        <v/>
      </c>
      <c r="F52" s="78" t="str">
        <f t="shared" si="5"/>
        <v/>
      </c>
      <c r="G52" s="33" t="str">
        <f t="shared" si="6"/>
        <v/>
      </c>
      <c r="H52" s="33" t="str">
        <f t="shared" si="17"/>
        <v/>
      </c>
      <c r="I52" s="105">
        <f t="shared" si="7"/>
        <v>0</v>
      </c>
      <c r="J52" s="104" t="str">
        <f t="shared" si="8"/>
        <v/>
      </c>
      <c r="K52" s="104" t="str">
        <f t="shared" si="18"/>
        <v/>
      </c>
      <c r="L52" s="105">
        <f t="shared" si="9"/>
        <v>0</v>
      </c>
      <c r="M52" s="104" t="str">
        <f t="shared" si="10"/>
        <v/>
      </c>
      <c r="N52" s="104" t="str">
        <f t="shared" si="19"/>
        <v/>
      </c>
      <c r="O52" s="105">
        <f t="shared" si="11"/>
        <v>0</v>
      </c>
      <c r="P52" s="104" t="str">
        <f t="shared" si="12"/>
        <v/>
      </c>
      <c r="Q52" s="104" t="str">
        <f t="shared" si="20"/>
        <v/>
      </c>
      <c r="R52" s="105">
        <f t="shared" si="13"/>
        <v>0</v>
      </c>
      <c r="S52" s="104" t="str">
        <f t="shared" si="14"/>
        <v/>
      </c>
      <c r="T52" s="104" t="str">
        <f t="shared" si="21"/>
        <v/>
      </c>
      <c r="U52" s="33" t="str">
        <f t="shared" si="15"/>
        <v/>
      </c>
      <c r="V52" s="32" t="str">
        <f t="shared" si="16"/>
        <v/>
      </c>
    </row>
    <row r="53" spans="1:22" ht="20.5">
      <c r="A53" s="103"/>
      <c r="B53" s="110" t="str">
        <f>'תחשיב בסיסי'!B53</f>
        <v/>
      </c>
      <c r="C53" s="110" t="str">
        <f>'תחשיב בסיסי'!C53</f>
        <v/>
      </c>
      <c r="D53" s="100"/>
      <c r="E53" s="33" t="str">
        <f>IF(D53="","",'תחשיב בסיסי'!N53)</f>
        <v/>
      </c>
      <c r="F53" s="78" t="str">
        <f t="shared" si="5"/>
        <v/>
      </c>
      <c r="G53" s="33" t="str">
        <f t="shared" si="6"/>
        <v/>
      </c>
      <c r="H53" s="33" t="str">
        <f t="shared" si="17"/>
        <v/>
      </c>
      <c r="I53" s="105">
        <f t="shared" si="7"/>
        <v>0</v>
      </c>
      <c r="J53" s="104" t="str">
        <f t="shared" si="8"/>
        <v/>
      </c>
      <c r="K53" s="104" t="str">
        <f t="shared" si="18"/>
        <v/>
      </c>
      <c r="L53" s="105">
        <f t="shared" si="9"/>
        <v>0</v>
      </c>
      <c r="M53" s="104" t="str">
        <f t="shared" si="10"/>
        <v/>
      </c>
      <c r="N53" s="104" t="str">
        <f t="shared" si="19"/>
        <v/>
      </c>
      <c r="O53" s="105">
        <f t="shared" si="11"/>
        <v>0</v>
      </c>
      <c r="P53" s="104" t="str">
        <f t="shared" si="12"/>
        <v/>
      </c>
      <c r="Q53" s="104" t="str">
        <f t="shared" si="20"/>
        <v/>
      </c>
      <c r="R53" s="105">
        <f t="shared" si="13"/>
        <v>0</v>
      </c>
      <c r="S53" s="104" t="str">
        <f t="shared" si="14"/>
        <v/>
      </c>
      <c r="T53" s="104" t="str">
        <f t="shared" si="21"/>
        <v/>
      </c>
      <c r="U53" s="33" t="str">
        <f t="shared" si="15"/>
        <v/>
      </c>
      <c r="V53" s="32" t="str">
        <f t="shared" si="16"/>
        <v/>
      </c>
    </row>
    <row r="54" spans="1:22" ht="20.5">
      <c r="A54" s="103"/>
      <c r="B54" s="110" t="str">
        <f>'תחשיב בסיסי'!B54</f>
        <v/>
      </c>
      <c r="C54" s="110" t="str">
        <f>'תחשיב בסיסי'!C54</f>
        <v/>
      </c>
      <c r="D54" s="100"/>
      <c r="E54" s="33" t="str">
        <f>IF(D54="","",'תחשיב בסיסי'!N54)</f>
        <v/>
      </c>
      <c r="F54" s="78" t="str">
        <f t="shared" si="5"/>
        <v/>
      </c>
      <c r="G54" s="33" t="str">
        <f t="shared" si="6"/>
        <v/>
      </c>
      <c r="H54" s="33" t="str">
        <f t="shared" si="17"/>
        <v/>
      </c>
      <c r="I54" s="105">
        <f t="shared" si="7"/>
        <v>0</v>
      </c>
      <c r="J54" s="104" t="str">
        <f t="shared" si="8"/>
        <v/>
      </c>
      <c r="K54" s="104" t="str">
        <f t="shared" si="18"/>
        <v/>
      </c>
      <c r="L54" s="105">
        <f t="shared" si="9"/>
        <v>0</v>
      </c>
      <c r="M54" s="104" t="str">
        <f t="shared" si="10"/>
        <v/>
      </c>
      <c r="N54" s="104" t="str">
        <f t="shared" si="19"/>
        <v/>
      </c>
      <c r="O54" s="105">
        <f t="shared" si="11"/>
        <v>0</v>
      </c>
      <c r="P54" s="104" t="str">
        <f t="shared" si="12"/>
        <v/>
      </c>
      <c r="Q54" s="104" t="str">
        <f t="shared" si="20"/>
        <v/>
      </c>
      <c r="R54" s="105">
        <f t="shared" si="13"/>
        <v>0</v>
      </c>
      <c r="S54" s="104" t="str">
        <f t="shared" si="14"/>
        <v/>
      </c>
      <c r="T54" s="104" t="str">
        <f t="shared" si="21"/>
        <v/>
      </c>
      <c r="U54" s="33" t="str">
        <f t="shared" si="15"/>
        <v/>
      </c>
      <c r="V54" s="32" t="str">
        <f t="shared" si="16"/>
        <v/>
      </c>
    </row>
    <row r="55" spans="1:22" ht="20.5">
      <c r="A55" s="103"/>
      <c r="B55" s="110" t="str">
        <f>'תחשיב בסיסי'!B55</f>
        <v/>
      </c>
      <c r="C55" s="110" t="str">
        <f>'תחשיב בסיסי'!C55</f>
        <v/>
      </c>
      <c r="D55" s="100"/>
      <c r="E55" s="33" t="str">
        <f>IF(D55="","",'תחשיב בסיסי'!N55)</f>
        <v/>
      </c>
      <c r="F55" s="78" t="str">
        <f t="shared" si="5"/>
        <v/>
      </c>
      <c r="G55" s="33" t="str">
        <f t="shared" si="6"/>
        <v/>
      </c>
      <c r="H55" s="33" t="str">
        <f t="shared" si="17"/>
        <v/>
      </c>
      <c r="I55" s="105">
        <f t="shared" si="7"/>
        <v>0</v>
      </c>
      <c r="J55" s="104" t="str">
        <f t="shared" si="8"/>
        <v/>
      </c>
      <c r="K55" s="104" t="str">
        <f t="shared" si="18"/>
        <v/>
      </c>
      <c r="L55" s="105">
        <f t="shared" si="9"/>
        <v>0</v>
      </c>
      <c r="M55" s="104" t="str">
        <f t="shared" si="10"/>
        <v/>
      </c>
      <c r="N55" s="104" t="str">
        <f t="shared" si="19"/>
        <v/>
      </c>
      <c r="O55" s="105">
        <f t="shared" si="11"/>
        <v>0</v>
      </c>
      <c r="P55" s="104" t="str">
        <f t="shared" si="12"/>
        <v/>
      </c>
      <c r="Q55" s="104" t="str">
        <f t="shared" si="20"/>
        <v/>
      </c>
      <c r="R55" s="105">
        <f t="shared" si="13"/>
        <v>0</v>
      </c>
      <c r="S55" s="104" t="str">
        <f t="shared" si="14"/>
        <v/>
      </c>
      <c r="T55" s="104" t="str">
        <f t="shared" si="21"/>
        <v/>
      </c>
      <c r="U55" s="33" t="str">
        <f t="shared" si="15"/>
        <v/>
      </c>
      <c r="V55" s="32" t="str">
        <f t="shared" si="16"/>
        <v/>
      </c>
    </row>
    <row r="56" spans="1:22" ht="20.5">
      <c r="A56" s="103"/>
      <c r="B56" s="110" t="str">
        <f>'תחשיב בסיסי'!B56</f>
        <v/>
      </c>
      <c r="C56" s="110" t="str">
        <f>'תחשיב בסיסי'!C56</f>
        <v/>
      </c>
      <c r="D56" s="100"/>
      <c r="E56" s="33" t="str">
        <f>IF(D56="","",'תחשיב בסיסי'!N56)</f>
        <v/>
      </c>
      <c r="F56" s="78" t="str">
        <f t="shared" si="5"/>
        <v/>
      </c>
      <c r="G56" s="33" t="str">
        <f t="shared" si="6"/>
        <v/>
      </c>
      <c r="H56" s="33" t="str">
        <f t="shared" si="17"/>
        <v/>
      </c>
      <c r="I56" s="105">
        <f t="shared" si="7"/>
        <v>0</v>
      </c>
      <c r="J56" s="104" t="str">
        <f t="shared" si="8"/>
        <v/>
      </c>
      <c r="K56" s="104" t="str">
        <f t="shared" si="18"/>
        <v/>
      </c>
      <c r="L56" s="105">
        <f t="shared" si="9"/>
        <v>0</v>
      </c>
      <c r="M56" s="104" t="str">
        <f t="shared" si="10"/>
        <v/>
      </c>
      <c r="N56" s="104" t="str">
        <f t="shared" si="19"/>
        <v/>
      </c>
      <c r="O56" s="105">
        <f t="shared" si="11"/>
        <v>0</v>
      </c>
      <c r="P56" s="104" t="str">
        <f t="shared" si="12"/>
        <v/>
      </c>
      <c r="Q56" s="104" t="str">
        <f t="shared" si="20"/>
        <v/>
      </c>
      <c r="R56" s="105">
        <f t="shared" si="13"/>
        <v>0</v>
      </c>
      <c r="S56" s="104" t="str">
        <f t="shared" si="14"/>
        <v/>
      </c>
      <c r="T56" s="104" t="str">
        <f t="shared" si="21"/>
        <v/>
      </c>
      <c r="U56" s="33" t="str">
        <f t="shared" si="15"/>
        <v/>
      </c>
      <c r="V56" s="32" t="str">
        <f t="shared" si="16"/>
        <v/>
      </c>
    </row>
    <row r="57" spans="1:22" ht="20.5">
      <c r="A57" s="103"/>
      <c r="B57" s="110" t="str">
        <f>'תחשיב בסיסי'!B57</f>
        <v/>
      </c>
      <c r="C57" s="110" t="str">
        <f>'תחשיב בסיסי'!C57</f>
        <v/>
      </c>
      <c r="D57" s="100"/>
      <c r="E57" s="33" t="str">
        <f>IF(D57="","",'תחשיב בסיסי'!N57)</f>
        <v/>
      </c>
      <c r="F57" s="78" t="str">
        <f t="shared" si="5"/>
        <v/>
      </c>
      <c r="G57" s="33" t="str">
        <f t="shared" si="6"/>
        <v/>
      </c>
      <c r="H57" s="33" t="str">
        <f t="shared" si="17"/>
        <v/>
      </c>
      <c r="I57" s="105">
        <f t="shared" si="7"/>
        <v>0</v>
      </c>
      <c r="J57" s="104" t="str">
        <f t="shared" si="8"/>
        <v/>
      </c>
      <c r="K57" s="104" t="str">
        <f t="shared" si="18"/>
        <v/>
      </c>
      <c r="L57" s="105">
        <f t="shared" si="9"/>
        <v>0</v>
      </c>
      <c r="M57" s="104" t="str">
        <f t="shared" si="10"/>
        <v/>
      </c>
      <c r="N57" s="104" t="str">
        <f t="shared" si="19"/>
        <v/>
      </c>
      <c r="O57" s="105">
        <f t="shared" si="11"/>
        <v>0</v>
      </c>
      <c r="P57" s="104" t="str">
        <f t="shared" si="12"/>
        <v/>
      </c>
      <c r="Q57" s="104" t="str">
        <f t="shared" si="20"/>
        <v/>
      </c>
      <c r="R57" s="105">
        <f t="shared" si="13"/>
        <v>0</v>
      </c>
      <c r="S57" s="104" t="str">
        <f t="shared" si="14"/>
        <v/>
      </c>
      <c r="T57" s="104" t="str">
        <f t="shared" si="21"/>
        <v/>
      </c>
      <c r="U57" s="33" t="str">
        <f t="shared" si="15"/>
        <v/>
      </c>
      <c r="V57" s="32" t="str">
        <f t="shared" si="16"/>
        <v/>
      </c>
    </row>
    <row r="58" spans="1:22" ht="20.5">
      <c r="A58" s="103"/>
      <c r="B58" s="110" t="str">
        <f>'תחשיב בסיסי'!B58</f>
        <v/>
      </c>
      <c r="C58" s="110" t="str">
        <f>'תחשיב בסיסי'!C58</f>
        <v/>
      </c>
      <c r="D58" s="100"/>
      <c r="E58" s="33" t="str">
        <f>IF(D58="","",'תחשיב בסיסי'!N58)</f>
        <v/>
      </c>
      <c r="F58" s="78" t="str">
        <f t="shared" si="5"/>
        <v/>
      </c>
      <c r="G58" s="33" t="str">
        <f t="shared" si="6"/>
        <v/>
      </c>
      <c r="H58" s="33" t="str">
        <f t="shared" si="17"/>
        <v/>
      </c>
      <c r="I58" s="105">
        <f t="shared" si="7"/>
        <v>0</v>
      </c>
      <c r="J58" s="104" t="str">
        <f t="shared" si="8"/>
        <v/>
      </c>
      <c r="K58" s="104" t="str">
        <f t="shared" si="18"/>
        <v/>
      </c>
      <c r="L58" s="105">
        <f t="shared" si="9"/>
        <v>0</v>
      </c>
      <c r="M58" s="104" t="str">
        <f t="shared" si="10"/>
        <v/>
      </c>
      <c r="N58" s="104" t="str">
        <f t="shared" si="19"/>
        <v/>
      </c>
      <c r="O58" s="105">
        <f t="shared" si="11"/>
        <v>0</v>
      </c>
      <c r="P58" s="104" t="str">
        <f t="shared" si="12"/>
        <v/>
      </c>
      <c r="Q58" s="104" t="str">
        <f t="shared" si="20"/>
        <v/>
      </c>
      <c r="R58" s="105">
        <f t="shared" si="13"/>
        <v>0</v>
      </c>
      <c r="S58" s="104" t="str">
        <f t="shared" si="14"/>
        <v/>
      </c>
      <c r="T58" s="104" t="str">
        <f t="shared" si="21"/>
        <v/>
      </c>
      <c r="U58" s="33" t="str">
        <f t="shared" si="15"/>
        <v/>
      </c>
      <c r="V58" s="32" t="str">
        <f t="shared" si="16"/>
        <v/>
      </c>
    </row>
    <row r="59" spans="1:22" ht="20.5">
      <c r="A59" s="103"/>
      <c r="B59" s="110" t="str">
        <f>'תחשיב בסיסי'!B59</f>
        <v/>
      </c>
      <c r="C59" s="110" t="str">
        <f>'תחשיב בסיסי'!C59</f>
        <v/>
      </c>
      <c r="D59" s="100"/>
      <c r="E59" s="33" t="str">
        <f>IF(D59="","",'תחשיב בסיסי'!N59)</f>
        <v/>
      </c>
      <c r="F59" s="78" t="str">
        <f t="shared" si="5"/>
        <v/>
      </c>
      <c r="G59" s="33" t="str">
        <f t="shared" si="6"/>
        <v/>
      </c>
      <c r="H59" s="33" t="str">
        <f t="shared" si="17"/>
        <v/>
      </c>
      <c r="I59" s="105">
        <f t="shared" si="7"/>
        <v>0</v>
      </c>
      <c r="J59" s="104" t="str">
        <f t="shared" si="8"/>
        <v/>
      </c>
      <c r="K59" s="104" t="str">
        <f t="shared" si="18"/>
        <v/>
      </c>
      <c r="L59" s="105">
        <f t="shared" si="9"/>
        <v>0</v>
      </c>
      <c r="M59" s="104" t="str">
        <f t="shared" si="10"/>
        <v/>
      </c>
      <c r="N59" s="104" t="str">
        <f t="shared" si="19"/>
        <v/>
      </c>
      <c r="O59" s="105">
        <f t="shared" si="11"/>
        <v>0</v>
      </c>
      <c r="P59" s="104" t="str">
        <f t="shared" si="12"/>
        <v/>
      </c>
      <c r="Q59" s="104" t="str">
        <f t="shared" si="20"/>
        <v/>
      </c>
      <c r="R59" s="105">
        <f t="shared" si="13"/>
        <v>0</v>
      </c>
      <c r="S59" s="104" t="str">
        <f t="shared" si="14"/>
        <v/>
      </c>
      <c r="T59" s="104" t="str">
        <f t="shared" si="21"/>
        <v/>
      </c>
      <c r="U59" s="33" t="str">
        <f t="shared" si="15"/>
        <v/>
      </c>
      <c r="V59" s="32" t="str">
        <f t="shared" si="16"/>
        <v/>
      </c>
    </row>
    <row r="60" spans="1:22" ht="20.5">
      <c r="A60" s="103"/>
      <c r="B60" s="110" t="str">
        <f>'תחשיב בסיסי'!B60</f>
        <v/>
      </c>
      <c r="C60" s="110" t="str">
        <f>'תחשיב בסיסי'!C60</f>
        <v/>
      </c>
      <c r="D60" s="100"/>
      <c r="E60" s="33" t="str">
        <f>IF(D60="","",'תחשיב בסיסי'!N60)</f>
        <v/>
      </c>
      <c r="F60" s="78" t="str">
        <f t="shared" si="5"/>
        <v/>
      </c>
      <c r="G60" s="33" t="str">
        <f t="shared" si="6"/>
        <v/>
      </c>
      <c r="H60" s="33" t="str">
        <f t="shared" si="17"/>
        <v/>
      </c>
      <c r="I60" s="105">
        <f t="shared" si="7"/>
        <v>0</v>
      </c>
      <c r="J60" s="104" t="str">
        <f t="shared" si="8"/>
        <v/>
      </c>
      <c r="K60" s="104" t="str">
        <f t="shared" si="18"/>
        <v/>
      </c>
      <c r="L60" s="105">
        <f t="shared" si="9"/>
        <v>0</v>
      </c>
      <c r="M60" s="104" t="str">
        <f t="shared" si="10"/>
        <v/>
      </c>
      <c r="N60" s="104" t="str">
        <f t="shared" si="19"/>
        <v/>
      </c>
      <c r="O60" s="105">
        <f t="shared" si="11"/>
        <v>0</v>
      </c>
      <c r="P60" s="104" t="str">
        <f t="shared" si="12"/>
        <v/>
      </c>
      <c r="Q60" s="104" t="str">
        <f t="shared" si="20"/>
        <v/>
      </c>
      <c r="R60" s="105">
        <f t="shared" si="13"/>
        <v>0</v>
      </c>
      <c r="S60" s="104" t="str">
        <f t="shared" si="14"/>
        <v/>
      </c>
      <c r="T60" s="104" t="str">
        <f t="shared" si="21"/>
        <v/>
      </c>
      <c r="U60" s="33" t="str">
        <f t="shared" si="15"/>
        <v/>
      </c>
      <c r="V60" s="32" t="str">
        <f t="shared" si="16"/>
        <v/>
      </c>
    </row>
    <row r="61" spans="1:22" ht="20.5">
      <c r="A61" s="103"/>
      <c r="B61" s="110" t="str">
        <f>'תחשיב בסיסי'!B61</f>
        <v/>
      </c>
      <c r="C61" s="110" t="str">
        <f>'תחשיב בסיסי'!C61</f>
        <v/>
      </c>
      <c r="D61" s="100"/>
      <c r="E61" s="33" t="str">
        <f>IF(D61="","",'תחשיב בסיסי'!N61)</f>
        <v/>
      </c>
      <c r="F61" s="78" t="str">
        <f t="shared" si="5"/>
        <v/>
      </c>
      <c r="G61" s="33" t="str">
        <f t="shared" si="6"/>
        <v/>
      </c>
      <c r="H61" s="33" t="str">
        <f t="shared" si="17"/>
        <v/>
      </c>
      <c r="I61" s="105">
        <f t="shared" si="7"/>
        <v>0</v>
      </c>
      <c r="J61" s="104" t="str">
        <f t="shared" si="8"/>
        <v/>
      </c>
      <c r="K61" s="104" t="str">
        <f t="shared" si="18"/>
        <v/>
      </c>
      <c r="L61" s="105">
        <f t="shared" si="9"/>
        <v>0</v>
      </c>
      <c r="M61" s="104" t="str">
        <f t="shared" si="10"/>
        <v/>
      </c>
      <c r="N61" s="104" t="str">
        <f t="shared" si="19"/>
        <v/>
      </c>
      <c r="O61" s="105">
        <f t="shared" si="11"/>
        <v>0</v>
      </c>
      <c r="P61" s="104" t="str">
        <f t="shared" si="12"/>
        <v/>
      </c>
      <c r="Q61" s="104" t="str">
        <f t="shared" si="20"/>
        <v/>
      </c>
      <c r="R61" s="105">
        <f t="shared" si="13"/>
        <v>0</v>
      </c>
      <c r="S61" s="104" t="str">
        <f t="shared" si="14"/>
        <v/>
      </c>
      <c r="T61" s="104" t="str">
        <f t="shared" si="21"/>
        <v/>
      </c>
      <c r="U61" s="33" t="str">
        <f t="shared" si="15"/>
        <v/>
      </c>
      <c r="V61" s="32" t="str">
        <f t="shared" si="16"/>
        <v/>
      </c>
    </row>
    <row r="62" spans="1:22" ht="20.5">
      <c r="A62" s="103"/>
      <c r="B62" s="110" t="str">
        <f>'תחשיב בסיסי'!B62</f>
        <v/>
      </c>
      <c r="C62" s="110" t="str">
        <f>'תחשיב בסיסי'!C62</f>
        <v/>
      </c>
      <c r="D62" s="100"/>
      <c r="E62" s="33" t="str">
        <f>IF(D62="","",'תחשיב בסיסי'!N62)</f>
        <v/>
      </c>
      <c r="F62" s="78" t="str">
        <f t="shared" si="5"/>
        <v/>
      </c>
      <c r="G62" s="33" t="str">
        <f t="shared" si="6"/>
        <v/>
      </c>
      <c r="H62" s="33" t="str">
        <f t="shared" si="17"/>
        <v/>
      </c>
      <c r="I62" s="105">
        <f t="shared" si="7"/>
        <v>0</v>
      </c>
      <c r="J62" s="104" t="str">
        <f t="shared" si="8"/>
        <v/>
      </c>
      <c r="K62" s="104" t="str">
        <f t="shared" si="18"/>
        <v/>
      </c>
      <c r="L62" s="105">
        <f t="shared" si="9"/>
        <v>0</v>
      </c>
      <c r="M62" s="104" t="str">
        <f t="shared" si="10"/>
        <v/>
      </c>
      <c r="N62" s="104" t="str">
        <f t="shared" si="19"/>
        <v/>
      </c>
      <c r="O62" s="105">
        <f t="shared" si="11"/>
        <v>0</v>
      </c>
      <c r="P62" s="104" t="str">
        <f t="shared" si="12"/>
        <v/>
      </c>
      <c r="Q62" s="104" t="str">
        <f t="shared" si="20"/>
        <v/>
      </c>
      <c r="R62" s="105">
        <f t="shared" si="13"/>
        <v>0</v>
      </c>
      <c r="S62" s="104" t="str">
        <f t="shared" si="14"/>
        <v/>
      </c>
      <c r="T62" s="104" t="str">
        <f t="shared" si="21"/>
        <v/>
      </c>
      <c r="U62" s="33" t="str">
        <f t="shared" si="15"/>
        <v/>
      </c>
      <c r="V62" s="32" t="str">
        <f t="shared" si="16"/>
        <v/>
      </c>
    </row>
    <row r="63" spans="1:22" ht="20.5">
      <c r="A63" s="103"/>
      <c r="B63" s="110" t="str">
        <f>'תחשיב בסיסי'!B63</f>
        <v/>
      </c>
      <c r="C63" s="110" t="str">
        <f>'תחשיב בסיסי'!C63</f>
        <v/>
      </c>
      <c r="D63" s="100"/>
      <c r="E63" s="33" t="str">
        <f>IF(D63="","",'תחשיב בסיסי'!N63)</f>
        <v/>
      </c>
      <c r="F63" s="78" t="str">
        <f t="shared" si="5"/>
        <v/>
      </c>
      <c r="G63" s="33" t="str">
        <f t="shared" si="6"/>
        <v/>
      </c>
      <c r="H63" s="33" t="str">
        <f t="shared" si="17"/>
        <v/>
      </c>
      <c r="I63" s="105">
        <f t="shared" si="7"/>
        <v>0</v>
      </c>
      <c r="J63" s="104" t="str">
        <f t="shared" si="8"/>
        <v/>
      </c>
      <c r="K63" s="104" t="str">
        <f t="shared" si="18"/>
        <v/>
      </c>
      <c r="L63" s="105">
        <f t="shared" si="9"/>
        <v>0</v>
      </c>
      <c r="M63" s="104" t="str">
        <f t="shared" si="10"/>
        <v/>
      </c>
      <c r="N63" s="104" t="str">
        <f t="shared" si="19"/>
        <v/>
      </c>
      <c r="O63" s="105">
        <f t="shared" si="11"/>
        <v>0</v>
      </c>
      <c r="P63" s="104" t="str">
        <f t="shared" si="12"/>
        <v/>
      </c>
      <c r="Q63" s="104" t="str">
        <f t="shared" si="20"/>
        <v/>
      </c>
      <c r="R63" s="105">
        <f t="shared" si="13"/>
        <v>0</v>
      </c>
      <c r="S63" s="104" t="str">
        <f t="shared" si="14"/>
        <v/>
      </c>
      <c r="T63" s="104" t="str">
        <f t="shared" si="21"/>
        <v/>
      </c>
      <c r="U63" s="33" t="str">
        <f t="shared" si="15"/>
        <v/>
      </c>
      <c r="V63" s="32" t="str">
        <f t="shared" si="16"/>
        <v/>
      </c>
    </row>
    <row r="64" spans="1:22" ht="20.5">
      <c r="A64" s="103"/>
      <c r="B64" s="110" t="str">
        <f>'תחשיב בסיסי'!B64</f>
        <v/>
      </c>
      <c r="C64" s="110" t="str">
        <f>'תחשיב בסיסי'!C64</f>
        <v/>
      </c>
      <c r="D64" s="100"/>
      <c r="E64" s="33" t="str">
        <f>IF(D64="","",'תחשיב בסיסי'!N64)</f>
        <v/>
      </c>
      <c r="F64" s="78" t="str">
        <f t="shared" si="5"/>
        <v/>
      </c>
      <c r="G64" s="33" t="str">
        <f t="shared" si="6"/>
        <v/>
      </c>
      <c r="H64" s="33" t="str">
        <f t="shared" si="17"/>
        <v/>
      </c>
      <c r="I64" s="105">
        <f t="shared" si="7"/>
        <v>0</v>
      </c>
      <c r="J64" s="104" t="str">
        <f t="shared" si="8"/>
        <v/>
      </c>
      <c r="K64" s="104" t="str">
        <f t="shared" si="18"/>
        <v/>
      </c>
      <c r="L64" s="105">
        <f t="shared" si="9"/>
        <v>0</v>
      </c>
      <c r="M64" s="104" t="str">
        <f t="shared" si="10"/>
        <v/>
      </c>
      <c r="N64" s="104" t="str">
        <f t="shared" si="19"/>
        <v/>
      </c>
      <c r="O64" s="105">
        <f t="shared" si="11"/>
        <v>0</v>
      </c>
      <c r="P64" s="104" t="str">
        <f t="shared" si="12"/>
        <v/>
      </c>
      <c r="Q64" s="104" t="str">
        <f t="shared" si="20"/>
        <v/>
      </c>
      <c r="R64" s="105">
        <f t="shared" si="13"/>
        <v>0</v>
      </c>
      <c r="S64" s="104" t="str">
        <f t="shared" si="14"/>
        <v/>
      </c>
      <c r="T64" s="104" t="str">
        <f t="shared" si="21"/>
        <v/>
      </c>
      <c r="U64" s="33" t="str">
        <f t="shared" si="15"/>
        <v/>
      </c>
      <c r="V64" s="32" t="str">
        <f t="shared" si="16"/>
        <v/>
      </c>
    </row>
    <row r="65" spans="1:22" ht="20.5">
      <c r="A65" s="103"/>
      <c r="B65" s="110" t="str">
        <f>'תחשיב בסיסי'!B65</f>
        <v/>
      </c>
      <c r="C65" s="110" t="str">
        <f>'תחשיב בסיסי'!C65</f>
        <v/>
      </c>
      <c r="D65" s="100"/>
      <c r="E65" s="33" t="str">
        <f>IF(D65="","",'תחשיב בסיסי'!N65)</f>
        <v/>
      </c>
      <c r="F65" s="78" t="str">
        <f t="shared" si="5"/>
        <v/>
      </c>
      <c r="G65" s="33" t="str">
        <f t="shared" si="6"/>
        <v/>
      </c>
      <c r="H65" s="33" t="str">
        <f t="shared" si="17"/>
        <v/>
      </c>
      <c r="I65" s="105">
        <f t="shared" si="7"/>
        <v>0</v>
      </c>
      <c r="J65" s="104" t="str">
        <f t="shared" si="8"/>
        <v/>
      </c>
      <c r="K65" s="104" t="str">
        <f t="shared" si="18"/>
        <v/>
      </c>
      <c r="L65" s="105">
        <f t="shared" si="9"/>
        <v>0</v>
      </c>
      <c r="M65" s="104" t="str">
        <f t="shared" si="10"/>
        <v/>
      </c>
      <c r="N65" s="104" t="str">
        <f t="shared" si="19"/>
        <v/>
      </c>
      <c r="O65" s="105">
        <f t="shared" si="11"/>
        <v>0</v>
      </c>
      <c r="P65" s="104" t="str">
        <f t="shared" si="12"/>
        <v/>
      </c>
      <c r="Q65" s="104" t="str">
        <f t="shared" si="20"/>
        <v/>
      </c>
      <c r="R65" s="105">
        <f t="shared" si="13"/>
        <v>0</v>
      </c>
      <c r="S65" s="104" t="str">
        <f t="shared" si="14"/>
        <v/>
      </c>
      <c r="T65" s="104" t="str">
        <f t="shared" si="21"/>
        <v/>
      </c>
      <c r="U65" s="33" t="str">
        <f t="shared" si="15"/>
        <v/>
      </c>
      <c r="V65" s="32" t="str">
        <f t="shared" si="16"/>
        <v/>
      </c>
    </row>
    <row r="66" spans="1:22" ht="20.5">
      <c r="A66" s="103"/>
      <c r="B66" s="110" t="str">
        <f>'תחשיב בסיסי'!B66</f>
        <v/>
      </c>
      <c r="C66" s="110" t="str">
        <f>'תחשיב בסיסי'!C66</f>
        <v/>
      </c>
      <c r="D66" s="100"/>
      <c r="E66" s="33" t="str">
        <f>IF(D66="","",'תחשיב בסיסי'!N66)</f>
        <v/>
      </c>
      <c r="F66" s="78" t="str">
        <f t="shared" si="5"/>
        <v/>
      </c>
      <c r="G66" s="33" t="str">
        <f t="shared" si="6"/>
        <v/>
      </c>
      <c r="H66" s="33" t="str">
        <f t="shared" si="17"/>
        <v/>
      </c>
      <c r="I66" s="105">
        <f t="shared" si="7"/>
        <v>0</v>
      </c>
      <c r="J66" s="104" t="str">
        <f t="shared" si="8"/>
        <v/>
      </c>
      <c r="K66" s="104" t="str">
        <f t="shared" si="18"/>
        <v/>
      </c>
      <c r="L66" s="105">
        <f t="shared" si="9"/>
        <v>0</v>
      </c>
      <c r="M66" s="104" t="str">
        <f t="shared" si="10"/>
        <v/>
      </c>
      <c r="N66" s="104" t="str">
        <f t="shared" si="19"/>
        <v/>
      </c>
      <c r="O66" s="105">
        <f t="shared" si="11"/>
        <v>0</v>
      </c>
      <c r="P66" s="104" t="str">
        <f t="shared" si="12"/>
        <v/>
      </c>
      <c r="Q66" s="104" t="str">
        <f t="shared" si="20"/>
        <v/>
      </c>
      <c r="R66" s="105">
        <f t="shared" si="13"/>
        <v>0</v>
      </c>
      <c r="S66" s="104" t="str">
        <f t="shared" si="14"/>
        <v/>
      </c>
      <c r="T66" s="104" t="str">
        <f t="shared" si="21"/>
        <v/>
      </c>
      <c r="U66" s="33" t="str">
        <f t="shared" si="15"/>
        <v/>
      </c>
      <c r="V66" s="32" t="str">
        <f t="shared" si="16"/>
        <v/>
      </c>
    </row>
    <row r="67" spans="1:22" ht="20.5">
      <c r="A67" s="103"/>
      <c r="B67" s="110" t="str">
        <f>'תחשיב בסיסי'!B67</f>
        <v/>
      </c>
      <c r="C67" s="110" t="str">
        <f>'תחשיב בסיסי'!C67</f>
        <v/>
      </c>
      <c r="D67" s="100"/>
      <c r="E67" s="33" t="str">
        <f>IF(D67="","",'תחשיב בסיסי'!N67)</f>
        <v/>
      </c>
      <c r="F67" s="78" t="str">
        <f t="shared" si="5"/>
        <v/>
      </c>
      <c r="G67" s="33" t="str">
        <f t="shared" si="6"/>
        <v/>
      </c>
      <c r="H67" s="33" t="str">
        <f t="shared" si="17"/>
        <v/>
      </c>
      <c r="I67" s="105">
        <f t="shared" si="7"/>
        <v>0</v>
      </c>
      <c r="J67" s="104" t="str">
        <f t="shared" si="8"/>
        <v/>
      </c>
      <c r="K67" s="104" t="str">
        <f t="shared" si="18"/>
        <v/>
      </c>
      <c r="L67" s="105">
        <f t="shared" si="9"/>
        <v>0</v>
      </c>
      <c r="M67" s="104" t="str">
        <f t="shared" si="10"/>
        <v/>
      </c>
      <c r="N67" s="104" t="str">
        <f t="shared" si="19"/>
        <v/>
      </c>
      <c r="O67" s="105">
        <f t="shared" si="11"/>
        <v>0</v>
      </c>
      <c r="P67" s="104" t="str">
        <f t="shared" si="12"/>
        <v/>
      </c>
      <c r="Q67" s="104" t="str">
        <f t="shared" si="20"/>
        <v/>
      </c>
      <c r="R67" s="105">
        <f t="shared" si="13"/>
        <v>0</v>
      </c>
      <c r="S67" s="104" t="str">
        <f t="shared" si="14"/>
        <v/>
      </c>
      <c r="T67" s="104" t="str">
        <f t="shared" si="21"/>
        <v/>
      </c>
      <c r="U67" s="33" t="str">
        <f t="shared" si="15"/>
        <v/>
      </c>
      <c r="V67" s="32" t="str">
        <f t="shared" si="16"/>
        <v/>
      </c>
    </row>
    <row r="68" spans="1:22" ht="20.5">
      <c r="A68" s="103"/>
      <c r="B68" s="110" t="str">
        <f>'תחשיב בסיסי'!B68</f>
        <v/>
      </c>
      <c r="C68" s="110" t="str">
        <f>'תחשיב בסיסי'!C68</f>
        <v/>
      </c>
      <c r="D68" s="100"/>
      <c r="E68" s="33" t="str">
        <f>IF(D68="","",'תחשיב בסיסי'!N68)</f>
        <v/>
      </c>
      <c r="F68" s="78" t="str">
        <f t="shared" si="5"/>
        <v/>
      </c>
      <c r="G68" s="33" t="str">
        <f t="shared" si="6"/>
        <v/>
      </c>
      <c r="H68" s="33" t="str">
        <f t="shared" si="17"/>
        <v/>
      </c>
      <c r="I68" s="105">
        <f t="shared" si="7"/>
        <v>0</v>
      </c>
      <c r="J68" s="104" t="str">
        <f t="shared" si="8"/>
        <v/>
      </c>
      <c r="K68" s="104" t="str">
        <f t="shared" si="18"/>
        <v/>
      </c>
      <c r="L68" s="105">
        <f t="shared" si="9"/>
        <v>0</v>
      </c>
      <c r="M68" s="104" t="str">
        <f t="shared" si="10"/>
        <v/>
      </c>
      <c r="N68" s="104" t="str">
        <f t="shared" si="19"/>
        <v/>
      </c>
      <c r="O68" s="105">
        <f t="shared" si="11"/>
        <v>0</v>
      </c>
      <c r="P68" s="104" t="str">
        <f t="shared" si="12"/>
        <v/>
      </c>
      <c r="Q68" s="104" t="str">
        <f t="shared" si="20"/>
        <v/>
      </c>
      <c r="R68" s="105">
        <f t="shared" si="13"/>
        <v>0</v>
      </c>
      <c r="S68" s="104" t="str">
        <f t="shared" si="14"/>
        <v/>
      </c>
      <c r="T68" s="104" t="str">
        <f t="shared" si="21"/>
        <v/>
      </c>
      <c r="U68" s="33" t="str">
        <f t="shared" si="15"/>
        <v/>
      </c>
      <c r="V68" s="32" t="str">
        <f t="shared" si="16"/>
        <v/>
      </c>
    </row>
    <row r="69" spans="1:22" ht="20.5">
      <c r="A69" s="103"/>
      <c r="B69" s="110" t="str">
        <f>'תחשיב בסיסי'!B69</f>
        <v/>
      </c>
      <c r="C69" s="110" t="str">
        <f>'תחשיב בסיסי'!C69</f>
        <v/>
      </c>
      <c r="D69" s="100"/>
      <c r="E69" s="33" t="str">
        <f>IF(D69="","",'תחשיב בסיסי'!N69)</f>
        <v/>
      </c>
      <c r="F69" s="78" t="str">
        <f t="shared" si="5"/>
        <v/>
      </c>
      <c r="G69" s="33" t="str">
        <f t="shared" si="6"/>
        <v/>
      </c>
      <c r="H69" s="33" t="str">
        <f t="shared" si="17"/>
        <v/>
      </c>
      <c r="I69" s="105">
        <f t="shared" si="7"/>
        <v>0</v>
      </c>
      <c r="J69" s="104" t="str">
        <f t="shared" si="8"/>
        <v/>
      </c>
      <c r="K69" s="104" t="str">
        <f t="shared" si="18"/>
        <v/>
      </c>
      <c r="L69" s="105">
        <f t="shared" si="9"/>
        <v>0</v>
      </c>
      <c r="M69" s="104" t="str">
        <f t="shared" si="10"/>
        <v/>
      </c>
      <c r="N69" s="104" t="str">
        <f t="shared" si="19"/>
        <v/>
      </c>
      <c r="O69" s="105">
        <f t="shared" si="11"/>
        <v>0</v>
      </c>
      <c r="P69" s="104" t="str">
        <f t="shared" si="12"/>
        <v/>
      </c>
      <c r="Q69" s="104" t="str">
        <f t="shared" si="20"/>
        <v/>
      </c>
      <c r="R69" s="105">
        <f t="shared" si="13"/>
        <v>0</v>
      </c>
      <c r="S69" s="104" t="str">
        <f t="shared" si="14"/>
        <v/>
      </c>
      <c r="T69" s="104" t="str">
        <f t="shared" si="21"/>
        <v/>
      </c>
      <c r="U69" s="33" t="str">
        <f t="shared" si="15"/>
        <v/>
      </c>
      <c r="V69" s="32" t="str">
        <f t="shared" si="16"/>
        <v/>
      </c>
    </row>
    <row r="70" spans="1:22" ht="20.5">
      <c r="A70" s="103"/>
      <c r="B70" s="110" t="str">
        <f>'תחשיב בסיסי'!B70</f>
        <v/>
      </c>
      <c r="C70" s="110" t="str">
        <f>'תחשיב בסיסי'!C70</f>
        <v/>
      </c>
      <c r="D70" s="100"/>
      <c r="E70" s="33" t="str">
        <f>IF(D70="","",'תחשיב בסיסי'!N70)</f>
        <v/>
      </c>
      <c r="F70" s="78" t="str">
        <f t="shared" si="5"/>
        <v/>
      </c>
      <c r="G70" s="33" t="str">
        <f t="shared" si="6"/>
        <v/>
      </c>
      <c r="H70" s="33" t="str">
        <f t="shared" si="17"/>
        <v/>
      </c>
      <c r="I70" s="105">
        <f t="shared" si="7"/>
        <v>0</v>
      </c>
      <c r="J70" s="104" t="str">
        <f t="shared" si="8"/>
        <v/>
      </c>
      <c r="K70" s="104" t="str">
        <f t="shared" si="18"/>
        <v/>
      </c>
      <c r="L70" s="105">
        <f t="shared" si="9"/>
        <v>0</v>
      </c>
      <c r="M70" s="104" t="str">
        <f t="shared" si="10"/>
        <v/>
      </c>
      <c r="N70" s="104" t="str">
        <f t="shared" si="19"/>
        <v/>
      </c>
      <c r="O70" s="105">
        <f t="shared" si="11"/>
        <v>0</v>
      </c>
      <c r="P70" s="104" t="str">
        <f t="shared" si="12"/>
        <v/>
      </c>
      <c r="Q70" s="104" t="str">
        <f t="shared" si="20"/>
        <v/>
      </c>
      <c r="R70" s="105">
        <f t="shared" si="13"/>
        <v>0</v>
      </c>
      <c r="S70" s="104" t="str">
        <f t="shared" si="14"/>
        <v/>
      </c>
      <c r="T70" s="104" t="str">
        <f t="shared" si="21"/>
        <v/>
      </c>
      <c r="U70" s="33" t="str">
        <f t="shared" si="15"/>
        <v/>
      </c>
      <c r="V70" s="32" t="str">
        <f t="shared" si="16"/>
        <v/>
      </c>
    </row>
    <row r="71" spans="1:22" ht="20.5">
      <c r="A71" s="103"/>
      <c r="B71" s="110" t="str">
        <f>'תחשיב בסיסי'!B71</f>
        <v/>
      </c>
      <c r="C71" s="110" t="str">
        <f>'תחשיב בסיסי'!C71</f>
        <v/>
      </c>
      <c r="D71" s="100"/>
      <c r="E71" s="33" t="str">
        <f>IF(D71="","",'תחשיב בסיסי'!N71)</f>
        <v/>
      </c>
      <c r="F71" s="78" t="str">
        <f t="shared" si="5"/>
        <v/>
      </c>
      <c r="G71" s="33" t="str">
        <f t="shared" si="6"/>
        <v/>
      </c>
      <c r="H71" s="33" t="str">
        <f t="shared" si="17"/>
        <v/>
      </c>
      <c r="I71" s="105">
        <f t="shared" si="7"/>
        <v>0</v>
      </c>
      <c r="J71" s="104" t="str">
        <f t="shared" si="8"/>
        <v/>
      </c>
      <c r="K71" s="104" t="str">
        <f t="shared" si="18"/>
        <v/>
      </c>
      <c r="L71" s="105">
        <f t="shared" si="9"/>
        <v>0</v>
      </c>
      <c r="M71" s="104" t="str">
        <f t="shared" si="10"/>
        <v/>
      </c>
      <c r="N71" s="104" t="str">
        <f t="shared" si="19"/>
        <v/>
      </c>
      <c r="O71" s="105">
        <f t="shared" si="11"/>
        <v>0</v>
      </c>
      <c r="P71" s="104" t="str">
        <f t="shared" si="12"/>
        <v/>
      </c>
      <c r="Q71" s="104" t="str">
        <f t="shared" si="20"/>
        <v/>
      </c>
      <c r="R71" s="105">
        <f t="shared" si="13"/>
        <v>0</v>
      </c>
      <c r="S71" s="104" t="str">
        <f t="shared" si="14"/>
        <v/>
      </c>
      <c r="T71" s="104" t="str">
        <f t="shared" si="21"/>
        <v/>
      </c>
      <c r="U71" s="33" t="str">
        <f t="shared" si="15"/>
        <v/>
      </c>
      <c r="V71" s="32" t="str">
        <f t="shared" si="16"/>
        <v/>
      </c>
    </row>
    <row r="72" spans="1:22" ht="20.5">
      <c r="A72" s="103"/>
      <c r="B72" s="110" t="str">
        <f>'תחשיב בסיסי'!B72</f>
        <v/>
      </c>
      <c r="C72" s="110" t="str">
        <f>'תחשיב בסיסי'!C72</f>
        <v/>
      </c>
      <c r="D72" s="100"/>
      <c r="E72" s="33" t="str">
        <f>IF(D72="","",'תחשיב בסיסי'!N72)</f>
        <v/>
      </c>
      <c r="F72" s="78" t="str">
        <f t="shared" si="5"/>
        <v/>
      </c>
      <c r="G72" s="33" t="str">
        <f t="shared" si="6"/>
        <v/>
      </c>
      <c r="H72" s="33" t="str">
        <f t="shared" si="17"/>
        <v/>
      </c>
      <c r="I72" s="105">
        <f t="shared" si="7"/>
        <v>0</v>
      </c>
      <c r="J72" s="104" t="str">
        <f t="shared" si="8"/>
        <v/>
      </c>
      <c r="K72" s="104" t="str">
        <f t="shared" si="18"/>
        <v/>
      </c>
      <c r="L72" s="105">
        <f t="shared" si="9"/>
        <v>0</v>
      </c>
      <c r="M72" s="104" t="str">
        <f t="shared" si="10"/>
        <v/>
      </c>
      <c r="N72" s="104" t="str">
        <f t="shared" si="19"/>
        <v/>
      </c>
      <c r="O72" s="105">
        <f t="shared" si="11"/>
        <v>0</v>
      </c>
      <c r="P72" s="104" t="str">
        <f t="shared" si="12"/>
        <v/>
      </c>
      <c r="Q72" s="104" t="str">
        <f t="shared" si="20"/>
        <v/>
      </c>
      <c r="R72" s="105">
        <f t="shared" si="13"/>
        <v>0</v>
      </c>
      <c r="S72" s="104" t="str">
        <f t="shared" si="14"/>
        <v/>
      </c>
      <c r="T72" s="104" t="str">
        <f t="shared" si="21"/>
        <v/>
      </c>
      <c r="U72" s="33" t="str">
        <f t="shared" si="15"/>
        <v/>
      </c>
      <c r="V72" s="32" t="str">
        <f t="shared" si="16"/>
        <v/>
      </c>
    </row>
    <row r="73" spans="1:22" ht="20.5">
      <c r="A73" s="103"/>
      <c r="B73" s="110" t="str">
        <f>'תחשיב בסיסי'!B73</f>
        <v/>
      </c>
      <c r="C73" s="110" t="str">
        <f>'תחשיב בסיסי'!C73</f>
        <v/>
      </c>
      <c r="D73" s="100"/>
      <c r="E73" s="33" t="str">
        <f>IF(D73="","",'תחשיב בסיסי'!N73)</f>
        <v/>
      </c>
      <c r="F73" s="78" t="str">
        <f t="shared" si="5"/>
        <v/>
      </c>
      <c r="G73" s="33" t="str">
        <f t="shared" si="6"/>
        <v/>
      </c>
      <c r="H73" s="33" t="str">
        <f t="shared" si="17"/>
        <v/>
      </c>
      <c r="I73" s="105">
        <f t="shared" si="7"/>
        <v>0</v>
      </c>
      <c r="J73" s="104" t="str">
        <f t="shared" si="8"/>
        <v/>
      </c>
      <c r="K73" s="104" t="str">
        <f t="shared" si="18"/>
        <v/>
      </c>
      <c r="L73" s="105">
        <f t="shared" si="9"/>
        <v>0</v>
      </c>
      <c r="M73" s="104" t="str">
        <f t="shared" si="10"/>
        <v/>
      </c>
      <c r="N73" s="104" t="str">
        <f t="shared" si="19"/>
        <v/>
      </c>
      <c r="O73" s="105">
        <f t="shared" si="11"/>
        <v>0</v>
      </c>
      <c r="P73" s="104" t="str">
        <f t="shared" si="12"/>
        <v/>
      </c>
      <c r="Q73" s="104" t="str">
        <f t="shared" si="20"/>
        <v/>
      </c>
      <c r="R73" s="105">
        <f t="shared" si="13"/>
        <v>0</v>
      </c>
      <c r="S73" s="104" t="str">
        <f t="shared" si="14"/>
        <v/>
      </c>
      <c r="T73" s="104" t="str">
        <f t="shared" si="21"/>
        <v/>
      </c>
      <c r="U73" s="33" t="str">
        <f t="shared" si="15"/>
        <v/>
      </c>
      <c r="V73" s="32" t="str">
        <f t="shared" si="16"/>
        <v/>
      </c>
    </row>
    <row r="74" spans="1:22" ht="20.5">
      <c r="A74" s="103"/>
      <c r="B74" s="110" t="str">
        <f>'תחשיב בסיסי'!B74</f>
        <v/>
      </c>
      <c r="C74" s="110" t="str">
        <f>'תחשיב בסיסי'!C74</f>
        <v/>
      </c>
      <c r="D74" s="100"/>
      <c r="E74" s="33" t="str">
        <f>IF(D74="","",'תחשיב בסיסי'!N74)</f>
        <v/>
      </c>
      <c r="F74" s="78" t="str">
        <f t="shared" si="5"/>
        <v/>
      </c>
      <c r="G74" s="33" t="str">
        <f t="shared" si="6"/>
        <v/>
      </c>
      <c r="H74" s="33" t="str">
        <f t="shared" si="17"/>
        <v/>
      </c>
      <c r="I74" s="105">
        <f t="shared" si="7"/>
        <v>0</v>
      </c>
      <c r="J74" s="104" t="str">
        <f t="shared" si="8"/>
        <v/>
      </c>
      <c r="K74" s="104" t="str">
        <f t="shared" si="18"/>
        <v/>
      </c>
      <c r="L74" s="105">
        <f t="shared" si="9"/>
        <v>0</v>
      </c>
      <c r="M74" s="104" t="str">
        <f t="shared" si="10"/>
        <v/>
      </c>
      <c r="N74" s="104" t="str">
        <f t="shared" si="19"/>
        <v/>
      </c>
      <c r="O74" s="105">
        <f t="shared" si="11"/>
        <v>0</v>
      </c>
      <c r="P74" s="104" t="str">
        <f t="shared" si="12"/>
        <v/>
      </c>
      <c r="Q74" s="104" t="str">
        <f t="shared" si="20"/>
        <v/>
      </c>
      <c r="R74" s="105">
        <f t="shared" si="13"/>
        <v>0</v>
      </c>
      <c r="S74" s="104" t="str">
        <f t="shared" si="14"/>
        <v/>
      </c>
      <c r="T74" s="104" t="str">
        <f t="shared" si="21"/>
        <v/>
      </c>
      <c r="U74" s="33" t="str">
        <f t="shared" si="15"/>
        <v/>
      </c>
      <c r="V74" s="32" t="str">
        <f t="shared" si="16"/>
        <v/>
      </c>
    </row>
    <row r="75" spans="1:22" ht="20.5">
      <c r="A75" s="103"/>
      <c r="B75" s="110" t="str">
        <f>'תחשיב בסיסי'!B75</f>
        <v/>
      </c>
      <c r="C75" s="110" t="str">
        <f>'תחשיב בסיסי'!C75</f>
        <v/>
      </c>
      <c r="D75" s="100"/>
      <c r="E75" s="33" t="str">
        <f>IF(D75="","",'תחשיב בסיסי'!N75)</f>
        <v/>
      </c>
      <c r="F75" s="78" t="str">
        <f t="shared" si="5"/>
        <v/>
      </c>
      <c r="G75" s="33" t="str">
        <f t="shared" si="6"/>
        <v/>
      </c>
      <c r="H75" s="33" t="str">
        <f t="shared" si="17"/>
        <v/>
      </c>
      <c r="I75" s="105">
        <f t="shared" si="7"/>
        <v>0</v>
      </c>
      <c r="J75" s="104" t="str">
        <f t="shared" si="8"/>
        <v/>
      </c>
      <c r="K75" s="104" t="str">
        <f t="shared" si="18"/>
        <v/>
      </c>
      <c r="L75" s="105">
        <f t="shared" si="9"/>
        <v>0</v>
      </c>
      <c r="M75" s="104" t="str">
        <f t="shared" si="10"/>
        <v/>
      </c>
      <c r="N75" s="104" t="str">
        <f t="shared" si="19"/>
        <v/>
      </c>
      <c r="O75" s="105">
        <f t="shared" si="11"/>
        <v>0</v>
      </c>
      <c r="P75" s="104" t="str">
        <f t="shared" si="12"/>
        <v/>
      </c>
      <c r="Q75" s="104" t="str">
        <f t="shared" si="20"/>
        <v/>
      </c>
      <c r="R75" s="105">
        <f t="shared" si="13"/>
        <v>0</v>
      </c>
      <c r="S75" s="104" t="str">
        <f t="shared" si="14"/>
        <v/>
      </c>
      <c r="T75" s="104" t="str">
        <f t="shared" si="21"/>
        <v/>
      </c>
      <c r="U75" s="33" t="str">
        <f t="shared" si="15"/>
        <v/>
      </c>
      <c r="V75" s="32" t="str">
        <f t="shared" si="16"/>
        <v/>
      </c>
    </row>
    <row r="76" spans="1:22" ht="21" thickBot="1">
      <c r="A76" s="103"/>
      <c r="B76" s="110" t="str">
        <f>'תחשיב בסיסי'!B76</f>
        <v/>
      </c>
      <c r="C76" s="110" t="str">
        <f>'תחשיב בסיסי'!C76</f>
        <v/>
      </c>
      <c r="D76" s="100"/>
      <c r="E76" s="33" t="str">
        <f>IF(D76="","",'תחשיב בסיסי'!N76)</f>
        <v/>
      </c>
      <c r="F76" s="78" t="str">
        <f t="shared" si="5"/>
        <v/>
      </c>
      <c r="G76" s="33" t="str">
        <f t="shared" si="6"/>
        <v/>
      </c>
      <c r="H76" s="33" t="str">
        <f t="shared" si="17"/>
        <v/>
      </c>
      <c r="I76" s="105">
        <f t="shared" si="7"/>
        <v>0</v>
      </c>
      <c r="J76" s="104" t="str">
        <f t="shared" si="8"/>
        <v/>
      </c>
      <c r="K76" s="104" t="str">
        <f t="shared" si="18"/>
        <v/>
      </c>
      <c r="L76" s="105">
        <f t="shared" si="9"/>
        <v>0</v>
      </c>
      <c r="M76" s="104" t="str">
        <f t="shared" si="10"/>
        <v/>
      </c>
      <c r="N76" s="104" t="str">
        <f t="shared" si="19"/>
        <v/>
      </c>
      <c r="O76" s="105">
        <f t="shared" si="11"/>
        <v>0</v>
      </c>
      <c r="P76" s="104" t="str">
        <f t="shared" si="12"/>
        <v/>
      </c>
      <c r="Q76" s="104" t="str">
        <f t="shared" si="20"/>
        <v/>
      </c>
      <c r="R76" s="105">
        <f t="shared" si="13"/>
        <v>0</v>
      </c>
      <c r="S76" s="104" t="str">
        <f t="shared" si="14"/>
        <v/>
      </c>
      <c r="T76" s="104" t="str">
        <f t="shared" si="21"/>
        <v/>
      </c>
      <c r="U76" s="33" t="str">
        <f t="shared" si="15"/>
        <v/>
      </c>
      <c r="V76" s="32" t="str">
        <f t="shared" si="16"/>
        <v/>
      </c>
    </row>
    <row r="77" spans="1:22" ht="16.5" thickTop="1" thickBot="1">
      <c r="A77" s="106"/>
      <c r="D77" s="107"/>
      <c r="E77" s="107">
        <f>SUM(E17:E76)</f>
        <v>6500000</v>
      </c>
      <c r="F77" s="107"/>
      <c r="G77" s="107">
        <f>SUM(G17:G76)</f>
        <v>6500000</v>
      </c>
      <c r="H77" s="107">
        <f>SUM(H17:H76)</f>
        <v>6500000</v>
      </c>
      <c r="I77" s="107">
        <f>SUM(I17:I76)</f>
        <v>0</v>
      </c>
      <c r="J77" s="107">
        <f>SUM(J17:J76)</f>
        <v>6500000</v>
      </c>
      <c r="K77" s="107">
        <f>SUM(K17:K76)</f>
        <v>6500000</v>
      </c>
      <c r="L77" s="107"/>
      <c r="M77" s="107">
        <f t="shared" ref="M77:V77" si="22">SUM(M17:M76)</f>
        <v>6500000</v>
      </c>
      <c r="N77" s="107">
        <f t="shared" si="22"/>
        <v>6500000</v>
      </c>
      <c r="O77" s="107">
        <f t="shared" si="22"/>
        <v>0</v>
      </c>
      <c r="P77" s="107">
        <f t="shared" si="22"/>
        <v>6500000</v>
      </c>
      <c r="Q77" s="107">
        <f t="shared" si="22"/>
        <v>6500000</v>
      </c>
      <c r="R77" s="107">
        <f t="shared" si="22"/>
        <v>0</v>
      </c>
      <c r="S77" s="107">
        <f t="shared" si="22"/>
        <v>6500000</v>
      </c>
      <c r="T77" s="107">
        <f t="shared" si="22"/>
        <v>6500000</v>
      </c>
      <c r="U77" s="107">
        <f t="shared" si="22"/>
        <v>6500000</v>
      </c>
      <c r="V77" s="108">
        <f t="shared" si="22"/>
        <v>1</v>
      </c>
    </row>
    <row r="78" spans="1:22" ht="16" thickTop="1"/>
  </sheetData>
  <sheetProtection algorithmName="SHA-512" hashValue="GQa5+wOrWMc2IY0SmNDeuRr6t25fPqPW+D9YaKMVGfC97O6HNfJrdJ8p0bo8rhHqt+WypzoQwTCTx6HuJCeh6w==" saltValue="BaFDIa/+SSQkB9cDgJ5mcg==" spinCount="100000" sheet="1" scenarios="1" formatColumns="0" formatRows="0"/>
  <mergeCells count="3">
    <mergeCell ref="B15:B16"/>
    <mergeCell ref="C15:C16"/>
    <mergeCell ref="D15:V15"/>
  </mergeCells>
  <conditionalFormatting sqref="B17:C76">
    <cfRule type="containsErrors" dxfId="36" priority="1">
      <formula>ISERROR(B17)</formula>
    </cfRule>
    <cfRule type="notContainsBlanks" dxfId="35" priority="2">
      <formula>LEN(TRIM(B17))&gt;0</formula>
    </cfRule>
  </conditionalFormatting>
  <conditionalFormatting sqref="D17:D76">
    <cfRule type="expression" dxfId="34" priority="20">
      <formula>IF($C17="",0,1)</formula>
    </cfRule>
  </conditionalFormatting>
  <conditionalFormatting sqref="E17:H76">
    <cfRule type="containsErrors" dxfId="33" priority="12">
      <formula>ISERROR(E17)</formula>
    </cfRule>
    <cfRule type="notContainsBlanks" dxfId="32" priority="13">
      <formula>LEN(TRIM(E17))&gt;0</formula>
    </cfRule>
  </conditionalFormatting>
  <conditionalFormatting sqref="I17:T76">
    <cfRule type="containsText" dxfId="31" priority="21" operator="containsText" text="הזנה שגויה">
      <formula>NOT(ISERROR(SEARCH("הזנה שגויה",I17)))</formula>
    </cfRule>
  </conditionalFormatting>
  <conditionalFormatting sqref="U17:V76">
    <cfRule type="containsErrors" dxfId="30" priority="8">
      <formula>ISERROR(U17)</formula>
    </cfRule>
    <cfRule type="notContainsBlanks" dxfId="29" priority="9">
      <formula>LEN(TRIM(U17))&gt;0</formula>
    </cfRule>
  </conditionalFormatting>
  <conditionalFormatting sqref="V17:V76">
    <cfRule type="containsText" dxfId="28" priority="5" operator="containsText" text="הזנה שגויה או חסרה">
      <formula>NOT(ISERROR(SEARCH("הזנה שגויה או חסרה",V17)))</formula>
    </cfRule>
    <cfRule type="containsErrors" dxfId="27" priority="6">
      <formula>ISERROR(V17)</formula>
    </cfRule>
    <cfRule type="notContainsBlanks" dxfId="26" priority="7">
      <formula>LEN(TRIM(V17))&gt;0</formula>
    </cfRule>
  </conditionalFormatting>
  <dataValidations count="1">
    <dataValidation type="custom" allowBlank="1" showInputMessage="1" showErrorMessage="1" error="יש להזין את שם המוסד ותחום הפעילות" sqref="D17:D76" xr:uid="{00000000-0002-0000-0E00-000000000000}">
      <formula1>$AC17=1</formula1>
    </dataValidation>
  </dataValidations>
  <pageMargins left="0.70866141732283472" right="0.70866141732283472" top="0.74803149606299213" bottom="0.74803149606299213" header="0.31496062992125984" footer="0.31496062992125984"/>
  <pageSetup paperSize="9" scale="38"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tabColor theme="8" tint="-0.249977111117893"/>
    <pageSetUpPr fitToPage="1"/>
  </sheetPr>
  <dimension ref="A1:W78"/>
  <sheetViews>
    <sheetView rightToLeft="1" view="pageBreakPreview" zoomScale="85" zoomScaleNormal="100" zoomScaleSheetLayoutView="85" workbookViewId="0">
      <pane xSplit="3" ySplit="16" topLeftCell="E77" activePane="bottomRight" state="frozen"/>
      <selection activeCell="K33" sqref="K33"/>
      <selection pane="topRight" activeCell="K33" sqref="K33"/>
      <selection pane="bottomLeft" activeCell="K33" sqref="K33"/>
      <selection pane="bottomRight" activeCell="W18" sqref="W18"/>
    </sheetView>
  </sheetViews>
  <sheetFormatPr defaultColWidth="9.1796875" defaultRowHeight="15.5"/>
  <cols>
    <col min="1" max="1" width="10" style="101" bestFit="1" customWidth="1"/>
    <col min="2" max="2" width="14.81640625" style="101" customWidth="1"/>
    <col min="3" max="3" width="39.26953125" style="101" bestFit="1" customWidth="1"/>
    <col min="4" max="4" width="39.26953125" style="101" customWidth="1"/>
    <col min="5" max="9" width="27.453125" style="101" customWidth="1"/>
    <col min="10" max="21" width="27.453125" style="101" hidden="1" customWidth="1"/>
    <col min="22" max="22" width="28.26953125" style="101" customWidth="1"/>
    <col min="23" max="23" width="16.26953125" style="101" customWidth="1"/>
    <col min="24" max="16384" width="9.1796875" style="101"/>
  </cols>
  <sheetData>
    <row r="1" spans="2:23" ht="16" thickBot="1"/>
    <row r="2" spans="2:23" ht="62" thickBot="1">
      <c r="B2" s="30" t="str">
        <f>פרמטרים!B9</f>
        <v>שנת תקציב</v>
      </c>
      <c r="C2" s="7">
        <f>פרמטרים!C9</f>
        <v>2025</v>
      </c>
      <c r="F2" s="118" t="str">
        <f>פרמטרים!B43</f>
        <v>שיעור התמיכה לא יעלה על %X מסכום עלות הפרויקט המשוער</v>
      </c>
      <c r="G2" s="119">
        <f>פרמטרים!C43</f>
        <v>0.75</v>
      </c>
    </row>
    <row r="3" spans="2:23" ht="20.5">
      <c r="B3" s="30" t="str">
        <f>פרמטרים!B10</f>
        <v xml:space="preserve">גובה תמיכה </v>
      </c>
      <c r="C3" s="9">
        <f>פרמטרים!C10</f>
        <v>6500000</v>
      </c>
    </row>
    <row r="4" spans="2:23" hidden="1"/>
    <row r="5" spans="2:23" hidden="1"/>
    <row r="6" spans="2:23" hidden="1"/>
    <row r="7" spans="2:23" hidden="1"/>
    <row r="8" spans="2:23" hidden="1"/>
    <row r="9" spans="2:23" hidden="1"/>
    <row r="10" spans="2:23" hidden="1"/>
    <row r="11" spans="2:23" hidden="1"/>
    <row r="12" spans="2:23" hidden="1"/>
    <row r="13" spans="2:23" hidden="1"/>
    <row r="15" spans="2:23" s="102" customFormat="1" ht="15.75" customHeight="1">
      <c r="B15" s="212" t="s">
        <v>1</v>
      </c>
      <c r="C15" s="212" t="s">
        <v>2</v>
      </c>
      <c r="D15" s="224" t="s">
        <v>122</v>
      </c>
      <c r="E15" s="224"/>
      <c r="F15" s="224"/>
      <c r="G15" s="224"/>
      <c r="H15" s="224"/>
      <c r="I15" s="224"/>
      <c r="J15" s="224"/>
      <c r="K15" s="224"/>
      <c r="L15" s="224"/>
      <c r="M15" s="224"/>
      <c r="N15" s="224"/>
      <c r="O15" s="224"/>
      <c r="P15" s="224"/>
      <c r="Q15" s="224"/>
      <c r="R15" s="224"/>
      <c r="S15" s="224"/>
      <c r="T15" s="224"/>
      <c r="U15" s="224"/>
      <c r="V15" s="224"/>
      <c r="W15" s="225"/>
    </row>
    <row r="16" spans="2:23" s="102" customFormat="1" ht="54" customHeight="1">
      <c r="B16" s="223"/>
      <c r="C16" s="223"/>
      <c r="D16" s="99" t="s">
        <v>101</v>
      </c>
      <c r="E16" s="99" t="s">
        <v>121</v>
      </c>
      <c r="F16" s="99" t="s">
        <v>120</v>
      </c>
      <c r="G16" s="99" t="s">
        <v>105</v>
      </c>
      <c r="H16" s="99" t="s">
        <v>106</v>
      </c>
      <c r="I16" s="99" t="s">
        <v>107</v>
      </c>
      <c r="J16" s="109" t="s">
        <v>108</v>
      </c>
      <c r="K16" s="109" t="s">
        <v>109</v>
      </c>
      <c r="L16" s="109" t="s">
        <v>110</v>
      </c>
      <c r="M16" s="109" t="s">
        <v>111</v>
      </c>
      <c r="N16" s="109" t="s">
        <v>112</v>
      </c>
      <c r="O16" s="109" t="s">
        <v>113</v>
      </c>
      <c r="P16" s="109" t="s">
        <v>114</v>
      </c>
      <c r="Q16" s="109" t="s">
        <v>115</v>
      </c>
      <c r="R16" s="109" t="s">
        <v>116</v>
      </c>
      <c r="S16" s="109" t="s">
        <v>117</v>
      </c>
      <c r="T16" s="109" t="s">
        <v>118</v>
      </c>
      <c r="U16" s="109" t="s">
        <v>119</v>
      </c>
      <c r="V16" s="99" t="s">
        <v>100</v>
      </c>
      <c r="W16" s="99" t="s">
        <v>11</v>
      </c>
    </row>
    <row r="17" spans="1:23" s="102" customFormat="1" ht="20.5">
      <c r="A17" s="103"/>
      <c r="B17" s="31">
        <f>'הגבלה לסכום מבוקש'!B17</f>
        <v>1</v>
      </c>
      <c r="C17" s="31" t="str">
        <f>'הגבלה לסכום מבוקש'!C17</f>
        <v>הספריה  המרכזית לעיוורים</v>
      </c>
      <c r="D17" s="100">
        <v>9161956</v>
      </c>
      <c r="E17" s="33">
        <f>IF(C17="","",IF(D17="",$C$3,MIN('הגבלה לסכום מבוקש'!D17,D17*$G$2)))</f>
        <v>5000000</v>
      </c>
      <c r="F17" s="33">
        <f>IF(E17="","",'תחשיב בסיסי'!N17)</f>
        <v>4876047.9358102027</v>
      </c>
      <c r="G17" s="78">
        <f>IF(C17="","",IF(F17&gt;$E17,1,0))</f>
        <v>0</v>
      </c>
      <c r="H17" s="33">
        <f>IF($C17="","",MIN(E17:F17))</f>
        <v>4876047.9358102027</v>
      </c>
      <c r="I17" s="33">
        <f t="shared" ref="I17:I48" si="0">IF($C17="","",IF(G17=1,H17,H17/SUMIF(G$17:G$76,0,H$17:H$76)*($C$3-SUMIF(G$17:G$76,1,H$17:H$76))))</f>
        <v>4876047.9358102027</v>
      </c>
      <c r="J17" s="105">
        <f>IF(OR(I17&gt;$E17,$G17=1),1,0)</f>
        <v>0</v>
      </c>
      <c r="K17" s="104">
        <f>IF($C17="","",MIN(I17,$E17))</f>
        <v>4876047.9358102027</v>
      </c>
      <c r="L17" s="104">
        <f t="shared" ref="L17:L48" si="1">IF($C17="","",IF(J17=1,K17,K17/SUMIF(J$17:J$76,0,K$17:K$76)*($C$3-SUMIF(J$17:J$76,1,K$17:K$76))))</f>
        <v>4876047.9358102027</v>
      </c>
      <c r="M17" s="105">
        <f>IF(OR(L17&gt;$E17,$G17=1,$J17=1),1,0)</f>
        <v>0</v>
      </c>
      <c r="N17" s="104">
        <f>IF($C17="","",MIN(L17,$E17))</f>
        <v>4876047.9358102027</v>
      </c>
      <c r="O17" s="104">
        <f t="shared" ref="O17:O48" si="2">IF($C17="","",IF(M17=1,N17,N17/SUMIF(M$17:M$76,0,N$17:N$76)*($C$3-SUMIF(M$17:M$76,1,N$17:N$76))))</f>
        <v>4876047.9358102027</v>
      </c>
      <c r="P17" s="105">
        <f>IF(OR(O17&gt;$E17,$G17=1,$J17=1,$M17=1),1,0)</f>
        <v>0</v>
      </c>
      <c r="Q17" s="104">
        <f>IF($C17="","",MIN(O17,$E17))</f>
        <v>4876047.9358102027</v>
      </c>
      <c r="R17" s="104">
        <f t="shared" ref="R17:R48" si="3">IF($C17="","",IF(P17=1,Q17,Q17/SUMIF(P$17:P$76,0,Q$17:Q$76)*($C$3-SUMIF(P$17:P$76,1,Q$17:Q$76))))</f>
        <v>4876047.9358102027</v>
      </c>
      <c r="S17" s="105">
        <f>IF(OR(R17&gt;$E17,$G17=1,$J17=1,$M17=1,$P17=1),1,0)</f>
        <v>0</v>
      </c>
      <c r="T17" s="104">
        <f>IF($C17="","",MIN(R17,$E17))</f>
        <v>4876047.9358102027</v>
      </c>
      <c r="U17" s="104">
        <f t="shared" ref="U17:U48" si="4">IF($C17="","",IF(S17=1,T17,T17/SUMIF(S$17:S$76,0,T$17:T$76)*($C$3-SUMIF(S$17:S$76,1,T$17:T$76))))</f>
        <v>4876047.9358102027</v>
      </c>
      <c r="V17" s="33">
        <f>U17</f>
        <v>4876047.9358102027</v>
      </c>
      <c r="W17" s="32">
        <f>IF(C17="","",IFERROR(V17/SUMIF($V$17:$V$76,"&lt;&gt;#DIV/0!"),0))</f>
        <v>0.75016122089387738</v>
      </c>
    </row>
    <row r="18" spans="1:23" s="102" customFormat="1" ht="20.5">
      <c r="A18" s="103"/>
      <c r="B18" s="31">
        <f>'הגבלה לסכום מבוקש'!B18</f>
        <v>2</v>
      </c>
      <c r="C18" s="31" t="str">
        <f>'הגבלה לסכום מבוקש'!C18</f>
        <v>מסיל"ה</v>
      </c>
      <c r="D18" s="100">
        <v>578000</v>
      </c>
      <c r="E18" s="33">
        <f>IF(C18="","",IF(D18="",$C$3,MIN('הגבלה לסכום מבוקש'!D18,D18*$G$2)))</f>
        <v>420000</v>
      </c>
      <c r="F18" s="33">
        <f>IF(E18="","",'תחשיב בסיסי'!N18)</f>
        <v>246306.35414178754</v>
      </c>
      <c r="G18" s="78">
        <f t="shared" ref="G18:G76" si="5">IF(C18="","",IF(F18&gt;$E18,1,0))</f>
        <v>0</v>
      </c>
      <c r="H18" s="33">
        <f t="shared" ref="H18:H76" si="6">IF($C18="","",MIN(E18:F18))</f>
        <v>246306.35414178754</v>
      </c>
      <c r="I18" s="33">
        <f t="shared" si="0"/>
        <v>246306.35414178754</v>
      </c>
      <c r="J18" s="105">
        <f t="shared" ref="J18:J76" si="7">IF(OR(I18&gt;$E18,$G18=1),1,0)</f>
        <v>0</v>
      </c>
      <c r="K18" s="104">
        <f t="shared" ref="K18:K76" si="8">IF($C18="","",MIN(I18,$E18))</f>
        <v>246306.35414178754</v>
      </c>
      <c r="L18" s="104">
        <f t="shared" si="1"/>
        <v>246306.35414178754</v>
      </c>
      <c r="M18" s="105">
        <f t="shared" ref="M18:M76" si="9">IF(OR(L18&gt;$E18,$G18=1,$J18=1),1,0)</f>
        <v>0</v>
      </c>
      <c r="N18" s="104">
        <f t="shared" ref="N18:N76" si="10">IF($C18="","",MIN(L18,$E18))</f>
        <v>246306.35414178754</v>
      </c>
      <c r="O18" s="104">
        <f t="shared" si="2"/>
        <v>246306.35414178754</v>
      </c>
      <c r="P18" s="105">
        <f t="shared" ref="P18:P76" si="11">IF(OR(O18&gt;$E18,$G18=1,$J18=1,$M18=1),1,0)</f>
        <v>0</v>
      </c>
      <c r="Q18" s="104">
        <f t="shared" ref="Q18:Q76" si="12">IF($C18="","",MIN(O18,$E18))</f>
        <v>246306.35414178754</v>
      </c>
      <c r="R18" s="104">
        <f t="shared" si="3"/>
        <v>246306.35414178754</v>
      </c>
      <c r="S18" s="105">
        <f t="shared" ref="S18:S76" si="13">IF(OR(R18&gt;$E18,$G18=1,$J18=1,$M18=1,$P18=1),1,0)</f>
        <v>0</v>
      </c>
      <c r="T18" s="104">
        <f t="shared" ref="T18:T76" si="14">IF($C18="","",MIN(R18,$E18))</f>
        <v>246306.35414178754</v>
      </c>
      <c r="U18" s="104">
        <f t="shared" si="4"/>
        <v>246306.35414178754</v>
      </c>
      <c r="V18" s="33">
        <f t="shared" ref="V18:V76" si="15">U18</f>
        <v>246306.35414178754</v>
      </c>
      <c r="W18" s="32">
        <f t="shared" ref="W18:W76" si="16">IF(C18="","",IFERROR(V18/SUMIF($V$17:$V$76,"&lt;&gt;#DIV/0!"),0))</f>
        <v>3.7893285252582697E-2</v>
      </c>
    </row>
    <row r="19" spans="1:23" s="102" customFormat="1" ht="20.5">
      <c r="A19" s="103"/>
      <c r="B19" s="31">
        <f>'הגבלה לסכום מבוקש'!B19</f>
        <v>3</v>
      </c>
      <c r="C19" s="31" t="str">
        <f>'הגבלה לסכום מבוקש'!C19</f>
        <v>עמותת עלה</v>
      </c>
      <c r="D19" s="100">
        <v>850000</v>
      </c>
      <c r="E19" s="33">
        <f>IF(C19="","",IF(D19="",$C$3,MIN('הגבלה לסכום מבוקש'!D19,D19*$G$2)))</f>
        <v>514000</v>
      </c>
      <c r="F19" s="33">
        <f>IF(E19="","",'תחשיב בסיסי'!N19)</f>
        <v>509745.14647013473</v>
      </c>
      <c r="G19" s="78">
        <f t="shared" si="5"/>
        <v>0</v>
      </c>
      <c r="H19" s="33">
        <f t="shared" si="6"/>
        <v>509745.14647013473</v>
      </c>
      <c r="I19" s="33">
        <f t="shared" si="0"/>
        <v>509745.14647013473</v>
      </c>
      <c r="J19" s="105">
        <f t="shared" si="7"/>
        <v>0</v>
      </c>
      <c r="K19" s="104">
        <f t="shared" si="8"/>
        <v>509745.14647013473</v>
      </c>
      <c r="L19" s="104">
        <f t="shared" si="1"/>
        <v>509745.14647013473</v>
      </c>
      <c r="M19" s="105">
        <f t="shared" si="9"/>
        <v>0</v>
      </c>
      <c r="N19" s="104">
        <f t="shared" si="10"/>
        <v>509745.14647013473</v>
      </c>
      <c r="O19" s="104">
        <f t="shared" si="2"/>
        <v>509745.14647013473</v>
      </c>
      <c r="P19" s="105">
        <f t="shared" si="11"/>
        <v>0</v>
      </c>
      <c r="Q19" s="104">
        <f t="shared" si="12"/>
        <v>509745.14647013473</v>
      </c>
      <c r="R19" s="104">
        <f t="shared" si="3"/>
        <v>509745.14647013473</v>
      </c>
      <c r="S19" s="105">
        <f t="shared" si="13"/>
        <v>0</v>
      </c>
      <c r="T19" s="104">
        <f t="shared" si="14"/>
        <v>509745.14647013473</v>
      </c>
      <c r="U19" s="104">
        <f t="shared" si="4"/>
        <v>509745.14647013473</v>
      </c>
      <c r="V19" s="33">
        <f t="shared" si="15"/>
        <v>509745.14647013473</v>
      </c>
      <c r="W19" s="32">
        <f t="shared" si="16"/>
        <v>7.8422330226174577E-2</v>
      </c>
    </row>
    <row r="20" spans="1:23" s="102" customFormat="1" ht="20.5">
      <c r="A20" s="103"/>
      <c r="B20" s="31">
        <f>'הגבלה לסכום מבוקש'!B20</f>
        <v>4</v>
      </c>
      <c r="C20" s="31" t="str">
        <f>'הגבלה לסכום מבוקש'!C20</f>
        <v>עמותת אלמנארה</v>
      </c>
      <c r="D20" s="100">
        <v>1723956</v>
      </c>
      <c r="E20" s="33">
        <f>IF(C20="","",IF(D20="",$C$3,MIN('הגבלה לסכום מבוקש'!D20,D20*$G$2)))</f>
        <v>1292967</v>
      </c>
      <c r="F20" s="33">
        <f>IF(E20="","",'תחשיב בסיסי'!N20)</f>
        <v>867900.5635778741</v>
      </c>
      <c r="G20" s="78">
        <f t="shared" si="5"/>
        <v>0</v>
      </c>
      <c r="H20" s="33">
        <f t="shared" si="6"/>
        <v>867900.5635778741</v>
      </c>
      <c r="I20" s="33">
        <f t="shared" si="0"/>
        <v>867900.5635778741</v>
      </c>
      <c r="J20" s="105">
        <f t="shared" si="7"/>
        <v>0</v>
      </c>
      <c r="K20" s="104">
        <f t="shared" si="8"/>
        <v>867900.5635778741</v>
      </c>
      <c r="L20" s="104">
        <f t="shared" si="1"/>
        <v>867900.5635778741</v>
      </c>
      <c r="M20" s="105">
        <f t="shared" si="9"/>
        <v>0</v>
      </c>
      <c r="N20" s="104">
        <f t="shared" si="10"/>
        <v>867900.5635778741</v>
      </c>
      <c r="O20" s="104">
        <f t="shared" si="2"/>
        <v>867900.5635778741</v>
      </c>
      <c r="P20" s="105">
        <f t="shared" si="11"/>
        <v>0</v>
      </c>
      <c r="Q20" s="104">
        <f t="shared" si="12"/>
        <v>867900.5635778741</v>
      </c>
      <c r="R20" s="104">
        <f t="shared" si="3"/>
        <v>867900.5635778741</v>
      </c>
      <c r="S20" s="105">
        <f t="shared" si="13"/>
        <v>0</v>
      </c>
      <c r="T20" s="104">
        <f t="shared" si="14"/>
        <v>867900.5635778741</v>
      </c>
      <c r="U20" s="104">
        <f t="shared" si="4"/>
        <v>867900.5635778741</v>
      </c>
      <c r="V20" s="33">
        <f t="shared" si="15"/>
        <v>867900.5635778741</v>
      </c>
      <c r="W20" s="32">
        <f t="shared" si="16"/>
        <v>0.13352316362736524</v>
      </c>
    </row>
    <row r="21" spans="1:23" s="102" customFormat="1" ht="20.5">
      <c r="A21" s="103"/>
      <c r="B21" s="31" t="str">
        <f>'הגבלה לסכום מבוקש'!B21</f>
        <v/>
      </c>
      <c r="C21" s="31" t="str">
        <f>'הגבלה לסכום מבוקש'!C21</f>
        <v/>
      </c>
      <c r="D21" s="100"/>
      <c r="E21" s="33" t="str">
        <f>IF(C21="","",IF(D21="",$C$3,MIN('הגבלה לסכום מבוקש'!D21,D21*$G$2)))</f>
        <v/>
      </c>
      <c r="F21" s="33" t="str">
        <f>IF(E21="","",'תחשיב בסיסי'!N21)</f>
        <v/>
      </c>
      <c r="G21" s="78" t="str">
        <f t="shared" si="5"/>
        <v/>
      </c>
      <c r="H21" s="33" t="str">
        <f t="shared" si="6"/>
        <v/>
      </c>
      <c r="I21" s="33" t="str">
        <f t="shared" si="0"/>
        <v/>
      </c>
      <c r="J21" s="105">
        <f t="shared" si="7"/>
        <v>0</v>
      </c>
      <c r="K21" s="104" t="str">
        <f t="shared" si="8"/>
        <v/>
      </c>
      <c r="L21" s="104" t="str">
        <f t="shared" si="1"/>
        <v/>
      </c>
      <c r="M21" s="105">
        <f t="shared" si="9"/>
        <v>0</v>
      </c>
      <c r="N21" s="104" t="str">
        <f t="shared" si="10"/>
        <v/>
      </c>
      <c r="O21" s="104" t="str">
        <f t="shared" si="2"/>
        <v/>
      </c>
      <c r="P21" s="105">
        <f t="shared" si="11"/>
        <v>0</v>
      </c>
      <c r="Q21" s="104" t="str">
        <f t="shared" si="12"/>
        <v/>
      </c>
      <c r="R21" s="104" t="str">
        <f t="shared" si="3"/>
        <v/>
      </c>
      <c r="S21" s="105">
        <f t="shared" si="13"/>
        <v>0</v>
      </c>
      <c r="T21" s="104" t="str">
        <f t="shared" si="14"/>
        <v/>
      </c>
      <c r="U21" s="104" t="str">
        <f t="shared" si="4"/>
        <v/>
      </c>
      <c r="V21" s="33" t="str">
        <f t="shared" si="15"/>
        <v/>
      </c>
      <c r="W21" s="32" t="str">
        <f t="shared" si="16"/>
        <v/>
      </c>
    </row>
    <row r="22" spans="1:23" ht="20.5">
      <c r="A22" s="103"/>
      <c r="B22" s="31" t="str">
        <f>'הגבלה לסכום מבוקש'!B22</f>
        <v/>
      </c>
      <c r="C22" s="31" t="str">
        <f>'הגבלה לסכום מבוקש'!C22</f>
        <v/>
      </c>
      <c r="D22" s="100"/>
      <c r="E22" s="33" t="str">
        <f>IF(C22="","",IF(D22="",$C$3,MIN('הגבלה לסכום מבוקש'!D22,D22*$G$2)))</f>
        <v/>
      </c>
      <c r="F22" s="33" t="str">
        <f>IF(E22="","",'תחשיב בסיסי'!N22)</f>
        <v/>
      </c>
      <c r="G22" s="78" t="str">
        <f t="shared" si="5"/>
        <v/>
      </c>
      <c r="H22" s="33" t="str">
        <f t="shared" si="6"/>
        <v/>
      </c>
      <c r="I22" s="33" t="str">
        <f t="shared" si="0"/>
        <v/>
      </c>
      <c r="J22" s="105">
        <f t="shared" si="7"/>
        <v>0</v>
      </c>
      <c r="K22" s="104" t="str">
        <f t="shared" si="8"/>
        <v/>
      </c>
      <c r="L22" s="104" t="str">
        <f t="shared" si="1"/>
        <v/>
      </c>
      <c r="M22" s="105">
        <f t="shared" si="9"/>
        <v>0</v>
      </c>
      <c r="N22" s="104" t="str">
        <f t="shared" si="10"/>
        <v/>
      </c>
      <c r="O22" s="104" t="str">
        <f t="shared" si="2"/>
        <v/>
      </c>
      <c r="P22" s="105">
        <f t="shared" si="11"/>
        <v>0</v>
      </c>
      <c r="Q22" s="104" t="str">
        <f t="shared" si="12"/>
        <v/>
      </c>
      <c r="R22" s="104" t="str">
        <f t="shared" si="3"/>
        <v/>
      </c>
      <c r="S22" s="105">
        <f t="shared" si="13"/>
        <v>0</v>
      </c>
      <c r="T22" s="104" t="str">
        <f t="shared" si="14"/>
        <v/>
      </c>
      <c r="U22" s="104" t="str">
        <f t="shared" si="4"/>
        <v/>
      </c>
      <c r="V22" s="33" t="str">
        <f t="shared" si="15"/>
        <v/>
      </c>
      <c r="W22" s="32" t="str">
        <f t="shared" si="16"/>
        <v/>
      </c>
    </row>
    <row r="23" spans="1:23" ht="20.5">
      <c r="A23" s="103"/>
      <c r="B23" s="31" t="str">
        <f>'הגבלה לסכום מבוקש'!B23</f>
        <v/>
      </c>
      <c r="C23" s="31" t="str">
        <f>'הגבלה לסכום מבוקש'!C23</f>
        <v/>
      </c>
      <c r="D23" s="100"/>
      <c r="E23" s="33" t="str">
        <f>IF(C23="","",IF(D23="",$C$3,MIN('הגבלה לסכום מבוקש'!D23,D23*$G$2)))</f>
        <v/>
      </c>
      <c r="F23" s="33" t="str">
        <f>IF(E23="","",'תחשיב בסיסי'!N23)</f>
        <v/>
      </c>
      <c r="G23" s="78" t="str">
        <f t="shared" si="5"/>
        <v/>
      </c>
      <c r="H23" s="33" t="str">
        <f t="shared" si="6"/>
        <v/>
      </c>
      <c r="I23" s="33" t="str">
        <f t="shared" si="0"/>
        <v/>
      </c>
      <c r="J23" s="105">
        <f t="shared" si="7"/>
        <v>0</v>
      </c>
      <c r="K23" s="104" t="str">
        <f t="shared" si="8"/>
        <v/>
      </c>
      <c r="L23" s="104" t="str">
        <f t="shared" si="1"/>
        <v/>
      </c>
      <c r="M23" s="105">
        <f t="shared" si="9"/>
        <v>0</v>
      </c>
      <c r="N23" s="104" t="str">
        <f t="shared" si="10"/>
        <v/>
      </c>
      <c r="O23" s="104" t="str">
        <f t="shared" si="2"/>
        <v/>
      </c>
      <c r="P23" s="105">
        <f t="shared" si="11"/>
        <v>0</v>
      </c>
      <c r="Q23" s="104" t="str">
        <f t="shared" si="12"/>
        <v/>
      </c>
      <c r="R23" s="104" t="str">
        <f t="shared" si="3"/>
        <v/>
      </c>
      <c r="S23" s="105">
        <f t="shared" si="13"/>
        <v>0</v>
      </c>
      <c r="T23" s="104" t="str">
        <f t="shared" si="14"/>
        <v/>
      </c>
      <c r="U23" s="104" t="str">
        <f t="shared" si="4"/>
        <v/>
      </c>
      <c r="V23" s="33" t="str">
        <f t="shared" si="15"/>
        <v/>
      </c>
      <c r="W23" s="32" t="str">
        <f t="shared" si="16"/>
        <v/>
      </c>
    </row>
    <row r="24" spans="1:23" ht="20.5">
      <c r="A24" s="103"/>
      <c r="B24" s="31" t="str">
        <f>'הגבלה לסכום מבוקש'!B24</f>
        <v/>
      </c>
      <c r="C24" s="31" t="str">
        <f>'הגבלה לסכום מבוקש'!C24</f>
        <v/>
      </c>
      <c r="D24" s="100"/>
      <c r="E24" s="33" t="str">
        <f>IF(C24="","",IF(D24="",$C$3,MIN('הגבלה לסכום מבוקש'!D24,D24*$G$2)))</f>
        <v/>
      </c>
      <c r="F24" s="33" t="str">
        <f>IF(E24="","",'תחשיב בסיסי'!N24)</f>
        <v/>
      </c>
      <c r="G24" s="78" t="str">
        <f t="shared" si="5"/>
        <v/>
      </c>
      <c r="H24" s="33" t="str">
        <f t="shared" si="6"/>
        <v/>
      </c>
      <c r="I24" s="33" t="str">
        <f t="shared" si="0"/>
        <v/>
      </c>
      <c r="J24" s="105">
        <f t="shared" si="7"/>
        <v>0</v>
      </c>
      <c r="K24" s="104" t="str">
        <f t="shared" si="8"/>
        <v/>
      </c>
      <c r="L24" s="104" t="str">
        <f t="shared" si="1"/>
        <v/>
      </c>
      <c r="M24" s="105">
        <f t="shared" si="9"/>
        <v>0</v>
      </c>
      <c r="N24" s="104" t="str">
        <f t="shared" si="10"/>
        <v/>
      </c>
      <c r="O24" s="104" t="str">
        <f t="shared" si="2"/>
        <v/>
      </c>
      <c r="P24" s="105">
        <f t="shared" si="11"/>
        <v>0</v>
      </c>
      <c r="Q24" s="104" t="str">
        <f t="shared" si="12"/>
        <v/>
      </c>
      <c r="R24" s="104" t="str">
        <f t="shared" si="3"/>
        <v/>
      </c>
      <c r="S24" s="105">
        <f t="shared" si="13"/>
        <v>0</v>
      </c>
      <c r="T24" s="104" t="str">
        <f t="shared" si="14"/>
        <v/>
      </c>
      <c r="U24" s="104" t="str">
        <f t="shared" si="4"/>
        <v/>
      </c>
      <c r="V24" s="33" t="str">
        <f t="shared" si="15"/>
        <v/>
      </c>
      <c r="W24" s="32" t="str">
        <f t="shared" si="16"/>
        <v/>
      </c>
    </row>
    <row r="25" spans="1:23" ht="20.5">
      <c r="A25" s="103"/>
      <c r="B25" s="31" t="str">
        <f>'הגבלה לסכום מבוקש'!B25</f>
        <v/>
      </c>
      <c r="C25" s="31" t="str">
        <f>'הגבלה לסכום מבוקש'!C25</f>
        <v/>
      </c>
      <c r="D25" s="100"/>
      <c r="E25" s="33" t="str">
        <f>IF(C25="","",IF(D25="",$C$3,MIN('הגבלה לסכום מבוקש'!D25,D25*$G$2)))</f>
        <v/>
      </c>
      <c r="F25" s="33" t="str">
        <f>IF(E25="","",'תחשיב בסיסי'!N25)</f>
        <v/>
      </c>
      <c r="G25" s="78" t="str">
        <f t="shared" si="5"/>
        <v/>
      </c>
      <c r="H25" s="33" t="str">
        <f t="shared" si="6"/>
        <v/>
      </c>
      <c r="I25" s="33" t="str">
        <f t="shared" si="0"/>
        <v/>
      </c>
      <c r="J25" s="105">
        <f t="shared" si="7"/>
        <v>0</v>
      </c>
      <c r="K25" s="104" t="str">
        <f t="shared" si="8"/>
        <v/>
      </c>
      <c r="L25" s="104" t="str">
        <f t="shared" si="1"/>
        <v/>
      </c>
      <c r="M25" s="105">
        <f t="shared" si="9"/>
        <v>0</v>
      </c>
      <c r="N25" s="104" t="str">
        <f t="shared" si="10"/>
        <v/>
      </c>
      <c r="O25" s="104" t="str">
        <f t="shared" si="2"/>
        <v/>
      </c>
      <c r="P25" s="105">
        <f t="shared" si="11"/>
        <v>0</v>
      </c>
      <c r="Q25" s="104" t="str">
        <f t="shared" si="12"/>
        <v/>
      </c>
      <c r="R25" s="104" t="str">
        <f t="shared" si="3"/>
        <v/>
      </c>
      <c r="S25" s="105">
        <f t="shared" si="13"/>
        <v>0</v>
      </c>
      <c r="T25" s="104" t="str">
        <f t="shared" si="14"/>
        <v/>
      </c>
      <c r="U25" s="104" t="str">
        <f t="shared" si="4"/>
        <v/>
      </c>
      <c r="V25" s="33" t="str">
        <f t="shared" si="15"/>
        <v/>
      </c>
      <c r="W25" s="32" t="str">
        <f t="shared" si="16"/>
        <v/>
      </c>
    </row>
    <row r="26" spans="1:23" ht="20.5">
      <c r="A26" s="103"/>
      <c r="B26" s="31" t="str">
        <f>'הגבלה לסכום מבוקש'!B26</f>
        <v/>
      </c>
      <c r="C26" s="31" t="str">
        <f>'הגבלה לסכום מבוקש'!C26</f>
        <v/>
      </c>
      <c r="D26" s="100"/>
      <c r="E26" s="33" t="str">
        <f>IF(C26="","",IF(D26="",$C$3,MIN('הגבלה לסכום מבוקש'!D26,D26*$G$2)))</f>
        <v/>
      </c>
      <c r="F26" s="33" t="str">
        <f>IF(E26="","",'תחשיב בסיסי'!N26)</f>
        <v/>
      </c>
      <c r="G26" s="78" t="str">
        <f t="shared" si="5"/>
        <v/>
      </c>
      <c r="H26" s="33" t="str">
        <f t="shared" si="6"/>
        <v/>
      </c>
      <c r="I26" s="33" t="str">
        <f t="shared" si="0"/>
        <v/>
      </c>
      <c r="J26" s="105">
        <f t="shared" si="7"/>
        <v>0</v>
      </c>
      <c r="K26" s="104" t="str">
        <f t="shared" si="8"/>
        <v/>
      </c>
      <c r="L26" s="104" t="str">
        <f t="shared" si="1"/>
        <v/>
      </c>
      <c r="M26" s="105">
        <f t="shared" si="9"/>
        <v>0</v>
      </c>
      <c r="N26" s="104" t="str">
        <f t="shared" si="10"/>
        <v/>
      </c>
      <c r="O26" s="104" t="str">
        <f t="shared" si="2"/>
        <v/>
      </c>
      <c r="P26" s="105">
        <f t="shared" si="11"/>
        <v>0</v>
      </c>
      <c r="Q26" s="104" t="str">
        <f t="shared" si="12"/>
        <v/>
      </c>
      <c r="R26" s="104" t="str">
        <f t="shared" si="3"/>
        <v/>
      </c>
      <c r="S26" s="105">
        <f t="shared" si="13"/>
        <v>0</v>
      </c>
      <c r="T26" s="104" t="str">
        <f t="shared" si="14"/>
        <v/>
      </c>
      <c r="U26" s="104" t="str">
        <f t="shared" si="4"/>
        <v/>
      </c>
      <c r="V26" s="33" t="str">
        <f t="shared" si="15"/>
        <v/>
      </c>
      <c r="W26" s="32" t="str">
        <f t="shared" si="16"/>
        <v/>
      </c>
    </row>
    <row r="27" spans="1:23" ht="20.5">
      <c r="A27" s="103"/>
      <c r="B27" s="31" t="str">
        <f>'הגבלה לסכום מבוקש'!B27</f>
        <v/>
      </c>
      <c r="C27" s="31" t="str">
        <f>'הגבלה לסכום מבוקש'!C27</f>
        <v/>
      </c>
      <c r="D27" s="100"/>
      <c r="E27" s="33" t="str">
        <f>IF(C27="","",IF(D27="",$C$3,MIN('הגבלה לסכום מבוקש'!D27,D27*$G$2)))</f>
        <v/>
      </c>
      <c r="F27" s="33" t="str">
        <f>IF(E27="","",'תחשיב בסיסי'!N27)</f>
        <v/>
      </c>
      <c r="G27" s="78" t="str">
        <f t="shared" si="5"/>
        <v/>
      </c>
      <c r="H27" s="33" t="str">
        <f t="shared" si="6"/>
        <v/>
      </c>
      <c r="I27" s="33" t="str">
        <f t="shared" si="0"/>
        <v/>
      </c>
      <c r="J27" s="105">
        <f t="shared" si="7"/>
        <v>0</v>
      </c>
      <c r="K27" s="104" t="str">
        <f t="shared" si="8"/>
        <v/>
      </c>
      <c r="L27" s="104" t="str">
        <f t="shared" si="1"/>
        <v/>
      </c>
      <c r="M27" s="105">
        <f t="shared" si="9"/>
        <v>0</v>
      </c>
      <c r="N27" s="104" t="str">
        <f t="shared" si="10"/>
        <v/>
      </c>
      <c r="O27" s="104" t="str">
        <f t="shared" si="2"/>
        <v/>
      </c>
      <c r="P27" s="105">
        <f t="shared" si="11"/>
        <v>0</v>
      </c>
      <c r="Q27" s="104" t="str">
        <f t="shared" si="12"/>
        <v/>
      </c>
      <c r="R27" s="104" t="str">
        <f t="shared" si="3"/>
        <v/>
      </c>
      <c r="S27" s="105">
        <f t="shared" si="13"/>
        <v>0</v>
      </c>
      <c r="T27" s="104" t="str">
        <f t="shared" si="14"/>
        <v/>
      </c>
      <c r="U27" s="104" t="str">
        <f t="shared" si="4"/>
        <v/>
      </c>
      <c r="V27" s="33" t="str">
        <f t="shared" si="15"/>
        <v/>
      </c>
      <c r="W27" s="32" t="str">
        <f t="shared" si="16"/>
        <v/>
      </c>
    </row>
    <row r="28" spans="1:23" ht="20.5">
      <c r="A28" s="103"/>
      <c r="B28" s="31" t="str">
        <f>'הגבלה לסכום מבוקש'!B28</f>
        <v/>
      </c>
      <c r="C28" s="31" t="str">
        <f>'הגבלה לסכום מבוקש'!C28</f>
        <v/>
      </c>
      <c r="D28" s="100"/>
      <c r="E28" s="33" t="str">
        <f>IF(C28="","",IF(D28="",$C$3,MIN('הגבלה לסכום מבוקש'!D28,D28*$G$2)))</f>
        <v/>
      </c>
      <c r="F28" s="33" t="str">
        <f>IF(E28="","",'תחשיב בסיסי'!N28)</f>
        <v/>
      </c>
      <c r="G28" s="78" t="str">
        <f t="shared" si="5"/>
        <v/>
      </c>
      <c r="H28" s="33" t="str">
        <f t="shared" si="6"/>
        <v/>
      </c>
      <c r="I28" s="33" t="str">
        <f t="shared" si="0"/>
        <v/>
      </c>
      <c r="J28" s="105">
        <f t="shared" si="7"/>
        <v>0</v>
      </c>
      <c r="K28" s="104" t="str">
        <f t="shared" si="8"/>
        <v/>
      </c>
      <c r="L28" s="104" t="str">
        <f t="shared" si="1"/>
        <v/>
      </c>
      <c r="M28" s="105">
        <f t="shared" si="9"/>
        <v>0</v>
      </c>
      <c r="N28" s="104" t="str">
        <f t="shared" si="10"/>
        <v/>
      </c>
      <c r="O28" s="104" t="str">
        <f t="shared" si="2"/>
        <v/>
      </c>
      <c r="P28" s="105">
        <f t="shared" si="11"/>
        <v>0</v>
      </c>
      <c r="Q28" s="104" t="str">
        <f t="shared" si="12"/>
        <v/>
      </c>
      <c r="R28" s="104" t="str">
        <f t="shared" si="3"/>
        <v/>
      </c>
      <c r="S28" s="105">
        <f t="shared" si="13"/>
        <v>0</v>
      </c>
      <c r="T28" s="104" t="str">
        <f t="shared" si="14"/>
        <v/>
      </c>
      <c r="U28" s="104" t="str">
        <f t="shared" si="4"/>
        <v/>
      </c>
      <c r="V28" s="33" t="str">
        <f t="shared" si="15"/>
        <v/>
      </c>
      <c r="W28" s="32" t="str">
        <f t="shared" si="16"/>
        <v/>
      </c>
    </row>
    <row r="29" spans="1:23" ht="20.5">
      <c r="A29" s="103"/>
      <c r="B29" s="31" t="str">
        <f>'הגבלה לסכום מבוקש'!B29</f>
        <v/>
      </c>
      <c r="C29" s="31" t="str">
        <f>'הגבלה לסכום מבוקש'!C29</f>
        <v/>
      </c>
      <c r="D29" s="100"/>
      <c r="E29" s="33" t="str">
        <f>IF(C29="","",IF(D29="",$C$3,MIN('הגבלה לסכום מבוקש'!D29,D29*$G$2)))</f>
        <v/>
      </c>
      <c r="F29" s="33" t="str">
        <f>IF(E29="","",'תחשיב בסיסי'!N29)</f>
        <v/>
      </c>
      <c r="G29" s="78" t="str">
        <f t="shared" si="5"/>
        <v/>
      </c>
      <c r="H29" s="33" t="str">
        <f t="shared" si="6"/>
        <v/>
      </c>
      <c r="I29" s="33" t="str">
        <f t="shared" si="0"/>
        <v/>
      </c>
      <c r="J29" s="105">
        <f t="shared" si="7"/>
        <v>0</v>
      </c>
      <c r="K29" s="104" t="str">
        <f t="shared" si="8"/>
        <v/>
      </c>
      <c r="L29" s="104" t="str">
        <f t="shared" si="1"/>
        <v/>
      </c>
      <c r="M29" s="105">
        <f t="shared" si="9"/>
        <v>0</v>
      </c>
      <c r="N29" s="104" t="str">
        <f t="shared" si="10"/>
        <v/>
      </c>
      <c r="O29" s="104" t="str">
        <f t="shared" si="2"/>
        <v/>
      </c>
      <c r="P29" s="105">
        <f t="shared" si="11"/>
        <v>0</v>
      </c>
      <c r="Q29" s="104" t="str">
        <f t="shared" si="12"/>
        <v/>
      </c>
      <c r="R29" s="104" t="str">
        <f t="shared" si="3"/>
        <v/>
      </c>
      <c r="S29" s="105">
        <f t="shared" si="13"/>
        <v>0</v>
      </c>
      <c r="T29" s="104" t="str">
        <f t="shared" si="14"/>
        <v/>
      </c>
      <c r="U29" s="104" t="str">
        <f t="shared" si="4"/>
        <v/>
      </c>
      <c r="V29" s="33" t="str">
        <f t="shared" si="15"/>
        <v/>
      </c>
      <c r="W29" s="32" t="str">
        <f t="shared" si="16"/>
        <v/>
      </c>
    </row>
    <row r="30" spans="1:23" ht="20.5">
      <c r="A30" s="103"/>
      <c r="B30" s="31" t="str">
        <f>'הגבלה לסכום מבוקש'!B30</f>
        <v/>
      </c>
      <c r="C30" s="31" t="str">
        <f>'הגבלה לסכום מבוקש'!C30</f>
        <v/>
      </c>
      <c r="D30" s="100"/>
      <c r="E30" s="33" t="str">
        <f>IF(C30="","",IF(D30="",$C$3,MIN('הגבלה לסכום מבוקש'!D30,D30*$G$2)))</f>
        <v/>
      </c>
      <c r="F30" s="33" t="str">
        <f>IF(E30="","",'תחשיב בסיסי'!N30)</f>
        <v/>
      </c>
      <c r="G30" s="78" t="str">
        <f t="shared" si="5"/>
        <v/>
      </c>
      <c r="H30" s="33" t="str">
        <f t="shared" si="6"/>
        <v/>
      </c>
      <c r="I30" s="33" t="str">
        <f t="shared" si="0"/>
        <v/>
      </c>
      <c r="J30" s="105">
        <f t="shared" si="7"/>
        <v>0</v>
      </c>
      <c r="K30" s="104" t="str">
        <f t="shared" si="8"/>
        <v/>
      </c>
      <c r="L30" s="104" t="str">
        <f t="shared" si="1"/>
        <v/>
      </c>
      <c r="M30" s="105">
        <f t="shared" si="9"/>
        <v>0</v>
      </c>
      <c r="N30" s="104" t="str">
        <f t="shared" si="10"/>
        <v/>
      </c>
      <c r="O30" s="104" t="str">
        <f t="shared" si="2"/>
        <v/>
      </c>
      <c r="P30" s="105">
        <f t="shared" si="11"/>
        <v>0</v>
      </c>
      <c r="Q30" s="104" t="str">
        <f t="shared" si="12"/>
        <v/>
      </c>
      <c r="R30" s="104" t="str">
        <f t="shared" si="3"/>
        <v/>
      </c>
      <c r="S30" s="105">
        <f t="shared" si="13"/>
        <v>0</v>
      </c>
      <c r="T30" s="104" t="str">
        <f t="shared" si="14"/>
        <v/>
      </c>
      <c r="U30" s="104" t="str">
        <f t="shared" si="4"/>
        <v/>
      </c>
      <c r="V30" s="33" t="str">
        <f t="shared" si="15"/>
        <v/>
      </c>
      <c r="W30" s="32" t="str">
        <f t="shared" si="16"/>
        <v/>
      </c>
    </row>
    <row r="31" spans="1:23" ht="20.5">
      <c r="A31" s="103"/>
      <c r="B31" s="31" t="str">
        <f>'הגבלה לסכום מבוקש'!B31</f>
        <v/>
      </c>
      <c r="C31" s="31" t="str">
        <f>'הגבלה לסכום מבוקש'!C31</f>
        <v/>
      </c>
      <c r="D31" s="100"/>
      <c r="E31" s="33" t="str">
        <f>IF(C31="","",IF(D31="",$C$3,MIN('הגבלה לסכום מבוקש'!D31,D31*$G$2)))</f>
        <v/>
      </c>
      <c r="F31" s="33" t="str">
        <f>IF(E31="","",'תחשיב בסיסי'!N31)</f>
        <v/>
      </c>
      <c r="G31" s="78" t="str">
        <f t="shared" si="5"/>
        <v/>
      </c>
      <c r="H31" s="33" t="str">
        <f t="shared" si="6"/>
        <v/>
      </c>
      <c r="I31" s="33" t="str">
        <f t="shared" si="0"/>
        <v/>
      </c>
      <c r="J31" s="105">
        <f t="shared" si="7"/>
        <v>0</v>
      </c>
      <c r="K31" s="104" t="str">
        <f t="shared" si="8"/>
        <v/>
      </c>
      <c r="L31" s="104" t="str">
        <f t="shared" si="1"/>
        <v/>
      </c>
      <c r="M31" s="105">
        <f t="shared" si="9"/>
        <v>0</v>
      </c>
      <c r="N31" s="104" t="str">
        <f t="shared" si="10"/>
        <v/>
      </c>
      <c r="O31" s="104" t="str">
        <f t="shared" si="2"/>
        <v/>
      </c>
      <c r="P31" s="105">
        <f t="shared" si="11"/>
        <v>0</v>
      </c>
      <c r="Q31" s="104" t="str">
        <f t="shared" si="12"/>
        <v/>
      </c>
      <c r="R31" s="104" t="str">
        <f t="shared" si="3"/>
        <v/>
      </c>
      <c r="S31" s="105">
        <f t="shared" si="13"/>
        <v>0</v>
      </c>
      <c r="T31" s="104" t="str">
        <f t="shared" si="14"/>
        <v/>
      </c>
      <c r="U31" s="104" t="str">
        <f t="shared" si="4"/>
        <v/>
      </c>
      <c r="V31" s="33" t="str">
        <f t="shared" si="15"/>
        <v/>
      </c>
      <c r="W31" s="32" t="str">
        <f t="shared" si="16"/>
        <v/>
      </c>
    </row>
    <row r="32" spans="1:23" ht="20.5">
      <c r="A32" s="103"/>
      <c r="B32" s="31" t="str">
        <f>'הגבלה לסכום מבוקש'!B32</f>
        <v/>
      </c>
      <c r="C32" s="31" t="str">
        <f>'הגבלה לסכום מבוקש'!C32</f>
        <v/>
      </c>
      <c r="D32" s="100"/>
      <c r="E32" s="33" t="str">
        <f>IF(C32="","",IF(D32="",$C$3,MIN('הגבלה לסכום מבוקש'!D32,D32*$G$2)))</f>
        <v/>
      </c>
      <c r="F32" s="33" t="str">
        <f>IF(E32="","",'תחשיב בסיסי'!N32)</f>
        <v/>
      </c>
      <c r="G32" s="78" t="str">
        <f t="shared" si="5"/>
        <v/>
      </c>
      <c r="H32" s="33" t="str">
        <f t="shared" si="6"/>
        <v/>
      </c>
      <c r="I32" s="33" t="str">
        <f t="shared" si="0"/>
        <v/>
      </c>
      <c r="J32" s="105">
        <f t="shared" si="7"/>
        <v>0</v>
      </c>
      <c r="K32" s="104" t="str">
        <f t="shared" si="8"/>
        <v/>
      </c>
      <c r="L32" s="104" t="str">
        <f t="shared" si="1"/>
        <v/>
      </c>
      <c r="M32" s="105">
        <f t="shared" si="9"/>
        <v>0</v>
      </c>
      <c r="N32" s="104" t="str">
        <f t="shared" si="10"/>
        <v/>
      </c>
      <c r="O32" s="104" t="str">
        <f t="shared" si="2"/>
        <v/>
      </c>
      <c r="P32" s="105">
        <f t="shared" si="11"/>
        <v>0</v>
      </c>
      <c r="Q32" s="104" t="str">
        <f t="shared" si="12"/>
        <v/>
      </c>
      <c r="R32" s="104" t="str">
        <f t="shared" si="3"/>
        <v/>
      </c>
      <c r="S32" s="105">
        <f t="shared" si="13"/>
        <v>0</v>
      </c>
      <c r="T32" s="104" t="str">
        <f t="shared" si="14"/>
        <v/>
      </c>
      <c r="U32" s="104" t="str">
        <f t="shared" si="4"/>
        <v/>
      </c>
      <c r="V32" s="33" t="str">
        <f t="shared" si="15"/>
        <v/>
      </c>
      <c r="W32" s="32" t="str">
        <f t="shared" si="16"/>
        <v/>
      </c>
    </row>
    <row r="33" spans="1:23" ht="20.5">
      <c r="A33" s="103"/>
      <c r="B33" s="31" t="str">
        <f>'הגבלה לסכום מבוקש'!B33</f>
        <v/>
      </c>
      <c r="C33" s="31" t="str">
        <f>'הגבלה לסכום מבוקש'!C33</f>
        <v/>
      </c>
      <c r="D33" s="100"/>
      <c r="E33" s="33" t="str">
        <f>IF(C33="","",IF(D33="",$C$3,MIN('הגבלה לסכום מבוקש'!D33,D33*$G$2)))</f>
        <v/>
      </c>
      <c r="F33" s="33" t="str">
        <f>IF(E33="","",'תחשיב בסיסי'!N33)</f>
        <v/>
      </c>
      <c r="G33" s="78" t="str">
        <f t="shared" si="5"/>
        <v/>
      </c>
      <c r="H33" s="33" t="str">
        <f t="shared" si="6"/>
        <v/>
      </c>
      <c r="I33" s="33" t="str">
        <f t="shared" si="0"/>
        <v/>
      </c>
      <c r="J33" s="105">
        <f t="shared" si="7"/>
        <v>0</v>
      </c>
      <c r="K33" s="104" t="str">
        <f t="shared" si="8"/>
        <v/>
      </c>
      <c r="L33" s="104" t="str">
        <f t="shared" si="1"/>
        <v/>
      </c>
      <c r="M33" s="105">
        <f t="shared" si="9"/>
        <v>0</v>
      </c>
      <c r="N33" s="104" t="str">
        <f t="shared" si="10"/>
        <v/>
      </c>
      <c r="O33" s="104" t="str">
        <f t="shared" si="2"/>
        <v/>
      </c>
      <c r="P33" s="105">
        <f t="shared" si="11"/>
        <v>0</v>
      </c>
      <c r="Q33" s="104" t="str">
        <f t="shared" si="12"/>
        <v/>
      </c>
      <c r="R33" s="104" t="str">
        <f t="shared" si="3"/>
        <v/>
      </c>
      <c r="S33" s="105">
        <f t="shared" si="13"/>
        <v>0</v>
      </c>
      <c r="T33" s="104" t="str">
        <f t="shared" si="14"/>
        <v/>
      </c>
      <c r="U33" s="104" t="str">
        <f t="shared" si="4"/>
        <v/>
      </c>
      <c r="V33" s="33" t="str">
        <f t="shared" si="15"/>
        <v/>
      </c>
      <c r="W33" s="32" t="str">
        <f t="shared" si="16"/>
        <v/>
      </c>
    </row>
    <row r="34" spans="1:23" ht="20.5">
      <c r="A34" s="103"/>
      <c r="B34" s="31" t="str">
        <f>'הגבלה לסכום מבוקש'!B34</f>
        <v/>
      </c>
      <c r="C34" s="31" t="str">
        <f>'הגבלה לסכום מבוקש'!C34</f>
        <v/>
      </c>
      <c r="D34" s="100"/>
      <c r="E34" s="33" t="str">
        <f>IF(C34="","",IF(D34="",$C$3,MIN('הגבלה לסכום מבוקש'!D34,D34*$G$2)))</f>
        <v/>
      </c>
      <c r="F34" s="33" t="str">
        <f>IF(E34="","",'תחשיב בסיסי'!N34)</f>
        <v/>
      </c>
      <c r="G34" s="78" t="str">
        <f t="shared" si="5"/>
        <v/>
      </c>
      <c r="H34" s="33" t="str">
        <f t="shared" si="6"/>
        <v/>
      </c>
      <c r="I34" s="33" t="str">
        <f t="shared" si="0"/>
        <v/>
      </c>
      <c r="J34" s="105">
        <f t="shared" si="7"/>
        <v>0</v>
      </c>
      <c r="K34" s="104" t="str">
        <f t="shared" si="8"/>
        <v/>
      </c>
      <c r="L34" s="104" t="str">
        <f t="shared" si="1"/>
        <v/>
      </c>
      <c r="M34" s="105">
        <f t="shared" si="9"/>
        <v>0</v>
      </c>
      <c r="N34" s="104" t="str">
        <f t="shared" si="10"/>
        <v/>
      </c>
      <c r="O34" s="104" t="str">
        <f t="shared" si="2"/>
        <v/>
      </c>
      <c r="P34" s="105">
        <f t="shared" si="11"/>
        <v>0</v>
      </c>
      <c r="Q34" s="104" t="str">
        <f t="shared" si="12"/>
        <v/>
      </c>
      <c r="R34" s="104" t="str">
        <f t="shared" si="3"/>
        <v/>
      </c>
      <c r="S34" s="105">
        <f t="shared" si="13"/>
        <v>0</v>
      </c>
      <c r="T34" s="104" t="str">
        <f t="shared" si="14"/>
        <v/>
      </c>
      <c r="U34" s="104" t="str">
        <f t="shared" si="4"/>
        <v/>
      </c>
      <c r="V34" s="33" t="str">
        <f t="shared" si="15"/>
        <v/>
      </c>
      <c r="W34" s="32" t="str">
        <f t="shared" si="16"/>
        <v/>
      </c>
    </row>
    <row r="35" spans="1:23" ht="20.5">
      <c r="A35" s="103"/>
      <c r="B35" s="31" t="str">
        <f>'הגבלה לסכום מבוקש'!B35</f>
        <v/>
      </c>
      <c r="C35" s="31" t="str">
        <f>'הגבלה לסכום מבוקש'!C35</f>
        <v/>
      </c>
      <c r="D35" s="100"/>
      <c r="E35" s="33" t="str">
        <f>IF(C35="","",IF(D35="",$C$3,MIN('הגבלה לסכום מבוקש'!D35,D35*$G$2)))</f>
        <v/>
      </c>
      <c r="F35" s="33" t="str">
        <f>IF(E35="","",'תחשיב בסיסי'!N35)</f>
        <v/>
      </c>
      <c r="G35" s="78" t="str">
        <f t="shared" si="5"/>
        <v/>
      </c>
      <c r="H35" s="33" t="str">
        <f t="shared" si="6"/>
        <v/>
      </c>
      <c r="I35" s="33" t="str">
        <f t="shared" si="0"/>
        <v/>
      </c>
      <c r="J35" s="105">
        <f t="shared" si="7"/>
        <v>0</v>
      </c>
      <c r="K35" s="104" t="str">
        <f t="shared" si="8"/>
        <v/>
      </c>
      <c r="L35" s="104" t="str">
        <f t="shared" si="1"/>
        <v/>
      </c>
      <c r="M35" s="105">
        <f t="shared" si="9"/>
        <v>0</v>
      </c>
      <c r="N35" s="104" t="str">
        <f t="shared" si="10"/>
        <v/>
      </c>
      <c r="O35" s="104" t="str">
        <f t="shared" si="2"/>
        <v/>
      </c>
      <c r="P35" s="105">
        <f t="shared" si="11"/>
        <v>0</v>
      </c>
      <c r="Q35" s="104" t="str">
        <f t="shared" si="12"/>
        <v/>
      </c>
      <c r="R35" s="104" t="str">
        <f t="shared" si="3"/>
        <v/>
      </c>
      <c r="S35" s="105">
        <f t="shared" si="13"/>
        <v>0</v>
      </c>
      <c r="T35" s="104" t="str">
        <f t="shared" si="14"/>
        <v/>
      </c>
      <c r="U35" s="104" t="str">
        <f t="shared" si="4"/>
        <v/>
      </c>
      <c r="V35" s="33" t="str">
        <f t="shared" si="15"/>
        <v/>
      </c>
      <c r="W35" s="32" t="str">
        <f t="shared" si="16"/>
        <v/>
      </c>
    </row>
    <row r="36" spans="1:23" ht="20.5">
      <c r="A36" s="103"/>
      <c r="B36" s="31" t="str">
        <f>'הגבלה לסכום מבוקש'!B36</f>
        <v/>
      </c>
      <c r="C36" s="31" t="str">
        <f>'הגבלה לסכום מבוקש'!C36</f>
        <v/>
      </c>
      <c r="D36" s="100"/>
      <c r="E36" s="33" t="str">
        <f>IF(C36="","",IF(D36="",$C$3,MIN('הגבלה לסכום מבוקש'!D36,D36*$G$2)))</f>
        <v/>
      </c>
      <c r="F36" s="33" t="str">
        <f>IF(E36="","",'תחשיב בסיסי'!N36)</f>
        <v/>
      </c>
      <c r="G36" s="78" t="str">
        <f t="shared" si="5"/>
        <v/>
      </c>
      <c r="H36" s="33" t="str">
        <f t="shared" si="6"/>
        <v/>
      </c>
      <c r="I36" s="33" t="str">
        <f t="shared" si="0"/>
        <v/>
      </c>
      <c r="J36" s="105">
        <f t="shared" si="7"/>
        <v>0</v>
      </c>
      <c r="K36" s="104" t="str">
        <f t="shared" si="8"/>
        <v/>
      </c>
      <c r="L36" s="104" t="str">
        <f t="shared" si="1"/>
        <v/>
      </c>
      <c r="M36" s="105">
        <f t="shared" si="9"/>
        <v>0</v>
      </c>
      <c r="N36" s="104" t="str">
        <f t="shared" si="10"/>
        <v/>
      </c>
      <c r="O36" s="104" t="str">
        <f t="shared" si="2"/>
        <v/>
      </c>
      <c r="P36" s="105">
        <f t="shared" si="11"/>
        <v>0</v>
      </c>
      <c r="Q36" s="104" t="str">
        <f t="shared" si="12"/>
        <v/>
      </c>
      <c r="R36" s="104" t="str">
        <f t="shared" si="3"/>
        <v/>
      </c>
      <c r="S36" s="105">
        <f t="shared" si="13"/>
        <v>0</v>
      </c>
      <c r="T36" s="104" t="str">
        <f t="shared" si="14"/>
        <v/>
      </c>
      <c r="U36" s="104" t="str">
        <f t="shared" si="4"/>
        <v/>
      </c>
      <c r="V36" s="33" t="str">
        <f t="shared" si="15"/>
        <v/>
      </c>
      <c r="W36" s="32" t="str">
        <f t="shared" si="16"/>
        <v/>
      </c>
    </row>
    <row r="37" spans="1:23" ht="20.5">
      <c r="A37" s="103"/>
      <c r="B37" s="31" t="str">
        <f>'הגבלה לסכום מבוקש'!B37</f>
        <v/>
      </c>
      <c r="C37" s="31" t="str">
        <f>'הגבלה לסכום מבוקש'!C37</f>
        <v/>
      </c>
      <c r="D37" s="100"/>
      <c r="E37" s="33" t="str">
        <f>IF(C37="","",IF(D37="",$C$3,MIN('הגבלה לסכום מבוקש'!D37,D37*$G$2)))</f>
        <v/>
      </c>
      <c r="F37" s="33" t="str">
        <f>IF(E37="","",'תחשיב בסיסי'!N37)</f>
        <v/>
      </c>
      <c r="G37" s="78" t="str">
        <f t="shared" si="5"/>
        <v/>
      </c>
      <c r="H37" s="33" t="str">
        <f t="shared" si="6"/>
        <v/>
      </c>
      <c r="I37" s="33" t="str">
        <f t="shared" si="0"/>
        <v/>
      </c>
      <c r="J37" s="105">
        <f t="shared" si="7"/>
        <v>0</v>
      </c>
      <c r="K37" s="104" t="str">
        <f t="shared" si="8"/>
        <v/>
      </c>
      <c r="L37" s="104" t="str">
        <f t="shared" si="1"/>
        <v/>
      </c>
      <c r="M37" s="105">
        <f t="shared" si="9"/>
        <v>0</v>
      </c>
      <c r="N37" s="104" t="str">
        <f t="shared" si="10"/>
        <v/>
      </c>
      <c r="O37" s="104" t="str">
        <f t="shared" si="2"/>
        <v/>
      </c>
      <c r="P37" s="105">
        <f t="shared" si="11"/>
        <v>0</v>
      </c>
      <c r="Q37" s="104" t="str">
        <f t="shared" si="12"/>
        <v/>
      </c>
      <c r="R37" s="104" t="str">
        <f t="shared" si="3"/>
        <v/>
      </c>
      <c r="S37" s="105">
        <f t="shared" si="13"/>
        <v>0</v>
      </c>
      <c r="T37" s="104" t="str">
        <f t="shared" si="14"/>
        <v/>
      </c>
      <c r="U37" s="104" t="str">
        <f t="shared" si="4"/>
        <v/>
      </c>
      <c r="V37" s="33" t="str">
        <f t="shared" si="15"/>
        <v/>
      </c>
      <c r="W37" s="32" t="str">
        <f t="shared" si="16"/>
        <v/>
      </c>
    </row>
    <row r="38" spans="1:23" ht="20.5">
      <c r="A38" s="103"/>
      <c r="B38" s="31" t="str">
        <f>'הגבלה לסכום מבוקש'!B38</f>
        <v/>
      </c>
      <c r="C38" s="31" t="str">
        <f>'הגבלה לסכום מבוקש'!C38</f>
        <v/>
      </c>
      <c r="D38" s="100"/>
      <c r="E38" s="33" t="str">
        <f>IF(C38="","",IF(D38="",$C$3,MIN('הגבלה לסכום מבוקש'!D38,D38*$G$2)))</f>
        <v/>
      </c>
      <c r="F38" s="33" t="str">
        <f>IF(E38="","",'תחשיב בסיסי'!N38)</f>
        <v/>
      </c>
      <c r="G38" s="78" t="str">
        <f t="shared" si="5"/>
        <v/>
      </c>
      <c r="H38" s="33" t="str">
        <f t="shared" si="6"/>
        <v/>
      </c>
      <c r="I38" s="33" t="str">
        <f t="shared" si="0"/>
        <v/>
      </c>
      <c r="J38" s="105">
        <f t="shared" si="7"/>
        <v>0</v>
      </c>
      <c r="K38" s="104" t="str">
        <f t="shared" si="8"/>
        <v/>
      </c>
      <c r="L38" s="104" t="str">
        <f t="shared" si="1"/>
        <v/>
      </c>
      <c r="M38" s="105">
        <f t="shared" si="9"/>
        <v>0</v>
      </c>
      <c r="N38" s="104" t="str">
        <f t="shared" si="10"/>
        <v/>
      </c>
      <c r="O38" s="104" t="str">
        <f t="shared" si="2"/>
        <v/>
      </c>
      <c r="P38" s="105">
        <f t="shared" si="11"/>
        <v>0</v>
      </c>
      <c r="Q38" s="104" t="str">
        <f t="shared" si="12"/>
        <v/>
      </c>
      <c r="R38" s="104" t="str">
        <f t="shared" si="3"/>
        <v/>
      </c>
      <c r="S38" s="105">
        <f t="shared" si="13"/>
        <v>0</v>
      </c>
      <c r="T38" s="104" t="str">
        <f t="shared" si="14"/>
        <v/>
      </c>
      <c r="U38" s="104" t="str">
        <f t="shared" si="4"/>
        <v/>
      </c>
      <c r="V38" s="33" t="str">
        <f t="shared" si="15"/>
        <v/>
      </c>
      <c r="W38" s="32" t="str">
        <f t="shared" si="16"/>
        <v/>
      </c>
    </row>
    <row r="39" spans="1:23" ht="20.5">
      <c r="A39" s="103"/>
      <c r="B39" s="31" t="str">
        <f>'הגבלה לסכום מבוקש'!B39</f>
        <v/>
      </c>
      <c r="C39" s="31" t="str">
        <f>'הגבלה לסכום מבוקש'!C39</f>
        <v/>
      </c>
      <c r="D39" s="100"/>
      <c r="E39" s="33" t="str">
        <f>IF(C39="","",IF(D39="",$C$3,MIN('הגבלה לסכום מבוקש'!D39,D39*$G$2)))</f>
        <v/>
      </c>
      <c r="F39" s="33" t="str">
        <f>IF(E39="","",'תחשיב בסיסי'!N39)</f>
        <v/>
      </c>
      <c r="G39" s="78" t="str">
        <f t="shared" si="5"/>
        <v/>
      </c>
      <c r="H39" s="33" t="str">
        <f t="shared" si="6"/>
        <v/>
      </c>
      <c r="I39" s="33" t="str">
        <f t="shared" si="0"/>
        <v/>
      </c>
      <c r="J39" s="105">
        <f t="shared" si="7"/>
        <v>0</v>
      </c>
      <c r="K39" s="104" t="str">
        <f t="shared" si="8"/>
        <v/>
      </c>
      <c r="L39" s="104" t="str">
        <f t="shared" si="1"/>
        <v/>
      </c>
      <c r="M39" s="105">
        <f t="shared" si="9"/>
        <v>0</v>
      </c>
      <c r="N39" s="104" t="str">
        <f t="shared" si="10"/>
        <v/>
      </c>
      <c r="O39" s="104" t="str">
        <f t="shared" si="2"/>
        <v/>
      </c>
      <c r="P39" s="105">
        <f t="shared" si="11"/>
        <v>0</v>
      </c>
      <c r="Q39" s="104" t="str">
        <f t="shared" si="12"/>
        <v/>
      </c>
      <c r="R39" s="104" t="str">
        <f t="shared" si="3"/>
        <v/>
      </c>
      <c r="S39" s="105">
        <f t="shared" si="13"/>
        <v>0</v>
      </c>
      <c r="T39" s="104" t="str">
        <f t="shared" si="14"/>
        <v/>
      </c>
      <c r="U39" s="104" t="str">
        <f t="shared" si="4"/>
        <v/>
      </c>
      <c r="V39" s="33" t="str">
        <f t="shared" si="15"/>
        <v/>
      </c>
      <c r="W39" s="32" t="str">
        <f t="shared" si="16"/>
        <v/>
      </c>
    </row>
    <row r="40" spans="1:23" ht="20.5">
      <c r="A40" s="103"/>
      <c r="B40" s="31" t="str">
        <f>'הגבלה לסכום מבוקש'!B40</f>
        <v/>
      </c>
      <c r="C40" s="31" t="str">
        <f>'הגבלה לסכום מבוקש'!C40</f>
        <v/>
      </c>
      <c r="D40" s="100"/>
      <c r="E40" s="33" t="str">
        <f>IF(C40="","",IF(D40="",$C$3,MIN('הגבלה לסכום מבוקש'!D40,D40*$G$2)))</f>
        <v/>
      </c>
      <c r="F40" s="33" t="str">
        <f>IF(E40="","",'תחשיב בסיסי'!N40)</f>
        <v/>
      </c>
      <c r="G40" s="78" t="str">
        <f t="shared" si="5"/>
        <v/>
      </c>
      <c r="H40" s="33" t="str">
        <f t="shared" si="6"/>
        <v/>
      </c>
      <c r="I40" s="33" t="str">
        <f t="shared" si="0"/>
        <v/>
      </c>
      <c r="J40" s="105">
        <f t="shared" si="7"/>
        <v>0</v>
      </c>
      <c r="K40" s="104" t="str">
        <f t="shared" si="8"/>
        <v/>
      </c>
      <c r="L40" s="104" t="str">
        <f t="shared" si="1"/>
        <v/>
      </c>
      <c r="M40" s="105">
        <f t="shared" si="9"/>
        <v>0</v>
      </c>
      <c r="N40" s="104" t="str">
        <f t="shared" si="10"/>
        <v/>
      </c>
      <c r="O40" s="104" t="str">
        <f t="shared" si="2"/>
        <v/>
      </c>
      <c r="P40" s="105">
        <f t="shared" si="11"/>
        <v>0</v>
      </c>
      <c r="Q40" s="104" t="str">
        <f t="shared" si="12"/>
        <v/>
      </c>
      <c r="R40" s="104" t="str">
        <f t="shared" si="3"/>
        <v/>
      </c>
      <c r="S40" s="105">
        <f t="shared" si="13"/>
        <v>0</v>
      </c>
      <c r="T40" s="104" t="str">
        <f t="shared" si="14"/>
        <v/>
      </c>
      <c r="U40" s="104" t="str">
        <f t="shared" si="4"/>
        <v/>
      </c>
      <c r="V40" s="33" t="str">
        <f t="shared" si="15"/>
        <v/>
      </c>
      <c r="W40" s="32" t="str">
        <f t="shared" si="16"/>
        <v/>
      </c>
    </row>
    <row r="41" spans="1:23" ht="20.5">
      <c r="A41" s="103"/>
      <c r="B41" s="31" t="str">
        <f>'הגבלה לסכום מבוקש'!B41</f>
        <v/>
      </c>
      <c r="C41" s="31" t="str">
        <f>'הגבלה לסכום מבוקש'!C41</f>
        <v/>
      </c>
      <c r="D41" s="100"/>
      <c r="E41" s="33" t="str">
        <f>IF(C41="","",IF(D41="",$C$3,MIN('הגבלה לסכום מבוקש'!D41,D41*$G$2)))</f>
        <v/>
      </c>
      <c r="F41" s="33" t="str">
        <f>IF(E41="","",'תחשיב בסיסי'!N41)</f>
        <v/>
      </c>
      <c r="G41" s="78" t="str">
        <f t="shared" si="5"/>
        <v/>
      </c>
      <c r="H41" s="33" t="str">
        <f t="shared" si="6"/>
        <v/>
      </c>
      <c r="I41" s="33" t="str">
        <f t="shared" si="0"/>
        <v/>
      </c>
      <c r="J41" s="105">
        <f t="shared" si="7"/>
        <v>0</v>
      </c>
      <c r="K41" s="104" t="str">
        <f t="shared" si="8"/>
        <v/>
      </c>
      <c r="L41" s="104" t="str">
        <f t="shared" si="1"/>
        <v/>
      </c>
      <c r="M41" s="105">
        <f t="shared" si="9"/>
        <v>0</v>
      </c>
      <c r="N41" s="104" t="str">
        <f t="shared" si="10"/>
        <v/>
      </c>
      <c r="O41" s="104" t="str">
        <f t="shared" si="2"/>
        <v/>
      </c>
      <c r="P41" s="105">
        <f t="shared" si="11"/>
        <v>0</v>
      </c>
      <c r="Q41" s="104" t="str">
        <f t="shared" si="12"/>
        <v/>
      </c>
      <c r="R41" s="104" t="str">
        <f t="shared" si="3"/>
        <v/>
      </c>
      <c r="S41" s="105">
        <f t="shared" si="13"/>
        <v>0</v>
      </c>
      <c r="T41" s="104" t="str">
        <f t="shared" si="14"/>
        <v/>
      </c>
      <c r="U41" s="104" t="str">
        <f t="shared" si="4"/>
        <v/>
      </c>
      <c r="V41" s="33" t="str">
        <f t="shared" si="15"/>
        <v/>
      </c>
      <c r="W41" s="32" t="str">
        <f t="shared" si="16"/>
        <v/>
      </c>
    </row>
    <row r="42" spans="1:23" ht="20.5">
      <c r="A42" s="103"/>
      <c r="B42" s="31" t="str">
        <f>'הגבלה לסכום מבוקש'!B42</f>
        <v/>
      </c>
      <c r="C42" s="31" t="str">
        <f>'הגבלה לסכום מבוקש'!C42</f>
        <v/>
      </c>
      <c r="D42" s="100"/>
      <c r="E42" s="33" t="str">
        <f>IF(C42="","",IF(D42="",$C$3,MIN('הגבלה לסכום מבוקש'!D42,D42*$G$2)))</f>
        <v/>
      </c>
      <c r="F42" s="33" t="str">
        <f>IF(E42="","",'תחשיב בסיסי'!N42)</f>
        <v/>
      </c>
      <c r="G42" s="78" t="str">
        <f t="shared" si="5"/>
        <v/>
      </c>
      <c r="H42" s="33" t="str">
        <f t="shared" si="6"/>
        <v/>
      </c>
      <c r="I42" s="33" t="str">
        <f t="shared" si="0"/>
        <v/>
      </c>
      <c r="J42" s="105">
        <f t="shared" si="7"/>
        <v>0</v>
      </c>
      <c r="K42" s="104" t="str">
        <f t="shared" si="8"/>
        <v/>
      </c>
      <c r="L42" s="104" t="str">
        <f t="shared" si="1"/>
        <v/>
      </c>
      <c r="M42" s="105">
        <f t="shared" si="9"/>
        <v>0</v>
      </c>
      <c r="N42" s="104" t="str">
        <f t="shared" si="10"/>
        <v/>
      </c>
      <c r="O42" s="104" t="str">
        <f t="shared" si="2"/>
        <v/>
      </c>
      <c r="P42" s="105">
        <f t="shared" si="11"/>
        <v>0</v>
      </c>
      <c r="Q42" s="104" t="str">
        <f t="shared" si="12"/>
        <v/>
      </c>
      <c r="R42" s="104" t="str">
        <f t="shared" si="3"/>
        <v/>
      </c>
      <c r="S42" s="105">
        <f t="shared" si="13"/>
        <v>0</v>
      </c>
      <c r="T42" s="104" t="str">
        <f t="shared" si="14"/>
        <v/>
      </c>
      <c r="U42" s="104" t="str">
        <f t="shared" si="4"/>
        <v/>
      </c>
      <c r="V42" s="33" t="str">
        <f t="shared" si="15"/>
        <v/>
      </c>
      <c r="W42" s="32" t="str">
        <f t="shared" si="16"/>
        <v/>
      </c>
    </row>
    <row r="43" spans="1:23" ht="20.5">
      <c r="A43" s="103"/>
      <c r="B43" s="31" t="str">
        <f>'הגבלה לסכום מבוקש'!B43</f>
        <v/>
      </c>
      <c r="C43" s="31" t="str">
        <f>'הגבלה לסכום מבוקש'!C43</f>
        <v/>
      </c>
      <c r="D43" s="100"/>
      <c r="E43" s="33" t="str">
        <f>IF(C43="","",IF(D43="",$C$3,MIN('הגבלה לסכום מבוקש'!D43,D43*$G$2)))</f>
        <v/>
      </c>
      <c r="F43" s="33" t="str">
        <f>IF(E43="","",'תחשיב בסיסי'!N43)</f>
        <v/>
      </c>
      <c r="G43" s="78" t="str">
        <f t="shared" si="5"/>
        <v/>
      </c>
      <c r="H43" s="33" t="str">
        <f t="shared" si="6"/>
        <v/>
      </c>
      <c r="I43" s="33" t="str">
        <f t="shared" si="0"/>
        <v/>
      </c>
      <c r="J43" s="105">
        <f t="shared" si="7"/>
        <v>0</v>
      </c>
      <c r="K43" s="104" t="str">
        <f t="shared" si="8"/>
        <v/>
      </c>
      <c r="L43" s="104" t="str">
        <f t="shared" si="1"/>
        <v/>
      </c>
      <c r="M43" s="105">
        <f t="shared" si="9"/>
        <v>0</v>
      </c>
      <c r="N43" s="104" t="str">
        <f t="shared" si="10"/>
        <v/>
      </c>
      <c r="O43" s="104" t="str">
        <f t="shared" si="2"/>
        <v/>
      </c>
      <c r="P43" s="105">
        <f t="shared" si="11"/>
        <v>0</v>
      </c>
      <c r="Q43" s="104" t="str">
        <f t="shared" si="12"/>
        <v/>
      </c>
      <c r="R43" s="104" t="str">
        <f t="shared" si="3"/>
        <v/>
      </c>
      <c r="S43" s="105">
        <f t="shared" si="13"/>
        <v>0</v>
      </c>
      <c r="T43" s="104" t="str">
        <f t="shared" si="14"/>
        <v/>
      </c>
      <c r="U43" s="104" t="str">
        <f t="shared" si="4"/>
        <v/>
      </c>
      <c r="V43" s="33" t="str">
        <f t="shared" si="15"/>
        <v/>
      </c>
      <c r="W43" s="32" t="str">
        <f t="shared" si="16"/>
        <v/>
      </c>
    </row>
    <row r="44" spans="1:23" ht="20.5">
      <c r="A44" s="103"/>
      <c r="B44" s="31" t="str">
        <f>'הגבלה לסכום מבוקש'!B44</f>
        <v/>
      </c>
      <c r="C44" s="31" t="str">
        <f>'הגבלה לסכום מבוקש'!C44</f>
        <v/>
      </c>
      <c r="D44" s="100"/>
      <c r="E44" s="33" t="str">
        <f>IF(C44="","",IF(D44="",$C$3,MIN('הגבלה לסכום מבוקש'!D44,D44*$G$2)))</f>
        <v/>
      </c>
      <c r="F44" s="33" t="str">
        <f>IF(E44="","",'תחשיב בסיסי'!N44)</f>
        <v/>
      </c>
      <c r="G44" s="78" t="str">
        <f t="shared" si="5"/>
        <v/>
      </c>
      <c r="H44" s="33" t="str">
        <f t="shared" si="6"/>
        <v/>
      </c>
      <c r="I44" s="33" t="str">
        <f t="shared" si="0"/>
        <v/>
      </c>
      <c r="J44" s="105">
        <f t="shared" si="7"/>
        <v>0</v>
      </c>
      <c r="K44" s="104" t="str">
        <f t="shared" si="8"/>
        <v/>
      </c>
      <c r="L44" s="104" t="str">
        <f t="shared" si="1"/>
        <v/>
      </c>
      <c r="M44" s="105">
        <f t="shared" si="9"/>
        <v>0</v>
      </c>
      <c r="N44" s="104" t="str">
        <f t="shared" si="10"/>
        <v/>
      </c>
      <c r="O44" s="104" t="str">
        <f t="shared" si="2"/>
        <v/>
      </c>
      <c r="P44" s="105">
        <f t="shared" si="11"/>
        <v>0</v>
      </c>
      <c r="Q44" s="104" t="str">
        <f t="shared" si="12"/>
        <v/>
      </c>
      <c r="R44" s="104" t="str">
        <f t="shared" si="3"/>
        <v/>
      </c>
      <c r="S44" s="105">
        <f t="shared" si="13"/>
        <v>0</v>
      </c>
      <c r="T44" s="104" t="str">
        <f t="shared" si="14"/>
        <v/>
      </c>
      <c r="U44" s="104" t="str">
        <f t="shared" si="4"/>
        <v/>
      </c>
      <c r="V44" s="33" t="str">
        <f t="shared" si="15"/>
        <v/>
      </c>
      <c r="W44" s="32" t="str">
        <f t="shared" si="16"/>
        <v/>
      </c>
    </row>
    <row r="45" spans="1:23" ht="20.5">
      <c r="A45" s="103"/>
      <c r="B45" s="31" t="str">
        <f>'הגבלה לסכום מבוקש'!B45</f>
        <v/>
      </c>
      <c r="C45" s="31" t="str">
        <f>'הגבלה לסכום מבוקש'!C45</f>
        <v/>
      </c>
      <c r="D45" s="100"/>
      <c r="E45" s="33" t="str">
        <f>IF(C45="","",IF(D45="",$C$3,MIN('הגבלה לסכום מבוקש'!D45,D45*$G$2)))</f>
        <v/>
      </c>
      <c r="F45" s="33" t="str">
        <f>IF(E45="","",'תחשיב בסיסי'!N45)</f>
        <v/>
      </c>
      <c r="G45" s="78" t="str">
        <f t="shared" si="5"/>
        <v/>
      </c>
      <c r="H45" s="33" t="str">
        <f t="shared" si="6"/>
        <v/>
      </c>
      <c r="I45" s="33" t="str">
        <f t="shared" si="0"/>
        <v/>
      </c>
      <c r="J45" s="105">
        <f t="shared" si="7"/>
        <v>0</v>
      </c>
      <c r="K45" s="104" t="str">
        <f t="shared" si="8"/>
        <v/>
      </c>
      <c r="L45" s="104" t="str">
        <f t="shared" si="1"/>
        <v/>
      </c>
      <c r="M45" s="105">
        <f t="shared" si="9"/>
        <v>0</v>
      </c>
      <c r="N45" s="104" t="str">
        <f t="shared" si="10"/>
        <v/>
      </c>
      <c r="O45" s="104" t="str">
        <f t="shared" si="2"/>
        <v/>
      </c>
      <c r="P45" s="105">
        <f t="shared" si="11"/>
        <v>0</v>
      </c>
      <c r="Q45" s="104" t="str">
        <f t="shared" si="12"/>
        <v/>
      </c>
      <c r="R45" s="104" t="str">
        <f t="shared" si="3"/>
        <v/>
      </c>
      <c r="S45" s="105">
        <f t="shared" si="13"/>
        <v>0</v>
      </c>
      <c r="T45" s="104" t="str">
        <f t="shared" si="14"/>
        <v/>
      </c>
      <c r="U45" s="104" t="str">
        <f t="shared" si="4"/>
        <v/>
      </c>
      <c r="V45" s="33" t="str">
        <f t="shared" si="15"/>
        <v/>
      </c>
      <c r="W45" s="32" t="str">
        <f t="shared" si="16"/>
        <v/>
      </c>
    </row>
    <row r="46" spans="1:23" ht="20.5">
      <c r="A46" s="103"/>
      <c r="B46" s="31" t="str">
        <f>'הגבלה לסכום מבוקש'!B46</f>
        <v/>
      </c>
      <c r="C46" s="31" t="str">
        <f>'הגבלה לסכום מבוקש'!C46</f>
        <v/>
      </c>
      <c r="D46" s="100"/>
      <c r="E46" s="33" t="str">
        <f>IF(C46="","",IF(D46="",$C$3,MIN('הגבלה לסכום מבוקש'!D46,D46*$G$2)))</f>
        <v/>
      </c>
      <c r="F46" s="33" t="str">
        <f>IF(E46="","",'תחשיב בסיסי'!N46)</f>
        <v/>
      </c>
      <c r="G46" s="78" t="str">
        <f t="shared" si="5"/>
        <v/>
      </c>
      <c r="H46" s="33" t="str">
        <f t="shared" si="6"/>
        <v/>
      </c>
      <c r="I46" s="33" t="str">
        <f t="shared" si="0"/>
        <v/>
      </c>
      <c r="J46" s="105">
        <f t="shared" si="7"/>
        <v>0</v>
      </c>
      <c r="K46" s="104" t="str">
        <f t="shared" si="8"/>
        <v/>
      </c>
      <c r="L46" s="104" t="str">
        <f t="shared" si="1"/>
        <v/>
      </c>
      <c r="M46" s="105">
        <f t="shared" si="9"/>
        <v>0</v>
      </c>
      <c r="N46" s="104" t="str">
        <f t="shared" si="10"/>
        <v/>
      </c>
      <c r="O46" s="104" t="str">
        <f t="shared" si="2"/>
        <v/>
      </c>
      <c r="P46" s="105">
        <f t="shared" si="11"/>
        <v>0</v>
      </c>
      <c r="Q46" s="104" t="str">
        <f t="shared" si="12"/>
        <v/>
      </c>
      <c r="R46" s="104" t="str">
        <f t="shared" si="3"/>
        <v/>
      </c>
      <c r="S46" s="105">
        <f t="shared" si="13"/>
        <v>0</v>
      </c>
      <c r="T46" s="104" t="str">
        <f t="shared" si="14"/>
        <v/>
      </c>
      <c r="U46" s="104" t="str">
        <f t="shared" si="4"/>
        <v/>
      </c>
      <c r="V46" s="33" t="str">
        <f t="shared" si="15"/>
        <v/>
      </c>
      <c r="W46" s="32" t="str">
        <f t="shared" si="16"/>
        <v/>
      </c>
    </row>
    <row r="47" spans="1:23" ht="20.5">
      <c r="A47" s="103"/>
      <c r="B47" s="31" t="str">
        <f>'הגבלה לסכום מבוקש'!B47</f>
        <v/>
      </c>
      <c r="C47" s="31" t="str">
        <f>'הגבלה לסכום מבוקש'!C47</f>
        <v/>
      </c>
      <c r="D47" s="100"/>
      <c r="E47" s="33" t="str">
        <f>IF(C47="","",IF(D47="",$C$3,MIN('הגבלה לסכום מבוקש'!D47,D47*$G$2)))</f>
        <v/>
      </c>
      <c r="F47" s="33" t="str">
        <f>IF(E47="","",'תחשיב בסיסי'!N47)</f>
        <v/>
      </c>
      <c r="G47" s="78" t="str">
        <f t="shared" si="5"/>
        <v/>
      </c>
      <c r="H47" s="33" t="str">
        <f t="shared" si="6"/>
        <v/>
      </c>
      <c r="I47" s="33" t="str">
        <f t="shared" si="0"/>
        <v/>
      </c>
      <c r="J47" s="105">
        <f t="shared" si="7"/>
        <v>0</v>
      </c>
      <c r="K47" s="104" t="str">
        <f t="shared" si="8"/>
        <v/>
      </c>
      <c r="L47" s="104" t="str">
        <f t="shared" si="1"/>
        <v/>
      </c>
      <c r="M47" s="105">
        <f t="shared" si="9"/>
        <v>0</v>
      </c>
      <c r="N47" s="104" t="str">
        <f t="shared" si="10"/>
        <v/>
      </c>
      <c r="O47" s="104" t="str">
        <f t="shared" si="2"/>
        <v/>
      </c>
      <c r="P47" s="105">
        <f t="shared" si="11"/>
        <v>0</v>
      </c>
      <c r="Q47" s="104" t="str">
        <f t="shared" si="12"/>
        <v/>
      </c>
      <c r="R47" s="104" t="str">
        <f t="shared" si="3"/>
        <v/>
      </c>
      <c r="S47" s="105">
        <f t="shared" si="13"/>
        <v>0</v>
      </c>
      <c r="T47" s="104" t="str">
        <f t="shared" si="14"/>
        <v/>
      </c>
      <c r="U47" s="104" t="str">
        <f t="shared" si="4"/>
        <v/>
      </c>
      <c r="V47" s="33" t="str">
        <f t="shared" si="15"/>
        <v/>
      </c>
      <c r="W47" s="32" t="str">
        <f t="shared" si="16"/>
        <v/>
      </c>
    </row>
    <row r="48" spans="1:23" ht="20.5">
      <c r="A48" s="103"/>
      <c r="B48" s="31" t="str">
        <f>'הגבלה לסכום מבוקש'!B48</f>
        <v/>
      </c>
      <c r="C48" s="31" t="str">
        <f>'הגבלה לסכום מבוקש'!C48</f>
        <v/>
      </c>
      <c r="D48" s="100"/>
      <c r="E48" s="33" t="str">
        <f>IF(C48="","",IF(D48="",$C$3,MIN('הגבלה לסכום מבוקש'!D48,D48*$G$2)))</f>
        <v/>
      </c>
      <c r="F48" s="33" t="str">
        <f>IF(E48="","",'תחשיב בסיסי'!N48)</f>
        <v/>
      </c>
      <c r="G48" s="78" t="str">
        <f t="shared" si="5"/>
        <v/>
      </c>
      <c r="H48" s="33" t="str">
        <f t="shared" si="6"/>
        <v/>
      </c>
      <c r="I48" s="33" t="str">
        <f t="shared" si="0"/>
        <v/>
      </c>
      <c r="J48" s="105">
        <f t="shared" si="7"/>
        <v>0</v>
      </c>
      <c r="K48" s="104" t="str">
        <f t="shared" si="8"/>
        <v/>
      </c>
      <c r="L48" s="104" t="str">
        <f t="shared" si="1"/>
        <v/>
      </c>
      <c r="M48" s="105">
        <f t="shared" si="9"/>
        <v>0</v>
      </c>
      <c r="N48" s="104" t="str">
        <f t="shared" si="10"/>
        <v/>
      </c>
      <c r="O48" s="104" t="str">
        <f t="shared" si="2"/>
        <v/>
      </c>
      <c r="P48" s="105">
        <f t="shared" si="11"/>
        <v>0</v>
      </c>
      <c r="Q48" s="104" t="str">
        <f t="shared" si="12"/>
        <v/>
      </c>
      <c r="R48" s="104" t="str">
        <f t="shared" si="3"/>
        <v/>
      </c>
      <c r="S48" s="105">
        <f t="shared" si="13"/>
        <v>0</v>
      </c>
      <c r="T48" s="104" t="str">
        <f t="shared" si="14"/>
        <v/>
      </c>
      <c r="U48" s="104" t="str">
        <f t="shared" si="4"/>
        <v/>
      </c>
      <c r="V48" s="33" t="str">
        <f t="shared" si="15"/>
        <v/>
      </c>
      <c r="W48" s="32" t="str">
        <f t="shared" si="16"/>
        <v/>
      </c>
    </row>
    <row r="49" spans="1:23" ht="20.5">
      <c r="A49" s="103"/>
      <c r="B49" s="31" t="str">
        <f>'הגבלה לסכום מבוקש'!B49</f>
        <v/>
      </c>
      <c r="C49" s="31" t="str">
        <f>'הגבלה לסכום מבוקש'!C49</f>
        <v/>
      </c>
      <c r="D49" s="100"/>
      <c r="E49" s="33" t="str">
        <f>IF(C49="","",IF(D49="",$C$3,MIN('הגבלה לסכום מבוקש'!D49,D49*$G$2)))</f>
        <v/>
      </c>
      <c r="F49" s="33" t="str">
        <f>IF(E49="","",'תחשיב בסיסי'!N49)</f>
        <v/>
      </c>
      <c r="G49" s="78" t="str">
        <f t="shared" si="5"/>
        <v/>
      </c>
      <c r="H49" s="33" t="str">
        <f t="shared" si="6"/>
        <v/>
      </c>
      <c r="I49" s="33" t="str">
        <f t="shared" ref="I49:I76" si="17">IF($C49="","",IF(G49=1,H49,H49/SUMIF(G$17:G$76,0,H$17:H$76)*($C$3-SUMIF(G$17:G$76,1,H$17:H$76))))</f>
        <v/>
      </c>
      <c r="J49" s="105">
        <f t="shared" si="7"/>
        <v>0</v>
      </c>
      <c r="K49" s="104" t="str">
        <f t="shared" si="8"/>
        <v/>
      </c>
      <c r="L49" s="104" t="str">
        <f t="shared" ref="L49:L76" si="18">IF($C49="","",IF(J49=1,K49,K49/SUMIF(J$17:J$76,0,K$17:K$76)*($C$3-SUMIF(J$17:J$76,1,K$17:K$76))))</f>
        <v/>
      </c>
      <c r="M49" s="105">
        <f t="shared" si="9"/>
        <v>0</v>
      </c>
      <c r="N49" s="104" t="str">
        <f t="shared" si="10"/>
        <v/>
      </c>
      <c r="O49" s="104" t="str">
        <f t="shared" ref="O49:O76" si="19">IF($C49="","",IF(M49=1,N49,N49/SUMIF(M$17:M$76,0,N$17:N$76)*($C$3-SUMIF(M$17:M$76,1,N$17:N$76))))</f>
        <v/>
      </c>
      <c r="P49" s="105">
        <f t="shared" si="11"/>
        <v>0</v>
      </c>
      <c r="Q49" s="104" t="str">
        <f t="shared" si="12"/>
        <v/>
      </c>
      <c r="R49" s="104" t="str">
        <f t="shared" ref="R49:R76" si="20">IF($C49="","",IF(P49=1,Q49,Q49/SUMIF(P$17:P$76,0,Q$17:Q$76)*($C$3-SUMIF(P$17:P$76,1,Q$17:Q$76))))</f>
        <v/>
      </c>
      <c r="S49" s="105">
        <f t="shared" si="13"/>
        <v>0</v>
      </c>
      <c r="T49" s="104" t="str">
        <f t="shared" si="14"/>
        <v/>
      </c>
      <c r="U49" s="104" t="str">
        <f t="shared" ref="U49:U76" si="21">IF($C49="","",IF(S49=1,T49,T49/SUMIF(S$17:S$76,0,T$17:T$76)*($C$3-SUMIF(S$17:S$76,1,T$17:T$76))))</f>
        <v/>
      </c>
      <c r="V49" s="33" t="str">
        <f t="shared" si="15"/>
        <v/>
      </c>
      <c r="W49" s="32" t="str">
        <f t="shared" si="16"/>
        <v/>
      </c>
    </row>
    <row r="50" spans="1:23" ht="20.5">
      <c r="A50" s="103"/>
      <c r="B50" s="31" t="str">
        <f>'הגבלה לסכום מבוקש'!B50</f>
        <v/>
      </c>
      <c r="C50" s="31" t="str">
        <f>'הגבלה לסכום מבוקש'!C50</f>
        <v/>
      </c>
      <c r="D50" s="100"/>
      <c r="E50" s="33" t="str">
        <f>IF(C50="","",IF(D50="",$C$3,MIN('הגבלה לסכום מבוקש'!D50,D50*$G$2)))</f>
        <v/>
      </c>
      <c r="F50" s="33" t="str">
        <f>IF(E50="","",'תחשיב בסיסי'!N50)</f>
        <v/>
      </c>
      <c r="G50" s="78" t="str">
        <f t="shared" si="5"/>
        <v/>
      </c>
      <c r="H50" s="33" t="str">
        <f t="shared" si="6"/>
        <v/>
      </c>
      <c r="I50" s="33" t="str">
        <f t="shared" si="17"/>
        <v/>
      </c>
      <c r="J50" s="105">
        <f t="shared" si="7"/>
        <v>0</v>
      </c>
      <c r="K50" s="104" t="str">
        <f t="shared" si="8"/>
        <v/>
      </c>
      <c r="L50" s="104" t="str">
        <f t="shared" si="18"/>
        <v/>
      </c>
      <c r="M50" s="105">
        <f t="shared" si="9"/>
        <v>0</v>
      </c>
      <c r="N50" s="104" t="str">
        <f t="shared" si="10"/>
        <v/>
      </c>
      <c r="O50" s="104" t="str">
        <f t="shared" si="19"/>
        <v/>
      </c>
      <c r="P50" s="105">
        <f t="shared" si="11"/>
        <v>0</v>
      </c>
      <c r="Q50" s="104" t="str">
        <f t="shared" si="12"/>
        <v/>
      </c>
      <c r="R50" s="104" t="str">
        <f t="shared" si="20"/>
        <v/>
      </c>
      <c r="S50" s="105">
        <f t="shared" si="13"/>
        <v>0</v>
      </c>
      <c r="T50" s="104" t="str">
        <f t="shared" si="14"/>
        <v/>
      </c>
      <c r="U50" s="104" t="str">
        <f t="shared" si="21"/>
        <v/>
      </c>
      <c r="V50" s="33" t="str">
        <f t="shared" si="15"/>
        <v/>
      </c>
      <c r="W50" s="32" t="str">
        <f t="shared" si="16"/>
        <v/>
      </c>
    </row>
    <row r="51" spans="1:23" ht="20.5">
      <c r="A51" s="103"/>
      <c r="B51" s="31" t="str">
        <f>'הגבלה לסכום מבוקש'!B51</f>
        <v/>
      </c>
      <c r="C51" s="31" t="str">
        <f>'הגבלה לסכום מבוקש'!C51</f>
        <v/>
      </c>
      <c r="D51" s="100"/>
      <c r="E51" s="33" t="str">
        <f>IF(C51="","",IF(D51="",$C$3,MIN('הגבלה לסכום מבוקש'!D51,D51*$G$2)))</f>
        <v/>
      </c>
      <c r="F51" s="33" t="str">
        <f>IF(E51="","",'תחשיב בסיסי'!N51)</f>
        <v/>
      </c>
      <c r="G51" s="78" t="str">
        <f t="shared" si="5"/>
        <v/>
      </c>
      <c r="H51" s="33" t="str">
        <f t="shared" si="6"/>
        <v/>
      </c>
      <c r="I51" s="33" t="str">
        <f t="shared" si="17"/>
        <v/>
      </c>
      <c r="J51" s="105">
        <f t="shared" si="7"/>
        <v>0</v>
      </c>
      <c r="K51" s="104" t="str">
        <f t="shared" si="8"/>
        <v/>
      </c>
      <c r="L51" s="104" t="str">
        <f t="shared" si="18"/>
        <v/>
      </c>
      <c r="M51" s="105">
        <f t="shared" si="9"/>
        <v>0</v>
      </c>
      <c r="N51" s="104" t="str">
        <f t="shared" si="10"/>
        <v/>
      </c>
      <c r="O51" s="104" t="str">
        <f t="shared" si="19"/>
        <v/>
      </c>
      <c r="P51" s="105">
        <f t="shared" si="11"/>
        <v>0</v>
      </c>
      <c r="Q51" s="104" t="str">
        <f t="shared" si="12"/>
        <v/>
      </c>
      <c r="R51" s="104" t="str">
        <f t="shared" si="20"/>
        <v/>
      </c>
      <c r="S51" s="105">
        <f t="shared" si="13"/>
        <v>0</v>
      </c>
      <c r="T51" s="104" t="str">
        <f t="shared" si="14"/>
        <v/>
      </c>
      <c r="U51" s="104" t="str">
        <f t="shared" si="21"/>
        <v/>
      </c>
      <c r="V51" s="33" t="str">
        <f t="shared" si="15"/>
        <v/>
      </c>
      <c r="W51" s="32" t="str">
        <f t="shared" si="16"/>
        <v/>
      </c>
    </row>
    <row r="52" spans="1:23" ht="20.5">
      <c r="A52" s="103"/>
      <c r="B52" s="31" t="str">
        <f>'הגבלה לסכום מבוקש'!B52</f>
        <v/>
      </c>
      <c r="C52" s="31" t="str">
        <f>'הגבלה לסכום מבוקש'!C52</f>
        <v/>
      </c>
      <c r="D52" s="100"/>
      <c r="E52" s="33" t="str">
        <f>IF(C52="","",IF(D52="",$C$3,MIN('הגבלה לסכום מבוקש'!D52,D52*$G$2)))</f>
        <v/>
      </c>
      <c r="F52" s="33" t="str">
        <f>IF(E52="","",'תחשיב בסיסי'!N52)</f>
        <v/>
      </c>
      <c r="G52" s="78" t="str">
        <f t="shared" si="5"/>
        <v/>
      </c>
      <c r="H52" s="33" t="str">
        <f t="shared" si="6"/>
        <v/>
      </c>
      <c r="I52" s="33" t="str">
        <f t="shared" si="17"/>
        <v/>
      </c>
      <c r="J52" s="105">
        <f t="shared" si="7"/>
        <v>0</v>
      </c>
      <c r="K52" s="104" t="str">
        <f t="shared" si="8"/>
        <v/>
      </c>
      <c r="L52" s="104" t="str">
        <f t="shared" si="18"/>
        <v/>
      </c>
      <c r="M52" s="105">
        <f t="shared" si="9"/>
        <v>0</v>
      </c>
      <c r="N52" s="104" t="str">
        <f t="shared" si="10"/>
        <v/>
      </c>
      <c r="O52" s="104" t="str">
        <f t="shared" si="19"/>
        <v/>
      </c>
      <c r="P52" s="105">
        <f t="shared" si="11"/>
        <v>0</v>
      </c>
      <c r="Q52" s="104" t="str">
        <f t="shared" si="12"/>
        <v/>
      </c>
      <c r="R52" s="104" t="str">
        <f t="shared" si="20"/>
        <v/>
      </c>
      <c r="S52" s="105">
        <f t="shared" si="13"/>
        <v>0</v>
      </c>
      <c r="T52" s="104" t="str">
        <f t="shared" si="14"/>
        <v/>
      </c>
      <c r="U52" s="104" t="str">
        <f t="shared" si="21"/>
        <v/>
      </c>
      <c r="V52" s="33" t="str">
        <f t="shared" si="15"/>
        <v/>
      </c>
      <c r="W52" s="32" t="str">
        <f t="shared" si="16"/>
        <v/>
      </c>
    </row>
    <row r="53" spans="1:23" ht="20.5">
      <c r="A53" s="103"/>
      <c r="B53" s="31" t="str">
        <f>'הגבלה לסכום מבוקש'!B53</f>
        <v/>
      </c>
      <c r="C53" s="31" t="str">
        <f>'הגבלה לסכום מבוקש'!C53</f>
        <v/>
      </c>
      <c r="D53" s="100"/>
      <c r="E53" s="33" t="str">
        <f>IF(C53="","",IF(D53="",$C$3,MIN('הגבלה לסכום מבוקש'!D53,D53*$G$2)))</f>
        <v/>
      </c>
      <c r="F53" s="33" t="str">
        <f>IF(E53="","",'תחשיב בסיסי'!N53)</f>
        <v/>
      </c>
      <c r="G53" s="78" t="str">
        <f t="shared" si="5"/>
        <v/>
      </c>
      <c r="H53" s="33" t="str">
        <f t="shared" si="6"/>
        <v/>
      </c>
      <c r="I53" s="33" t="str">
        <f t="shared" si="17"/>
        <v/>
      </c>
      <c r="J53" s="105">
        <f t="shared" si="7"/>
        <v>0</v>
      </c>
      <c r="K53" s="104" t="str">
        <f t="shared" si="8"/>
        <v/>
      </c>
      <c r="L53" s="104" t="str">
        <f t="shared" si="18"/>
        <v/>
      </c>
      <c r="M53" s="105">
        <f t="shared" si="9"/>
        <v>0</v>
      </c>
      <c r="N53" s="104" t="str">
        <f t="shared" si="10"/>
        <v/>
      </c>
      <c r="O53" s="104" t="str">
        <f t="shared" si="19"/>
        <v/>
      </c>
      <c r="P53" s="105">
        <f t="shared" si="11"/>
        <v>0</v>
      </c>
      <c r="Q53" s="104" t="str">
        <f t="shared" si="12"/>
        <v/>
      </c>
      <c r="R53" s="104" t="str">
        <f t="shared" si="20"/>
        <v/>
      </c>
      <c r="S53" s="105">
        <f t="shared" si="13"/>
        <v>0</v>
      </c>
      <c r="T53" s="104" t="str">
        <f t="shared" si="14"/>
        <v/>
      </c>
      <c r="U53" s="104" t="str">
        <f t="shared" si="21"/>
        <v/>
      </c>
      <c r="V53" s="33" t="str">
        <f t="shared" si="15"/>
        <v/>
      </c>
      <c r="W53" s="32" t="str">
        <f t="shared" si="16"/>
        <v/>
      </c>
    </row>
    <row r="54" spans="1:23" ht="20.5">
      <c r="A54" s="103"/>
      <c r="B54" s="31" t="str">
        <f>'הגבלה לסכום מבוקש'!B54</f>
        <v/>
      </c>
      <c r="C54" s="31" t="str">
        <f>'הגבלה לסכום מבוקש'!C54</f>
        <v/>
      </c>
      <c r="D54" s="100"/>
      <c r="E54" s="33" t="str">
        <f>IF(C54="","",IF(D54="",$C$3,MIN('הגבלה לסכום מבוקש'!D54,D54*$G$2)))</f>
        <v/>
      </c>
      <c r="F54" s="33" t="str">
        <f>IF(E54="","",'תחשיב בסיסי'!N54)</f>
        <v/>
      </c>
      <c r="G54" s="78" t="str">
        <f t="shared" si="5"/>
        <v/>
      </c>
      <c r="H54" s="33" t="str">
        <f t="shared" si="6"/>
        <v/>
      </c>
      <c r="I54" s="33" t="str">
        <f t="shared" si="17"/>
        <v/>
      </c>
      <c r="J54" s="105">
        <f t="shared" si="7"/>
        <v>0</v>
      </c>
      <c r="K54" s="104" t="str">
        <f t="shared" si="8"/>
        <v/>
      </c>
      <c r="L54" s="104" t="str">
        <f t="shared" si="18"/>
        <v/>
      </c>
      <c r="M54" s="105">
        <f t="shared" si="9"/>
        <v>0</v>
      </c>
      <c r="N54" s="104" t="str">
        <f t="shared" si="10"/>
        <v/>
      </c>
      <c r="O54" s="104" t="str">
        <f t="shared" si="19"/>
        <v/>
      </c>
      <c r="P54" s="105">
        <f t="shared" si="11"/>
        <v>0</v>
      </c>
      <c r="Q54" s="104" t="str">
        <f t="shared" si="12"/>
        <v/>
      </c>
      <c r="R54" s="104" t="str">
        <f t="shared" si="20"/>
        <v/>
      </c>
      <c r="S54" s="105">
        <f t="shared" si="13"/>
        <v>0</v>
      </c>
      <c r="T54" s="104" t="str">
        <f t="shared" si="14"/>
        <v/>
      </c>
      <c r="U54" s="104" t="str">
        <f t="shared" si="21"/>
        <v/>
      </c>
      <c r="V54" s="33" t="str">
        <f t="shared" si="15"/>
        <v/>
      </c>
      <c r="W54" s="32" t="str">
        <f t="shared" si="16"/>
        <v/>
      </c>
    </row>
    <row r="55" spans="1:23" ht="20.5">
      <c r="A55" s="103"/>
      <c r="B55" s="31" t="str">
        <f>'הגבלה לסכום מבוקש'!B55</f>
        <v/>
      </c>
      <c r="C55" s="31" t="str">
        <f>'הגבלה לסכום מבוקש'!C55</f>
        <v/>
      </c>
      <c r="D55" s="100"/>
      <c r="E55" s="33" t="str">
        <f>IF(C55="","",IF(D55="",$C$3,MIN('הגבלה לסכום מבוקש'!D55,D55*$G$2)))</f>
        <v/>
      </c>
      <c r="F55" s="33" t="str">
        <f>IF(E55="","",'תחשיב בסיסי'!N55)</f>
        <v/>
      </c>
      <c r="G55" s="78" t="str">
        <f t="shared" si="5"/>
        <v/>
      </c>
      <c r="H55" s="33" t="str">
        <f t="shared" si="6"/>
        <v/>
      </c>
      <c r="I55" s="33" t="str">
        <f t="shared" si="17"/>
        <v/>
      </c>
      <c r="J55" s="105">
        <f t="shared" si="7"/>
        <v>0</v>
      </c>
      <c r="K55" s="104" t="str">
        <f t="shared" si="8"/>
        <v/>
      </c>
      <c r="L55" s="104" t="str">
        <f t="shared" si="18"/>
        <v/>
      </c>
      <c r="M55" s="105">
        <f t="shared" si="9"/>
        <v>0</v>
      </c>
      <c r="N55" s="104" t="str">
        <f t="shared" si="10"/>
        <v/>
      </c>
      <c r="O55" s="104" t="str">
        <f t="shared" si="19"/>
        <v/>
      </c>
      <c r="P55" s="105">
        <f t="shared" si="11"/>
        <v>0</v>
      </c>
      <c r="Q55" s="104" t="str">
        <f t="shared" si="12"/>
        <v/>
      </c>
      <c r="R55" s="104" t="str">
        <f t="shared" si="20"/>
        <v/>
      </c>
      <c r="S55" s="105">
        <f t="shared" si="13"/>
        <v>0</v>
      </c>
      <c r="T55" s="104" t="str">
        <f t="shared" si="14"/>
        <v/>
      </c>
      <c r="U55" s="104" t="str">
        <f t="shared" si="21"/>
        <v/>
      </c>
      <c r="V55" s="33" t="str">
        <f t="shared" si="15"/>
        <v/>
      </c>
      <c r="W55" s="32" t="str">
        <f t="shared" si="16"/>
        <v/>
      </c>
    </row>
    <row r="56" spans="1:23" ht="20.5">
      <c r="A56" s="103"/>
      <c r="B56" s="31" t="str">
        <f>'הגבלה לסכום מבוקש'!B56</f>
        <v/>
      </c>
      <c r="C56" s="31" t="str">
        <f>'הגבלה לסכום מבוקש'!C56</f>
        <v/>
      </c>
      <c r="D56" s="100"/>
      <c r="E56" s="33" t="str">
        <f>IF(C56="","",IF(D56="",$C$3,MIN('הגבלה לסכום מבוקש'!D56,D56*$G$2)))</f>
        <v/>
      </c>
      <c r="F56" s="33" t="str">
        <f>IF(E56="","",'תחשיב בסיסי'!N56)</f>
        <v/>
      </c>
      <c r="G56" s="78" t="str">
        <f t="shared" si="5"/>
        <v/>
      </c>
      <c r="H56" s="33" t="str">
        <f t="shared" si="6"/>
        <v/>
      </c>
      <c r="I56" s="33" t="str">
        <f t="shared" si="17"/>
        <v/>
      </c>
      <c r="J56" s="105">
        <f t="shared" si="7"/>
        <v>0</v>
      </c>
      <c r="K56" s="104" t="str">
        <f t="shared" si="8"/>
        <v/>
      </c>
      <c r="L56" s="104" t="str">
        <f t="shared" si="18"/>
        <v/>
      </c>
      <c r="M56" s="105">
        <f t="shared" si="9"/>
        <v>0</v>
      </c>
      <c r="N56" s="104" t="str">
        <f t="shared" si="10"/>
        <v/>
      </c>
      <c r="O56" s="104" t="str">
        <f t="shared" si="19"/>
        <v/>
      </c>
      <c r="P56" s="105">
        <f t="shared" si="11"/>
        <v>0</v>
      </c>
      <c r="Q56" s="104" t="str">
        <f t="shared" si="12"/>
        <v/>
      </c>
      <c r="R56" s="104" t="str">
        <f t="shared" si="20"/>
        <v/>
      </c>
      <c r="S56" s="105">
        <f t="shared" si="13"/>
        <v>0</v>
      </c>
      <c r="T56" s="104" t="str">
        <f t="shared" si="14"/>
        <v/>
      </c>
      <c r="U56" s="104" t="str">
        <f t="shared" si="21"/>
        <v/>
      </c>
      <c r="V56" s="33" t="str">
        <f t="shared" si="15"/>
        <v/>
      </c>
      <c r="W56" s="32" t="str">
        <f t="shared" si="16"/>
        <v/>
      </c>
    </row>
    <row r="57" spans="1:23" ht="20.5">
      <c r="A57" s="103"/>
      <c r="B57" s="31" t="str">
        <f>'הגבלה לסכום מבוקש'!B57</f>
        <v/>
      </c>
      <c r="C57" s="31" t="str">
        <f>'הגבלה לסכום מבוקש'!C57</f>
        <v/>
      </c>
      <c r="D57" s="100"/>
      <c r="E57" s="33" t="str">
        <f>IF(C57="","",IF(D57="",$C$3,MIN('הגבלה לסכום מבוקש'!D57,D57*$G$2)))</f>
        <v/>
      </c>
      <c r="F57" s="33" t="str">
        <f>IF(E57="","",'תחשיב בסיסי'!N57)</f>
        <v/>
      </c>
      <c r="G57" s="78" t="str">
        <f t="shared" si="5"/>
        <v/>
      </c>
      <c r="H57" s="33" t="str">
        <f t="shared" si="6"/>
        <v/>
      </c>
      <c r="I57" s="33" t="str">
        <f t="shared" si="17"/>
        <v/>
      </c>
      <c r="J57" s="105">
        <f t="shared" si="7"/>
        <v>0</v>
      </c>
      <c r="K57" s="104" t="str">
        <f t="shared" si="8"/>
        <v/>
      </c>
      <c r="L57" s="104" t="str">
        <f t="shared" si="18"/>
        <v/>
      </c>
      <c r="M57" s="105">
        <f t="shared" si="9"/>
        <v>0</v>
      </c>
      <c r="N57" s="104" t="str">
        <f t="shared" si="10"/>
        <v/>
      </c>
      <c r="O57" s="104" t="str">
        <f t="shared" si="19"/>
        <v/>
      </c>
      <c r="P57" s="105">
        <f t="shared" si="11"/>
        <v>0</v>
      </c>
      <c r="Q57" s="104" t="str">
        <f t="shared" si="12"/>
        <v/>
      </c>
      <c r="R57" s="104" t="str">
        <f t="shared" si="20"/>
        <v/>
      </c>
      <c r="S57" s="105">
        <f t="shared" si="13"/>
        <v>0</v>
      </c>
      <c r="T57" s="104" t="str">
        <f t="shared" si="14"/>
        <v/>
      </c>
      <c r="U57" s="104" t="str">
        <f t="shared" si="21"/>
        <v/>
      </c>
      <c r="V57" s="33" t="str">
        <f t="shared" si="15"/>
        <v/>
      </c>
      <c r="W57" s="32" t="str">
        <f t="shared" si="16"/>
        <v/>
      </c>
    </row>
    <row r="58" spans="1:23" ht="20.5">
      <c r="A58" s="103"/>
      <c r="B58" s="31" t="str">
        <f>'הגבלה לסכום מבוקש'!B58</f>
        <v/>
      </c>
      <c r="C58" s="31" t="str">
        <f>'הגבלה לסכום מבוקש'!C58</f>
        <v/>
      </c>
      <c r="D58" s="100"/>
      <c r="E58" s="33" t="str">
        <f>IF(C58="","",IF(D58="",$C$3,MIN('הגבלה לסכום מבוקש'!D58,D58*$G$2)))</f>
        <v/>
      </c>
      <c r="F58" s="33" t="str">
        <f>IF(E58="","",'תחשיב בסיסי'!N58)</f>
        <v/>
      </c>
      <c r="G58" s="78" t="str">
        <f t="shared" si="5"/>
        <v/>
      </c>
      <c r="H58" s="33" t="str">
        <f t="shared" si="6"/>
        <v/>
      </c>
      <c r="I58" s="33" t="str">
        <f t="shared" si="17"/>
        <v/>
      </c>
      <c r="J58" s="105">
        <f t="shared" si="7"/>
        <v>0</v>
      </c>
      <c r="K58" s="104" t="str">
        <f t="shared" si="8"/>
        <v/>
      </c>
      <c r="L58" s="104" t="str">
        <f t="shared" si="18"/>
        <v/>
      </c>
      <c r="M58" s="105">
        <f t="shared" si="9"/>
        <v>0</v>
      </c>
      <c r="N58" s="104" t="str">
        <f t="shared" si="10"/>
        <v/>
      </c>
      <c r="O58" s="104" t="str">
        <f t="shared" si="19"/>
        <v/>
      </c>
      <c r="P58" s="105">
        <f t="shared" si="11"/>
        <v>0</v>
      </c>
      <c r="Q58" s="104" t="str">
        <f t="shared" si="12"/>
        <v/>
      </c>
      <c r="R58" s="104" t="str">
        <f t="shared" si="20"/>
        <v/>
      </c>
      <c r="S58" s="105">
        <f t="shared" si="13"/>
        <v>0</v>
      </c>
      <c r="T58" s="104" t="str">
        <f t="shared" si="14"/>
        <v/>
      </c>
      <c r="U58" s="104" t="str">
        <f t="shared" si="21"/>
        <v/>
      </c>
      <c r="V58" s="33" t="str">
        <f t="shared" si="15"/>
        <v/>
      </c>
      <c r="W58" s="32" t="str">
        <f t="shared" si="16"/>
        <v/>
      </c>
    </row>
    <row r="59" spans="1:23" ht="20.5">
      <c r="A59" s="103"/>
      <c r="B59" s="31" t="str">
        <f>'הגבלה לסכום מבוקש'!B59</f>
        <v/>
      </c>
      <c r="C59" s="31" t="str">
        <f>'הגבלה לסכום מבוקש'!C59</f>
        <v/>
      </c>
      <c r="D59" s="100"/>
      <c r="E59" s="33" t="str">
        <f>IF(C59="","",IF(D59="",$C$3,MIN('הגבלה לסכום מבוקש'!D59,D59*$G$2)))</f>
        <v/>
      </c>
      <c r="F59" s="33" t="str">
        <f>IF(E59="","",'תחשיב בסיסי'!N59)</f>
        <v/>
      </c>
      <c r="G59" s="78" t="str">
        <f t="shared" si="5"/>
        <v/>
      </c>
      <c r="H59" s="33" t="str">
        <f t="shared" si="6"/>
        <v/>
      </c>
      <c r="I59" s="33" t="str">
        <f t="shared" si="17"/>
        <v/>
      </c>
      <c r="J59" s="105">
        <f t="shared" si="7"/>
        <v>0</v>
      </c>
      <c r="K59" s="104" t="str">
        <f t="shared" si="8"/>
        <v/>
      </c>
      <c r="L59" s="104" t="str">
        <f t="shared" si="18"/>
        <v/>
      </c>
      <c r="M59" s="105">
        <f t="shared" si="9"/>
        <v>0</v>
      </c>
      <c r="N59" s="104" t="str">
        <f t="shared" si="10"/>
        <v/>
      </c>
      <c r="O59" s="104" t="str">
        <f t="shared" si="19"/>
        <v/>
      </c>
      <c r="P59" s="105">
        <f t="shared" si="11"/>
        <v>0</v>
      </c>
      <c r="Q59" s="104" t="str">
        <f t="shared" si="12"/>
        <v/>
      </c>
      <c r="R59" s="104" t="str">
        <f t="shared" si="20"/>
        <v/>
      </c>
      <c r="S59" s="105">
        <f t="shared" si="13"/>
        <v>0</v>
      </c>
      <c r="T59" s="104" t="str">
        <f t="shared" si="14"/>
        <v/>
      </c>
      <c r="U59" s="104" t="str">
        <f t="shared" si="21"/>
        <v/>
      </c>
      <c r="V59" s="33" t="str">
        <f t="shared" si="15"/>
        <v/>
      </c>
      <c r="W59" s="32" t="str">
        <f t="shared" si="16"/>
        <v/>
      </c>
    </row>
    <row r="60" spans="1:23" ht="20.5">
      <c r="A60" s="103"/>
      <c r="B60" s="31" t="str">
        <f>'הגבלה לסכום מבוקש'!B60</f>
        <v/>
      </c>
      <c r="C60" s="31" t="str">
        <f>'הגבלה לסכום מבוקש'!C60</f>
        <v/>
      </c>
      <c r="D60" s="100"/>
      <c r="E60" s="33" t="str">
        <f>IF(C60="","",IF(D60="",$C$3,MIN('הגבלה לסכום מבוקש'!D60,D60*$G$2)))</f>
        <v/>
      </c>
      <c r="F60" s="33" t="str">
        <f>IF(E60="","",'תחשיב בסיסי'!N60)</f>
        <v/>
      </c>
      <c r="G60" s="78" t="str">
        <f t="shared" si="5"/>
        <v/>
      </c>
      <c r="H60" s="33" t="str">
        <f t="shared" si="6"/>
        <v/>
      </c>
      <c r="I60" s="33" t="str">
        <f t="shared" si="17"/>
        <v/>
      </c>
      <c r="J60" s="105">
        <f t="shared" si="7"/>
        <v>0</v>
      </c>
      <c r="K60" s="104" t="str">
        <f t="shared" si="8"/>
        <v/>
      </c>
      <c r="L60" s="104" t="str">
        <f t="shared" si="18"/>
        <v/>
      </c>
      <c r="M60" s="105">
        <f t="shared" si="9"/>
        <v>0</v>
      </c>
      <c r="N60" s="104" t="str">
        <f t="shared" si="10"/>
        <v/>
      </c>
      <c r="O60" s="104" t="str">
        <f t="shared" si="19"/>
        <v/>
      </c>
      <c r="P60" s="105">
        <f t="shared" si="11"/>
        <v>0</v>
      </c>
      <c r="Q60" s="104" t="str">
        <f t="shared" si="12"/>
        <v/>
      </c>
      <c r="R60" s="104" t="str">
        <f t="shared" si="20"/>
        <v/>
      </c>
      <c r="S60" s="105">
        <f t="shared" si="13"/>
        <v>0</v>
      </c>
      <c r="T60" s="104" t="str">
        <f t="shared" si="14"/>
        <v/>
      </c>
      <c r="U60" s="104" t="str">
        <f t="shared" si="21"/>
        <v/>
      </c>
      <c r="V60" s="33" t="str">
        <f t="shared" si="15"/>
        <v/>
      </c>
      <c r="W60" s="32" t="str">
        <f t="shared" si="16"/>
        <v/>
      </c>
    </row>
    <row r="61" spans="1:23" ht="20.5">
      <c r="A61" s="103"/>
      <c r="B61" s="31" t="str">
        <f>'הגבלה לסכום מבוקש'!B61</f>
        <v/>
      </c>
      <c r="C61" s="31" t="str">
        <f>'הגבלה לסכום מבוקש'!C61</f>
        <v/>
      </c>
      <c r="D61" s="100"/>
      <c r="E61" s="33" t="str">
        <f>IF(C61="","",IF(D61="",$C$3,MIN('הגבלה לסכום מבוקש'!D61,D61*$G$2)))</f>
        <v/>
      </c>
      <c r="F61" s="33" t="str">
        <f>IF(E61="","",'תחשיב בסיסי'!N61)</f>
        <v/>
      </c>
      <c r="G61" s="78" t="str">
        <f t="shared" si="5"/>
        <v/>
      </c>
      <c r="H61" s="33" t="str">
        <f t="shared" si="6"/>
        <v/>
      </c>
      <c r="I61" s="33" t="str">
        <f t="shared" si="17"/>
        <v/>
      </c>
      <c r="J61" s="105">
        <f t="shared" si="7"/>
        <v>0</v>
      </c>
      <c r="K61" s="104" t="str">
        <f t="shared" si="8"/>
        <v/>
      </c>
      <c r="L61" s="104" t="str">
        <f t="shared" si="18"/>
        <v/>
      </c>
      <c r="M61" s="105">
        <f t="shared" si="9"/>
        <v>0</v>
      </c>
      <c r="N61" s="104" t="str">
        <f t="shared" si="10"/>
        <v/>
      </c>
      <c r="O61" s="104" t="str">
        <f t="shared" si="19"/>
        <v/>
      </c>
      <c r="P61" s="105">
        <f t="shared" si="11"/>
        <v>0</v>
      </c>
      <c r="Q61" s="104" t="str">
        <f t="shared" si="12"/>
        <v/>
      </c>
      <c r="R61" s="104" t="str">
        <f t="shared" si="20"/>
        <v/>
      </c>
      <c r="S61" s="105">
        <f t="shared" si="13"/>
        <v>0</v>
      </c>
      <c r="T61" s="104" t="str">
        <f t="shared" si="14"/>
        <v/>
      </c>
      <c r="U61" s="104" t="str">
        <f t="shared" si="21"/>
        <v/>
      </c>
      <c r="V61" s="33" t="str">
        <f t="shared" si="15"/>
        <v/>
      </c>
      <c r="W61" s="32" t="str">
        <f t="shared" si="16"/>
        <v/>
      </c>
    </row>
    <row r="62" spans="1:23" ht="20.5">
      <c r="A62" s="103"/>
      <c r="B62" s="31" t="str">
        <f>'הגבלה לסכום מבוקש'!B62</f>
        <v/>
      </c>
      <c r="C62" s="31" t="str">
        <f>'הגבלה לסכום מבוקש'!C62</f>
        <v/>
      </c>
      <c r="D62" s="100"/>
      <c r="E62" s="33" t="str">
        <f>IF(C62="","",IF(D62="",$C$3,MIN('הגבלה לסכום מבוקש'!D62,D62*$G$2)))</f>
        <v/>
      </c>
      <c r="F62" s="33" t="str">
        <f>IF(E62="","",'תחשיב בסיסי'!N62)</f>
        <v/>
      </c>
      <c r="G62" s="78" t="str">
        <f t="shared" si="5"/>
        <v/>
      </c>
      <c r="H62" s="33" t="str">
        <f t="shared" si="6"/>
        <v/>
      </c>
      <c r="I62" s="33" t="str">
        <f t="shared" si="17"/>
        <v/>
      </c>
      <c r="J62" s="105">
        <f t="shared" si="7"/>
        <v>0</v>
      </c>
      <c r="K62" s="104" t="str">
        <f t="shared" si="8"/>
        <v/>
      </c>
      <c r="L62" s="104" t="str">
        <f t="shared" si="18"/>
        <v/>
      </c>
      <c r="M62" s="105">
        <f t="shared" si="9"/>
        <v>0</v>
      </c>
      <c r="N62" s="104" t="str">
        <f t="shared" si="10"/>
        <v/>
      </c>
      <c r="O62" s="104" t="str">
        <f t="shared" si="19"/>
        <v/>
      </c>
      <c r="P62" s="105">
        <f t="shared" si="11"/>
        <v>0</v>
      </c>
      <c r="Q62" s="104" t="str">
        <f t="shared" si="12"/>
        <v/>
      </c>
      <c r="R62" s="104" t="str">
        <f t="shared" si="20"/>
        <v/>
      </c>
      <c r="S62" s="105">
        <f t="shared" si="13"/>
        <v>0</v>
      </c>
      <c r="T62" s="104" t="str">
        <f t="shared" si="14"/>
        <v/>
      </c>
      <c r="U62" s="104" t="str">
        <f t="shared" si="21"/>
        <v/>
      </c>
      <c r="V62" s="33" t="str">
        <f t="shared" si="15"/>
        <v/>
      </c>
      <c r="W62" s="32" t="str">
        <f t="shared" si="16"/>
        <v/>
      </c>
    </row>
    <row r="63" spans="1:23" ht="20.5">
      <c r="A63" s="103"/>
      <c r="B63" s="31" t="str">
        <f>'הגבלה לסכום מבוקש'!B63</f>
        <v/>
      </c>
      <c r="C63" s="31" t="str">
        <f>'הגבלה לסכום מבוקש'!C63</f>
        <v/>
      </c>
      <c r="D63" s="100"/>
      <c r="E63" s="33" t="str">
        <f>IF(C63="","",IF(D63="",$C$3,MIN('הגבלה לסכום מבוקש'!D63,D63*$G$2)))</f>
        <v/>
      </c>
      <c r="F63" s="33" t="str">
        <f>IF(E63="","",'תחשיב בסיסי'!N63)</f>
        <v/>
      </c>
      <c r="G63" s="78" t="str">
        <f t="shared" si="5"/>
        <v/>
      </c>
      <c r="H63" s="33" t="str">
        <f t="shared" si="6"/>
        <v/>
      </c>
      <c r="I63" s="33" t="str">
        <f t="shared" si="17"/>
        <v/>
      </c>
      <c r="J63" s="105">
        <f t="shared" si="7"/>
        <v>0</v>
      </c>
      <c r="K63" s="104" t="str">
        <f t="shared" si="8"/>
        <v/>
      </c>
      <c r="L63" s="104" t="str">
        <f t="shared" si="18"/>
        <v/>
      </c>
      <c r="M63" s="105">
        <f t="shared" si="9"/>
        <v>0</v>
      </c>
      <c r="N63" s="104" t="str">
        <f t="shared" si="10"/>
        <v/>
      </c>
      <c r="O63" s="104" t="str">
        <f t="shared" si="19"/>
        <v/>
      </c>
      <c r="P63" s="105">
        <f t="shared" si="11"/>
        <v>0</v>
      </c>
      <c r="Q63" s="104" t="str">
        <f t="shared" si="12"/>
        <v/>
      </c>
      <c r="R63" s="104" t="str">
        <f t="shared" si="20"/>
        <v/>
      </c>
      <c r="S63" s="105">
        <f t="shared" si="13"/>
        <v>0</v>
      </c>
      <c r="T63" s="104" t="str">
        <f t="shared" si="14"/>
        <v/>
      </c>
      <c r="U63" s="104" t="str">
        <f t="shared" si="21"/>
        <v/>
      </c>
      <c r="V63" s="33" t="str">
        <f t="shared" si="15"/>
        <v/>
      </c>
      <c r="W63" s="32" t="str">
        <f t="shared" si="16"/>
        <v/>
      </c>
    </row>
    <row r="64" spans="1:23" ht="20.5">
      <c r="A64" s="103"/>
      <c r="B64" s="31" t="str">
        <f>'הגבלה לסכום מבוקש'!B64</f>
        <v/>
      </c>
      <c r="C64" s="31" t="str">
        <f>'הגבלה לסכום מבוקש'!C64</f>
        <v/>
      </c>
      <c r="D64" s="100"/>
      <c r="E64" s="33" t="str">
        <f>IF(C64="","",IF(D64="",$C$3,MIN('הגבלה לסכום מבוקש'!D64,D64*$G$2)))</f>
        <v/>
      </c>
      <c r="F64" s="33" t="str">
        <f>IF(E64="","",'תחשיב בסיסי'!N64)</f>
        <v/>
      </c>
      <c r="G64" s="78" t="str">
        <f t="shared" si="5"/>
        <v/>
      </c>
      <c r="H64" s="33" t="str">
        <f t="shared" si="6"/>
        <v/>
      </c>
      <c r="I64" s="33" t="str">
        <f t="shared" si="17"/>
        <v/>
      </c>
      <c r="J64" s="105">
        <f t="shared" si="7"/>
        <v>0</v>
      </c>
      <c r="K64" s="104" t="str">
        <f t="shared" si="8"/>
        <v/>
      </c>
      <c r="L64" s="104" t="str">
        <f t="shared" si="18"/>
        <v/>
      </c>
      <c r="M64" s="105">
        <f t="shared" si="9"/>
        <v>0</v>
      </c>
      <c r="N64" s="104" t="str">
        <f t="shared" si="10"/>
        <v/>
      </c>
      <c r="O64" s="104" t="str">
        <f t="shared" si="19"/>
        <v/>
      </c>
      <c r="P64" s="105">
        <f t="shared" si="11"/>
        <v>0</v>
      </c>
      <c r="Q64" s="104" t="str">
        <f t="shared" si="12"/>
        <v/>
      </c>
      <c r="R64" s="104" t="str">
        <f t="shared" si="20"/>
        <v/>
      </c>
      <c r="S64" s="105">
        <f t="shared" si="13"/>
        <v>0</v>
      </c>
      <c r="T64" s="104" t="str">
        <f t="shared" si="14"/>
        <v/>
      </c>
      <c r="U64" s="104" t="str">
        <f t="shared" si="21"/>
        <v/>
      </c>
      <c r="V64" s="33" t="str">
        <f t="shared" si="15"/>
        <v/>
      </c>
      <c r="W64" s="32" t="str">
        <f t="shared" si="16"/>
        <v/>
      </c>
    </row>
    <row r="65" spans="1:23" ht="20.5">
      <c r="A65" s="103"/>
      <c r="B65" s="31" t="str">
        <f>'הגבלה לסכום מבוקש'!B65</f>
        <v/>
      </c>
      <c r="C65" s="31" t="str">
        <f>'הגבלה לסכום מבוקש'!C65</f>
        <v/>
      </c>
      <c r="D65" s="100"/>
      <c r="E65" s="33" t="str">
        <f>IF(C65="","",IF(D65="",$C$3,MIN('הגבלה לסכום מבוקש'!D65,D65*$G$2)))</f>
        <v/>
      </c>
      <c r="F65" s="33" t="str">
        <f>IF(E65="","",'תחשיב בסיסי'!N65)</f>
        <v/>
      </c>
      <c r="G65" s="78" t="str">
        <f t="shared" si="5"/>
        <v/>
      </c>
      <c r="H65" s="33" t="str">
        <f t="shared" si="6"/>
        <v/>
      </c>
      <c r="I65" s="33" t="str">
        <f t="shared" si="17"/>
        <v/>
      </c>
      <c r="J65" s="105">
        <f t="shared" si="7"/>
        <v>0</v>
      </c>
      <c r="K65" s="104" t="str">
        <f t="shared" si="8"/>
        <v/>
      </c>
      <c r="L65" s="104" t="str">
        <f t="shared" si="18"/>
        <v/>
      </c>
      <c r="M65" s="105">
        <f t="shared" si="9"/>
        <v>0</v>
      </c>
      <c r="N65" s="104" t="str">
        <f t="shared" si="10"/>
        <v/>
      </c>
      <c r="O65" s="104" t="str">
        <f t="shared" si="19"/>
        <v/>
      </c>
      <c r="P65" s="105">
        <f t="shared" si="11"/>
        <v>0</v>
      </c>
      <c r="Q65" s="104" t="str">
        <f t="shared" si="12"/>
        <v/>
      </c>
      <c r="R65" s="104" t="str">
        <f t="shared" si="20"/>
        <v/>
      </c>
      <c r="S65" s="105">
        <f t="shared" si="13"/>
        <v>0</v>
      </c>
      <c r="T65" s="104" t="str">
        <f t="shared" si="14"/>
        <v/>
      </c>
      <c r="U65" s="104" t="str">
        <f t="shared" si="21"/>
        <v/>
      </c>
      <c r="V65" s="33" t="str">
        <f t="shared" si="15"/>
        <v/>
      </c>
      <c r="W65" s="32" t="str">
        <f t="shared" si="16"/>
        <v/>
      </c>
    </row>
    <row r="66" spans="1:23" ht="20.5">
      <c r="A66" s="103"/>
      <c r="B66" s="31" t="str">
        <f>'הגבלה לסכום מבוקש'!B66</f>
        <v/>
      </c>
      <c r="C66" s="31" t="str">
        <f>'הגבלה לסכום מבוקש'!C66</f>
        <v/>
      </c>
      <c r="D66" s="100"/>
      <c r="E66" s="33" t="str">
        <f>IF(C66="","",IF(D66="",$C$3,MIN('הגבלה לסכום מבוקש'!D66,D66*$G$2)))</f>
        <v/>
      </c>
      <c r="F66" s="33" t="str">
        <f>IF(E66="","",'תחשיב בסיסי'!N66)</f>
        <v/>
      </c>
      <c r="G66" s="78" t="str">
        <f t="shared" si="5"/>
        <v/>
      </c>
      <c r="H66" s="33" t="str">
        <f t="shared" si="6"/>
        <v/>
      </c>
      <c r="I66" s="33" t="str">
        <f t="shared" si="17"/>
        <v/>
      </c>
      <c r="J66" s="105">
        <f t="shared" si="7"/>
        <v>0</v>
      </c>
      <c r="K66" s="104" t="str">
        <f t="shared" si="8"/>
        <v/>
      </c>
      <c r="L66" s="104" t="str">
        <f t="shared" si="18"/>
        <v/>
      </c>
      <c r="M66" s="105">
        <f t="shared" si="9"/>
        <v>0</v>
      </c>
      <c r="N66" s="104" t="str">
        <f t="shared" si="10"/>
        <v/>
      </c>
      <c r="O66" s="104" t="str">
        <f t="shared" si="19"/>
        <v/>
      </c>
      <c r="P66" s="105">
        <f t="shared" si="11"/>
        <v>0</v>
      </c>
      <c r="Q66" s="104" t="str">
        <f t="shared" si="12"/>
        <v/>
      </c>
      <c r="R66" s="104" t="str">
        <f t="shared" si="20"/>
        <v/>
      </c>
      <c r="S66" s="105">
        <f t="shared" si="13"/>
        <v>0</v>
      </c>
      <c r="T66" s="104" t="str">
        <f t="shared" si="14"/>
        <v/>
      </c>
      <c r="U66" s="104" t="str">
        <f t="shared" si="21"/>
        <v/>
      </c>
      <c r="V66" s="33" t="str">
        <f t="shared" si="15"/>
        <v/>
      </c>
      <c r="W66" s="32" t="str">
        <f t="shared" si="16"/>
        <v/>
      </c>
    </row>
    <row r="67" spans="1:23" ht="20.5">
      <c r="A67" s="103"/>
      <c r="B67" s="31" t="str">
        <f>'הגבלה לסכום מבוקש'!B67</f>
        <v/>
      </c>
      <c r="C67" s="31" t="str">
        <f>'הגבלה לסכום מבוקש'!C67</f>
        <v/>
      </c>
      <c r="D67" s="100"/>
      <c r="E67" s="33" t="str">
        <f>IF(C67="","",IF(D67="",$C$3,MIN('הגבלה לסכום מבוקש'!D67,D67*$G$2)))</f>
        <v/>
      </c>
      <c r="F67" s="33" t="str">
        <f>IF(E67="","",'תחשיב בסיסי'!N67)</f>
        <v/>
      </c>
      <c r="G67" s="78" t="str">
        <f t="shared" si="5"/>
        <v/>
      </c>
      <c r="H67" s="33" t="str">
        <f t="shared" si="6"/>
        <v/>
      </c>
      <c r="I67" s="33" t="str">
        <f t="shared" si="17"/>
        <v/>
      </c>
      <c r="J67" s="105">
        <f t="shared" si="7"/>
        <v>0</v>
      </c>
      <c r="K67" s="104" t="str">
        <f t="shared" si="8"/>
        <v/>
      </c>
      <c r="L67" s="104" t="str">
        <f t="shared" si="18"/>
        <v/>
      </c>
      <c r="M67" s="105">
        <f t="shared" si="9"/>
        <v>0</v>
      </c>
      <c r="N67" s="104" t="str">
        <f t="shared" si="10"/>
        <v/>
      </c>
      <c r="O67" s="104" t="str">
        <f t="shared" si="19"/>
        <v/>
      </c>
      <c r="P67" s="105">
        <f t="shared" si="11"/>
        <v>0</v>
      </c>
      <c r="Q67" s="104" t="str">
        <f t="shared" si="12"/>
        <v/>
      </c>
      <c r="R67" s="104" t="str">
        <f t="shared" si="20"/>
        <v/>
      </c>
      <c r="S67" s="105">
        <f t="shared" si="13"/>
        <v>0</v>
      </c>
      <c r="T67" s="104" t="str">
        <f t="shared" si="14"/>
        <v/>
      </c>
      <c r="U67" s="104" t="str">
        <f t="shared" si="21"/>
        <v/>
      </c>
      <c r="V67" s="33" t="str">
        <f t="shared" si="15"/>
        <v/>
      </c>
      <c r="W67" s="32" t="str">
        <f t="shared" si="16"/>
        <v/>
      </c>
    </row>
    <row r="68" spans="1:23" ht="20.5">
      <c r="A68" s="103"/>
      <c r="B68" s="31" t="str">
        <f>'הגבלה לסכום מבוקש'!B68</f>
        <v/>
      </c>
      <c r="C68" s="31" t="str">
        <f>'הגבלה לסכום מבוקש'!C68</f>
        <v/>
      </c>
      <c r="D68" s="100"/>
      <c r="E68" s="33" t="str">
        <f>IF(C68="","",IF(D68="",$C$3,MIN('הגבלה לסכום מבוקש'!D68,D68*$G$2)))</f>
        <v/>
      </c>
      <c r="F68" s="33" t="str">
        <f>IF(E68="","",'תחשיב בסיסי'!N68)</f>
        <v/>
      </c>
      <c r="G68" s="78" t="str">
        <f t="shared" si="5"/>
        <v/>
      </c>
      <c r="H68" s="33" t="str">
        <f t="shared" si="6"/>
        <v/>
      </c>
      <c r="I68" s="33" t="str">
        <f t="shared" si="17"/>
        <v/>
      </c>
      <c r="J68" s="105">
        <f t="shared" si="7"/>
        <v>0</v>
      </c>
      <c r="K68" s="104" t="str">
        <f t="shared" si="8"/>
        <v/>
      </c>
      <c r="L68" s="104" t="str">
        <f t="shared" si="18"/>
        <v/>
      </c>
      <c r="M68" s="105">
        <f t="shared" si="9"/>
        <v>0</v>
      </c>
      <c r="N68" s="104" t="str">
        <f t="shared" si="10"/>
        <v/>
      </c>
      <c r="O68" s="104" t="str">
        <f t="shared" si="19"/>
        <v/>
      </c>
      <c r="P68" s="105">
        <f t="shared" si="11"/>
        <v>0</v>
      </c>
      <c r="Q68" s="104" t="str">
        <f t="shared" si="12"/>
        <v/>
      </c>
      <c r="R68" s="104" t="str">
        <f t="shared" si="20"/>
        <v/>
      </c>
      <c r="S68" s="105">
        <f t="shared" si="13"/>
        <v>0</v>
      </c>
      <c r="T68" s="104" t="str">
        <f t="shared" si="14"/>
        <v/>
      </c>
      <c r="U68" s="104" t="str">
        <f t="shared" si="21"/>
        <v/>
      </c>
      <c r="V68" s="33" t="str">
        <f t="shared" si="15"/>
        <v/>
      </c>
      <c r="W68" s="32" t="str">
        <f t="shared" si="16"/>
        <v/>
      </c>
    </row>
    <row r="69" spans="1:23" ht="20.5">
      <c r="A69" s="103"/>
      <c r="B69" s="31" t="str">
        <f>'הגבלה לסכום מבוקש'!B69</f>
        <v/>
      </c>
      <c r="C69" s="31" t="str">
        <f>'הגבלה לסכום מבוקש'!C69</f>
        <v/>
      </c>
      <c r="D69" s="100"/>
      <c r="E69" s="33" t="str">
        <f>IF(C69="","",IF(D69="",$C$3,MIN('הגבלה לסכום מבוקש'!D69,D69*$G$2)))</f>
        <v/>
      </c>
      <c r="F69" s="33" t="str">
        <f>IF(E69="","",'תחשיב בסיסי'!N69)</f>
        <v/>
      </c>
      <c r="G69" s="78" t="str">
        <f t="shared" si="5"/>
        <v/>
      </c>
      <c r="H69" s="33" t="str">
        <f t="shared" si="6"/>
        <v/>
      </c>
      <c r="I69" s="33" t="str">
        <f t="shared" si="17"/>
        <v/>
      </c>
      <c r="J69" s="105">
        <f t="shared" si="7"/>
        <v>0</v>
      </c>
      <c r="K69" s="104" t="str">
        <f t="shared" si="8"/>
        <v/>
      </c>
      <c r="L69" s="104" t="str">
        <f t="shared" si="18"/>
        <v/>
      </c>
      <c r="M69" s="105">
        <f t="shared" si="9"/>
        <v>0</v>
      </c>
      <c r="N69" s="104" t="str">
        <f t="shared" si="10"/>
        <v/>
      </c>
      <c r="O69" s="104" t="str">
        <f t="shared" si="19"/>
        <v/>
      </c>
      <c r="P69" s="105">
        <f t="shared" si="11"/>
        <v>0</v>
      </c>
      <c r="Q69" s="104" t="str">
        <f t="shared" si="12"/>
        <v/>
      </c>
      <c r="R69" s="104" t="str">
        <f t="shared" si="20"/>
        <v/>
      </c>
      <c r="S69" s="105">
        <f t="shared" si="13"/>
        <v>0</v>
      </c>
      <c r="T69" s="104" t="str">
        <f t="shared" si="14"/>
        <v/>
      </c>
      <c r="U69" s="104" t="str">
        <f t="shared" si="21"/>
        <v/>
      </c>
      <c r="V69" s="33" t="str">
        <f t="shared" si="15"/>
        <v/>
      </c>
      <c r="W69" s="32" t="str">
        <f t="shared" si="16"/>
        <v/>
      </c>
    </row>
    <row r="70" spans="1:23" ht="20.5">
      <c r="A70" s="103"/>
      <c r="B70" s="31" t="str">
        <f>'הגבלה לסכום מבוקש'!B70</f>
        <v/>
      </c>
      <c r="C70" s="31" t="str">
        <f>'הגבלה לסכום מבוקש'!C70</f>
        <v/>
      </c>
      <c r="D70" s="100"/>
      <c r="E70" s="33" t="str">
        <f>IF(C70="","",IF(D70="",$C$3,MIN('הגבלה לסכום מבוקש'!D70,D70*$G$2)))</f>
        <v/>
      </c>
      <c r="F70" s="33" t="str">
        <f>IF(E70="","",'תחשיב בסיסי'!N70)</f>
        <v/>
      </c>
      <c r="G70" s="78" t="str">
        <f t="shared" si="5"/>
        <v/>
      </c>
      <c r="H70" s="33" t="str">
        <f t="shared" si="6"/>
        <v/>
      </c>
      <c r="I70" s="33" t="str">
        <f t="shared" si="17"/>
        <v/>
      </c>
      <c r="J70" s="105">
        <f t="shared" si="7"/>
        <v>0</v>
      </c>
      <c r="K70" s="104" t="str">
        <f t="shared" si="8"/>
        <v/>
      </c>
      <c r="L70" s="104" t="str">
        <f t="shared" si="18"/>
        <v/>
      </c>
      <c r="M70" s="105">
        <f t="shared" si="9"/>
        <v>0</v>
      </c>
      <c r="N70" s="104" t="str">
        <f t="shared" si="10"/>
        <v/>
      </c>
      <c r="O70" s="104" t="str">
        <f t="shared" si="19"/>
        <v/>
      </c>
      <c r="P70" s="105">
        <f t="shared" si="11"/>
        <v>0</v>
      </c>
      <c r="Q70" s="104" t="str">
        <f t="shared" si="12"/>
        <v/>
      </c>
      <c r="R70" s="104" t="str">
        <f t="shared" si="20"/>
        <v/>
      </c>
      <c r="S70" s="105">
        <f t="shared" si="13"/>
        <v>0</v>
      </c>
      <c r="T70" s="104" t="str">
        <f t="shared" si="14"/>
        <v/>
      </c>
      <c r="U70" s="104" t="str">
        <f t="shared" si="21"/>
        <v/>
      </c>
      <c r="V70" s="33" t="str">
        <f t="shared" si="15"/>
        <v/>
      </c>
      <c r="W70" s="32" t="str">
        <f t="shared" si="16"/>
        <v/>
      </c>
    </row>
    <row r="71" spans="1:23" ht="20.5">
      <c r="A71" s="103"/>
      <c r="B71" s="31" t="str">
        <f>'הגבלה לסכום מבוקש'!B71</f>
        <v/>
      </c>
      <c r="C71" s="31" t="str">
        <f>'הגבלה לסכום מבוקש'!C71</f>
        <v/>
      </c>
      <c r="D71" s="100"/>
      <c r="E71" s="33" t="str">
        <f>IF(C71="","",IF(D71="",$C$3,MIN('הגבלה לסכום מבוקש'!D71,D71*$G$2)))</f>
        <v/>
      </c>
      <c r="F71" s="33" t="str">
        <f>IF(E71="","",'תחשיב בסיסי'!N71)</f>
        <v/>
      </c>
      <c r="G71" s="78" t="str">
        <f t="shared" si="5"/>
        <v/>
      </c>
      <c r="H71" s="33" t="str">
        <f t="shared" si="6"/>
        <v/>
      </c>
      <c r="I71" s="33" t="str">
        <f t="shared" si="17"/>
        <v/>
      </c>
      <c r="J71" s="105">
        <f t="shared" si="7"/>
        <v>0</v>
      </c>
      <c r="K71" s="104" t="str">
        <f t="shared" si="8"/>
        <v/>
      </c>
      <c r="L71" s="104" t="str">
        <f t="shared" si="18"/>
        <v/>
      </c>
      <c r="M71" s="105">
        <f t="shared" si="9"/>
        <v>0</v>
      </c>
      <c r="N71" s="104" t="str">
        <f t="shared" si="10"/>
        <v/>
      </c>
      <c r="O71" s="104" t="str">
        <f t="shared" si="19"/>
        <v/>
      </c>
      <c r="P71" s="105">
        <f t="shared" si="11"/>
        <v>0</v>
      </c>
      <c r="Q71" s="104" t="str">
        <f t="shared" si="12"/>
        <v/>
      </c>
      <c r="R71" s="104" t="str">
        <f t="shared" si="20"/>
        <v/>
      </c>
      <c r="S71" s="105">
        <f t="shared" si="13"/>
        <v>0</v>
      </c>
      <c r="T71" s="104" t="str">
        <f t="shared" si="14"/>
        <v/>
      </c>
      <c r="U71" s="104" t="str">
        <f t="shared" si="21"/>
        <v/>
      </c>
      <c r="V71" s="33" t="str">
        <f t="shared" si="15"/>
        <v/>
      </c>
      <c r="W71" s="32" t="str">
        <f t="shared" si="16"/>
        <v/>
      </c>
    </row>
    <row r="72" spans="1:23" ht="20.5">
      <c r="A72" s="103"/>
      <c r="B72" s="31" t="str">
        <f>'הגבלה לסכום מבוקש'!B72</f>
        <v/>
      </c>
      <c r="C72" s="31" t="str">
        <f>'הגבלה לסכום מבוקש'!C72</f>
        <v/>
      </c>
      <c r="D72" s="100"/>
      <c r="E72" s="33" t="str">
        <f>IF(C72="","",IF(D72="",$C$3,MIN('הגבלה לסכום מבוקש'!D72,D72*$G$2)))</f>
        <v/>
      </c>
      <c r="F72" s="33" t="str">
        <f>IF(E72="","",'תחשיב בסיסי'!N72)</f>
        <v/>
      </c>
      <c r="G72" s="78" t="str">
        <f t="shared" si="5"/>
        <v/>
      </c>
      <c r="H72" s="33" t="str">
        <f t="shared" si="6"/>
        <v/>
      </c>
      <c r="I72" s="33" t="str">
        <f t="shared" si="17"/>
        <v/>
      </c>
      <c r="J72" s="105">
        <f t="shared" si="7"/>
        <v>0</v>
      </c>
      <c r="K72" s="104" t="str">
        <f t="shared" si="8"/>
        <v/>
      </c>
      <c r="L72" s="104" t="str">
        <f t="shared" si="18"/>
        <v/>
      </c>
      <c r="M72" s="105">
        <f t="shared" si="9"/>
        <v>0</v>
      </c>
      <c r="N72" s="104" t="str">
        <f t="shared" si="10"/>
        <v/>
      </c>
      <c r="O72" s="104" t="str">
        <f t="shared" si="19"/>
        <v/>
      </c>
      <c r="P72" s="105">
        <f t="shared" si="11"/>
        <v>0</v>
      </c>
      <c r="Q72" s="104" t="str">
        <f t="shared" si="12"/>
        <v/>
      </c>
      <c r="R72" s="104" t="str">
        <f t="shared" si="20"/>
        <v/>
      </c>
      <c r="S72" s="105">
        <f t="shared" si="13"/>
        <v>0</v>
      </c>
      <c r="T72" s="104" t="str">
        <f t="shared" si="14"/>
        <v/>
      </c>
      <c r="U72" s="104" t="str">
        <f t="shared" si="21"/>
        <v/>
      </c>
      <c r="V72" s="33" t="str">
        <f t="shared" si="15"/>
        <v/>
      </c>
      <c r="W72" s="32" t="str">
        <f t="shared" si="16"/>
        <v/>
      </c>
    </row>
    <row r="73" spans="1:23" ht="20.5">
      <c r="A73" s="103"/>
      <c r="B73" s="31" t="str">
        <f>'הגבלה לסכום מבוקש'!B73</f>
        <v/>
      </c>
      <c r="C73" s="31" t="str">
        <f>'הגבלה לסכום מבוקש'!C73</f>
        <v/>
      </c>
      <c r="D73" s="100"/>
      <c r="E73" s="33" t="str">
        <f>IF(C73="","",IF(D73="",$C$3,MIN('הגבלה לסכום מבוקש'!D73,D73*$G$2)))</f>
        <v/>
      </c>
      <c r="F73" s="33" t="str">
        <f>IF(E73="","",'תחשיב בסיסי'!N73)</f>
        <v/>
      </c>
      <c r="G73" s="78" t="str">
        <f t="shared" si="5"/>
        <v/>
      </c>
      <c r="H73" s="33" t="str">
        <f t="shared" si="6"/>
        <v/>
      </c>
      <c r="I73" s="33" t="str">
        <f t="shared" si="17"/>
        <v/>
      </c>
      <c r="J73" s="105">
        <f t="shared" si="7"/>
        <v>0</v>
      </c>
      <c r="K73" s="104" t="str">
        <f t="shared" si="8"/>
        <v/>
      </c>
      <c r="L73" s="104" t="str">
        <f t="shared" si="18"/>
        <v/>
      </c>
      <c r="M73" s="105">
        <f t="shared" si="9"/>
        <v>0</v>
      </c>
      <c r="N73" s="104" t="str">
        <f t="shared" si="10"/>
        <v/>
      </c>
      <c r="O73" s="104" t="str">
        <f t="shared" si="19"/>
        <v/>
      </c>
      <c r="P73" s="105">
        <f t="shared" si="11"/>
        <v>0</v>
      </c>
      <c r="Q73" s="104" t="str">
        <f t="shared" si="12"/>
        <v/>
      </c>
      <c r="R73" s="104" t="str">
        <f t="shared" si="20"/>
        <v/>
      </c>
      <c r="S73" s="105">
        <f t="shared" si="13"/>
        <v>0</v>
      </c>
      <c r="T73" s="104" t="str">
        <f t="shared" si="14"/>
        <v/>
      </c>
      <c r="U73" s="104" t="str">
        <f t="shared" si="21"/>
        <v/>
      </c>
      <c r="V73" s="33" t="str">
        <f t="shared" si="15"/>
        <v/>
      </c>
      <c r="W73" s="32" t="str">
        <f t="shared" si="16"/>
        <v/>
      </c>
    </row>
    <row r="74" spans="1:23" ht="20.5">
      <c r="A74" s="103"/>
      <c r="B74" s="31" t="str">
        <f>'הגבלה לסכום מבוקש'!B74</f>
        <v/>
      </c>
      <c r="C74" s="31" t="str">
        <f>'הגבלה לסכום מבוקש'!C74</f>
        <v/>
      </c>
      <c r="D74" s="100"/>
      <c r="E74" s="33" t="str">
        <f>IF(C74="","",IF(D74="",$C$3,MIN('הגבלה לסכום מבוקש'!D74,D74*$G$2)))</f>
        <v/>
      </c>
      <c r="F74" s="33" t="str">
        <f>IF(E74="","",'תחשיב בסיסי'!N74)</f>
        <v/>
      </c>
      <c r="G74" s="78" t="str">
        <f t="shared" si="5"/>
        <v/>
      </c>
      <c r="H74" s="33" t="str">
        <f t="shared" si="6"/>
        <v/>
      </c>
      <c r="I74" s="33" t="str">
        <f t="shared" si="17"/>
        <v/>
      </c>
      <c r="J74" s="105">
        <f t="shared" si="7"/>
        <v>0</v>
      </c>
      <c r="K74" s="104" t="str">
        <f t="shared" si="8"/>
        <v/>
      </c>
      <c r="L74" s="104" t="str">
        <f t="shared" si="18"/>
        <v/>
      </c>
      <c r="M74" s="105">
        <f t="shared" si="9"/>
        <v>0</v>
      </c>
      <c r="N74" s="104" t="str">
        <f t="shared" si="10"/>
        <v/>
      </c>
      <c r="O74" s="104" t="str">
        <f t="shared" si="19"/>
        <v/>
      </c>
      <c r="P74" s="105">
        <f t="shared" si="11"/>
        <v>0</v>
      </c>
      <c r="Q74" s="104" t="str">
        <f t="shared" si="12"/>
        <v/>
      </c>
      <c r="R74" s="104" t="str">
        <f t="shared" si="20"/>
        <v/>
      </c>
      <c r="S74" s="105">
        <f t="shared" si="13"/>
        <v>0</v>
      </c>
      <c r="T74" s="104" t="str">
        <f t="shared" si="14"/>
        <v/>
      </c>
      <c r="U74" s="104" t="str">
        <f t="shared" si="21"/>
        <v/>
      </c>
      <c r="V74" s="33" t="str">
        <f t="shared" si="15"/>
        <v/>
      </c>
      <c r="W74" s="32" t="str">
        <f t="shared" si="16"/>
        <v/>
      </c>
    </row>
    <row r="75" spans="1:23" ht="20.5">
      <c r="A75" s="103"/>
      <c r="B75" s="31" t="str">
        <f>'הגבלה לסכום מבוקש'!B75</f>
        <v/>
      </c>
      <c r="C75" s="31" t="str">
        <f>'הגבלה לסכום מבוקש'!C75</f>
        <v/>
      </c>
      <c r="D75" s="100"/>
      <c r="E75" s="33" t="str">
        <f>IF(C75="","",IF(D75="",$C$3,MIN('הגבלה לסכום מבוקש'!D75,D75*$G$2)))</f>
        <v/>
      </c>
      <c r="F75" s="33" t="str">
        <f>IF(E75="","",'תחשיב בסיסי'!N75)</f>
        <v/>
      </c>
      <c r="G75" s="78" t="str">
        <f t="shared" si="5"/>
        <v/>
      </c>
      <c r="H75" s="33" t="str">
        <f t="shared" si="6"/>
        <v/>
      </c>
      <c r="I75" s="33" t="str">
        <f t="shared" si="17"/>
        <v/>
      </c>
      <c r="J75" s="105">
        <f t="shared" si="7"/>
        <v>0</v>
      </c>
      <c r="K75" s="104" t="str">
        <f t="shared" si="8"/>
        <v/>
      </c>
      <c r="L75" s="104" t="str">
        <f t="shared" si="18"/>
        <v/>
      </c>
      <c r="M75" s="105">
        <f t="shared" si="9"/>
        <v>0</v>
      </c>
      <c r="N75" s="104" t="str">
        <f t="shared" si="10"/>
        <v/>
      </c>
      <c r="O75" s="104" t="str">
        <f t="shared" si="19"/>
        <v/>
      </c>
      <c r="P75" s="105">
        <f t="shared" si="11"/>
        <v>0</v>
      </c>
      <c r="Q75" s="104" t="str">
        <f t="shared" si="12"/>
        <v/>
      </c>
      <c r="R75" s="104" t="str">
        <f t="shared" si="20"/>
        <v/>
      </c>
      <c r="S75" s="105">
        <f t="shared" si="13"/>
        <v>0</v>
      </c>
      <c r="T75" s="104" t="str">
        <f t="shared" si="14"/>
        <v/>
      </c>
      <c r="U75" s="104" t="str">
        <f t="shared" si="21"/>
        <v/>
      </c>
      <c r="V75" s="33" t="str">
        <f t="shared" si="15"/>
        <v/>
      </c>
      <c r="W75" s="32" t="str">
        <f t="shared" si="16"/>
        <v/>
      </c>
    </row>
    <row r="76" spans="1:23" ht="21" thickBot="1">
      <c r="A76" s="103"/>
      <c r="B76" s="31" t="str">
        <f>'הגבלה לסכום מבוקש'!B76</f>
        <v/>
      </c>
      <c r="C76" s="31" t="str">
        <f>'הגבלה לסכום מבוקש'!C76</f>
        <v/>
      </c>
      <c r="D76" s="100"/>
      <c r="E76" s="33" t="str">
        <f>IF(C76="","",IF(D76="",$C$3,MIN('הגבלה לסכום מבוקש'!D76,D76*$G$2)))</f>
        <v/>
      </c>
      <c r="F76" s="33" t="str">
        <f>IF(E76="","",'תחשיב בסיסי'!N76)</f>
        <v/>
      </c>
      <c r="G76" s="78" t="str">
        <f t="shared" si="5"/>
        <v/>
      </c>
      <c r="H76" s="33" t="str">
        <f t="shared" si="6"/>
        <v/>
      </c>
      <c r="I76" s="33" t="str">
        <f t="shared" si="17"/>
        <v/>
      </c>
      <c r="J76" s="105">
        <f t="shared" si="7"/>
        <v>0</v>
      </c>
      <c r="K76" s="104" t="str">
        <f t="shared" si="8"/>
        <v/>
      </c>
      <c r="L76" s="104" t="str">
        <f t="shared" si="18"/>
        <v/>
      </c>
      <c r="M76" s="105">
        <f t="shared" si="9"/>
        <v>0</v>
      </c>
      <c r="N76" s="104" t="str">
        <f t="shared" si="10"/>
        <v/>
      </c>
      <c r="O76" s="104" t="str">
        <f t="shared" si="19"/>
        <v/>
      </c>
      <c r="P76" s="105">
        <f t="shared" si="11"/>
        <v>0</v>
      </c>
      <c r="Q76" s="104" t="str">
        <f t="shared" si="12"/>
        <v/>
      </c>
      <c r="R76" s="104" t="str">
        <f t="shared" si="20"/>
        <v/>
      </c>
      <c r="S76" s="105">
        <f t="shared" si="13"/>
        <v>0</v>
      </c>
      <c r="T76" s="104" t="str">
        <f t="shared" si="14"/>
        <v/>
      </c>
      <c r="U76" s="104" t="str">
        <f t="shared" si="21"/>
        <v/>
      </c>
      <c r="V76" s="33" t="str">
        <f t="shared" si="15"/>
        <v/>
      </c>
      <c r="W76" s="32" t="str">
        <f t="shared" si="16"/>
        <v/>
      </c>
    </row>
    <row r="77" spans="1:23" ht="16.5" thickTop="1" thickBot="1">
      <c r="A77" s="106"/>
      <c r="E77" s="107"/>
      <c r="F77" s="107">
        <f>SUM(F17:F76)</f>
        <v>6500000</v>
      </c>
      <c r="G77" s="107"/>
      <c r="H77" s="107">
        <f>SUM(H17:H76)</f>
        <v>6500000</v>
      </c>
      <c r="I77" s="107">
        <f>SUM(I17:I76)</f>
        <v>6500000</v>
      </c>
      <c r="J77" s="107">
        <f>SUM(J17:J76)</f>
        <v>0</v>
      </c>
      <c r="K77" s="107">
        <f>SUM(K17:K76)</f>
        <v>6500000</v>
      </c>
      <c r="L77" s="107">
        <f>SUM(L17:L76)</f>
        <v>6500000</v>
      </c>
      <c r="M77" s="107"/>
      <c r="N77" s="107">
        <f t="shared" ref="N77:W77" si="22">SUM(N17:N76)</f>
        <v>6500000</v>
      </c>
      <c r="O77" s="107">
        <f t="shared" si="22"/>
        <v>6500000</v>
      </c>
      <c r="P77" s="107">
        <f t="shared" si="22"/>
        <v>0</v>
      </c>
      <c r="Q77" s="107">
        <f t="shared" si="22"/>
        <v>6500000</v>
      </c>
      <c r="R77" s="107">
        <f t="shared" si="22"/>
        <v>6500000</v>
      </c>
      <c r="S77" s="107">
        <f t="shared" si="22"/>
        <v>0</v>
      </c>
      <c r="T77" s="107">
        <f t="shared" si="22"/>
        <v>6500000</v>
      </c>
      <c r="U77" s="107">
        <f t="shared" si="22"/>
        <v>6500000</v>
      </c>
      <c r="V77" s="107">
        <f t="shared" si="22"/>
        <v>6500000</v>
      </c>
      <c r="W77" s="108">
        <f t="shared" si="22"/>
        <v>1</v>
      </c>
    </row>
    <row r="78" spans="1:23" ht="16" thickTop="1"/>
  </sheetData>
  <sheetProtection algorithmName="SHA-512" hashValue="LVGBBsqAI4iOBdB2p8hzwQKtwjYkPVq/Sq7G2jAhxCQ806OzhxTCVPBMFUCE0fGc6caAnIAlsbAvW/syBYIlhg==" saltValue="sYaeRvGIB7zSKghuQ86Yxg==" spinCount="100000" sheet="1" scenarios="1" formatColumns="0" formatRows="0"/>
  <mergeCells count="3">
    <mergeCell ref="B15:B16"/>
    <mergeCell ref="C15:C16"/>
    <mergeCell ref="D15:W15"/>
  </mergeCells>
  <conditionalFormatting sqref="B17:C76">
    <cfRule type="containsErrors" dxfId="25" priority="3">
      <formula>ISERROR(B17)</formula>
    </cfRule>
    <cfRule type="notContainsBlanks" dxfId="24" priority="4">
      <formula>LEN(TRIM(B17))&gt;0</formula>
    </cfRule>
  </conditionalFormatting>
  <conditionalFormatting sqref="D17:D76">
    <cfRule type="expression" dxfId="23" priority="22">
      <formula>IF($C17="",0,1)</formula>
    </cfRule>
  </conditionalFormatting>
  <conditionalFormatting sqref="E17:I76">
    <cfRule type="containsErrors" dxfId="22" priority="1">
      <formula>ISERROR(E17)</formula>
    </cfRule>
    <cfRule type="notContainsBlanks" dxfId="21" priority="2">
      <formula>LEN(TRIM(E17))&gt;0</formula>
    </cfRule>
  </conditionalFormatting>
  <conditionalFormatting sqref="J17:U76">
    <cfRule type="containsText" dxfId="20" priority="23" operator="containsText" text="הזנה שגויה">
      <formula>NOT(ISERROR(SEARCH("הזנה שגויה",J17)))</formula>
    </cfRule>
  </conditionalFormatting>
  <conditionalFormatting sqref="V17:W76">
    <cfRule type="containsErrors" dxfId="19" priority="10">
      <formula>ISERROR(V17)</formula>
    </cfRule>
    <cfRule type="notContainsBlanks" dxfId="18" priority="11">
      <formula>LEN(TRIM(V17))&gt;0</formula>
    </cfRule>
  </conditionalFormatting>
  <conditionalFormatting sqref="W17:W76">
    <cfRule type="containsText" dxfId="17" priority="7" operator="containsText" text="הזנה שגויה או חסרה">
      <formula>NOT(ISERROR(SEARCH("הזנה שגויה או חסרה",W17)))</formula>
    </cfRule>
    <cfRule type="containsErrors" dxfId="16" priority="8">
      <formula>ISERROR(W17)</formula>
    </cfRule>
    <cfRule type="notContainsBlanks" dxfId="15" priority="9">
      <formula>LEN(TRIM(W17))&gt;0</formula>
    </cfRule>
  </conditionalFormatting>
  <dataValidations count="1">
    <dataValidation type="custom" allowBlank="1" showInputMessage="1" showErrorMessage="1" error="יש להזין את שם המוסד ותחום הפעילות" sqref="D17:E76" xr:uid="{00000000-0002-0000-0F00-000000000000}">
      <formula1>$AD17=1</formula1>
    </dataValidation>
  </dataValidations>
  <pageMargins left="0.70866141732283472" right="0.70866141732283472" top="0.74803149606299213" bottom="0.74803149606299213" header="0.31496062992125984" footer="0.31496062992125984"/>
  <pageSetup paperSize="9" scale="37"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13">
    <tabColor theme="8" tint="-0.249977111117893"/>
  </sheetPr>
  <dimension ref="B2:E76"/>
  <sheetViews>
    <sheetView rightToLeft="1" view="pageBreakPreview" zoomScale="80" zoomScaleNormal="80" zoomScaleSheetLayoutView="80" workbookViewId="0">
      <pane xSplit="3" ySplit="16" topLeftCell="D17" activePane="bottomRight" state="frozen"/>
      <selection activeCell="K33" sqref="K33"/>
      <selection pane="topRight" activeCell="K33" sqref="K33"/>
      <selection pane="bottomLeft" activeCell="K33" sqref="K33"/>
      <selection pane="bottomRight" activeCell="D17" sqref="D17"/>
    </sheetView>
  </sheetViews>
  <sheetFormatPr defaultColWidth="9.1796875" defaultRowHeight="20.5"/>
  <cols>
    <col min="1" max="1" width="9.1796875" style="8" customWidth="1"/>
    <col min="2" max="2" width="20.54296875" style="8" customWidth="1"/>
    <col min="3" max="3" width="42.81640625" style="8" bestFit="1" customWidth="1"/>
    <col min="4" max="4" width="14.26953125" style="8" bestFit="1" customWidth="1"/>
    <col min="5" max="5" width="25" style="8" bestFit="1" customWidth="1"/>
    <col min="6" max="16384" width="9.1796875" style="8"/>
  </cols>
  <sheetData>
    <row r="2" spans="2:5">
      <c r="B2" s="30" t="str">
        <f>פרמטרים!B9</f>
        <v>שנת תקציב</v>
      </c>
      <c r="C2" s="7">
        <f>פרמטרים!C9</f>
        <v>2025</v>
      </c>
    </row>
    <row r="3" spans="2:5">
      <c r="B3" s="30" t="str">
        <f>פרמטרים!B10</f>
        <v xml:space="preserve">גובה תמיכה </v>
      </c>
      <c r="C3" s="9">
        <f>פרמטרים!C10</f>
        <v>6500000</v>
      </c>
    </row>
    <row r="4" spans="2:5" ht="21" thickBot="1"/>
    <row r="5" spans="2:5" ht="21" hidden="1" thickBot="1"/>
    <row r="6" spans="2:5" ht="21" hidden="1" thickBot="1"/>
    <row r="7" spans="2:5" ht="21" hidden="1" thickBot="1"/>
    <row r="8" spans="2:5" ht="21" hidden="1" thickBot="1"/>
    <row r="9" spans="2:5" ht="21" hidden="1" thickBot="1"/>
    <row r="10" spans="2:5" ht="21" hidden="1" thickBot="1"/>
    <row r="11" spans="2:5" ht="21" hidden="1" thickBot="1"/>
    <row r="12" spans="2:5" ht="21" hidden="1" thickBot="1"/>
    <row r="13" spans="2:5" ht="21" hidden="1" thickBot="1"/>
    <row r="14" spans="2:5" ht="21" thickBot="1">
      <c r="B14" s="209" t="str">
        <f ca="1">MID(CELL("filename",A13),FIND("]",CELL("filename",A13),1)+1,99)</f>
        <v>סיכום</v>
      </c>
      <c r="C14" s="210"/>
      <c r="D14" s="210"/>
      <c r="E14" s="211"/>
    </row>
    <row r="15" spans="2:5" ht="42.75" customHeight="1">
      <c r="B15" s="212" t="str">
        <f>'ספרים בשפות זרות'!B18</f>
        <v>מספר סידורי</v>
      </c>
      <c r="C15" s="212" t="str">
        <f>'ספרים בשפות זרות'!C18</f>
        <v>שם המוסד</v>
      </c>
      <c r="D15" s="214" t="s">
        <v>11</v>
      </c>
      <c r="E15" s="214" t="s">
        <v>49</v>
      </c>
    </row>
    <row r="16" spans="2:5" ht="31.5" customHeight="1">
      <c r="B16" s="213"/>
      <c r="C16" s="213"/>
      <c r="D16" s="215"/>
      <c r="E16" s="215"/>
    </row>
    <row r="17" spans="2:5">
      <c r="B17" s="31">
        <f>'הגבלה לסכום מבוקש'!B17</f>
        <v>1</v>
      </c>
      <c r="C17" s="31" t="str">
        <f>'הגבלה לסכום מבוקש'!C17</f>
        <v>הספריה  המרכזית לעיוורים</v>
      </c>
      <c r="D17" s="34">
        <f>'הגבלה לסכום מבוקש'!V17</f>
        <v>0.75016122089387738</v>
      </c>
      <c r="E17" s="33">
        <f>IF(C17="","",D17*$C$3)</f>
        <v>4876047.9358102027</v>
      </c>
    </row>
    <row r="18" spans="2:5">
      <c r="B18" s="31">
        <f>'הגבלה לסכום מבוקש'!B18</f>
        <v>2</v>
      </c>
      <c r="C18" s="31" t="str">
        <f>'הגבלה לסכום מבוקש'!C18</f>
        <v>מסיל"ה</v>
      </c>
      <c r="D18" s="34">
        <f>'הגבלה לסכום מבוקש'!V18</f>
        <v>3.7893285252582697E-2</v>
      </c>
      <c r="E18" s="33">
        <f t="shared" ref="E18:E76" si="0">IF(C18="","",D18*$C$3)</f>
        <v>246306.35414178754</v>
      </c>
    </row>
    <row r="19" spans="2:5">
      <c r="B19" s="31">
        <f>'הגבלה לסכום מבוקש'!B19</f>
        <v>3</v>
      </c>
      <c r="C19" s="31" t="str">
        <f>'הגבלה לסכום מבוקש'!C19</f>
        <v>עמותת עלה</v>
      </c>
      <c r="D19" s="34">
        <f>'הגבלה לסכום מבוקש'!V19</f>
        <v>7.8422330226174577E-2</v>
      </c>
      <c r="E19" s="33">
        <f t="shared" si="0"/>
        <v>509745.14647013473</v>
      </c>
    </row>
    <row r="20" spans="2:5">
      <c r="B20" s="31">
        <f>'הגבלה לסכום מבוקש'!B20</f>
        <v>4</v>
      </c>
      <c r="C20" s="31" t="str">
        <f>'הגבלה לסכום מבוקש'!C20</f>
        <v>עמותת אלמנארה</v>
      </c>
      <c r="D20" s="34">
        <f>'הגבלה לסכום מבוקש'!V20</f>
        <v>0.13352316362736524</v>
      </c>
      <c r="E20" s="33">
        <f t="shared" si="0"/>
        <v>867900.5635778741</v>
      </c>
    </row>
    <row r="21" spans="2:5">
      <c r="B21" s="31" t="str">
        <f>'הגבלה לסכום מבוקש'!B21</f>
        <v/>
      </c>
      <c r="C21" s="31" t="str">
        <f>'הגבלה לסכום מבוקש'!C21</f>
        <v/>
      </c>
      <c r="D21" s="34" t="str">
        <f>'הגבלה לסכום מבוקש'!V21</f>
        <v/>
      </c>
      <c r="E21" s="33" t="str">
        <f t="shared" si="0"/>
        <v/>
      </c>
    </row>
    <row r="22" spans="2:5">
      <c r="B22" s="31" t="str">
        <f>'הגבלה לסכום מבוקש'!B22</f>
        <v/>
      </c>
      <c r="C22" s="31" t="str">
        <f>'הגבלה לסכום מבוקש'!C22</f>
        <v/>
      </c>
      <c r="D22" s="34" t="str">
        <f>'הגבלה לסכום מבוקש'!V22</f>
        <v/>
      </c>
      <c r="E22" s="33" t="str">
        <f t="shared" si="0"/>
        <v/>
      </c>
    </row>
    <row r="23" spans="2:5">
      <c r="B23" s="31" t="str">
        <f>'הגבלה לסכום מבוקש'!B23</f>
        <v/>
      </c>
      <c r="C23" s="31" t="str">
        <f>'הגבלה לסכום מבוקש'!C23</f>
        <v/>
      </c>
      <c r="D23" s="34" t="str">
        <f>'הגבלה לסכום מבוקש'!V23</f>
        <v/>
      </c>
      <c r="E23" s="33" t="str">
        <f t="shared" si="0"/>
        <v/>
      </c>
    </row>
    <row r="24" spans="2:5">
      <c r="B24" s="31" t="str">
        <f>'הגבלה לסכום מבוקש'!B24</f>
        <v/>
      </c>
      <c r="C24" s="31" t="str">
        <f>'הגבלה לסכום מבוקש'!C24</f>
        <v/>
      </c>
      <c r="D24" s="34" t="str">
        <f>'הגבלה לסכום מבוקש'!V24</f>
        <v/>
      </c>
      <c r="E24" s="33" t="str">
        <f t="shared" si="0"/>
        <v/>
      </c>
    </row>
    <row r="25" spans="2:5">
      <c r="B25" s="31" t="str">
        <f>'הגבלה לסכום מבוקש'!B25</f>
        <v/>
      </c>
      <c r="C25" s="31" t="str">
        <f>'הגבלה לסכום מבוקש'!C25</f>
        <v/>
      </c>
      <c r="D25" s="34" t="str">
        <f>'הגבלה לסכום מבוקש'!V25</f>
        <v/>
      </c>
      <c r="E25" s="33" t="str">
        <f t="shared" si="0"/>
        <v/>
      </c>
    </row>
    <row r="26" spans="2:5">
      <c r="B26" s="31" t="str">
        <f>'הגבלה לסכום מבוקש'!B26</f>
        <v/>
      </c>
      <c r="C26" s="31" t="str">
        <f>'הגבלה לסכום מבוקש'!C26</f>
        <v/>
      </c>
      <c r="D26" s="34" t="str">
        <f>'הגבלה לסכום מבוקש'!V26</f>
        <v/>
      </c>
      <c r="E26" s="33" t="str">
        <f t="shared" si="0"/>
        <v/>
      </c>
    </row>
    <row r="27" spans="2:5">
      <c r="B27" s="31" t="str">
        <f>'הגבלה לסכום מבוקש'!B27</f>
        <v/>
      </c>
      <c r="C27" s="31" t="str">
        <f>'הגבלה לסכום מבוקש'!C27</f>
        <v/>
      </c>
      <c r="D27" s="34" t="str">
        <f>'הגבלה לסכום מבוקש'!V27</f>
        <v/>
      </c>
      <c r="E27" s="33" t="str">
        <f t="shared" si="0"/>
        <v/>
      </c>
    </row>
    <row r="28" spans="2:5">
      <c r="B28" s="31" t="str">
        <f>'הגבלה לסכום מבוקש'!B28</f>
        <v/>
      </c>
      <c r="C28" s="31" t="str">
        <f>'הגבלה לסכום מבוקש'!C28</f>
        <v/>
      </c>
      <c r="D28" s="34" t="str">
        <f>'הגבלה לסכום מבוקש'!V28</f>
        <v/>
      </c>
      <c r="E28" s="33" t="str">
        <f t="shared" si="0"/>
        <v/>
      </c>
    </row>
    <row r="29" spans="2:5">
      <c r="B29" s="31" t="str">
        <f>'הגבלה לסכום מבוקש'!B29</f>
        <v/>
      </c>
      <c r="C29" s="31" t="str">
        <f>'הגבלה לסכום מבוקש'!C29</f>
        <v/>
      </c>
      <c r="D29" s="34" t="str">
        <f>'הגבלה לסכום מבוקש'!V29</f>
        <v/>
      </c>
      <c r="E29" s="33" t="str">
        <f t="shared" si="0"/>
        <v/>
      </c>
    </row>
    <row r="30" spans="2:5">
      <c r="B30" s="31" t="str">
        <f>'הגבלה לסכום מבוקש'!B30</f>
        <v/>
      </c>
      <c r="C30" s="31" t="str">
        <f>'הגבלה לסכום מבוקש'!C30</f>
        <v/>
      </c>
      <c r="D30" s="34" t="str">
        <f>'הגבלה לסכום מבוקש'!V30</f>
        <v/>
      </c>
      <c r="E30" s="33" t="str">
        <f t="shared" si="0"/>
        <v/>
      </c>
    </row>
    <row r="31" spans="2:5">
      <c r="B31" s="31" t="str">
        <f>'הגבלה לסכום מבוקש'!B31</f>
        <v/>
      </c>
      <c r="C31" s="31" t="str">
        <f>'הגבלה לסכום מבוקש'!C31</f>
        <v/>
      </c>
      <c r="D31" s="34" t="str">
        <f>'הגבלה לסכום מבוקש'!V31</f>
        <v/>
      </c>
      <c r="E31" s="33" t="str">
        <f t="shared" si="0"/>
        <v/>
      </c>
    </row>
    <row r="32" spans="2:5">
      <c r="B32" s="31" t="str">
        <f>'הגבלה לסכום מבוקש'!B32</f>
        <v/>
      </c>
      <c r="C32" s="31" t="str">
        <f>'הגבלה לסכום מבוקש'!C32</f>
        <v/>
      </c>
      <c r="D32" s="34" t="str">
        <f>'הגבלה לסכום מבוקש'!V32</f>
        <v/>
      </c>
      <c r="E32" s="33" t="str">
        <f t="shared" si="0"/>
        <v/>
      </c>
    </row>
    <row r="33" spans="2:5">
      <c r="B33" s="31" t="str">
        <f>'הגבלה לסכום מבוקש'!B33</f>
        <v/>
      </c>
      <c r="C33" s="31" t="str">
        <f>'הגבלה לסכום מבוקש'!C33</f>
        <v/>
      </c>
      <c r="D33" s="34" t="str">
        <f>'הגבלה לסכום מבוקש'!V33</f>
        <v/>
      </c>
      <c r="E33" s="33" t="str">
        <f t="shared" si="0"/>
        <v/>
      </c>
    </row>
    <row r="34" spans="2:5">
      <c r="B34" s="31" t="str">
        <f>'הגבלה לסכום מבוקש'!B34</f>
        <v/>
      </c>
      <c r="C34" s="31" t="str">
        <f>'הגבלה לסכום מבוקש'!C34</f>
        <v/>
      </c>
      <c r="D34" s="34" t="str">
        <f>'הגבלה לסכום מבוקש'!V34</f>
        <v/>
      </c>
      <c r="E34" s="33" t="str">
        <f t="shared" si="0"/>
        <v/>
      </c>
    </row>
    <row r="35" spans="2:5">
      <c r="B35" s="31" t="str">
        <f>'הגבלה לסכום מבוקש'!B35</f>
        <v/>
      </c>
      <c r="C35" s="31" t="str">
        <f>'הגבלה לסכום מבוקש'!C35</f>
        <v/>
      </c>
      <c r="D35" s="34" t="str">
        <f>'הגבלה לסכום מבוקש'!V35</f>
        <v/>
      </c>
      <c r="E35" s="33" t="str">
        <f t="shared" si="0"/>
        <v/>
      </c>
    </row>
    <row r="36" spans="2:5">
      <c r="B36" s="31" t="str">
        <f>'הגבלה לסכום מבוקש'!B36</f>
        <v/>
      </c>
      <c r="C36" s="31" t="str">
        <f>'הגבלה לסכום מבוקש'!C36</f>
        <v/>
      </c>
      <c r="D36" s="34" t="str">
        <f>'הגבלה לסכום מבוקש'!V36</f>
        <v/>
      </c>
      <c r="E36" s="33" t="str">
        <f t="shared" si="0"/>
        <v/>
      </c>
    </row>
    <row r="37" spans="2:5">
      <c r="B37" s="31" t="str">
        <f>'הגבלה לסכום מבוקש'!B37</f>
        <v/>
      </c>
      <c r="C37" s="31" t="str">
        <f>'הגבלה לסכום מבוקש'!C37</f>
        <v/>
      </c>
      <c r="D37" s="34" t="str">
        <f>'הגבלה לסכום מבוקש'!V37</f>
        <v/>
      </c>
      <c r="E37" s="33" t="str">
        <f t="shared" si="0"/>
        <v/>
      </c>
    </row>
    <row r="38" spans="2:5">
      <c r="B38" s="31" t="str">
        <f>'הגבלה לסכום מבוקש'!B38</f>
        <v/>
      </c>
      <c r="C38" s="31" t="str">
        <f>'הגבלה לסכום מבוקש'!C38</f>
        <v/>
      </c>
      <c r="D38" s="34" t="str">
        <f>'הגבלה לסכום מבוקש'!V38</f>
        <v/>
      </c>
      <c r="E38" s="33" t="str">
        <f t="shared" si="0"/>
        <v/>
      </c>
    </row>
    <row r="39" spans="2:5">
      <c r="B39" s="31" t="str">
        <f>'הגבלה לסכום מבוקש'!B39</f>
        <v/>
      </c>
      <c r="C39" s="31" t="str">
        <f>'הגבלה לסכום מבוקש'!C39</f>
        <v/>
      </c>
      <c r="D39" s="34" t="str">
        <f>'הגבלה לסכום מבוקש'!V39</f>
        <v/>
      </c>
      <c r="E39" s="33" t="str">
        <f t="shared" si="0"/>
        <v/>
      </c>
    </row>
    <row r="40" spans="2:5">
      <c r="B40" s="31" t="str">
        <f>'הגבלה לסכום מבוקש'!B40</f>
        <v/>
      </c>
      <c r="C40" s="31" t="str">
        <f>'הגבלה לסכום מבוקש'!C40</f>
        <v/>
      </c>
      <c r="D40" s="34" t="str">
        <f>'הגבלה לסכום מבוקש'!V40</f>
        <v/>
      </c>
      <c r="E40" s="33" t="str">
        <f t="shared" si="0"/>
        <v/>
      </c>
    </row>
    <row r="41" spans="2:5">
      <c r="B41" s="31" t="str">
        <f>'הגבלה לסכום מבוקש'!B41</f>
        <v/>
      </c>
      <c r="C41" s="31" t="str">
        <f>'הגבלה לסכום מבוקש'!C41</f>
        <v/>
      </c>
      <c r="D41" s="34" t="str">
        <f>'הגבלה לסכום מבוקש'!V41</f>
        <v/>
      </c>
      <c r="E41" s="33" t="str">
        <f t="shared" si="0"/>
        <v/>
      </c>
    </row>
    <row r="42" spans="2:5">
      <c r="B42" s="31" t="str">
        <f>'הגבלה לסכום מבוקש'!B42</f>
        <v/>
      </c>
      <c r="C42" s="31" t="str">
        <f>'הגבלה לסכום מבוקש'!C42</f>
        <v/>
      </c>
      <c r="D42" s="34" t="str">
        <f>'הגבלה לסכום מבוקש'!V42</f>
        <v/>
      </c>
      <c r="E42" s="33" t="str">
        <f t="shared" si="0"/>
        <v/>
      </c>
    </row>
    <row r="43" spans="2:5">
      <c r="B43" s="31" t="str">
        <f>'הגבלה לסכום מבוקש'!B43</f>
        <v/>
      </c>
      <c r="C43" s="31" t="str">
        <f>'הגבלה לסכום מבוקש'!C43</f>
        <v/>
      </c>
      <c r="D43" s="34" t="str">
        <f>'הגבלה לסכום מבוקש'!V43</f>
        <v/>
      </c>
      <c r="E43" s="33" t="str">
        <f t="shared" si="0"/>
        <v/>
      </c>
    </row>
    <row r="44" spans="2:5">
      <c r="B44" s="31" t="str">
        <f>'הגבלה לסכום מבוקש'!B44</f>
        <v/>
      </c>
      <c r="C44" s="31" t="str">
        <f>'הגבלה לסכום מבוקש'!C44</f>
        <v/>
      </c>
      <c r="D44" s="34" t="str">
        <f>'הגבלה לסכום מבוקש'!V44</f>
        <v/>
      </c>
      <c r="E44" s="33" t="str">
        <f t="shared" si="0"/>
        <v/>
      </c>
    </row>
    <row r="45" spans="2:5">
      <c r="B45" s="31" t="str">
        <f>'הגבלה לסכום מבוקש'!B45</f>
        <v/>
      </c>
      <c r="C45" s="31" t="str">
        <f>'הגבלה לסכום מבוקש'!C45</f>
        <v/>
      </c>
      <c r="D45" s="34" t="str">
        <f>'הגבלה לסכום מבוקש'!V45</f>
        <v/>
      </c>
      <c r="E45" s="33" t="str">
        <f t="shared" si="0"/>
        <v/>
      </c>
    </row>
    <row r="46" spans="2:5">
      <c r="B46" s="31" t="str">
        <f>'הגבלה לסכום מבוקש'!B46</f>
        <v/>
      </c>
      <c r="C46" s="31" t="str">
        <f>'הגבלה לסכום מבוקש'!C46</f>
        <v/>
      </c>
      <c r="D46" s="34" t="str">
        <f>'הגבלה לסכום מבוקש'!V46</f>
        <v/>
      </c>
      <c r="E46" s="33" t="str">
        <f t="shared" si="0"/>
        <v/>
      </c>
    </row>
    <row r="47" spans="2:5">
      <c r="B47" s="31" t="str">
        <f>'הגבלה לסכום מבוקש'!B47</f>
        <v/>
      </c>
      <c r="C47" s="31" t="str">
        <f>'הגבלה לסכום מבוקש'!C47</f>
        <v/>
      </c>
      <c r="D47" s="34" t="str">
        <f>'הגבלה לסכום מבוקש'!V47</f>
        <v/>
      </c>
      <c r="E47" s="33" t="str">
        <f t="shared" si="0"/>
        <v/>
      </c>
    </row>
    <row r="48" spans="2:5">
      <c r="B48" s="31" t="str">
        <f>'הגבלה לסכום מבוקש'!B48</f>
        <v/>
      </c>
      <c r="C48" s="31" t="str">
        <f>'הגבלה לסכום מבוקש'!C48</f>
        <v/>
      </c>
      <c r="D48" s="34" t="str">
        <f>'הגבלה לסכום מבוקש'!V48</f>
        <v/>
      </c>
      <c r="E48" s="33" t="str">
        <f t="shared" si="0"/>
        <v/>
      </c>
    </row>
    <row r="49" spans="2:5">
      <c r="B49" s="31" t="str">
        <f>'הגבלה לסכום מבוקש'!B49</f>
        <v/>
      </c>
      <c r="C49" s="31" t="str">
        <f>'הגבלה לסכום מבוקש'!C49</f>
        <v/>
      </c>
      <c r="D49" s="34" t="str">
        <f>'הגבלה לסכום מבוקש'!V49</f>
        <v/>
      </c>
      <c r="E49" s="33" t="str">
        <f t="shared" si="0"/>
        <v/>
      </c>
    </row>
    <row r="50" spans="2:5">
      <c r="B50" s="31" t="str">
        <f>'הגבלה לסכום מבוקש'!B50</f>
        <v/>
      </c>
      <c r="C50" s="31" t="str">
        <f>'הגבלה לסכום מבוקש'!C50</f>
        <v/>
      </c>
      <c r="D50" s="34" t="str">
        <f>'הגבלה לסכום מבוקש'!V50</f>
        <v/>
      </c>
      <c r="E50" s="33" t="str">
        <f t="shared" si="0"/>
        <v/>
      </c>
    </row>
    <row r="51" spans="2:5">
      <c r="B51" s="31" t="str">
        <f>'הגבלה לסכום מבוקש'!B51</f>
        <v/>
      </c>
      <c r="C51" s="31" t="str">
        <f>'הגבלה לסכום מבוקש'!C51</f>
        <v/>
      </c>
      <c r="D51" s="34" t="str">
        <f>'הגבלה לסכום מבוקש'!V51</f>
        <v/>
      </c>
      <c r="E51" s="33" t="str">
        <f t="shared" si="0"/>
        <v/>
      </c>
    </row>
    <row r="52" spans="2:5">
      <c r="B52" s="31" t="str">
        <f>'הגבלה לסכום מבוקש'!B52</f>
        <v/>
      </c>
      <c r="C52" s="31" t="str">
        <f>'הגבלה לסכום מבוקש'!C52</f>
        <v/>
      </c>
      <c r="D52" s="34" t="str">
        <f>'הגבלה לסכום מבוקש'!V52</f>
        <v/>
      </c>
      <c r="E52" s="33" t="str">
        <f t="shared" si="0"/>
        <v/>
      </c>
    </row>
    <row r="53" spans="2:5">
      <c r="B53" s="31" t="str">
        <f>'הגבלה לסכום מבוקש'!B53</f>
        <v/>
      </c>
      <c r="C53" s="31" t="str">
        <f>'הגבלה לסכום מבוקש'!C53</f>
        <v/>
      </c>
      <c r="D53" s="34" t="str">
        <f>'הגבלה לסכום מבוקש'!V53</f>
        <v/>
      </c>
      <c r="E53" s="33" t="str">
        <f t="shared" si="0"/>
        <v/>
      </c>
    </row>
    <row r="54" spans="2:5">
      <c r="B54" s="31" t="str">
        <f>'הגבלה לסכום מבוקש'!B54</f>
        <v/>
      </c>
      <c r="C54" s="31" t="str">
        <f>'הגבלה לסכום מבוקש'!C54</f>
        <v/>
      </c>
      <c r="D54" s="34" t="str">
        <f>'הגבלה לסכום מבוקש'!V54</f>
        <v/>
      </c>
      <c r="E54" s="33" t="str">
        <f t="shared" si="0"/>
        <v/>
      </c>
    </row>
    <row r="55" spans="2:5">
      <c r="B55" s="31" t="str">
        <f>'הגבלה לסכום מבוקש'!B55</f>
        <v/>
      </c>
      <c r="C55" s="31" t="str">
        <f>'הגבלה לסכום מבוקש'!C55</f>
        <v/>
      </c>
      <c r="D55" s="34" t="str">
        <f>'הגבלה לסכום מבוקש'!V55</f>
        <v/>
      </c>
      <c r="E55" s="33" t="str">
        <f t="shared" si="0"/>
        <v/>
      </c>
    </row>
    <row r="56" spans="2:5">
      <c r="B56" s="31" t="str">
        <f>'הגבלה לסכום מבוקש'!B56</f>
        <v/>
      </c>
      <c r="C56" s="31" t="str">
        <f>'הגבלה לסכום מבוקש'!C56</f>
        <v/>
      </c>
      <c r="D56" s="34" t="str">
        <f>'הגבלה לסכום מבוקש'!V56</f>
        <v/>
      </c>
      <c r="E56" s="33" t="str">
        <f t="shared" si="0"/>
        <v/>
      </c>
    </row>
    <row r="57" spans="2:5">
      <c r="B57" s="31" t="str">
        <f>'הגבלה לסכום מבוקש'!B57</f>
        <v/>
      </c>
      <c r="C57" s="31" t="str">
        <f>'הגבלה לסכום מבוקש'!C57</f>
        <v/>
      </c>
      <c r="D57" s="34" t="str">
        <f>'הגבלה לסכום מבוקש'!V57</f>
        <v/>
      </c>
      <c r="E57" s="33" t="str">
        <f t="shared" si="0"/>
        <v/>
      </c>
    </row>
    <row r="58" spans="2:5">
      <c r="B58" s="31" t="str">
        <f>'הגבלה לסכום מבוקש'!B58</f>
        <v/>
      </c>
      <c r="C58" s="31" t="str">
        <f>'הגבלה לסכום מבוקש'!C58</f>
        <v/>
      </c>
      <c r="D58" s="34" t="str">
        <f>'הגבלה לסכום מבוקש'!V58</f>
        <v/>
      </c>
      <c r="E58" s="33" t="str">
        <f t="shared" si="0"/>
        <v/>
      </c>
    </row>
    <row r="59" spans="2:5">
      <c r="B59" s="31" t="str">
        <f>'הגבלה לסכום מבוקש'!B59</f>
        <v/>
      </c>
      <c r="C59" s="31" t="str">
        <f>'הגבלה לסכום מבוקש'!C59</f>
        <v/>
      </c>
      <c r="D59" s="34" t="str">
        <f>'הגבלה לסכום מבוקש'!V59</f>
        <v/>
      </c>
      <c r="E59" s="33" t="str">
        <f t="shared" si="0"/>
        <v/>
      </c>
    </row>
    <row r="60" spans="2:5">
      <c r="B60" s="31" t="str">
        <f>'הגבלה לסכום מבוקש'!B60</f>
        <v/>
      </c>
      <c r="C60" s="31" t="str">
        <f>'הגבלה לסכום מבוקש'!C60</f>
        <v/>
      </c>
      <c r="D60" s="34" t="str">
        <f>'הגבלה לסכום מבוקש'!V60</f>
        <v/>
      </c>
      <c r="E60" s="33" t="str">
        <f t="shared" si="0"/>
        <v/>
      </c>
    </row>
    <row r="61" spans="2:5">
      <c r="B61" s="31" t="str">
        <f>'הגבלה לסכום מבוקש'!B61</f>
        <v/>
      </c>
      <c r="C61" s="31" t="str">
        <f>'הגבלה לסכום מבוקש'!C61</f>
        <v/>
      </c>
      <c r="D61" s="34" t="str">
        <f>'הגבלה לסכום מבוקש'!V61</f>
        <v/>
      </c>
      <c r="E61" s="33" t="str">
        <f t="shared" si="0"/>
        <v/>
      </c>
    </row>
    <row r="62" spans="2:5">
      <c r="B62" s="31" t="str">
        <f>'הגבלה לסכום מבוקש'!B62</f>
        <v/>
      </c>
      <c r="C62" s="31" t="str">
        <f>'הגבלה לסכום מבוקש'!C62</f>
        <v/>
      </c>
      <c r="D62" s="34" t="str">
        <f>'הגבלה לסכום מבוקש'!V62</f>
        <v/>
      </c>
      <c r="E62" s="33" t="str">
        <f t="shared" si="0"/>
        <v/>
      </c>
    </row>
    <row r="63" spans="2:5">
      <c r="B63" s="31" t="str">
        <f>'הגבלה לסכום מבוקש'!B63</f>
        <v/>
      </c>
      <c r="C63" s="31" t="str">
        <f>'הגבלה לסכום מבוקש'!C63</f>
        <v/>
      </c>
      <c r="D63" s="34" t="str">
        <f>'הגבלה לסכום מבוקש'!V63</f>
        <v/>
      </c>
      <c r="E63" s="33" t="str">
        <f t="shared" si="0"/>
        <v/>
      </c>
    </row>
    <row r="64" spans="2:5">
      <c r="B64" s="31" t="str">
        <f>'הגבלה לסכום מבוקש'!B64</f>
        <v/>
      </c>
      <c r="C64" s="31" t="str">
        <f>'הגבלה לסכום מבוקש'!C64</f>
        <v/>
      </c>
      <c r="D64" s="34" t="str">
        <f>'הגבלה לסכום מבוקש'!V64</f>
        <v/>
      </c>
      <c r="E64" s="33" t="str">
        <f t="shared" si="0"/>
        <v/>
      </c>
    </row>
    <row r="65" spans="2:5">
      <c r="B65" s="31" t="str">
        <f>'הגבלה לסכום מבוקש'!B65</f>
        <v/>
      </c>
      <c r="C65" s="31" t="str">
        <f>'הגבלה לסכום מבוקש'!C65</f>
        <v/>
      </c>
      <c r="D65" s="34" t="str">
        <f>'הגבלה לסכום מבוקש'!V65</f>
        <v/>
      </c>
      <c r="E65" s="33" t="str">
        <f t="shared" si="0"/>
        <v/>
      </c>
    </row>
    <row r="66" spans="2:5">
      <c r="B66" s="31" t="str">
        <f>'הגבלה לסכום מבוקש'!B66</f>
        <v/>
      </c>
      <c r="C66" s="31" t="str">
        <f>'הגבלה לסכום מבוקש'!C66</f>
        <v/>
      </c>
      <c r="D66" s="34" t="str">
        <f>'הגבלה לסכום מבוקש'!V66</f>
        <v/>
      </c>
      <c r="E66" s="33" t="str">
        <f t="shared" si="0"/>
        <v/>
      </c>
    </row>
    <row r="67" spans="2:5">
      <c r="B67" s="31" t="str">
        <f>'הגבלה לסכום מבוקש'!B67</f>
        <v/>
      </c>
      <c r="C67" s="31" t="str">
        <f>'הגבלה לסכום מבוקש'!C67</f>
        <v/>
      </c>
      <c r="D67" s="34" t="str">
        <f>'הגבלה לסכום מבוקש'!V67</f>
        <v/>
      </c>
      <c r="E67" s="33" t="str">
        <f t="shared" si="0"/>
        <v/>
      </c>
    </row>
    <row r="68" spans="2:5">
      <c r="B68" s="31" t="str">
        <f>'הגבלה לסכום מבוקש'!B68</f>
        <v/>
      </c>
      <c r="C68" s="31" t="str">
        <f>'הגבלה לסכום מבוקש'!C68</f>
        <v/>
      </c>
      <c r="D68" s="34" t="str">
        <f>'הגבלה לסכום מבוקש'!V68</f>
        <v/>
      </c>
      <c r="E68" s="33" t="str">
        <f t="shared" si="0"/>
        <v/>
      </c>
    </row>
    <row r="69" spans="2:5">
      <c r="B69" s="31" t="str">
        <f>'הגבלה לסכום מבוקש'!B69</f>
        <v/>
      </c>
      <c r="C69" s="31" t="str">
        <f>'הגבלה לסכום מבוקש'!C69</f>
        <v/>
      </c>
      <c r="D69" s="34" t="str">
        <f>'הגבלה לסכום מבוקש'!V69</f>
        <v/>
      </c>
      <c r="E69" s="33" t="str">
        <f t="shared" si="0"/>
        <v/>
      </c>
    </row>
    <row r="70" spans="2:5">
      <c r="B70" s="31" t="str">
        <f>'הגבלה לסכום מבוקש'!B70</f>
        <v/>
      </c>
      <c r="C70" s="31" t="str">
        <f>'הגבלה לסכום מבוקש'!C70</f>
        <v/>
      </c>
      <c r="D70" s="34" t="str">
        <f>'הגבלה לסכום מבוקש'!V70</f>
        <v/>
      </c>
      <c r="E70" s="33" t="str">
        <f t="shared" si="0"/>
        <v/>
      </c>
    </row>
    <row r="71" spans="2:5">
      <c r="B71" s="31" t="str">
        <f>'הגבלה לסכום מבוקש'!B71</f>
        <v/>
      </c>
      <c r="C71" s="31" t="str">
        <f>'הגבלה לסכום מבוקש'!C71</f>
        <v/>
      </c>
      <c r="D71" s="34" t="str">
        <f>'הגבלה לסכום מבוקש'!V71</f>
        <v/>
      </c>
      <c r="E71" s="33" t="str">
        <f t="shared" si="0"/>
        <v/>
      </c>
    </row>
    <row r="72" spans="2:5">
      <c r="B72" s="31" t="str">
        <f>'הגבלה לסכום מבוקש'!B72</f>
        <v/>
      </c>
      <c r="C72" s="31" t="str">
        <f>'הגבלה לסכום מבוקש'!C72</f>
        <v/>
      </c>
      <c r="D72" s="34" t="str">
        <f>'הגבלה לסכום מבוקש'!V72</f>
        <v/>
      </c>
      <c r="E72" s="33" t="str">
        <f t="shared" si="0"/>
        <v/>
      </c>
    </row>
    <row r="73" spans="2:5">
      <c r="B73" s="31" t="str">
        <f>'הגבלה לסכום מבוקש'!B73</f>
        <v/>
      </c>
      <c r="C73" s="31" t="str">
        <f>'הגבלה לסכום מבוקש'!C73</f>
        <v/>
      </c>
      <c r="D73" s="34" t="str">
        <f>'הגבלה לסכום מבוקש'!V73</f>
        <v/>
      </c>
      <c r="E73" s="33" t="str">
        <f t="shared" si="0"/>
        <v/>
      </c>
    </row>
    <row r="74" spans="2:5">
      <c r="B74" s="31" t="str">
        <f>'הגבלה לסכום מבוקש'!B74</f>
        <v/>
      </c>
      <c r="C74" s="31" t="str">
        <f>'הגבלה לסכום מבוקש'!C74</f>
        <v/>
      </c>
      <c r="D74" s="34" t="str">
        <f>'הגבלה לסכום מבוקש'!V74</f>
        <v/>
      </c>
      <c r="E74" s="33" t="str">
        <f t="shared" si="0"/>
        <v/>
      </c>
    </row>
    <row r="75" spans="2:5">
      <c r="B75" s="31" t="str">
        <f>'הגבלה לסכום מבוקש'!B75</f>
        <v/>
      </c>
      <c r="C75" s="31" t="str">
        <f>'הגבלה לסכום מבוקש'!C75</f>
        <v/>
      </c>
      <c r="D75" s="34" t="str">
        <f>'הגבלה לסכום מבוקש'!V75</f>
        <v/>
      </c>
      <c r="E75" s="33" t="str">
        <f t="shared" si="0"/>
        <v/>
      </c>
    </row>
    <row r="76" spans="2:5">
      <c r="B76" s="31" t="str">
        <f>'הגבלה לסכום מבוקש'!B76</f>
        <v/>
      </c>
      <c r="C76" s="31" t="str">
        <f>'הגבלה לסכום מבוקש'!C76</f>
        <v/>
      </c>
      <c r="D76" s="34" t="str">
        <f>'הגבלה לסכום מבוקש'!V76</f>
        <v/>
      </c>
      <c r="E76" s="33" t="str">
        <f t="shared" si="0"/>
        <v/>
      </c>
    </row>
  </sheetData>
  <sheetProtection algorithmName="SHA-512" hashValue="BZ1cSfpq11bgXmzPH9rpLjwi6WYgCespLBsJHzVZvPkrFZCEYAd9gggx7cbTEU7nSpwYJ9rvgErgYO3Q+XxXUQ==" saltValue="U3qpXbcQx/NHco2pk3f6wQ==" spinCount="100000" sheet="1" scenarios="1" formatColumns="0" formatRows="0"/>
  <mergeCells count="5">
    <mergeCell ref="E15:E16"/>
    <mergeCell ref="D15:D16"/>
    <mergeCell ref="B15:B16"/>
    <mergeCell ref="C15:C16"/>
    <mergeCell ref="B14:E14"/>
  </mergeCells>
  <conditionalFormatting sqref="B17:C76">
    <cfRule type="notContainsBlanks" dxfId="14" priority="11">
      <formula>LEN(TRIM(B17))&gt;0</formula>
    </cfRule>
  </conditionalFormatting>
  <conditionalFormatting sqref="B17:E76">
    <cfRule type="containsErrors" dxfId="13" priority="6">
      <formula>ISERROR(B17)</formula>
    </cfRule>
  </conditionalFormatting>
  <conditionalFormatting sqref="D17:E76">
    <cfRule type="notContainsBlanks" dxfId="12" priority="7">
      <formula>LEN(TRIM(D17))&gt;0</formula>
    </cfRule>
  </conditionalFormatting>
  <conditionalFormatting sqref="E17:E76">
    <cfRule type="containsText" dxfId="11" priority="1" operator="containsText" text="הזנה שגויה או חסרה">
      <formula>NOT(ISERROR(SEARCH("הזנה שגויה או חסרה",E17)))</formula>
    </cfRule>
    <cfRule type="containsErrors" dxfId="10" priority="2">
      <formula>ISERROR(E17)</formula>
    </cfRule>
    <cfRule type="notContainsBlanks" dxfId="9" priority="3">
      <formula>LEN(TRIM(E17))&gt;0</formula>
    </cfRule>
  </conditionalFormatting>
  <pageMargins left="0.70866141732283472" right="0.70866141732283472" top="0.74803149606299213" bottom="0.74803149606299213" header="0.31496062992125984" footer="0.31496062992125984"/>
  <pageSetup paperSize="9" scale="50" fitToHeight="0" orientation="landscape" r:id="rId1"/>
  <headerFooter>
    <oddFooter>&amp;C&amp;"David,מודגש"א. חפץ ושות'
ייעוץ כלכלי</oddFooter>
  </headerFooter>
  <rowBreaks count="1" manualBreakCount="1">
    <brk id="41" min="1" max="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CC"/>
  </sheetPr>
  <dimension ref="A1:W92"/>
  <sheetViews>
    <sheetView rightToLeft="1" view="pageBreakPreview" zoomScale="80" zoomScaleNormal="80" zoomScaleSheetLayoutView="80" workbookViewId="0">
      <pane xSplit="3" ySplit="30" topLeftCell="D31" activePane="bottomRight" state="frozen"/>
      <selection activeCell="K33" sqref="K33"/>
      <selection pane="topRight" activeCell="K33" sqref="K33"/>
      <selection pane="bottomLeft" activeCell="K33" sqref="K33"/>
      <selection pane="bottomRight" activeCell="K32" sqref="K32"/>
    </sheetView>
  </sheetViews>
  <sheetFormatPr defaultColWidth="9" defaultRowHeight="15.5"/>
  <cols>
    <col min="1" max="1" width="2.453125" style="123" hidden="1" customWidth="1"/>
    <col min="2" max="2" width="10" style="123" customWidth="1"/>
    <col min="3" max="3" width="28.453125" style="123" customWidth="1"/>
    <col min="4" max="5" width="22.26953125" style="123" customWidth="1"/>
    <col min="6" max="6" width="15.453125" style="123" customWidth="1"/>
    <col min="7" max="7" width="17.1796875" style="123" customWidth="1"/>
    <col min="8" max="11" width="22.26953125" style="123" customWidth="1"/>
    <col min="12" max="14" width="22.26953125" style="123" hidden="1" customWidth="1"/>
    <col min="15" max="16" width="22.26953125" style="123" customWidth="1"/>
    <col min="17" max="17" width="18.81640625" style="123" customWidth="1"/>
    <col min="18" max="18" width="46.81640625" style="123" customWidth="1"/>
    <col min="19" max="19" width="34" style="123" hidden="1" customWidth="1"/>
    <col min="20" max="20" width="29.26953125" style="123" hidden="1" customWidth="1"/>
    <col min="21" max="22" width="22.26953125" style="123" hidden="1" customWidth="1"/>
    <col min="23" max="23" width="30.453125" style="123" hidden="1" customWidth="1"/>
    <col min="24" max="201" width="9" style="123" customWidth="1"/>
    <col min="202" max="16384" width="9" style="123"/>
  </cols>
  <sheetData>
    <row r="1" spans="2:5" ht="18">
      <c r="B1" s="121" t="s">
        <v>166</v>
      </c>
      <c r="C1" s="122">
        <f>פרמטרים!C9</f>
        <v>2025</v>
      </c>
    </row>
    <row r="2" spans="2:5" ht="18.5" thickBot="1">
      <c r="B2" s="124" t="s">
        <v>167</v>
      </c>
      <c r="C2" s="125">
        <f>פרמטרים!C10</f>
        <v>6500000</v>
      </c>
    </row>
    <row r="3" spans="2:5" ht="20.5" thickBot="1">
      <c r="C3" s="126" t="str">
        <f>IF(SUBTOTAL(102,B$31:B$90)=SUBTOTAL(2,B$31:B$90),"","ישנן שורות מוסתרות")</f>
        <v/>
      </c>
    </row>
    <row r="4" spans="2:5" ht="16" hidden="1" thickBot="1">
      <c r="D4" s="127"/>
      <c r="E4" s="127"/>
    </row>
    <row r="5" spans="2:5" ht="16" hidden="1" thickBot="1"/>
    <row r="6" spans="2:5" ht="16" hidden="1" thickBot="1">
      <c r="D6" s="127"/>
    </row>
    <row r="7" spans="2:5" ht="16" hidden="1" thickBot="1"/>
    <row r="8" spans="2:5" ht="16" hidden="1" thickBot="1"/>
    <row r="9" spans="2:5" ht="16" hidden="1" thickBot="1"/>
    <row r="10" spans="2:5" ht="16" hidden="1" thickBot="1"/>
    <row r="11" spans="2:5" ht="16" hidden="1" thickBot="1"/>
    <row r="12" spans="2:5" ht="16" hidden="1" thickBot="1"/>
    <row r="13" spans="2:5" ht="16" hidden="1" thickBot="1"/>
    <row r="14" spans="2:5" ht="16" hidden="1" thickBot="1"/>
    <row r="15" spans="2:5" ht="16" hidden="1" thickBot="1"/>
    <row r="16" spans="2:5" ht="16" hidden="1" thickBot="1"/>
    <row r="17" spans="2:23" ht="16" hidden="1" thickBot="1"/>
    <row r="18" spans="2:23" ht="16" hidden="1" thickBot="1"/>
    <row r="19" spans="2:23" ht="16" hidden="1" thickBot="1"/>
    <row r="20" spans="2:23" ht="16" hidden="1" thickBot="1"/>
    <row r="21" spans="2:23" ht="16" hidden="1" thickBot="1"/>
    <row r="22" spans="2:23" ht="16" hidden="1" thickBot="1"/>
    <row r="23" spans="2:23" ht="16" hidden="1" thickBot="1"/>
    <row r="24" spans="2:23" ht="16" hidden="1" thickBot="1"/>
    <row r="25" spans="2:23" ht="16" hidden="1" thickBot="1"/>
    <row r="26" spans="2:23" ht="16" hidden="1" thickBot="1"/>
    <row r="27" spans="2:23" ht="16" hidden="1" thickBot="1"/>
    <row r="28" spans="2:23" ht="16" hidden="1" thickBot="1"/>
    <row r="29" spans="2:23" ht="14.25" customHeight="1">
      <c r="B29" s="232" t="s">
        <v>1</v>
      </c>
      <c r="C29" s="234" t="s">
        <v>2</v>
      </c>
      <c r="D29" s="226" t="s">
        <v>131</v>
      </c>
      <c r="E29" s="226" t="s">
        <v>132</v>
      </c>
      <c r="F29" s="226" t="s">
        <v>133</v>
      </c>
      <c r="G29" s="226" t="s">
        <v>134</v>
      </c>
      <c r="H29" s="226" t="s">
        <v>135</v>
      </c>
      <c r="I29" s="226" t="s">
        <v>136</v>
      </c>
      <c r="J29" s="226" t="s">
        <v>137</v>
      </c>
      <c r="K29" s="226" t="s">
        <v>138</v>
      </c>
      <c r="L29" s="226" t="s">
        <v>139</v>
      </c>
      <c r="M29" s="226" t="s">
        <v>140</v>
      </c>
      <c r="N29" s="226" t="s">
        <v>141</v>
      </c>
      <c r="O29" s="228" t="s">
        <v>142</v>
      </c>
      <c r="P29" s="228" t="s">
        <v>91</v>
      </c>
      <c r="Q29" s="128"/>
      <c r="R29" s="128"/>
      <c r="S29" s="128"/>
      <c r="T29" s="128"/>
      <c r="U29" s="128"/>
      <c r="V29" s="128"/>
      <c r="W29" s="128"/>
    </row>
    <row r="30" spans="2:23" ht="47" thickBot="1">
      <c r="B30" s="233"/>
      <c r="C30" s="235"/>
      <c r="D30" s="227"/>
      <c r="E30" s="227"/>
      <c r="F30" s="227"/>
      <c r="G30" s="227"/>
      <c r="H30" s="227"/>
      <c r="I30" s="227"/>
      <c r="J30" s="227"/>
      <c r="K30" s="227"/>
      <c r="L30" s="227"/>
      <c r="M30" s="227"/>
      <c r="N30" s="227"/>
      <c r="O30" s="229"/>
      <c r="P30" s="229" t="s">
        <v>91</v>
      </c>
      <c r="Q30" s="170" t="str">
        <f>"סכום מבוקש "
&amp;C1</f>
        <v>סכום מבוקש 2025</v>
      </c>
      <c r="R30" s="170" t="s">
        <v>143</v>
      </c>
      <c r="S30" s="170" t="str">
        <f>"אחוז "&amp;C1&amp;" לפני קיזוז לעומת סופי "&amp;C1-1</f>
        <v>אחוז 2025 לפני קיזוז לעומת סופי 2024</v>
      </c>
      <c r="T30" s="170" t="s">
        <v>144</v>
      </c>
      <c r="U30" s="170" t="s">
        <v>145</v>
      </c>
      <c r="V30" s="170" t="s">
        <v>146</v>
      </c>
      <c r="W30" s="170" t="str">
        <f>"סכום תמיכה מומלץ לאחר חלוקת קיזוזים והגבלה לסכום המבוקש לשנת "&amp;C1</f>
        <v>סכום תמיכה מומלץ לאחר חלוקת קיזוזים והגבלה לסכום המבוקש לשנת 2025</v>
      </c>
    </row>
    <row r="31" spans="2:23" s="135" customFormat="1" ht="77.5">
      <c r="B31" s="168">
        <f>IF(C31="","",ROW()-30)</f>
        <v>1</v>
      </c>
      <c r="C31" s="169" t="str">
        <f>+IF('תנאי סף'!D31="","",'תנאי סף'!D31)</f>
        <v>הספריה  המרכזית לעיוורים</v>
      </c>
      <c r="D31" s="178" t="s">
        <v>205</v>
      </c>
      <c r="E31" s="129" t="s">
        <v>160</v>
      </c>
      <c r="F31" s="129">
        <v>580030799</v>
      </c>
      <c r="G31" s="129" t="s">
        <v>152</v>
      </c>
      <c r="H31" s="179" t="s">
        <v>206</v>
      </c>
      <c r="I31" s="131">
        <v>4980872</v>
      </c>
      <c r="J31" s="131">
        <v>4980872</v>
      </c>
      <c r="K31" s="129" t="s">
        <v>212</v>
      </c>
      <c r="L31" s="130" t="s">
        <v>159</v>
      </c>
      <c r="M31" s="130">
        <v>8</v>
      </c>
      <c r="N31" s="130"/>
      <c r="O31" s="129" t="s">
        <v>201</v>
      </c>
      <c r="P31" s="129"/>
      <c r="Q31" s="132">
        <f>IF(C31="","",'הגבלה לסכום מבוקש'!D17)</f>
        <v>5000000</v>
      </c>
      <c r="R31" s="132">
        <f>סיכום!E17</f>
        <v>4876047.9358102027</v>
      </c>
      <c r="S31" s="133">
        <f t="shared" ref="S31:S35" si="0">IFERROR(R31/J31,"")</f>
        <v>0.97895467617120113</v>
      </c>
      <c r="T31" s="132"/>
      <c r="U31" s="134"/>
      <c r="V31" s="132"/>
      <c r="W31" s="134"/>
    </row>
    <row r="32" spans="2:23" ht="77.5">
      <c r="B32" s="168">
        <f t="shared" ref="B32:B90" si="1">IF(C32="","",ROW()-30)</f>
        <v>2</v>
      </c>
      <c r="C32" s="169" t="str">
        <f>+IF('תנאי סף'!D32="","",'תנאי סף'!D32)</f>
        <v>מסיל"ה</v>
      </c>
      <c r="D32" s="178" t="s">
        <v>202</v>
      </c>
      <c r="E32" s="129" t="s">
        <v>163</v>
      </c>
      <c r="F32" s="129">
        <v>580182038</v>
      </c>
      <c r="G32" s="129" t="s">
        <v>153</v>
      </c>
      <c r="H32" s="179" t="s">
        <v>207</v>
      </c>
      <c r="I32" s="131">
        <v>227025</v>
      </c>
      <c r="J32" s="131">
        <v>227025</v>
      </c>
      <c r="K32" s="129" t="s">
        <v>211</v>
      </c>
      <c r="L32" s="130" t="s">
        <v>158</v>
      </c>
      <c r="M32" s="130">
        <v>2</v>
      </c>
      <c r="N32" s="130"/>
      <c r="O32" s="129" t="s">
        <v>201</v>
      </c>
      <c r="P32" s="129"/>
      <c r="Q32" s="132">
        <f>IF(C32="","",'הגבלה לסכום מבוקש'!D18)</f>
        <v>420000</v>
      </c>
      <c r="R32" s="132">
        <f>סיכום!E18</f>
        <v>246306.35414178754</v>
      </c>
      <c r="S32" s="133">
        <f t="shared" si="0"/>
        <v>1.0849305325042948</v>
      </c>
      <c r="T32" s="132"/>
      <c r="U32" s="134"/>
      <c r="V32" s="132"/>
      <c r="W32" s="134"/>
    </row>
    <row r="33" spans="2:23" ht="77.5">
      <c r="B33" s="168">
        <f t="shared" si="1"/>
        <v>3</v>
      </c>
      <c r="C33" s="169" t="str">
        <f>+IF('תנאי סף'!D33="","",'תנאי סף'!D33)</f>
        <v>עמותת עלה</v>
      </c>
      <c r="D33" s="180" t="s">
        <v>203</v>
      </c>
      <c r="E33" s="129" t="s">
        <v>162</v>
      </c>
      <c r="F33" s="129">
        <v>580176444</v>
      </c>
      <c r="G33" s="129" t="s">
        <v>154</v>
      </c>
      <c r="H33" s="179" t="s">
        <v>208</v>
      </c>
      <c r="I33" s="131">
        <v>480000</v>
      </c>
      <c r="J33" s="131">
        <v>480000</v>
      </c>
      <c r="K33" s="129" t="s">
        <v>211</v>
      </c>
      <c r="L33" s="130" t="s">
        <v>157</v>
      </c>
      <c r="M33" s="130">
        <v>4</v>
      </c>
      <c r="N33" s="130"/>
      <c r="O33" s="129" t="s">
        <v>201</v>
      </c>
      <c r="P33" s="129"/>
      <c r="Q33" s="132">
        <f>IF(C33="","",'הגבלה לסכום מבוקש'!D19)</f>
        <v>514000</v>
      </c>
      <c r="R33" s="132">
        <f>סיכום!E19</f>
        <v>509745.14647013473</v>
      </c>
      <c r="S33" s="133">
        <f t="shared" si="0"/>
        <v>1.0619690551461141</v>
      </c>
      <c r="T33" s="132"/>
      <c r="U33" s="134"/>
      <c r="V33" s="132"/>
      <c r="W33" s="134"/>
    </row>
    <row r="34" spans="2:23" ht="77.5">
      <c r="B34" s="168">
        <f t="shared" si="1"/>
        <v>4</v>
      </c>
      <c r="C34" s="169" t="str">
        <f>+IF('תנאי סף'!D34="","",'תנאי סף'!D34)</f>
        <v>עמותת אלמנארה</v>
      </c>
      <c r="D34" s="178" t="s">
        <v>204</v>
      </c>
      <c r="E34" s="129" t="s">
        <v>161</v>
      </c>
      <c r="F34" s="129">
        <v>580442697</v>
      </c>
      <c r="G34" s="129" t="s">
        <v>155</v>
      </c>
      <c r="H34" s="179" t="s">
        <v>209</v>
      </c>
      <c r="I34" s="131">
        <v>812103</v>
      </c>
      <c r="J34" s="131">
        <v>812103</v>
      </c>
      <c r="K34" s="129" t="s">
        <v>211</v>
      </c>
      <c r="L34" s="130" t="s">
        <v>156</v>
      </c>
      <c r="M34" s="130">
        <v>4</v>
      </c>
      <c r="N34" s="130"/>
      <c r="O34" s="129" t="s">
        <v>201</v>
      </c>
      <c r="P34" s="129"/>
      <c r="Q34" s="132">
        <f>IF(C34="","",'הגבלה לסכום מבוקש'!D20)</f>
        <v>2072743</v>
      </c>
      <c r="R34" s="132">
        <f>סיכום!E20</f>
        <v>867900.5635778741</v>
      </c>
      <c r="S34" s="133">
        <f t="shared" si="0"/>
        <v>1.0687074959430936</v>
      </c>
      <c r="T34" s="132"/>
      <c r="U34" s="134"/>
      <c r="V34" s="132"/>
      <c r="W34" s="134"/>
    </row>
    <row r="35" spans="2:23">
      <c r="B35" s="168" t="str">
        <f t="shared" si="1"/>
        <v/>
      </c>
      <c r="C35" s="169" t="str">
        <f>+IF('תנאי סף'!D35="","",'תנאי סף'!D35)</f>
        <v/>
      </c>
      <c r="D35" s="129"/>
      <c r="E35" s="129"/>
      <c r="F35" s="129"/>
      <c r="G35" s="129"/>
      <c r="H35" s="130"/>
      <c r="I35" s="131"/>
      <c r="J35" s="131"/>
      <c r="K35" s="130"/>
      <c r="L35" s="130"/>
      <c r="M35" s="130"/>
      <c r="N35" s="130"/>
      <c r="O35" s="129"/>
      <c r="P35" s="129"/>
      <c r="Q35" s="132" t="str">
        <f>IF(C35="","",'הגבלה לסכום מבוקש'!D21)</f>
        <v/>
      </c>
      <c r="R35" s="132" t="str">
        <f>סיכום!E21</f>
        <v/>
      </c>
      <c r="S35" s="133" t="str">
        <f t="shared" si="0"/>
        <v/>
      </c>
      <c r="T35" s="132"/>
      <c r="U35" s="134"/>
      <c r="V35" s="132"/>
      <c r="W35" s="134"/>
    </row>
    <row r="36" spans="2:23">
      <c r="B36" s="168" t="str">
        <f t="shared" si="1"/>
        <v/>
      </c>
      <c r="C36" s="169" t="str">
        <f>+IF('תנאי סף'!D36="","",'תנאי סף'!D36)</f>
        <v/>
      </c>
      <c r="D36" s="129"/>
      <c r="E36" s="129"/>
      <c r="F36" s="129"/>
      <c r="G36" s="129"/>
      <c r="H36" s="130"/>
      <c r="I36" s="131"/>
      <c r="J36" s="131"/>
      <c r="K36" s="130"/>
      <c r="L36" s="130"/>
      <c r="M36" s="130"/>
      <c r="N36" s="130"/>
      <c r="O36" s="129"/>
      <c r="P36" s="129"/>
      <c r="Q36" s="132" t="str">
        <f>IF(C36="","",'הגבלה לסכום מבוקש'!D22)</f>
        <v/>
      </c>
      <c r="R36" s="132" t="str">
        <f>סיכום!E22</f>
        <v/>
      </c>
      <c r="S36" s="133" t="str">
        <f t="shared" ref="S36:S90" si="2">IFERROR(R36/J36,"")</f>
        <v/>
      </c>
      <c r="T36" s="132"/>
      <c r="U36" s="134"/>
      <c r="V36" s="132"/>
      <c r="W36" s="134"/>
    </row>
    <row r="37" spans="2:23" ht="15" customHeight="1">
      <c r="B37" s="168" t="str">
        <f t="shared" si="1"/>
        <v/>
      </c>
      <c r="C37" s="169" t="str">
        <f>+IF('תנאי סף'!D37="","",'תנאי סף'!D37)</f>
        <v/>
      </c>
      <c r="D37" s="129"/>
      <c r="E37" s="129"/>
      <c r="F37" s="129"/>
      <c r="G37" s="129"/>
      <c r="H37" s="130"/>
      <c r="I37" s="131"/>
      <c r="J37" s="131"/>
      <c r="K37" s="130"/>
      <c r="L37" s="130"/>
      <c r="M37" s="130"/>
      <c r="N37" s="130"/>
      <c r="O37" s="129"/>
      <c r="P37" s="129"/>
      <c r="Q37" s="132" t="str">
        <f>IF(C37="","",'הגבלה לסכום מבוקש'!D23)</f>
        <v/>
      </c>
      <c r="R37" s="132" t="str">
        <f>סיכום!E23</f>
        <v/>
      </c>
      <c r="S37" s="133" t="str">
        <f t="shared" si="2"/>
        <v/>
      </c>
      <c r="T37" s="132"/>
      <c r="U37" s="134"/>
      <c r="V37" s="132"/>
      <c r="W37" s="134"/>
    </row>
    <row r="38" spans="2:23">
      <c r="B38" s="168" t="str">
        <f t="shared" si="1"/>
        <v/>
      </c>
      <c r="C38" s="169" t="str">
        <f>+IF('תנאי סף'!D38="","",'תנאי סף'!D38)</f>
        <v/>
      </c>
      <c r="D38" s="129"/>
      <c r="E38" s="129"/>
      <c r="F38" s="129"/>
      <c r="G38" s="129"/>
      <c r="H38" s="130"/>
      <c r="I38" s="131"/>
      <c r="J38" s="131"/>
      <c r="K38" s="130"/>
      <c r="L38" s="130"/>
      <c r="M38" s="130"/>
      <c r="N38" s="130"/>
      <c r="O38" s="129"/>
      <c r="P38" s="129"/>
      <c r="Q38" s="132" t="str">
        <f>IF(C38="","",'הגבלה לסכום מבוקש'!D24)</f>
        <v/>
      </c>
      <c r="R38" s="132" t="str">
        <f>סיכום!E24</f>
        <v/>
      </c>
      <c r="S38" s="133" t="str">
        <f t="shared" si="2"/>
        <v/>
      </c>
      <c r="T38" s="132"/>
      <c r="U38" s="134"/>
      <c r="V38" s="132"/>
      <c r="W38" s="134"/>
    </row>
    <row r="39" spans="2:23">
      <c r="B39" s="168" t="str">
        <f t="shared" si="1"/>
        <v/>
      </c>
      <c r="C39" s="169" t="str">
        <f>+IF('תנאי סף'!D39="","",'תנאי סף'!D39)</f>
        <v/>
      </c>
      <c r="D39" s="129"/>
      <c r="E39" s="129"/>
      <c r="F39" s="129"/>
      <c r="G39" s="129"/>
      <c r="H39" s="130"/>
      <c r="I39" s="131"/>
      <c r="J39" s="131"/>
      <c r="K39" s="130"/>
      <c r="L39" s="130"/>
      <c r="M39" s="130"/>
      <c r="N39" s="130"/>
      <c r="O39" s="129"/>
      <c r="P39" s="129"/>
      <c r="Q39" s="132" t="str">
        <f>IF(C39="","",'הגבלה לסכום מבוקש'!D25)</f>
        <v/>
      </c>
      <c r="R39" s="132" t="str">
        <f>סיכום!E25</f>
        <v/>
      </c>
      <c r="S39" s="133" t="str">
        <f t="shared" si="2"/>
        <v/>
      </c>
      <c r="T39" s="132"/>
      <c r="U39" s="134"/>
      <c r="V39" s="132"/>
      <c r="W39" s="134"/>
    </row>
    <row r="40" spans="2:23" ht="16" thickBot="1">
      <c r="B40" s="168" t="str">
        <f t="shared" si="1"/>
        <v/>
      </c>
      <c r="C40" s="169" t="str">
        <f>+IF('תנאי סף'!D40="","",'תנאי סף'!D40)</f>
        <v/>
      </c>
      <c r="D40" s="129"/>
      <c r="E40" s="129"/>
      <c r="F40" s="129"/>
      <c r="G40" s="129"/>
      <c r="H40" s="130"/>
      <c r="I40" s="131"/>
      <c r="J40" s="131"/>
      <c r="K40" s="130"/>
      <c r="L40" s="130"/>
      <c r="M40" s="130"/>
      <c r="N40" s="130"/>
      <c r="O40" s="129"/>
      <c r="P40" s="129"/>
      <c r="Q40" s="132" t="str">
        <f>IF(C40="","",'הגבלה לסכום מבוקש'!D26)</f>
        <v/>
      </c>
      <c r="R40" s="132" t="str">
        <f>סיכום!E26</f>
        <v/>
      </c>
      <c r="S40" s="133" t="str">
        <f t="shared" si="2"/>
        <v/>
      </c>
      <c r="T40" s="132"/>
      <c r="U40" s="134"/>
      <c r="V40" s="132"/>
      <c r="W40" s="134"/>
    </row>
    <row r="41" spans="2:23" hidden="1">
      <c r="B41" s="168" t="str">
        <f t="shared" si="1"/>
        <v/>
      </c>
      <c r="C41" s="169" t="str">
        <f>+IF('תנאי סף'!D41="","",'תנאי סף'!D41)</f>
        <v/>
      </c>
      <c r="D41" s="129"/>
      <c r="E41" s="129"/>
      <c r="F41" s="129"/>
      <c r="G41" s="129"/>
      <c r="H41" s="130"/>
      <c r="I41" s="131"/>
      <c r="J41" s="131"/>
      <c r="K41" s="130"/>
      <c r="L41" s="130"/>
      <c r="M41" s="130"/>
      <c r="N41" s="130"/>
      <c r="O41" s="129"/>
      <c r="P41" s="129"/>
      <c r="Q41" s="132" t="str">
        <f>IF(C41="","",'הגבלה לסכום מבוקש'!D27)</f>
        <v/>
      </c>
      <c r="R41" s="132" t="str">
        <f>סיכום!E27</f>
        <v/>
      </c>
      <c r="S41" s="133" t="str">
        <f t="shared" si="2"/>
        <v/>
      </c>
      <c r="T41" s="132"/>
      <c r="U41" s="134"/>
      <c r="V41" s="132"/>
      <c r="W41" s="134"/>
    </row>
    <row r="42" spans="2:23" hidden="1">
      <c r="B42" s="168" t="str">
        <f t="shared" si="1"/>
        <v/>
      </c>
      <c r="C42" s="169" t="str">
        <f>+IF('תנאי סף'!D42="","",'תנאי סף'!D42)</f>
        <v/>
      </c>
      <c r="D42" s="129"/>
      <c r="E42" s="129"/>
      <c r="F42" s="129"/>
      <c r="G42" s="129"/>
      <c r="H42" s="130"/>
      <c r="I42" s="131"/>
      <c r="J42" s="131"/>
      <c r="K42" s="130"/>
      <c r="L42" s="130"/>
      <c r="M42" s="130"/>
      <c r="N42" s="130"/>
      <c r="O42" s="129"/>
      <c r="P42" s="129"/>
      <c r="Q42" s="132" t="str">
        <f>IF(C42="","",'הגבלה לסכום מבוקש'!D28)</f>
        <v/>
      </c>
      <c r="R42" s="132" t="str">
        <f>סיכום!E28</f>
        <v/>
      </c>
      <c r="S42" s="133" t="str">
        <f t="shared" si="2"/>
        <v/>
      </c>
      <c r="T42" s="132"/>
      <c r="U42" s="134"/>
      <c r="V42" s="132"/>
      <c r="W42" s="134"/>
    </row>
    <row r="43" spans="2:23" hidden="1">
      <c r="B43" s="168" t="str">
        <f t="shared" si="1"/>
        <v/>
      </c>
      <c r="C43" s="169" t="str">
        <f>+IF('תנאי סף'!D43="","",'תנאי סף'!D43)</f>
        <v/>
      </c>
      <c r="D43" s="129"/>
      <c r="E43" s="129"/>
      <c r="F43" s="129"/>
      <c r="G43" s="129"/>
      <c r="H43" s="130"/>
      <c r="I43" s="131"/>
      <c r="J43" s="131"/>
      <c r="K43" s="130"/>
      <c r="L43" s="130"/>
      <c r="M43" s="130"/>
      <c r="N43" s="130"/>
      <c r="O43" s="129"/>
      <c r="P43" s="129"/>
      <c r="Q43" s="132" t="str">
        <f>IF(C43="","",'הגבלה לסכום מבוקש'!D29)</f>
        <v/>
      </c>
      <c r="R43" s="132" t="str">
        <f>סיכום!E29</f>
        <v/>
      </c>
      <c r="S43" s="133" t="str">
        <f t="shared" si="2"/>
        <v/>
      </c>
      <c r="T43" s="132"/>
      <c r="U43" s="134"/>
      <c r="V43" s="132"/>
      <c r="W43" s="134"/>
    </row>
    <row r="44" spans="2:23" hidden="1">
      <c r="B44" s="168" t="str">
        <f t="shared" si="1"/>
        <v/>
      </c>
      <c r="C44" s="169" t="str">
        <f>+IF('תנאי סף'!D44="","",'תנאי סף'!D44)</f>
        <v/>
      </c>
      <c r="D44" s="129"/>
      <c r="E44" s="129"/>
      <c r="F44" s="129"/>
      <c r="G44" s="129"/>
      <c r="H44" s="130"/>
      <c r="I44" s="131"/>
      <c r="J44" s="131"/>
      <c r="K44" s="130"/>
      <c r="L44" s="130"/>
      <c r="M44" s="130"/>
      <c r="N44" s="130"/>
      <c r="O44" s="129"/>
      <c r="P44" s="129"/>
      <c r="Q44" s="132" t="str">
        <f>IF(C44="","",'הגבלה לסכום מבוקש'!D30)</f>
        <v/>
      </c>
      <c r="R44" s="132" t="str">
        <f>סיכום!E30</f>
        <v/>
      </c>
      <c r="S44" s="133" t="str">
        <f t="shared" si="2"/>
        <v/>
      </c>
      <c r="T44" s="132"/>
      <c r="U44" s="134"/>
      <c r="V44" s="132"/>
      <c r="W44" s="134"/>
    </row>
    <row r="45" spans="2:23" hidden="1">
      <c r="B45" s="168" t="str">
        <f t="shared" si="1"/>
        <v/>
      </c>
      <c r="C45" s="169" t="str">
        <f>+IF('תנאי סף'!D45="","",'תנאי סף'!D45)</f>
        <v/>
      </c>
      <c r="D45" s="129"/>
      <c r="E45" s="129"/>
      <c r="F45" s="129"/>
      <c r="G45" s="129"/>
      <c r="H45" s="130"/>
      <c r="I45" s="131"/>
      <c r="J45" s="131"/>
      <c r="K45" s="130"/>
      <c r="L45" s="130"/>
      <c r="M45" s="130"/>
      <c r="N45" s="130"/>
      <c r="O45" s="129"/>
      <c r="P45" s="129"/>
      <c r="Q45" s="132" t="str">
        <f>IF(C45="","",'הגבלה לסכום מבוקש'!D31)</f>
        <v/>
      </c>
      <c r="R45" s="132" t="str">
        <f>סיכום!E31</f>
        <v/>
      </c>
      <c r="S45" s="133" t="str">
        <f t="shared" si="2"/>
        <v/>
      </c>
      <c r="T45" s="132"/>
      <c r="U45" s="134"/>
      <c r="V45" s="132"/>
      <c r="W45" s="134"/>
    </row>
    <row r="46" spans="2:23" hidden="1">
      <c r="B46" s="168" t="str">
        <f t="shared" si="1"/>
        <v/>
      </c>
      <c r="C46" s="169" t="str">
        <f>+IF('תנאי סף'!D46="","",'תנאי סף'!D46)</f>
        <v/>
      </c>
      <c r="D46" s="129"/>
      <c r="E46" s="129"/>
      <c r="F46" s="129"/>
      <c r="G46" s="129"/>
      <c r="H46" s="130"/>
      <c r="I46" s="131"/>
      <c r="J46" s="131"/>
      <c r="K46" s="130"/>
      <c r="L46" s="130"/>
      <c r="M46" s="130"/>
      <c r="N46" s="130"/>
      <c r="O46" s="129"/>
      <c r="P46" s="129"/>
      <c r="Q46" s="132" t="str">
        <f>IF(C46="","",'הגבלה לסכום מבוקש'!D32)</f>
        <v/>
      </c>
      <c r="R46" s="132" t="str">
        <f>סיכום!E32</f>
        <v/>
      </c>
      <c r="S46" s="133" t="str">
        <f t="shared" si="2"/>
        <v/>
      </c>
      <c r="T46" s="132"/>
      <c r="U46" s="134"/>
      <c r="V46" s="132"/>
      <c r="W46" s="134"/>
    </row>
    <row r="47" spans="2:23" hidden="1">
      <c r="B47" s="168" t="str">
        <f t="shared" si="1"/>
        <v/>
      </c>
      <c r="C47" s="169" t="str">
        <f>+IF('תנאי סף'!D47="","",'תנאי סף'!D47)</f>
        <v/>
      </c>
      <c r="D47" s="129"/>
      <c r="E47" s="129"/>
      <c r="F47" s="129"/>
      <c r="G47" s="129"/>
      <c r="H47" s="130"/>
      <c r="I47" s="131"/>
      <c r="J47" s="131"/>
      <c r="K47" s="130"/>
      <c r="L47" s="130"/>
      <c r="M47" s="130"/>
      <c r="N47" s="130"/>
      <c r="O47" s="129"/>
      <c r="P47" s="129"/>
      <c r="Q47" s="132" t="str">
        <f>IF(C47="","",'הגבלה לסכום מבוקש'!D33)</f>
        <v/>
      </c>
      <c r="R47" s="132" t="str">
        <f>סיכום!E33</f>
        <v/>
      </c>
      <c r="S47" s="133" t="str">
        <f t="shared" si="2"/>
        <v/>
      </c>
      <c r="T47" s="132"/>
      <c r="U47" s="134"/>
      <c r="V47" s="132"/>
      <c r="W47" s="134"/>
    </row>
    <row r="48" spans="2:23" hidden="1">
      <c r="B48" s="168" t="str">
        <f t="shared" si="1"/>
        <v/>
      </c>
      <c r="C48" s="169" t="str">
        <f>+IF('תנאי סף'!D48="","",'תנאי סף'!D48)</f>
        <v/>
      </c>
      <c r="D48" s="129"/>
      <c r="E48" s="129"/>
      <c r="F48" s="129"/>
      <c r="G48" s="129"/>
      <c r="H48" s="130"/>
      <c r="I48" s="131"/>
      <c r="J48" s="131"/>
      <c r="K48" s="130"/>
      <c r="L48" s="130"/>
      <c r="M48" s="130"/>
      <c r="N48" s="130"/>
      <c r="O48" s="129"/>
      <c r="P48" s="129"/>
      <c r="Q48" s="132" t="str">
        <f>IF(C48="","",'הגבלה לסכום מבוקש'!D34)</f>
        <v/>
      </c>
      <c r="R48" s="132" t="str">
        <f>סיכום!E34</f>
        <v/>
      </c>
      <c r="S48" s="133" t="str">
        <f t="shared" si="2"/>
        <v/>
      </c>
      <c r="T48" s="132"/>
      <c r="U48" s="134"/>
      <c r="V48" s="132"/>
      <c r="W48" s="134"/>
    </row>
    <row r="49" spans="2:23" hidden="1">
      <c r="B49" s="168" t="str">
        <f t="shared" si="1"/>
        <v/>
      </c>
      <c r="C49" s="169" t="str">
        <f>+IF('תנאי סף'!D49="","",'תנאי סף'!D49)</f>
        <v/>
      </c>
      <c r="D49" s="129"/>
      <c r="E49" s="129"/>
      <c r="F49" s="129"/>
      <c r="G49" s="129"/>
      <c r="H49" s="130"/>
      <c r="I49" s="131"/>
      <c r="J49" s="131"/>
      <c r="K49" s="130"/>
      <c r="L49" s="130"/>
      <c r="M49" s="130"/>
      <c r="N49" s="130"/>
      <c r="O49" s="129"/>
      <c r="P49" s="129"/>
      <c r="Q49" s="132" t="str">
        <f>IF(C49="","",'הגבלה לסכום מבוקש'!D35)</f>
        <v/>
      </c>
      <c r="R49" s="132" t="str">
        <f>סיכום!E35</f>
        <v/>
      </c>
      <c r="S49" s="133" t="str">
        <f t="shared" si="2"/>
        <v/>
      </c>
      <c r="T49" s="132"/>
      <c r="U49" s="134"/>
      <c r="V49" s="132"/>
      <c r="W49" s="134"/>
    </row>
    <row r="50" spans="2:23" hidden="1">
      <c r="B50" s="168" t="str">
        <f t="shared" si="1"/>
        <v/>
      </c>
      <c r="C50" s="169" t="str">
        <f>+IF('תנאי סף'!D50="","",'תנאי סף'!D50)</f>
        <v/>
      </c>
      <c r="D50" s="129"/>
      <c r="E50" s="129"/>
      <c r="F50" s="129"/>
      <c r="G50" s="129"/>
      <c r="H50" s="130"/>
      <c r="I50" s="131"/>
      <c r="J50" s="131"/>
      <c r="K50" s="130"/>
      <c r="L50" s="130"/>
      <c r="M50" s="130"/>
      <c r="N50" s="130"/>
      <c r="O50" s="129"/>
      <c r="P50" s="129"/>
      <c r="Q50" s="132" t="str">
        <f>IF(C50="","",'הגבלה לסכום מבוקש'!D36)</f>
        <v/>
      </c>
      <c r="R50" s="132" t="str">
        <f>סיכום!E36</f>
        <v/>
      </c>
      <c r="S50" s="133" t="str">
        <f t="shared" si="2"/>
        <v/>
      </c>
      <c r="T50" s="132"/>
      <c r="U50" s="134"/>
      <c r="V50" s="132"/>
      <c r="W50" s="134"/>
    </row>
    <row r="51" spans="2:23" hidden="1">
      <c r="B51" s="168" t="str">
        <f t="shared" si="1"/>
        <v/>
      </c>
      <c r="C51" s="169" t="str">
        <f>+IF('תנאי סף'!D51="","",'תנאי סף'!D51)</f>
        <v/>
      </c>
      <c r="D51" s="129"/>
      <c r="E51" s="129"/>
      <c r="F51" s="129"/>
      <c r="G51" s="129"/>
      <c r="H51" s="130"/>
      <c r="I51" s="131"/>
      <c r="J51" s="131"/>
      <c r="K51" s="130"/>
      <c r="L51" s="130"/>
      <c r="M51" s="130"/>
      <c r="N51" s="130"/>
      <c r="O51" s="129"/>
      <c r="P51" s="129"/>
      <c r="Q51" s="132" t="str">
        <f>IF(C51="","",'הגבלה לסכום מבוקש'!D37)</f>
        <v/>
      </c>
      <c r="R51" s="132" t="str">
        <f>סיכום!E37</f>
        <v/>
      </c>
      <c r="S51" s="133" t="str">
        <f t="shared" si="2"/>
        <v/>
      </c>
      <c r="T51" s="132"/>
      <c r="U51" s="134"/>
      <c r="V51" s="132"/>
      <c r="W51" s="134"/>
    </row>
    <row r="52" spans="2:23" hidden="1">
      <c r="B52" s="168" t="str">
        <f t="shared" si="1"/>
        <v/>
      </c>
      <c r="C52" s="169" t="str">
        <f>+IF('תנאי סף'!D52="","",'תנאי סף'!D52)</f>
        <v/>
      </c>
      <c r="D52" s="129"/>
      <c r="E52" s="129"/>
      <c r="F52" s="129"/>
      <c r="G52" s="129"/>
      <c r="H52" s="130"/>
      <c r="I52" s="131"/>
      <c r="J52" s="131"/>
      <c r="K52" s="130"/>
      <c r="L52" s="130"/>
      <c r="M52" s="130"/>
      <c r="N52" s="130"/>
      <c r="O52" s="129"/>
      <c r="P52" s="129"/>
      <c r="Q52" s="132" t="str">
        <f>IF(C52="","",'הגבלה לסכום מבוקש'!D38)</f>
        <v/>
      </c>
      <c r="R52" s="132" t="str">
        <f>סיכום!E38</f>
        <v/>
      </c>
      <c r="S52" s="133" t="str">
        <f t="shared" si="2"/>
        <v/>
      </c>
      <c r="T52" s="132"/>
      <c r="U52" s="134"/>
      <c r="V52" s="132"/>
      <c r="W52" s="134"/>
    </row>
    <row r="53" spans="2:23" hidden="1">
      <c r="B53" s="168" t="str">
        <f t="shared" si="1"/>
        <v/>
      </c>
      <c r="C53" s="169" t="str">
        <f>+IF('תנאי סף'!D53="","",'תנאי סף'!D53)</f>
        <v/>
      </c>
      <c r="D53" s="129"/>
      <c r="E53" s="129"/>
      <c r="F53" s="129"/>
      <c r="G53" s="129"/>
      <c r="H53" s="130"/>
      <c r="I53" s="131"/>
      <c r="J53" s="131"/>
      <c r="K53" s="130"/>
      <c r="L53" s="130"/>
      <c r="M53" s="130"/>
      <c r="N53" s="130"/>
      <c r="O53" s="129"/>
      <c r="P53" s="129"/>
      <c r="Q53" s="132" t="str">
        <f>IF(C53="","",'הגבלה לסכום מבוקש'!D39)</f>
        <v/>
      </c>
      <c r="R53" s="132" t="str">
        <f>סיכום!E39</f>
        <v/>
      </c>
      <c r="S53" s="133" t="str">
        <f t="shared" si="2"/>
        <v/>
      </c>
      <c r="T53" s="132"/>
      <c r="U53" s="134"/>
      <c r="V53" s="132"/>
      <c r="W53" s="134"/>
    </row>
    <row r="54" spans="2:23" hidden="1">
      <c r="B54" s="168" t="str">
        <f t="shared" si="1"/>
        <v/>
      </c>
      <c r="C54" s="169" t="str">
        <f>+IF('תנאי סף'!D54="","",'תנאי סף'!D54)</f>
        <v/>
      </c>
      <c r="D54" s="129"/>
      <c r="E54" s="129"/>
      <c r="F54" s="129"/>
      <c r="G54" s="129"/>
      <c r="H54" s="130"/>
      <c r="I54" s="131"/>
      <c r="J54" s="131"/>
      <c r="K54" s="130"/>
      <c r="L54" s="130"/>
      <c r="M54" s="130"/>
      <c r="N54" s="130"/>
      <c r="O54" s="129"/>
      <c r="P54" s="129"/>
      <c r="Q54" s="132" t="str">
        <f>IF(C54="","",'הגבלה לסכום מבוקש'!D40)</f>
        <v/>
      </c>
      <c r="R54" s="132" t="str">
        <f>סיכום!E40</f>
        <v/>
      </c>
      <c r="S54" s="133" t="str">
        <f t="shared" si="2"/>
        <v/>
      </c>
      <c r="T54" s="132"/>
      <c r="U54" s="134"/>
      <c r="V54" s="132"/>
      <c r="W54" s="134"/>
    </row>
    <row r="55" spans="2:23" hidden="1">
      <c r="B55" s="168" t="str">
        <f t="shared" si="1"/>
        <v/>
      </c>
      <c r="C55" s="169" t="str">
        <f>+IF('תנאי סף'!D55="","",'תנאי סף'!D55)</f>
        <v/>
      </c>
      <c r="D55" s="129"/>
      <c r="E55" s="129"/>
      <c r="F55" s="129"/>
      <c r="G55" s="129"/>
      <c r="H55" s="130"/>
      <c r="I55" s="131"/>
      <c r="J55" s="131"/>
      <c r="K55" s="130"/>
      <c r="L55" s="130"/>
      <c r="M55" s="130"/>
      <c r="N55" s="130"/>
      <c r="O55" s="129"/>
      <c r="P55" s="129"/>
      <c r="Q55" s="132" t="str">
        <f>IF(C55="","",'הגבלה לסכום מבוקש'!D41)</f>
        <v/>
      </c>
      <c r="R55" s="132" t="str">
        <f>סיכום!E41</f>
        <v/>
      </c>
      <c r="S55" s="133" t="str">
        <f t="shared" si="2"/>
        <v/>
      </c>
      <c r="T55" s="132"/>
      <c r="U55" s="134"/>
      <c r="V55" s="132"/>
      <c r="W55" s="134"/>
    </row>
    <row r="56" spans="2:23" hidden="1">
      <c r="B56" s="168" t="str">
        <f t="shared" si="1"/>
        <v/>
      </c>
      <c r="C56" s="169" t="str">
        <f>+IF('תנאי סף'!D56="","",'תנאי סף'!D56)</f>
        <v/>
      </c>
      <c r="D56" s="129"/>
      <c r="E56" s="129"/>
      <c r="F56" s="129"/>
      <c r="G56" s="129"/>
      <c r="H56" s="130"/>
      <c r="I56" s="131"/>
      <c r="J56" s="131"/>
      <c r="K56" s="130"/>
      <c r="L56" s="130"/>
      <c r="M56" s="130"/>
      <c r="N56" s="130"/>
      <c r="O56" s="129"/>
      <c r="P56" s="129"/>
      <c r="Q56" s="132" t="str">
        <f>IF(C56="","",'הגבלה לסכום מבוקש'!D42)</f>
        <v/>
      </c>
      <c r="R56" s="132" t="str">
        <f>סיכום!E42</f>
        <v/>
      </c>
      <c r="S56" s="133" t="str">
        <f t="shared" si="2"/>
        <v/>
      </c>
      <c r="T56" s="132"/>
      <c r="U56" s="134"/>
      <c r="V56" s="132"/>
      <c r="W56" s="134"/>
    </row>
    <row r="57" spans="2:23" hidden="1">
      <c r="B57" s="168" t="str">
        <f t="shared" si="1"/>
        <v/>
      </c>
      <c r="C57" s="169" t="str">
        <f>+IF('תנאי סף'!D57="","",'תנאי סף'!D57)</f>
        <v/>
      </c>
      <c r="D57" s="129"/>
      <c r="E57" s="129"/>
      <c r="F57" s="129"/>
      <c r="G57" s="129"/>
      <c r="H57" s="130"/>
      <c r="I57" s="131"/>
      <c r="J57" s="131"/>
      <c r="K57" s="130"/>
      <c r="L57" s="130"/>
      <c r="M57" s="130"/>
      <c r="N57" s="130"/>
      <c r="O57" s="129"/>
      <c r="P57" s="129"/>
      <c r="Q57" s="132" t="str">
        <f>IF(C57="","",'הגבלה לסכום מבוקש'!D43)</f>
        <v/>
      </c>
      <c r="R57" s="132" t="str">
        <f>סיכום!E43</f>
        <v/>
      </c>
      <c r="S57" s="133" t="str">
        <f t="shared" si="2"/>
        <v/>
      </c>
      <c r="T57" s="132"/>
      <c r="U57" s="134"/>
      <c r="V57" s="132"/>
      <c r="W57" s="134"/>
    </row>
    <row r="58" spans="2:23" hidden="1">
      <c r="B58" s="168" t="str">
        <f t="shared" si="1"/>
        <v/>
      </c>
      <c r="C58" s="169" t="str">
        <f>+IF('תנאי סף'!D58="","",'תנאי סף'!D58)</f>
        <v/>
      </c>
      <c r="D58" s="129"/>
      <c r="E58" s="129"/>
      <c r="F58" s="129"/>
      <c r="G58" s="129"/>
      <c r="H58" s="130"/>
      <c r="I58" s="131"/>
      <c r="J58" s="131"/>
      <c r="K58" s="130"/>
      <c r="L58" s="130"/>
      <c r="M58" s="130"/>
      <c r="N58" s="130"/>
      <c r="O58" s="129"/>
      <c r="P58" s="129"/>
      <c r="Q58" s="132" t="str">
        <f>IF(C58="","",'הגבלה לסכום מבוקש'!D44)</f>
        <v/>
      </c>
      <c r="R58" s="132" t="str">
        <f>סיכום!E44</f>
        <v/>
      </c>
      <c r="S58" s="133" t="str">
        <f t="shared" si="2"/>
        <v/>
      </c>
      <c r="T58" s="132"/>
      <c r="U58" s="134"/>
      <c r="V58" s="132"/>
      <c r="W58" s="134"/>
    </row>
    <row r="59" spans="2:23" hidden="1">
      <c r="B59" s="168" t="str">
        <f t="shared" si="1"/>
        <v/>
      </c>
      <c r="C59" s="169" t="str">
        <f>+IF('תנאי סף'!D59="","",'תנאי סף'!D59)</f>
        <v/>
      </c>
      <c r="D59" s="129"/>
      <c r="E59" s="129"/>
      <c r="F59" s="129"/>
      <c r="G59" s="129"/>
      <c r="H59" s="130"/>
      <c r="I59" s="131"/>
      <c r="J59" s="131"/>
      <c r="K59" s="130"/>
      <c r="L59" s="130"/>
      <c r="M59" s="130"/>
      <c r="N59" s="130"/>
      <c r="O59" s="129"/>
      <c r="P59" s="129"/>
      <c r="Q59" s="132" t="str">
        <f>IF(C59="","",'הגבלה לסכום מבוקש'!D45)</f>
        <v/>
      </c>
      <c r="R59" s="132" t="str">
        <f>סיכום!E45</f>
        <v/>
      </c>
      <c r="S59" s="133" t="str">
        <f t="shared" si="2"/>
        <v/>
      </c>
      <c r="T59" s="132"/>
      <c r="U59" s="134"/>
      <c r="V59" s="132"/>
      <c r="W59" s="134"/>
    </row>
    <row r="60" spans="2:23" hidden="1">
      <c r="B60" s="168" t="str">
        <f t="shared" si="1"/>
        <v/>
      </c>
      <c r="C60" s="169" t="str">
        <f>+IF('תנאי סף'!D60="","",'תנאי סף'!D60)</f>
        <v/>
      </c>
      <c r="D60" s="129"/>
      <c r="E60" s="129"/>
      <c r="F60" s="129"/>
      <c r="G60" s="129"/>
      <c r="H60" s="130"/>
      <c r="I60" s="131"/>
      <c r="J60" s="131"/>
      <c r="K60" s="130"/>
      <c r="L60" s="130"/>
      <c r="M60" s="130"/>
      <c r="N60" s="130"/>
      <c r="O60" s="129"/>
      <c r="P60" s="129"/>
      <c r="Q60" s="132" t="str">
        <f>IF(C60="","",'הגבלה לסכום מבוקש'!D46)</f>
        <v/>
      </c>
      <c r="R60" s="132" t="str">
        <f>סיכום!E46</f>
        <v/>
      </c>
      <c r="S60" s="133" t="str">
        <f t="shared" si="2"/>
        <v/>
      </c>
      <c r="T60" s="132"/>
      <c r="U60" s="134"/>
      <c r="V60" s="132"/>
      <c r="W60" s="134"/>
    </row>
    <row r="61" spans="2:23" hidden="1">
      <c r="B61" s="168" t="str">
        <f t="shared" si="1"/>
        <v/>
      </c>
      <c r="C61" s="169" t="str">
        <f>+IF('תנאי סף'!D61="","",'תנאי סף'!D61)</f>
        <v/>
      </c>
      <c r="D61" s="129"/>
      <c r="E61" s="129"/>
      <c r="F61" s="129"/>
      <c r="G61" s="129"/>
      <c r="H61" s="130"/>
      <c r="I61" s="131"/>
      <c r="J61" s="131"/>
      <c r="K61" s="130"/>
      <c r="L61" s="130"/>
      <c r="M61" s="130"/>
      <c r="N61" s="130"/>
      <c r="O61" s="129"/>
      <c r="P61" s="129"/>
      <c r="Q61" s="132" t="str">
        <f>IF(C61="","",'הגבלה לסכום מבוקש'!D47)</f>
        <v/>
      </c>
      <c r="R61" s="132" t="str">
        <f>סיכום!E47</f>
        <v/>
      </c>
      <c r="S61" s="133" t="str">
        <f t="shared" si="2"/>
        <v/>
      </c>
      <c r="T61" s="132"/>
      <c r="U61" s="134"/>
      <c r="V61" s="132"/>
      <c r="W61" s="134"/>
    </row>
    <row r="62" spans="2:23" hidden="1">
      <c r="B62" s="168" t="str">
        <f t="shared" si="1"/>
        <v/>
      </c>
      <c r="C62" s="169" t="str">
        <f>+IF('תנאי סף'!D62="","",'תנאי סף'!D62)</f>
        <v/>
      </c>
      <c r="D62" s="129"/>
      <c r="E62" s="129"/>
      <c r="F62" s="129"/>
      <c r="G62" s="129"/>
      <c r="H62" s="130"/>
      <c r="I62" s="131"/>
      <c r="J62" s="131"/>
      <c r="K62" s="130"/>
      <c r="L62" s="130"/>
      <c r="M62" s="130"/>
      <c r="N62" s="130"/>
      <c r="O62" s="129"/>
      <c r="P62" s="129"/>
      <c r="Q62" s="132" t="str">
        <f>IF(C62="","",'הגבלה לסכום מבוקש'!D48)</f>
        <v/>
      </c>
      <c r="R62" s="132" t="str">
        <f>סיכום!E48</f>
        <v/>
      </c>
      <c r="S62" s="133" t="str">
        <f t="shared" si="2"/>
        <v/>
      </c>
      <c r="T62" s="132"/>
      <c r="U62" s="134"/>
      <c r="V62" s="132"/>
      <c r="W62" s="134"/>
    </row>
    <row r="63" spans="2:23" hidden="1">
      <c r="B63" s="168" t="str">
        <f t="shared" si="1"/>
        <v/>
      </c>
      <c r="C63" s="169" t="str">
        <f>+IF('תנאי סף'!D63="","",'תנאי סף'!D63)</f>
        <v/>
      </c>
      <c r="D63" s="129"/>
      <c r="E63" s="129"/>
      <c r="F63" s="129"/>
      <c r="G63" s="129"/>
      <c r="H63" s="130"/>
      <c r="I63" s="131"/>
      <c r="J63" s="131"/>
      <c r="K63" s="130"/>
      <c r="L63" s="130"/>
      <c r="M63" s="130"/>
      <c r="N63" s="130"/>
      <c r="O63" s="129"/>
      <c r="P63" s="129"/>
      <c r="Q63" s="132" t="str">
        <f>IF(C63="","",'הגבלה לסכום מבוקש'!D49)</f>
        <v/>
      </c>
      <c r="R63" s="132" t="str">
        <f>סיכום!E49</f>
        <v/>
      </c>
      <c r="S63" s="133" t="str">
        <f t="shared" si="2"/>
        <v/>
      </c>
      <c r="T63" s="132"/>
      <c r="U63" s="134"/>
      <c r="V63" s="132"/>
      <c r="W63" s="134"/>
    </row>
    <row r="64" spans="2:23" hidden="1">
      <c r="B64" s="168" t="str">
        <f t="shared" si="1"/>
        <v/>
      </c>
      <c r="C64" s="169" t="str">
        <f>+IF('תנאי סף'!D64="","",'תנאי סף'!D64)</f>
        <v/>
      </c>
      <c r="D64" s="129"/>
      <c r="E64" s="129"/>
      <c r="F64" s="129"/>
      <c r="G64" s="129"/>
      <c r="H64" s="130"/>
      <c r="I64" s="131"/>
      <c r="J64" s="131"/>
      <c r="K64" s="130"/>
      <c r="L64" s="130"/>
      <c r="M64" s="130"/>
      <c r="N64" s="130"/>
      <c r="O64" s="129"/>
      <c r="P64" s="129"/>
      <c r="Q64" s="132" t="str">
        <f>IF(C64="","",'הגבלה לסכום מבוקש'!D50)</f>
        <v/>
      </c>
      <c r="R64" s="132" t="str">
        <f>סיכום!E50</f>
        <v/>
      </c>
      <c r="S64" s="133" t="str">
        <f t="shared" si="2"/>
        <v/>
      </c>
      <c r="T64" s="132"/>
      <c r="U64" s="134"/>
      <c r="V64" s="132"/>
      <c r="W64" s="134"/>
    </row>
    <row r="65" spans="2:23" hidden="1">
      <c r="B65" s="168" t="str">
        <f t="shared" si="1"/>
        <v/>
      </c>
      <c r="C65" s="169" t="str">
        <f>+IF('תנאי סף'!D65="","",'תנאי סף'!D65)</f>
        <v/>
      </c>
      <c r="D65" s="129"/>
      <c r="E65" s="129"/>
      <c r="F65" s="129"/>
      <c r="G65" s="129"/>
      <c r="H65" s="130"/>
      <c r="I65" s="131"/>
      <c r="J65" s="131"/>
      <c r="K65" s="130"/>
      <c r="L65" s="130"/>
      <c r="M65" s="130"/>
      <c r="N65" s="130"/>
      <c r="O65" s="129"/>
      <c r="P65" s="129"/>
      <c r="Q65" s="132" t="str">
        <f>IF(C65="","",'הגבלה לסכום מבוקש'!D51)</f>
        <v/>
      </c>
      <c r="R65" s="132" t="str">
        <f>סיכום!E51</f>
        <v/>
      </c>
      <c r="S65" s="133" t="str">
        <f t="shared" si="2"/>
        <v/>
      </c>
      <c r="T65" s="132"/>
      <c r="U65" s="134"/>
      <c r="V65" s="132"/>
      <c r="W65" s="134"/>
    </row>
    <row r="66" spans="2:23" hidden="1">
      <c r="B66" s="168" t="str">
        <f t="shared" si="1"/>
        <v/>
      </c>
      <c r="C66" s="169" t="str">
        <f>+IF('תנאי סף'!D66="","",'תנאי סף'!D66)</f>
        <v/>
      </c>
      <c r="D66" s="129"/>
      <c r="E66" s="129"/>
      <c r="F66" s="129"/>
      <c r="G66" s="129"/>
      <c r="H66" s="130"/>
      <c r="I66" s="131"/>
      <c r="J66" s="131"/>
      <c r="K66" s="130"/>
      <c r="L66" s="130"/>
      <c r="M66" s="130"/>
      <c r="N66" s="130"/>
      <c r="O66" s="129"/>
      <c r="P66" s="129"/>
      <c r="Q66" s="132" t="str">
        <f>IF(C66="","",'הגבלה לסכום מבוקש'!D52)</f>
        <v/>
      </c>
      <c r="R66" s="132" t="str">
        <f>סיכום!E52</f>
        <v/>
      </c>
      <c r="S66" s="133" t="str">
        <f t="shared" si="2"/>
        <v/>
      </c>
      <c r="T66" s="132"/>
      <c r="U66" s="134"/>
      <c r="V66" s="132"/>
      <c r="W66" s="134"/>
    </row>
    <row r="67" spans="2:23" hidden="1">
      <c r="B67" s="168" t="str">
        <f t="shared" si="1"/>
        <v/>
      </c>
      <c r="C67" s="169" t="str">
        <f>+IF('תנאי סף'!D67="","",'תנאי סף'!D67)</f>
        <v/>
      </c>
      <c r="D67" s="129"/>
      <c r="E67" s="129"/>
      <c r="F67" s="129"/>
      <c r="G67" s="129"/>
      <c r="H67" s="130"/>
      <c r="I67" s="131"/>
      <c r="J67" s="131"/>
      <c r="K67" s="130"/>
      <c r="L67" s="130"/>
      <c r="M67" s="130"/>
      <c r="N67" s="130"/>
      <c r="O67" s="129"/>
      <c r="P67" s="129"/>
      <c r="Q67" s="132" t="str">
        <f>IF(C67="","",'הגבלה לסכום מבוקש'!D53)</f>
        <v/>
      </c>
      <c r="R67" s="132" t="str">
        <f>סיכום!E53</f>
        <v/>
      </c>
      <c r="S67" s="133" t="str">
        <f t="shared" si="2"/>
        <v/>
      </c>
      <c r="T67" s="132"/>
      <c r="U67" s="134"/>
      <c r="V67" s="132"/>
      <c r="W67" s="134"/>
    </row>
    <row r="68" spans="2:23" hidden="1">
      <c r="B68" s="168" t="str">
        <f t="shared" si="1"/>
        <v/>
      </c>
      <c r="C68" s="169" t="str">
        <f>+IF('תנאי סף'!D68="","",'תנאי סף'!D68)</f>
        <v/>
      </c>
      <c r="D68" s="129"/>
      <c r="E68" s="129"/>
      <c r="F68" s="129"/>
      <c r="G68" s="129"/>
      <c r="H68" s="130"/>
      <c r="I68" s="131"/>
      <c r="J68" s="131"/>
      <c r="K68" s="130"/>
      <c r="L68" s="130"/>
      <c r="M68" s="130"/>
      <c r="N68" s="130"/>
      <c r="O68" s="129"/>
      <c r="P68" s="129"/>
      <c r="Q68" s="132" t="str">
        <f>IF(C68="","",'הגבלה לסכום מבוקש'!D54)</f>
        <v/>
      </c>
      <c r="R68" s="132" t="str">
        <f>סיכום!E54</f>
        <v/>
      </c>
      <c r="S68" s="133" t="str">
        <f t="shared" si="2"/>
        <v/>
      </c>
      <c r="T68" s="132"/>
      <c r="U68" s="134"/>
      <c r="V68" s="132"/>
      <c r="W68" s="134"/>
    </row>
    <row r="69" spans="2:23" hidden="1">
      <c r="B69" s="168" t="str">
        <f t="shared" si="1"/>
        <v/>
      </c>
      <c r="C69" s="169" t="str">
        <f>+IF('תנאי סף'!D69="","",'תנאי סף'!D69)</f>
        <v/>
      </c>
      <c r="D69" s="129"/>
      <c r="E69" s="129"/>
      <c r="F69" s="129"/>
      <c r="G69" s="129"/>
      <c r="H69" s="130"/>
      <c r="I69" s="131"/>
      <c r="J69" s="131"/>
      <c r="K69" s="130"/>
      <c r="L69" s="130"/>
      <c r="M69" s="130"/>
      <c r="N69" s="130"/>
      <c r="O69" s="129"/>
      <c r="P69" s="129"/>
      <c r="Q69" s="132" t="str">
        <f>IF(C69="","",'הגבלה לסכום מבוקש'!D55)</f>
        <v/>
      </c>
      <c r="R69" s="132" t="str">
        <f>סיכום!E55</f>
        <v/>
      </c>
      <c r="S69" s="133" t="str">
        <f t="shared" si="2"/>
        <v/>
      </c>
      <c r="T69" s="132"/>
      <c r="U69" s="134"/>
      <c r="V69" s="132"/>
      <c r="W69" s="134"/>
    </row>
    <row r="70" spans="2:23" hidden="1">
      <c r="B70" s="168" t="str">
        <f t="shared" si="1"/>
        <v/>
      </c>
      <c r="C70" s="169" t="str">
        <f>+IF('תנאי סף'!D70="","",'תנאי סף'!D70)</f>
        <v/>
      </c>
      <c r="D70" s="129"/>
      <c r="E70" s="129"/>
      <c r="F70" s="129"/>
      <c r="G70" s="129"/>
      <c r="H70" s="130"/>
      <c r="I70" s="131"/>
      <c r="J70" s="131"/>
      <c r="K70" s="130"/>
      <c r="L70" s="130"/>
      <c r="M70" s="130"/>
      <c r="N70" s="130"/>
      <c r="O70" s="129"/>
      <c r="P70" s="129"/>
      <c r="Q70" s="132" t="str">
        <f>IF(C70="","",'הגבלה לסכום מבוקש'!D56)</f>
        <v/>
      </c>
      <c r="R70" s="132" t="str">
        <f>סיכום!E56</f>
        <v/>
      </c>
      <c r="S70" s="133" t="str">
        <f t="shared" si="2"/>
        <v/>
      </c>
      <c r="T70" s="132"/>
      <c r="U70" s="134"/>
      <c r="V70" s="132"/>
      <c r="W70" s="134"/>
    </row>
    <row r="71" spans="2:23" hidden="1">
      <c r="B71" s="168" t="str">
        <f t="shared" si="1"/>
        <v/>
      </c>
      <c r="C71" s="169" t="str">
        <f>+IF('תנאי סף'!D71="","",'תנאי סף'!D71)</f>
        <v/>
      </c>
      <c r="D71" s="129"/>
      <c r="E71" s="129"/>
      <c r="F71" s="129"/>
      <c r="G71" s="129"/>
      <c r="H71" s="130"/>
      <c r="I71" s="131"/>
      <c r="J71" s="131"/>
      <c r="K71" s="130"/>
      <c r="L71" s="130"/>
      <c r="M71" s="130"/>
      <c r="N71" s="130"/>
      <c r="O71" s="129"/>
      <c r="P71" s="129"/>
      <c r="Q71" s="132" t="str">
        <f>IF(C71="","",'הגבלה לסכום מבוקש'!D57)</f>
        <v/>
      </c>
      <c r="R71" s="132" t="str">
        <f>סיכום!E57</f>
        <v/>
      </c>
      <c r="S71" s="133" t="str">
        <f t="shared" si="2"/>
        <v/>
      </c>
      <c r="T71" s="132"/>
      <c r="U71" s="134"/>
      <c r="V71" s="132"/>
      <c r="W71" s="134"/>
    </row>
    <row r="72" spans="2:23" hidden="1">
      <c r="B72" s="168" t="str">
        <f t="shared" si="1"/>
        <v/>
      </c>
      <c r="C72" s="169" t="str">
        <f>+IF('תנאי סף'!D72="","",'תנאי סף'!D72)</f>
        <v/>
      </c>
      <c r="D72" s="129"/>
      <c r="E72" s="129"/>
      <c r="F72" s="129"/>
      <c r="G72" s="129"/>
      <c r="H72" s="130"/>
      <c r="I72" s="131"/>
      <c r="J72" s="131"/>
      <c r="K72" s="130"/>
      <c r="L72" s="130"/>
      <c r="M72" s="130"/>
      <c r="N72" s="130"/>
      <c r="O72" s="129"/>
      <c r="P72" s="129"/>
      <c r="Q72" s="132" t="str">
        <f>IF(C72="","",'הגבלה לסכום מבוקש'!D58)</f>
        <v/>
      </c>
      <c r="R72" s="132" t="str">
        <f>סיכום!E58</f>
        <v/>
      </c>
      <c r="S72" s="133" t="str">
        <f t="shared" si="2"/>
        <v/>
      </c>
      <c r="T72" s="132"/>
      <c r="U72" s="134"/>
      <c r="V72" s="132"/>
      <c r="W72" s="134"/>
    </row>
    <row r="73" spans="2:23" hidden="1">
      <c r="B73" s="168" t="str">
        <f t="shared" si="1"/>
        <v/>
      </c>
      <c r="C73" s="169" t="str">
        <f>+IF('תנאי סף'!D73="","",'תנאי סף'!D73)</f>
        <v/>
      </c>
      <c r="D73" s="129"/>
      <c r="E73" s="129"/>
      <c r="F73" s="129"/>
      <c r="G73" s="129"/>
      <c r="H73" s="130"/>
      <c r="I73" s="131"/>
      <c r="J73" s="131"/>
      <c r="K73" s="130"/>
      <c r="L73" s="130"/>
      <c r="M73" s="130"/>
      <c r="N73" s="130"/>
      <c r="O73" s="129"/>
      <c r="P73" s="129"/>
      <c r="Q73" s="132" t="str">
        <f>IF(C73="","",'הגבלה לסכום מבוקש'!D59)</f>
        <v/>
      </c>
      <c r="R73" s="132" t="str">
        <f>סיכום!E59</f>
        <v/>
      </c>
      <c r="S73" s="133" t="str">
        <f t="shared" si="2"/>
        <v/>
      </c>
      <c r="T73" s="132"/>
      <c r="U73" s="134"/>
      <c r="V73" s="132"/>
      <c r="W73" s="134"/>
    </row>
    <row r="74" spans="2:23" hidden="1">
      <c r="B74" s="168" t="str">
        <f t="shared" si="1"/>
        <v/>
      </c>
      <c r="C74" s="169" t="str">
        <f>+IF('תנאי סף'!D74="","",'תנאי סף'!D74)</f>
        <v/>
      </c>
      <c r="D74" s="129"/>
      <c r="E74" s="129"/>
      <c r="F74" s="129"/>
      <c r="G74" s="129"/>
      <c r="H74" s="130"/>
      <c r="I74" s="131"/>
      <c r="J74" s="131"/>
      <c r="K74" s="130"/>
      <c r="L74" s="130"/>
      <c r="M74" s="130"/>
      <c r="N74" s="130"/>
      <c r="O74" s="129"/>
      <c r="P74" s="129"/>
      <c r="Q74" s="132" t="str">
        <f>IF(C74="","",'הגבלה לסכום מבוקש'!D60)</f>
        <v/>
      </c>
      <c r="R74" s="132" t="str">
        <f>סיכום!E60</f>
        <v/>
      </c>
      <c r="S74" s="133" t="str">
        <f t="shared" si="2"/>
        <v/>
      </c>
      <c r="T74" s="132"/>
      <c r="U74" s="134"/>
      <c r="V74" s="132"/>
      <c r="W74" s="134"/>
    </row>
    <row r="75" spans="2:23" hidden="1">
      <c r="B75" s="168" t="str">
        <f t="shared" si="1"/>
        <v/>
      </c>
      <c r="C75" s="169" t="str">
        <f>+IF('תנאי סף'!D75="","",'תנאי סף'!D75)</f>
        <v/>
      </c>
      <c r="D75" s="129"/>
      <c r="E75" s="129"/>
      <c r="F75" s="129"/>
      <c r="G75" s="129"/>
      <c r="H75" s="130"/>
      <c r="I75" s="131"/>
      <c r="J75" s="131"/>
      <c r="K75" s="130"/>
      <c r="L75" s="130"/>
      <c r="M75" s="130"/>
      <c r="N75" s="130"/>
      <c r="O75" s="129"/>
      <c r="P75" s="129"/>
      <c r="Q75" s="132" t="str">
        <f>IF(C75="","",'הגבלה לסכום מבוקש'!D61)</f>
        <v/>
      </c>
      <c r="R75" s="132" t="str">
        <f>סיכום!E61</f>
        <v/>
      </c>
      <c r="S75" s="133" t="str">
        <f t="shared" si="2"/>
        <v/>
      </c>
      <c r="T75" s="132"/>
      <c r="U75" s="134"/>
      <c r="V75" s="132"/>
      <c r="W75" s="134"/>
    </row>
    <row r="76" spans="2:23" hidden="1">
      <c r="B76" s="168" t="str">
        <f t="shared" si="1"/>
        <v/>
      </c>
      <c r="C76" s="169" t="str">
        <f>+IF('תנאי סף'!D76="","",'תנאי סף'!D76)</f>
        <v/>
      </c>
      <c r="D76" s="129"/>
      <c r="E76" s="129"/>
      <c r="F76" s="129"/>
      <c r="G76" s="129"/>
      <c r="H76" s="130"/>
      <c r="I76" s="131"/>
      <c r="J76" s="131"/>
      <c r="K76" s="130"/>
      <c r="L76" s="130"/>
      <c r="M76" s="130"/>
      <c r="N76" s="130"/>
      <c r="O76" s="129"/>
      <c r="P76" s="129"/>
      <c r="Q76" s="132" t="str">
        <f>IF(C76="","",'הגבלה לסכום מבוקש'!D62)</f>
        <v/>
      </c>
      <c r="R76" s="132" t="str">
        <f>סיכום!E62</f>
        <v/>
      </c>
      <c r="S76" s="133" t="str">
        <f t="shared" si="2"/>
        <v/>
      </c>
      <c r="T76" s="132"/>
      <c r="U76" s="134"/>
      <c r="V76" s="132"/>
      <c r="W76" s="134"/>
    </row>
    <row r="77" spans="2:23" hidden="1">
      <c r="B77" s="168" t="str">
        <f t="shared" si="1"/>
        <v/>
      </c>
      <c r="C77" s="169" t="str">
        <f>+IF('תנאי סף'!D77="","",'תנאי סף'!D77)</f>
        <v/>
      </c>
      <c r="D77" s="129"/>
      <c r="E77" s="129"/>
      <c r="F77" s="129"/>
      <c r="G77" s="129"/>
      <c r="H77" s="130"/>
      <c r="I77" s="131"/>
      <c r="J77" s="131"/>
      <c r="K77" s="130"/>
      <c r="L77" s="130"/>
      <c r="M77" s="130"/>
      <c r="N77" s="130"/>
      <c r="O77" s="129"/>
      <c r="P77" s="129"/>
      <c r="Q77" s="132" t="str">
        <f>IF(C77="","",'הגבלה לסכום מבוקש'!D63)</f>
        <v/>
      </c>
      <c r="R77" s="132" t="str">
        <f>סיכום!E63</f>
        <v/>
      </c>
      <c r="S77" s="133" t="str">
        <f t="shared" si="2"/>
        <v/>
      </c>
      <c r="T77" s="132"/>
      <c r="U77" s="134"/>
      <c r="V77" s="132"/>
      <c r="W77" s="134"/>
    </row>
    <row r="78" spans="2:23" hidden="1">
      <c r="B78" s="168" t="str">
        <f t="shared" si="1"/>
        <v/>
      </c>
      <c r="C78" s="169" t="str">
        <f>+IF('תנאי סף'!D78="","",'תנאי סף'!D78)</f>
        <v/>
      </c>
      <c r="D78" s="129"/>
      <c r="E78" s="129"/>
      <c r="F78" s="129"/>
      <c r="G78" s="129"/>
      <c r="H78" s="130"/>
      <c r="I78" s="131"/>
      <c r="J78" s="131"/>
      <c r="K78" s="130"/>
      <c r="L78" s="130"/>
      <c r="M78" s="130"/>
      <c r="N78" s="130"/>
      <c r="O78" s="129"/>
      <c r="P78" s="129"/>
      <c r="Q78" s="132" t="str">
        <f>IF(C78="","",'הגבלה לסכום מבוקש'!D64)</f>
        <v/>
      </c>
      <c r="R78" s="132" t="str">
        <f>סיכום!E64</f>
        <v/>
      </c>
      <c r="S78" s="133" t="str">
        <f t="shared" si="2"/>
        <v/>
      </c>
      <c r="T78" s="132"/>
      <c r="U78" s="134"/>
      <c r="V78" s="132"/>
      <c r="W78" s="134"/>
    </row>
    <row r="79" spans="2:23" hidden="1">
      <c r="B79" s="168" t="str">
        <f t="shared" si="1"/>
        <v/>
      </c>
      <c r="C79" s="169" t="str">
        <f>+IF('תנאי סף'!D79="","",'תנאי סף'!D79)</f>
        <v/>
      </c>
      <c r="D79" s="129"/>
      <c r="E79" s="129"/>
      <c r="F79" s="129"/>
      <c r="G79" s="129"/>
      <c r="H79" s="130"/>
      <c r="I79" s="131"/>
      <c r="J79" s="131"/>
      <c r="K79" s="130"/>
      <c r="L79" s="130"/>
      <c r="M79" s="130"/>
      <c r="N79" s="130"/>
      <c r="O79" s="129"/>
      <c r="P79" s="129"/>
      <c r="Q79" s="132" t="str">
        <f>IF(C79="","",'הגבלה לסכום מבוקש'!D65)</f>
        <v/>
      </c>
      <c r="R79" s="132" t="str">
        <f>סיכום!E65</f>
        <v/>
      </c>
      <c r="S79" s="133" t="str">
        <f t="shared" si="2"/>
        <v/>
      </c>
      <c r="T79" s="132"/>
      <c r="U79" s="134"/>
      <c r="V79" s="132"/>
      <c r="W79" s="134"/>
    </row>
    <row r="80" spans="2:23" hidden="1">
      <c r="B80" s="168" t="str">
        <f t="shared" si="1"/>
        <v/>
      </c>
      <c r="C80" s="169" t="str">
        <f>+IF('תנאי סף'!D80="","",'תנאי סף'!D80)</f>
        <v/>
      </c>
      <c r="D80" s="129"/>
      <c r="E80" s="129"/>
      <c r="F80" s="129"/>
      <c r="G80" s="129"/>
      <c r="H80" s="130"/>
      <c r="I80" s="131"/>
      <c r="J80" s="131"/>
      <c r="K80" s="130"/>
      <c r="L80" s="130"/>
      <c r="M80" s="130"/>
      <c r="N80" s="130"/>
      <c r="O80" s="129"/>
      <c r="P80" s="129"/>
      <c r="Q80" s="132" t="str">
        <f>IF(C80="","",'הגבלה לסכום מבוקש'!D66)</f>
        <v/>
      </c>
      <c r="R80" s="132" t="str">
        <f>סיכום!E66</f>
        <v/>
      </c>
      <c r="S80" s="133" t="str">
        <f t="shared" si="2"/>
        <v/>
      </c>
      <c r="T80" s="132"/>
      <c r="U80" s="134"/>
      <c r="V80" s="132"/>
      <c r="W80" s="134"/>
    </row>
    <row r="81" spans="2:23" hidden="1">
      <c r="B81" s="168" t="str">
        <f t="shared" si="1"/>
        <v/>
      </c>
      <c r="C81" s="169" t="str">
        <f>+IF('תנאי סף'!D81="","",'תנאי סף'!D81)</f>
        <v/>
      </c>
      <c r="D81" s="129"/>
      <c r="E81" s="129"/>
      <c r="F81" s="129"/>
      <c r="G81" s="129"/>
      <c r="H81" s="130"/>
      <c r="I81" s="131"/>
      <c r="J81" s="131"/>
      <c r="K81" s="130"/>
      <c r="L81" s="130"/>
      <c r="M81" s="130"/>
      <c r="N81" s="130"/>
      <c r="O81" s="129"/>
      <c r="P81" s="129"/>
      <c r="Q81" s="132" t="str">
        <f>IF(C81="","",'הגבלה לסכום מבוקש'!D67)</f>
        <v/>
      </c>
      <c r="R81" s="132" t="str">
        <f>סיכום!E67</f>
        <v/>
      </c>
      <c r="S81" s="133" t="str">
        <f t="shared" si="2"/>
        <v/>
      </c>
      <c r="T81" s="132"/>
      <c r="U81" s="134"/>
      <c r="V81" s="132"/>
      <c r="W81" s="134"/>
    </row>
    <row r="82" spans="2:23" hidden="1">
      <c r="B82" s="168" t="str">
        <f t="shared" si="1"/>
        <v/>
      </c>
      <c r="C82" s="169" t="str">
        <f>+IF('תנאי סף'!D82="","",'תנאי סף'!D82)</f>
        <v/>
      </c>
      <c r="D82" s="129"/>
      <c r="E82" s="129"/>
      <c r="F82" s="129"/>
      <c r="G82" s="129"/>
      <c r="H82" s="130"/>
      <c r="I82" s="131"/>
      <c r="J82" s="131"/>
      <c r="K82" s="130"/>
      <c r="L82" s="130"/>
      <c r="M82" s="130"/>
      <c r="N82" s="130"/>
      <c r="O82" s="129"/>
      <c r="P82" s="129"/>
      <c r="Q82" s="132" t="str">
        <f>IF(C82="","",'הגבלה לסכום מבוקש'!D68)</f>
        <v/>
      </c>
      <c r="R82" s="132" t="str">
        <f>סיכום!E68</f>
        <v/>
      </c>
      <c r="S82" s="133" t="str">
        <f t="shared" si="2"/>
        <v/>
      </c>
      <c r="T82" s="132"/>
      <c r="U82" s="134"/>
      <c r="V82" s="132"/>
      <c r="W82" s="134"/>
    </row>
    <row r="83" spans="2:23" hidden="1">
      <c r="B83" s="168" t="str">
        <f t="shared" si="1"/>
        <v/>
      </c>
      <c r="C83" s="169" t="str">
        <f>+IF('תנאי סף'!D83="","",'תנאי סף'!D83)</f>
        <v/>
      </c>
      <c r="D83" s="129"/>
      <c r="E83" s="129"/>
      <c r="F83" s="129"/>
      <c r="G83" s="129"/>
      <c r="H83" s="130"/>
      <c r="I83" s="131"/>
      <c r="J83" s="131"/>
      <c r="K83" s="130"/>
      <c r="L83" s="130"/>
      <c r="M83" s="130"/>
      <c r="N83" s="130"/>
      <c r="O83" s="129"/>
      <c r="P83" s="129"/>
      <c r="Q83" s="132" t="str">
        <f>IF(C83="","",'הגבלה לסכום מבוקש'!D69)</f>
        <v/>
      </c>
      <c r="R83" s="132" t="str">
        <f>סיכום!E69</f>
        <v/>
      </c>
      <c r="S83" s="133" t="str">
        <f t="shared" si="2"/>
        <v/>
      </c>
      <c r="T83" s="132"/>
      <c r="U83" s="134"/>
      <c r="V83" s="132"/>
      <c r="W83" s="134"/>
    </row>
    <row r="84" spans="2:23" hidden="1">
      <c r="B84" s="168" t="str">
        <f t="shared" si="1"/>
        <v/>
      </c>
      <c r="C84" s="169" t="str">
        <f>+IF('תנאי סף'!D84="","",'תנאי סף'!D84)</f>
        <v/>
      </c>
      <c r="D84" s="129"/>
      <c r="E84" s="129"/>
      <c r="F84" s="129"/>
      <c r="G84" s="129"/>
      <c r="H84" s="130"/>
      <c r="I84" s="131"/>
      <c r="J84" s="131"/>
      <c r="K84" s="130"/>
      <c r="L84" s="130"/>
      <c r="M84" s="130"/>
      <c r="N84" s="130"/>
      <c r="O84" s="129"/>
      <c r="P84" s="129"/>
      <c r="Q84" s="132" t="str">
        <f>IF(C84="","",'הגבלה לסכום מבוקש'!D70)</f>
        <v/>
      </c>
      <c r="R84" s="132" t="str">
        <f>סיכום!E70</f>
        <v/>
      </c>
      <c r="S84" s="133" t="str">
        <f t="shared" si="2"/>
        <v/>
      </c>
      <c r="T84" s="132"/>
      <c r="U84" s="134"/>
      <c r="V84" s="132"/>
      <c r="W84" s="134"/>
    </row>
    <row r="85" spans="2:23" hidden="1">
      <c r="B85" s="168" t="str">
        <f t="shared" si="1"/>
        <v/>
      </c>
      <c r="C85" s="169" t="str">
        <f>+IF('תנאי סף'!D85="","",'תנאי סף'!D85)</f>
        <v/>
      </c>
      <c r="D85" s="129"/>
      <c r="E85" s="129"/>
      <c r="F85" s="129"/>
      <c r="G85" s="129"/>
      <c r="H85" s="130"/>
      <c r="I85" s="131"/>
      <c r="J85" s="131"/>
      <c r="K85" s="130"/>
      <c r="L85" s="130"/>
      <c r="M85" s="130"/>
      <c r="N85" s="130"/>
      <c r="O85" s="129"/>
      <c r="P85" s="129"/>
      <c r="Q85" s="132" t="str">
        <f>IF(C85="","",'הגבלה לסכום מבוקש'!D71)</f>
        <v/>
      </c>
      <c r="R85" s="132" t="str">
        <f>סיכום!E71</f>
        <v/>
      </c>
      <c r="S85" s="133" t="str">
        <f t="shared" si="2"/>
        <v/>
      </c>
      <c r="T85" s="132"/>
      <c r="U85" s="134"/>
      <c r="V85" s="132"/>
      <c r="W85" s="134"/>
    </row>
    <row r="86" spans="2:23" hidden="1">
      <c r="B86" s="168" t="str">
        <f t="shared" si="1"/>
        <v/>
      </c>
      <c r="C86" s="169" t="str">
        <f>+IF('תנאי סף'!D86="","",'תנאי סף'!D86)</f>
        <v/>
      </c>
      <c r="D86" s="129"/>
      <c r="E86" s="129"/>
      <c r="F86" s="129"/>
      <c r="G86" s="129"/>
      <c r="H86" s="130"/>
      <c r="I86" s="131"/>
      <c r="J86" s="131"/>
      <c r="K86" s="130"/>
      <c r="L86" s="130"/>
      <c r="M86" s="130"/>
      <c r="N86" s="130"/>
      <c r="O86" s="129"/>
      <c r="P86" s="129"/>
      <c r="Q86" s="132" t="str">
        <f>IF(C86="","",'הגבלה לסכום מבוקש'!D72)</f>
        <v/>
      </c>
      <c r="R86" s="132" t="str">
        <f>סיכום!E72</f>
        <v/>
      </c>
      <c r="S86" s="133" t="str">
        <f t="shared" si="2"/>
        <v/>
      </c>
      <c r="T86" s="132"/>
      <c r="U86" s="134"/>
      <c r="V86" s="132"/>
      <c r="W86" s="134"/>
    </row>
    <row r="87" spans="2:23" hidden="1">
      <c r="B87" s="168" t="str">
        <f t="shared" si="1"/>
        <v/>
      </c>
      <c r="C87" s="169" t="str">
        <f>+IF('תנאי סף'!D87="","",'תנאי סף'!D87)</f>
        <v/>
      </c>
      <c r="D87" s="129"/>
      <c r="E87" s="129"/>
      <c r="F87" s="129"/>
      <c r="G87" s="129"/>
      <c r="H87" s="130"/>
      <c r="I87" s="131"/>
      <c r="J87" s="131"/>
      <c r="K87" s="130"/>
      <c r="L87" s="130"/>
      <c r="M87" s="130"/>
      <c r="N87" s="130"/>
      <c r="O87" s="129"/>
      <c r="P87" s="129"/>
      <c r="Q87" s="132" t="str">
        <f>IF(C87="","",'הגבלה לסכום מבוקש'!D73)</f>
        <v/>
      </c>
      <c r="R87" s="132" t="str">
        <f>סיכום!E73</f>
        <v/>
      </c>
      <c r="S87" s="133" t="str">
        <f t="shared" si="2"/>
        <v/>
      </c>
      <c r="T87" s="132"/>
      <c r="U87" s="134"/>
      <c r="V87" s="132"/>
      <c r="W87" s="134"/>
    </row>
    <row r="88" spans="2:23" hidden="1">
      <c r="B88" s="168" t="str">
        <f t="shared" si="1"/>
        <v/>
      </c>
      <c r="C88" s="169" t="str">
        <f>+IF('תנאי סף'!D88="","",'תנאי סף'!D88)</f>
        <v/>
      </c>
      <c r="D88" s="129"/>
      <c r="E88" s="129"/>
      <c r="F88" s="129"/>
      <c r="G88" s="129"/>
      <c r="H88" s="130"/>
      <c r="I88" s="131"/>
      <c r="J88" s="131"/>
      <c r="K88" s="130"/>
      <c r="L88" s="130"/>
      <c r="M88" s="130"/>
      <c r="N88" s="130"/>
      <c r="O88" s="129"/>
      <c r="P88" s="129"/>
      <c r="Q88" s="132" t="str">
        <f>IF(C88="","",'הגבלה לסכום מבוקש'!D74)</f>
        <v/>
      </c>
      <c r="R88" s="132" t="str">
        <f>סיכום!E74</f>
        <v/>
      </c>
      <c r="S88" s="133" t="str">
        <f t="shared" si="2"/>
        <v/>
      </c>
      <c r="T88" s="132"/>
      <c r="U88" s="134"/>
      <c r="V88" s="132"/>
      <c r="W88" s="134"/>
    </row>
    <row r="89" spans="2:23" hidden="1">
      <c r="B89" s="168" t="str">
        <f t="shared" si="1"/>
        <v/>
      </c>
      <c r="C89" s="169" t="str">
        <f>+IF('תנאי סף'!D89="","",'תנאי סף'!D89)</f>
        <v/>
      </c>
      <c r="D89" s="129"/>
      <c r="E89" s="129"/>
      <c r="F89" s="129"/>
      <c r="G89" s="129"/>
      <c r="H89" s="130"/>
      <c r="I89" s="131"/>
      <c r="J89" s="131"/>
      <c r="K89" s="130"/>
      <c r="L89" s="130"/>
      <c r="M89" s="130"/>
      <c r="N89" s="130"/>
      <c r="O89" s="129"/>
      <c r="P89" s="129"/>
      <c r="Q89" s="132" t="str">
        <f>IF(C89="","",'הגבלה לסכום מבוקש'!D75)</f>
        <v/>
      </c>
      <c r="R89" s="132" t="str">
        <f>סיכום!E75</f>
        <v/>
      </c>
      <c r="S89" s="133" t="str">
        <f t="shared" si="2"/>
        <v/>
      </c>
      <c r="T89" s="132"/>
      <c r="U89" s="134"/>
      <c r="V89" s="132"/>
      <c r="W89" s="134"/>
    </row>
    <row r="90" spans="2:23" ht="16" hidden="1" thickBot="1">
      <c r="B90" s="168" t="str">
        <f t="shared" si="1"/>
        <v/>
      </c>
      <c r="C90" s="169" t="str">
        <f>+IF('תנאי סף'!D90="","",'תנאי סף'!D90)</f>
        <v/>
      </c>
      <c r="D90" s="129"/>
      <c r="E90" s="129"/>
      <c r="F90" s="129"/>
      <c r="G90" s="129"/>
      <c r="H90" s="130"/>
      <c r="I90" s="131"/>
      <c r="J90" s="131"/>
      <c r="K90" s="130"/>
      <c r="L90" s="130"/>
      <c r="M90" s="130"/>
      <c r="N90" s="130"/>
      <c r="O90" s="129"/>
      <c r="P90" s="129"/>
      <c r="Q90" s="132" t="str">
        <f>IF(C90="","",'הגבלה לסכום מבוקש'!D76)</f>
        <v/>
      </c>
      <c r="R90" s="132" t="str">
        <f>סיכום!E76</f>
        <v/>
      </c>
      <c r="S90" s="133" t="str">
        <f t="shared" si="2"/>
        <v/>
      </c>
      <c r="T90" s="132"/>
      <c r="U90" s="134"/>
      <c r="V90" s="132"/>
      <c r="W90" s="134"/>
    </row>
    <row r="91" spans="2:23" ht="19" thickTop="1" thickBot="1">
      <c r="B91" s="230" t="s">
        <v>147</v>
      </c>
      <c r="C91" s="231"/>
      <c r="D91" s="136"/>
      <c r="E91" s="136"/>
      <c r="F91" s="136"/>
      <c r="G91" s="136"/>
      <c r="H91" s="137"/>
      <c r="I91" s="138">
        <f>SUM(I31:I90)</f>
        <v>6500000</v>
      </c>
      <c r="J91" s="138">
        <f>SUM(J31:J90)</f>
        <v>6500000</v>
      </c>
      <c r="Q91" s="138">
        <f>SUM(Q31:Q90)</f>
        <v>8006743</v>
      </c>
      <c r="R91" s="138">
        <f>SUM(R31:R90)</f>
        <v>6500000</v>
      </c>
      <c r="S91" s="138"/>
      <c r="T91" s="138">
        <f>SUM(T31:T90)</f>
        <v>0</v>
      </c>
      <c r="U91" s="138">
        <f>SUM(U31:U90)</f>
        <v>0</v>
      </c>
      <c r="V91" s="138">
        <f>SUM(V31:V90)</f>
        <v>0</v>
      </c>
      <c r="W91" s="138">
        <f>SUM(W31:W90)</f>
        <v>0</v>
      </c>
    </row>
    <row r="92" spans="2:23" ht="16" thickTop="1">
      <c r="B92" s="139" t="s">
        <v>93</v>
      </c>
      <c r="C92" s="139" t="s">
        <v>93</v>
      </c>
      <c r="D92" s="139" t="s">
        <v>93</v>
      </c>
      <c r="E92" s="139" t="s">
        <v>93</v>
      </c>
      <c r="F92" s="139" t="s">
        <v>93</v>
      </c>
      <c r="G92" s="139" t="s">
        <v>93</v>
      </c>
      <c r="H92" s="139" t="s">
        <v>93</v>
      </c>
      <c r="I92" s="139" t="s">
        <v>93</v>
      </c>
      <c r="J92" s="139" t="s">
        <v>93</v>
      </c>
      <c r="K92" s="139" t="s">
        <v>93</v>
      </c>
      <c r="L92" s="139" t="s">
        <v>93</v>
      </c>
      <c r="M92" s="139" t="s">
        <v>93</v>
      </c>
      <c r="N92" s="139" t="s">
        <v>93</v>
      </c>
      <c r="O92" s="139" t="s">
        <v>93</v>
      </c>
      <c r="P92" s="139"/>
    </row>
  </sheetData>
  <sheetProtection algorithmName="SHA-512" hashValue="8biu6Xm3VuU/Q4nq3ma7TdzBb7XaGZZu//8fpnPe6TNvmRrUrmBplZv95leQdoBwd4xI1OpEc0rtFdnzLDpcAg==" saltValue="4cXtk5gr9I4DTw8mmoz96w==" spinCount="100000" sheet="1" scenarios="1" formatColumns="0" formatRows="0"/>
  <mergeCells count="16">
    <mergeCell ref="N29:N30"/>
    <mergeCell ref="O29:O30"/>
    <mergeCell ref="B91:C91"/>
    <mergeCell ref="P29:P30"/>
    <mergeCell ref="H29:H30"/>
    <mergeCell ref="I29:I30"/>
    <mergeCell ref="J29:J30"/>
    <mergeCell ref="K29:K30"/>
    <mergeCell ref="L29:L30"/>
    <mergeCell ref="M29:M30"/>
    <mergeCell ref="B29:B30"/>
    <mergeCell ref="C29:C30"/>
    <mergeCell ref="D29:D30"/>
    <mergeCell ref="E29:E30"/>
    <mergeCell ref="F29:F30"/>
    <mergeCell ref="G29:G30"/>
  </mergeCells>
  <conditionalFormatting sqref="B31:C90">
    <cfRule type="containsBlanks" dxfId="8" priority="16">
      <formula>LEN(TRIM(B31))=0</formula>
    </cfRule>
  </conditionalFormatting>
  <conditionalFormatting sqref="C1:C2">
    <cfRule type="containsBlanks" dxfId="7" priority="13">
      <formula>LEN(TRIM(C1))=0</formula>
    </cfRule>
  </conditionalFormatting>
  <conditionalFormatting sqref="D31:G31">
    <cfRule type="expression" dxfId="6" priority="1">
      <formula>IF($C31="",0,1)</formula>
    </cfRule>
  </conditionalFormatting>
  <conditionalFormatting sqref="D33:G34 D35:P90">
    <cfRule type="expression" dxfId="5" priority="15">
      <formula>IF($C33="",0,1)</formula>
    </cfRule>
  </conditionalFormatting>
  <conditionalFormatting sqref="D32:H32">
    <cfRule type="expression" dxfId="4" priority="10">
      <formula>IF($C32="",0,1)</formula>
    </cfRule>
  </conditionalFormatting>
  <conditionalFormatting sqref="H31:P34">
    <cfRule type="expression" dxfId="3" priority="2">
      <formula>IF($C31="",0,1)</formula>
    </cfRule>
  </conditionalFormatting>
  <conditionalFormatting sqref="Q31:W90">
    <cfRule type="containsBlanks" dxfId="2" priority="11">
      <formula>LEN(TRIM(Q31))=0</formula>
    </cfRule>
  </conditionalFormatting>
  <printOptions horizontalCentered="1"/>
  <pageMargins left="0.51181102362204722" right="0.51181102362204722" top="0.74803149606299213" bottom="0.74803149606299213" header="0.31496062992125984" footer="0.31496062992125984"/>
  <pageSetup paperSize="9" scale="25" orientation="portrait" horizontalDpi="1200" verticalDpi="1200" r:id="rId1"/>
  <headerFooter>
    <oddHeader>&amp;C&amp;"-,מודגש"&amp;Uמבחנים לתמיכה של משרד התרבות והספורט</oddHeader>
    <oddFooter>&amp;Lא. חפץ ושות'
יעוץ כלכלי&amp;C&amp;P</oddFooter>
  </headerFooter>
  <ignoredErrors>
    <ignoredError sqref="B31"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249977111117893"/>
  </sheetPr>
  <dimension ref="A1:BA92"/>
  <sheetViews>
    <sheetView rightToLeft="1" tabSelected="1" view="pageBreakPreview" topLeftCell="B1" zoomScale="80" zoomScaleNormal="70" zoomScaleSheetLayoutView="80" workbookViewId="0">
      <pane xSplit="2" ySplit="30" topLeftCell="K33" activePane="bottomRight" state="frozen"/>
      <selection activeCell="K33" sqref="K33"/>
      <selection pane="topRight" activeCell="K33" sqref="K33"/>
      <selection pane="bottomLeft" activeCell="K33" sqref="K33"/>
      <selection pane="bottomRight" activeCell="B35" sqref="A35:XFD40"/>
    </sheetView>
  </sheetViews>
  <sheetFormatPr defaultColWidth="9.1796875" defaultRowHeight="15.5"/>
  <cols>
    <col min="1" max="1" width="2.54296875" style="123" hidden="1" customWidth="1"/>
    <col min="2" max="2" width="8.81640625" style="123" customWidth="1"/>
    <col min="3" max="3" width="47.81640625" style="123" bestFit="1" customWidth="1"/>
    <col min="4" max="4" width="19.81640625" style="123" customWidth="1"/>
    <col min="5" max="5" width="46" style="123" bestFit="1" customWidth="1"/>
    <col min="6" max="6" width="18.81640625" style="123" customWidth="1"/>
    <col min="7" max="7" width="28" style="123" bestFit="1" customWidth="1"/>
    <col min="8" max="8" width="45.7265625" style="123" bestFit="1" customWidth="1"/>
    <col min="9" max="9" width="20.54296875" style="123" customWidth="1"/>
    <col min="10" max="10" width="20" style="123" hidden="1" customWidth="1"/>
    <col min="11" max="11" width="16.81640625" style="123" bestFit="1" customWidth="1"/>
    <col min="12" max="12" width="24.54296875" style="123" customWidth="1"/>
    <col min="13" max="13" width="20.81640625" style="123" hidden="1" customWidth="1"/>
    <col min="14" max="14" width="15" style="123" hidden="1" customWidth="1"/>
    <col min="15" max="15" width="15.1796875" style="123" hidden="1" customWidth="1"/>
    <col min="16" max="16" width="17.81640625" style="123" hidden="1" customWidth="1"/>
    <col min="17" max="17" width="22.7265625" style="123" hidden="1" customWidth="1"/>
    <col min="18" max="18" width="44.81640625" style="123" customWidth="1"/>
    <col min="19" max="19" width="14.54296875" style="123" hidden="1" customWidth="1"/>
    <col min="20" max="20" width="13.7265625" style="123" hidden="1" customWidth="1"/>
    <col min="21" max="21" width="14.453125" style="123" hidden="1" customWidth="1"/>
    <col min="22" max="22" width="31.81640625" style="123" customWidth="1"/>
    <col min="23" max="23" width="19.1796875" style="123" hidden="1" customWidth="1"/>
    <col min="24" max="51" width="9.1796875" style="123" customWidth="1"/>
    <col min="52" max="52" width="16.1796875" style="123" customWidth="1"/>
    <col min="53" max="53" width="11.453125" style="123" customWidth="1"/>
    <col min="54" max="16384" width="9.1796875" style="123"/>
  </cols>
  <sheetData>
    <row r="1" spans="2:3" ht="18">
      <c r="B1" s="121" t="s">
        <v>166</v>
      </c>
      <c r="C1" s="122">
        <f>פרמטרים!C9</f>
        <v>2025</v>
      </c>
    </row>
    <row r="2" spans="2:3" ht="18.5" thickBot="1">
      <c r="B2" s="124" t="s">
        <v>167</v>
      </c>
      <c r="C2" s="125">
        <f>פרמטרים!C10</f>
        <v>6500000</v>
      </c>
    </row>
    <row r="3" spans="2:3" ht="20">
      <c r="C3" s="140" t="str">
        <f>IF(SUBTOTAL(102,B$31:B$90)=SUBTOTAL(2,B$31:B$90),"","ישנן שורות מוסתרות")</f>
        <v/>
      </c>
    </row>
    <row r="4" spans="2:3" hidden="1"/>
    <row r="5" spans="2:3" hidden="1"/>
    <row r="6" spans="2:3" hidden="1"/>
    <row r="7" spans="2:3" hidden="1"/>
    <row r="8" spans="2:3" hidden="1"/>
    <row r="9" spans="2:3" hidden="1"/>
    <row r="10" spans="2:3" hidden="1"/>
    <row r="11" spans="2:3" hidden="1"/>
    <row r="12" spans="2:3" hidden="1"/>
    <row r="13" spans="2:3" hidden="1"/>
    <row r="14" spans="2:3" hidden="1"/>
    <row r="15" spans="2:3" hidden="1"/>
    <row r="16" spans="2:3" hidden="1"/>
    <row r="17" spans="2:53" hidden="1"/>
    <row r="18" spans="2:53" hidden="1"/>
    <row r="19" spans="2:53" hidden="1"/>
    <row r="20" spans="2:53" hidden="1"/>
    <row r="21" spans="2:53" hidden="1"/>
    <row r="22" spans="2:53" hidden="1"/>
    <row r="23" spans="2:53" hidden="1"/>
    <row r="24" spans="2:53" hidden="1"/>
    <row r="25" spans="2:53" hidden="1"/>
    <row r="26" spans="2:53" hidden="1"/>
    <row r="27" spans="2:53" hidden="1"/>
    <row r="28" spans="2:53" hidden="1">
      <c r="D28" s="141"/>
      <c r="E28" s="141"/>
    </row>
    <row r="29" spans="2:53" ht="16.5" customHeight="1" thickBot="1">
      <c r="C29" s="140" t="str">
        <f>IF(L91&lt;&gt;C2,"סך התמיכה אינה תואמת את התקציב","")</f>
        <v/>
      </c>
      <c r="AA29" s="142"/>
    </row>
    <row r="30" spans="2:53" ht="46.5" customHeight="1" thickBot="1">
      <c r="B30" s="143" t="s">
        <v>1</v>
      </c>
      <c r="C30" s="144" t="s">
        <v>2</v>
      </c>
      <c r="D30" s="145" t="s">
        <v>131</v>
      </c>
      <c r="E30" s="145" t="s">
        <v>132</v>
      </c>
      <c r="F30" s="145" t="s">
        <v>133</v>
      </c>
      <c r="G30" s="145" t="s">
        <v>134</v>
      </c>
      <c r="H30" s="145" t="s">
        <v>135</v>
      </c>
      <c r="I30" s="145" t="s">
        <v>136</v>
      </c>
      <c r="J30" s="145" t="s">
        <v>137</v>
      </c>
      <c r="K30" s="145" t="s">
        <v>148</v>
      </c>
      <c r="L30" s="145" t="s">
        <v>149</v>
      </c>
      <c r="M30" s="145" t="s">
        <v>150</v>
      </c>
      <c r="N30" s="145" t="s">
        <v>144</v>
      </c>
      <c r="O30" s="145" t="s">
        <v>145</v>
      </c>
      <c r="P30" s="145" t="s">
        <v>146</v>
      </c>
      <c r="Q30" s="145" t="s">
        <v>151</v>
      </c>
      <c r="R30" s="145" t="s">
        <v>138</v>
      </c>
      <c r="S30" s="145" t="s">
        <v>139</v>
      </c>
      <c r="T30" s="145" t="s">
        <v>140</v>
      </c>
      <c r="U30" s="145" t="s">
        <v>141</v>
      </c>
      <c r="V30" s="146" t="s">
        <v>142</v>
      </c>
      <c r="W30" s="171" t="s">
        <v>91</v>
      </c>
    </row>
    <row r="31" spans="2:53" s="135" customFormat="1" ht="46.5">
      <c r="B31" s="147">
        <f t="shared" ref="B31:B90" si="0">IF(C31="","",ROW()-30)</f>
        <v>1</v>
      </c>
      <c r="C31" s="148" t="str">
        <f>'סיכום לועדה- הזנת נתונים'!C31</f>
        <v>הספריה  המרכזית לעיוורים</v>
      </c>
      <c r="D31" s="148" t="str">
        <f>IF($C31="","",'סיכום לועדה- הזנת נתונים'!D31)</f>
        <v>1001835757</v>
      </c>
      <c r="E31" s="148" t="str">
        <f>IF($C31="","",'סיכום לועדה- הזנת נתונים'!E31)</f>
        <v>הספרייה המרכזית לעיוורים ובעלי ליקוי ראייה</v>
      </c>
      <c r="F31" s="148">
        <f>IF($C31="","",'סיכום לועדה- הזנת נתונים'!F31)</f>
        <v>580030799</v>
      </c>
      <c r="G31" s="148" t="str">
        <f>IF($C31="","",'סיכום לועדה- הזנת נתונים'!G31)</f>
        <v>הספרייה המרכזית לעיוורים</v>
      </c>
      <c r="H31" s="148" t="str">
        <f>IF($C31="","",'סיכום לועדה- הזנת נתונים'!H31)</f>
        <v>תמיכה משרד התרבות</v>
      </c>
      <c r="I31" s="149">
        <f>IF($C31="","",'סיכום לועדה- הזנת נתונים'!I31)</f>
        <v>4980872</v>
      </c>
      <c r="J31" s="149">
        <f>IF($C31="","",'סיכום לועדה- הזנת נתונים'!J31)</f>
        <v>4980872</v>
      </c>
      <c r="K31" s="149">
        <f>IF($C31="","",'סיכום לועדה- הזנת נתונים'!Q31)</f>
        <v>5000000</v>
      </c>
      <c r="L31" s="149">
        <f>IF($C31="","",'סיכום לועדה- הזנת נתונים'!R31)</f>
        <v>4876047.9358102027</v>
      </c>
      <c r="M31" s="150">
        <f>IF($C31="","",'סיכום לועדה- הזנת נתונים'!S31)</f>
        <v>0.97895467617120113</v>
      </c>
      <c r="N31" s="151">
        <f>IF($C31="","",'סיכום לועדה- הזנת נתונים'!T31)</f>
        <v>0</v>
      </c>
      <c r="O31" s="151">
        <f>IF($C31="","",'סיכום לועדה- הזנת נתונים'!U31)</f>
        <v>0</v>
      </c>
      <c r="P31" s="151">
        <f>IF($C31="","",'סיכום לועדה- הזנת נתונים'!V31)</f>
        <v>0</v>
      </c>
      <c r="Q31" s="151">
        <f>IF($C31="","",'סיכום לועדה- הזנת נתונים'!W31)</f>
        <v>0</v>
      </c>
      <c r="R31" s="181" t="str">
        <f>IF($C31="","",'סיכום לועדה- הזנת נתונים'!K31)</f>
        <v>ישנה ירידה לעומת שנה קודמת הנובעת מעלייה במשתנים של שאר הגופים וירידה במשתנים של הספריה המרכזית</v>
      </c>
      <c r="S31" s="148" t="str">
        <f>IF($C31="","",'סיכום לועדה- הזנת נתונים'!L31)</f>
        <v>תל אביב</v>
      </c>
      <c r="T31" s="148">
        <f>IF($C31="","",'סיכום לועדה- הזנת נתונים'!M31)</f>
        <v>8</v>
      </c>
      <c r="U31" s="148">
        <f>IF($C31="","",'סיכום לועדה- הזנת נתונים'!N31)</f>
        <v>0</v>
      </c>
      <c r="V31" s="152" t="str">
        <f>IF($C31="","",'סיכום לועדה- הזנת נתונים'!O31)</f>
        <v>היחידה המקצועית ממליצה לאשר תמיכה</v>
      </c>
      <c r="W31" s="152">
        <f>IF($C31="","",'סיכום לועדה- הזנת נתונים'!P31)</f>
        <v>0</v>
      </c>
      <c r="X31" s="153"/>
      <c r="Y31" s="154"/>
      <c r="AB31" s="155"/>
      <c r="BA31" s="156"/>
    </row>
    <row r="32" spans="2:53" ht="46.5">
      <c r="B32" s="157">
        <f t="shared" si="0"/>
        <v>2</v>
      </c>
      <c r="C32" s="158" t="str">
        <f>'סיכום לועדה- הזנת נתונים'!C32</f>
        <v>מסיל"ה</v>
      </c>
      <c r="D32" s="158" t="str">
        <f>IF($C32="","",'סיכום לועדה- הזנת נתונים'!D32)</f>
        <v>1001830880</v>
      </c>
      <c r="E32" s="158" t="str">
        <f>IF($C32="","",'סיכום לועדה- הזנת נתונים'!E32)</f>
        <v>מסילה- מכון לספרי יהדות לאדם המוגבל</v>
      </c>
      <c r="F32" s="158">
        <f>IF($C32="","",'סיכום לועדה- הזנת נתונים'!F32)</f>
        <v>580182038</v>
      </c>
      <c r="G32" s="158" t="str">
        <f>IF($C32="","",'סיכום לועדה- הזנת נתונים'!G32)</f>
        <v>מסילה</v>
      </c>
      <c r="H32" s="158" t="str">
        <f>IF($C32="","",'סיכום לועדה- הזנת נתונים'!H32)</f>
        <v>תיקצוב שוטף לניהול ספרייה לעיוורים</v>
      </c>
      <c r="I32" s="159">
        <f>IF($C32="","",'סיכום לועדה- הזנת נתונים'!I32)</f>
        <v>227025</v>
      </c>
      <c r="J32" s="159">
        <f>IF($C32="","",'סיכום לועדה- הזנת נתונים'!J32)</f>
        <v>227025</v>
      </c>
      <c r="K32" s="159">
        <f>IF($C32="","",'סיכום לועדה- הזנת נתונים'!Q32)</f>
        <v>420000</v>
      </c>
      <c r="L32" s="159">
        <f>IF($C32="","",'סיכום לועדה- הזנת נתונים'!R32)</f>
        <v>246306.35414178754</v>
      </c>
      <c r="M32" s="160">
        <f>IF($C32="","",'סיכום לועדה- הזנת נתונים'!S32)</f>
        <v>1.0849305325042948</v>
      </c>
      <c r="N32" s="161">
        <f>IF($C32="","",'סיכום לועדה- הזנת נתונים'!T32)</f>
        <v>0</v>
      </c>
      <c r="O32" s="161">
        <f>IF($C32="","",'סיכום לועדה- הזנת נתונים'!U32)</f>
        <v>0</v>
      </c>
      <c r="P32" s="161">
        <f>IF($C32="","",'סיכום לועדה- הזנת נתונים'!V32)</f>
        <v>0</v>
      </c>
      <c r="Q32" s="161">
        <f>IF($C32="","",'סיכום לועדה- הזנת נתונים'!W32)</f>
        <v>0</v>
      </c>
      <c r="R32" s="182" t="str">
        <f>IF($C32="","",'סיכום לועדה- הזנת נתונים'!K32)</f>
        <v>ישנה עליה לעומת שנה קודמת הנובעת מעליה במשתנים לעומת גופים אחרים (בעיקר הספריה המרכזית)</v>
      </c>
      <c r="S32" s="158" t="str">
        <f>IF($C32="","",'סיכום לועדה- הזנת נתונים'!L32)</f>
        <v>בני ברק</v>
      </c>
      <c r="T32" s="158">
        <f>IF($C32="","",'סיכום לועדה- הזנת נתונים'!M32)</f>
        <v>2</v>
      </c>
      <c r="U32" s="158">
        <f>IF($C32="","",'סיכום לועדה- הזנת נתונים'!N32)</f>
        <v>0</v>
      </c>
      <c r="V32" s="162" t="str">
        <f>IF($C32="","",'סיכום לועדה- הזנת נתונים'!O32)</f>
        <v>היחידה המקצועית ממליצה לאשר תמיכה</v>
      </c>
      <c r="W32" s="162">
        <f>IF($C32="","",'סיכום לועדה- הזנת נתונים'!P32)</f>
        <v>0</v>
      </c>
      <c r="X32" s="153"/>
      <c r="Y32" s="154"/>
      <c r="Z32" s="135"/>
      <c r="AA32" s="135"/>
      <c r="AB32" s="155"/>
      <c r="AY32" s="135"/>
      <c r="AZ32" s="135"/>
      <c r="BA32" s="156"/>
    </row>
    <row r="33" spans="2:53" ht="46.5">
      <c r="B33" s="157">
        <f t="shared" si="0"/>
        <v>3</v>
      </c>
      <c r="C33" s="158" t="str">
        <f>'סיכום לועדה- הזנת נתונים'!C33</f>
        <v>עמותת עלה</v>
      </c>
      <c r="D33" s="158" t="str">
        <f>IF($C33="","",'סיכום לועדה- הזנת נתונים'!D33)</f>
        <v>1001835919</v>
      </c>
      <c r="E33" s="158" t="str">
        <f>IF($C33="","",'סיכום לועדה- הזנת נתונים'!E33)</f>
        <v>עלה- עמותה לקידום הסטודנטים העיוורים</v>
      </c>
      <c r="F33" s="158">
        <f>IF($C33="","",'סיכום לועדה- הזנת נתונים'!F33)</f>
        <v>580176444</v>
      </c>
      <c r="G33" s="158" t="str">
        <f>IF($C33="","",'סיכום לועדה- הזנת נתונים'!G33)</f>
        <v>עמותתה עלה</v>
      </c>
      <c r="H33" s="158" t="str">
        <f>IF($C33="","",'סיכום לועדה- הזנת נתונים'!H33)</f>
        <v>ספריה מוקלטת בעמותת על"ה</v>
      </c>
      <c r="I33" s="159">
        <f>IF($C33="","",'סיכום לועדה- הזנת נתונים'!I33)</f>
        <v>480000</v>
      </c>
      <c r="J33" s="159">
        <f>IF($C33="","",'סיכום לועדה- הזנת נתונים'!J33)</f>
        <v>480000</v>
      </c>
      <c r="K33" s="159">
        <f>IF($C33="","",'סיכום לועדה- הזנת נתונים'!Q33)</f>
        <v>514000</v>
      </c>
      <c r="L33" s="159">
        <f>IF($C33="","",'סיכום לועדה- הזנת נתונים'!R33)</f>
        <v>509745.14647013473</v>
      </c>
      <c r="M33" s="160">
        <f>IF($C33="","",'סיכום לועדה- הזנת נתונים'!S33)</f>
        <v>1.0619690551461141</v>
      </c>
      <c r="N33" s="161">
        <f>IF($C33="","",'סיכום לועדה- הזנת נתונים'!T33)</f>
        <v>0</v>
      </c>
      <c r="O33" s="161">
        <f>IF($C33="","",'סיכום לועדה- הזנת נתונים'!U33)</f>
        <v>0</v>
      </c>
      <c r="P33" s="161">
        <f>IF($C33="","",'סיכום לועדה- הזנת נתונים'!V33)</f>
        <v>0</v>
      </c>
      <c r="Q33" s="161">
        <f>IF($C33="","",'סיכום לועדה- הזנת נתונים'!W33)</f>
        <v>0</v>
      </c>
      <c r="R33" s="182" t="str">
        <f>IF($C33="","",'סיכום לועדה- הזנת נתונים'!K33)</f>
        <v>ישנה עליה לעומת שנה קודמת הנובעת מעליה במשתנים לעומת גופים אחרים (בעיקר הספריה המרכזית)</v>
      </c>
      <c r="S33" s="158" t="str">
        <f>IF($C33="","",'סיכום לועדה- הזנת נתונים'!L33)</f>
        <v>ירושלים</v>
      </c>
      <c r="T33" s="158">
        <f>IF($C33="","",'סיכום לועדה- הזנת נתונים'!M33)</f>
        <v>4</v>
      </c>
      <c r="U33" s="158">
        <f>IF($C33="","",'סיכום לועדה- הזנת נתונים'!N33)</f>
        <v>0</v>
      </c>
      <c r="V33" s="162" t="str">
        <f>IF($C33="","",'סיכום לועדה- הזנת נתונים'!O33)</f>
        <v>היחידה המקצועית ממליצה לאשר תמיכה</v>
      </c>
      <c r="W33" s="162">
        <f>IF($C33="","",'סיכום לועדה- הזנת נתונים'!P33)</f>
        <v>0</v>
      </c>
      <c r="X33" s="153"/>
      <c r="Y33" s="154"/>
      <c r="Z33" s="135"/>
      <c r="AA33" s="135"/>
      <c r="AB33" s="155"/>
      <c r="AY33" s="135"/>
      <c r="AZ33" s="135"/>
      <c r="BA33" s="156"/>
    </row>
    <row r="34" spans="2:53" ht="47" thickBot="1">
      <c r="B34" s="157">
        <f t="shared" si="0"/>
        <v>4</v>
      </c>
      <c r="C34" s="158" t="str">
        <f>'סיכום לועדה- הזנת נתונים'!C34</f>
        <v>עמותת אלמנארה</v>
      </c>
      <c r="D34" s="158" t="str">
        <f>IF($C34="","",'סיכום לועדה- הזנת נתונים'!D34)</f>
        <v>1001842870</v>
      </c>
      <c r="E34" s="158" t="str">
        <f>IF($C34="","",'סיכום לועדה- הזנת נתונים'!E34)</f>
        <v>אלמנרה- עמותה לקידום אנשים עם מוגבלות</v>
      </c>
      <c r="F34" s="158">
        <f>IF($C34="","",'סיכום לועדה- הזנת נתונים'!F34)</f>
        <v>580442697</v>
      </c>
      <c r="G34" s="158" t="str">
        <f>IF($C34="","",'סיכום לועדה- הזנת נתונים'!G34)</f>
        <v>עמותת אלמנרה</v>
      </c>
      <c r="H34" s="158" t="str">
        <f>IF($C34="","",'סיכום לועדה- הזנת נתונים'!H34)</f>
        <v>פרויקט ספריית אלמנארה הערבית המותאמת</v>
      </c>
      <c r="I34" s="159">
        <f>IF($C34="","",'סיכום לועדה- הזנת נתונים'!I34)</f>
        <v>812103</v>
      </c>
      <c r="J34" s="159">
        <f>IF($C34="","",'סיכום לועדה- הזנת נתונים'!J34)</f>
        <v>812103</v>
      </c>
      <c r="K34" s="159">
        <f>IF($C34="","",'סיכום לועדה- הזנת נתונים'!Q34)</f>
        <v>2072743</v>
      </c>
      <c r="L34" s="159">
        <f>IF($C34="","",'סיכום לועדה- הזנת נתונים'!R34)</f>
        <v>867900.5635778741</v>
      </c>
      <c r="M34" s="160">
        <f>IF($C34="","",'סיכום לועדה- הזנת נתונים'!S34)</f>
        <v>1.0687074959430936</v>
      </c>
      <c r="N34" s="161">
        <f>IF($C34="","",'סיכום לועדה- הזנת נתונים'!T34)</f>
        <v>0</v>
      </c>
      <c r="O34" s="161">
        <f>IF($C34="","",'סיכום לועדה- הזנת נתונים'!U34)</f>
        <v>0</v>
      </c>
      <c r="P34" s="161">
        <f>IF($C34="","",'סיכום לועדה- הזנת נתונים'!V34)</f>
        <v>0</v>
      </c>
      <c r="Q34" s="161">
        <f>IF($C34="","",'סיכום לועדה- הזנת נתונים'!W34)</f>
        <v>0</v>
      </c>
      <c r="R34" s="182" t="str">
        <f>IF($C34="","",'סיכום לועדה- הזנת נתונים'!K34)</f>
        <v>ישנה עליה לעומת שנה קודמת הנובעת מעליה במשתנים לעומת גופים אחרים (בעיקר הספריה המרכזית)</v>
      </c>
      <c r="S34" s="158" t="str">
        <f>IF($C34="","",'סיכום לועדה- הזנת נתונים'!L34)</f>
        <v>נצרת</v>
      </c>
      <c r="T34" s="158">
        <f>IF($C34="","",'סיכום לועדה- הזנת נתונים'!M34)</f>
        <v>4</v>
      </c>
      <c r="U34" s="158">
        <f>IF($C34="","",'סיכום לועדה- הזנת נתונים'!N34)</f>
        <v>0</v>
      </c>
      <c r="V34" s="162" t="str">
        <f>IF($C34="","",'סיכום לועדה- הזנת נתונים'!O34)</f>
        <v>היחידה המקצועית ממליצה לאשר תמיכה</v>
      </c>
      <c r="W34" s="162">
        <f>IF($C34="","",'סיכום לועדה- הזנת נתונים'!P34)</f>
        <v>0</v>
      </c>
      <c r="X34" s="153"/>
      <c r="Y34" s="154"/>
      <c r="Z34" s="135"/>
      <c r="AA34" s="135"/>
      <c r="AB34" s="155"/>
      <c r="AY34" s="135"/>
      <c r="AZ34" s="135"/>
      <c r="BA34" s="156"/>
    </row>
    <row r="35" spans="2:53" hidden="1">
      <c r="B35" s="157" t="str">
        <f t="shared" si="0"/>
        <v/>
      </c>
      <c r="C35" s="158" t="str">
        <f>'סיכום לועדה- הזנת נתונים'!C35</f>
        <v/>
      </c>
      <c r="D35" s="158" t="str">
        <f>IF($C35="","",'סיכום לועדה- הזנת נתונים'!D35)</f>
        <v/>
      </c>
      <c r="E35" s="158" t="str">
        <f>IF($C35="","",'סיכום לועדה- הזנת נתונים'!E35)</f>
        <v/>
      </c>
      <c r="F35" s="158" t="str">
        <f>IF($C35="","",'סיכום לועדה- הזנת נתונים'!F35)</f>
        <v/>
      </c>
      <c r="G35" s="158" t="str">
        <f>IF($C35="","",'סיכום לועדה- הזנת נתונים'!G35)</f>
        <v/>
      </c>
      <c r="H35" s="158" t="str">
        <f>IF($C35="","",'סיכום לועדה- הזנת נתונים'!H35)</f>
        <v/>
      </c>
      <c r="I35" s="159" t="str">
        <f>IF($C35="","",'סיכום לועדה- הזנת נתונים'!I35)</f>
        <v/>
      </c>
      <c r="J35" s="159" t="str">
        <f>IF($C35="","",'סיכום לועדה- הזנת נתונים'!J35)</f>
        <v/>
      </c>
      <c r="K35" s="159" t="str">
        <f>IF($C35="","",'סיכום לועדה- הזנת נתונים'!Q35)</f>
        <v/>
      </c>
      <c r="L35" s="159" t="str">
        <f>IF($C35="","",'סיכום לועדה- הזנת נתונים'!R35)</f>
        <v/>
      </c>
      <c r="M35" s="160" t="str">
        <f>IF($C35="","",'סיכום לועדה- הזנת נתונים'!S35)</f>
        <v/>
      </c>
      <c r="N35" s="161" t="str">
        <f>IF($C35="","",'סיכום לועדה- הזנת נתונים'!T35)</f>
        <v/>
      </c>
      <c r="O35" s="161" t="str">
        <f>IF($C35="","",'סיכום לועדה- הזנת נתונים'!U35)</f>
        <v/>
      </c>
      <c r="P35" s="161" t="str">
        <f>IF($C35="","",'סיכום לועדה- הזנת נתונים'!V35)</f>
        <v/>
      </c>
      <c r="Q35" s="161" t="str">
        <f>IF($C35="","",'סיכום לועדה- הזנת נתונים'!W35)</f>
        <v/>
      </c>
      <c r="R35" s="158" t="str">
        <f>IF($C35="","",'סיכום לועדה- הזנת נתונים'!K35)</f>
        <v/>
      </c>
      <c r="S35" s="158" t="str">
        <f>IF($C35="","",'סיכום לועדה- הזנת נתונים'!L35)</f>
        <v/>
      </c>
      <c r="T35" s="158" t="str">
        <f>IF($C35="","",'סיכום לועדה- הזנת נתונים'!M35)</f>
        <v/>
      </c>
      <c r="U35" s="158" t="str">
        <f>IF($C35="","",'סיכום לועדה- הזנת נתונים'!N35)</f>
        <v/>
      </c>
      <c r="V35" s="162" t="str">
        <f>IF($C35="","",'סיכום לועדה- הזנת נתונים'!O35)</f>
        <v/>
      </c>
      <c r="W35" s="162" t="str">
        <f>IF($C35="","",'סיכום לועדה- הזנת נתונים'!P35)</f>
        <v/>
      </c>
      <c r="X35" s="153"/>
      <c r="Y35" s="154"/>
      <c r="Z35" s="135"/>
      <c r="AA35" s="135"/>
      <c r="AB35" s="155"/>
      <c r="AY35" s="135"/>
      <c r="AZ35" s="135"/>
      <c r="BA35" s="156"/>
    </row>
    <row r="36" spans="2:53" hidden="1">
      <c r="B36" s="157" t="str">
        <f t="shared" si="0"/>
        <v/>
      </c>
      <c r="C36" s="158" t="str">
        <f>'סיכום לועדה- הזנת נתונים'!C36</f>
        <v/>
      </c>
      <c r="D36" s="158" t="str">
        <f>IF($C36="","",'סיכום לועדה- הזנת נתונים'!D36)</f>
        <v/>
      </c>
      <c r="E36" s="158" t="str">
        <f>IF($C36="","",'סיכום לועדה- הזנת נתונים'!E36)</f>
        <v/>
      </c>
      <c r="F36" s="158" t="str">
        <f>IF($C36="","",'סיכום לועדה- הזנת נתונים'!F36)</f>
        <v/>
      </c>
      <c r="G36" s="158" t="str">
        <f>IF($C36="","",'סיכום לועדה- הזנת נתונים'!G36)</f>
        <v/>
      </c>
      <c r="H36" s="158" t="str">
        <f>IF($C36="","",'סיכום לועדה- הזנת נתונים'!H36)</f>
        <v/>
      </c>
      <c r="I36" s="159" t="str">
        <f>IF($C36="","",'סיכום לועדה- הזנת נתונים'!I36)</f>
        <v/>
      </c>
      <c r="J36" s="159" t="str">
        <f>IF($C36="","",'סיכום לועדה- הזנת נתונים'!J36)</f>
        <v/>
      </c>
      <c r="K36" s="159" t="str">
        <f>IF($C36="","",'סיכום לועדה- הזנת נתונים'!Q36)</f>
        <v/>
      </c>
      <c r="L36" s="159" t="str">
        <f>IF($C36="","",'סיכום לועדה- הזנת נתונים'!R36)</f>
        <v/>
      </c>
      <c r="M36" s="160" t="str">
        <f>IF($C36="","",'סיכום לועדה- הזנת נתונים'!S36)</f>
        <v/>
      </c>
      <c r="N36" s="161" t="str">
        <f>IF($C36="","",'סיכום לועדה- הזנת נתונים'!T36)</f>
        <v/>
      </c>
      <c r="O36" s="161" t="str">
        <f>IF($C36="","",'סיכום לועדה- הזנת נתונים'!U36)</f>
        <v/>
      </c>
      <c r="P36" s="161" t="str">
        <f>IF($C36="","",'סיכום לועדה- הזנת נתונים'!V36)</f>
        <v/>
      </c>
      <c r="Q36" s="161" t="str">
        <f>IF($C36="","",'סיכום לועדה- הזנת נתונים'!W36)</f>
        <v/>
      </c>
      <c r="R36" s="158" t="str">
        <f>IF($C36="","",'סיכום לועדה- הזנת נתונים'!K36)</f>
        <v/>
      </c>
      <c r="S36" s="158" t="str">
        <f>IF($C36="","",'סיכום לועדה- הזנת נתונים'!L36)</f>
        <v/>
      </c>
      <c r="T36" s="158" t="str">
        <f>IF($C36="","",'סיכום לועדה- הזנת נתונים'!M36)</f>
        <v/>
      </c>
      <c r="U36" s="158" t="str">
        <f>IF($C36="","",'סיכום לועדה- הזנת נתונים'!N36)</f>
        <v/>
      </c>
      <c r="V36" s="162" t="str">
        <f>IF($C36="","",'סיכום לועדה- הזנת נתונים'!O36)</f>
        <v/>
      </c>
      <c r="W36" s="162" t="str">
        <f>IF($C36="","",'סיכום לועדה- הזנת נתונים'!P36)</f>
        <v/>
      </c>
      <c r="X36" s="153"/>
      <c r="Y36" s="154"/>
      <c r="Z36" s="135"/>
      <c r="AA36" s="135"/>
      <c r="AB36" s="155"/>
      <c r="AY36" s="135"/>
      <c r="AZ36" s="135"/>
      <c r="BA36" s="156"/>
    </row>
    <row r="37" spans="2:53" hidden="1">
      <c r="B37" s="157" t="str">
        <f t="shared" si="0"/>
        <v/>
      </c>
      <c r="C37" s="158" t="str">
        <f>'סיכום לועדה- הזנת נתונים'!C37</f>
        <v/>
      </c>
      <c r="D37" s="158" t="str">
        <f>IF($C37="","",'סיכום לועדה- הזנת נתונים'!D37)</f>
        <v/>
      </c>
      <c r="E37" s="158" t="str">
        <f>IF($C37="","",'סיכום לועדה- הזנת נתונים'!E37)</f>
        <v/>
      </c>
      <c r="F37" s="158" t="str">
        <f>IF($C37="","",'סיכום לועדה- הזנת נתונים'!F37)</f>
        <v/>
      </c>
      <c r="G37" s="158" t="str">
        <f>IF($C37="","",'סיכום לועדה- הזנת נתונים'!G37)</f>
        <v/>
      </c>
      <c r="H37" s="158" t="str">
        <f>IF($C37="","",'סיכום לועדה- הזנת נתונים'!H37)</f>
        <v/>
      </c>
      <c r="I37" s="159" t="str">
        <f>IF($C37="","",'סיכום לועדה- הזנת נתונים'!I37)</f>
        <v/>
      </c>
      <c r="J37" s="159" t="str">
        <f>IF($C37="","",'סיכום לועדה- הזנת נתונים'!J37)</f>
        <v/>
      </c>
      <c r="K37" s="159" t="str">
        <f>IF($C37="","",'סיכום לועדה- הזנת נתונים'!Q37)</f>
        <v/>
      </c>
      <c r="L37" s="159" t="str">
        <f>IF($C37="","",'סיכום לועדה- הזנת נתונים'!R37)</f>
        <v/>
      </c>
      <c r="M37" s="160" t="str">
        <f>IF($C37="","",'סיכום לועדה- הזנת נתונים'!S37)</f>
        <v/>
      </c>
      <c r="N37" s="161" t="str">
        <f>IF($C37="","",'סיכום לועדה- הזנת נתונים'!T37)</f>
        <v/>
      </c>
      <c r="O37" s="161" t="str">
        <f>IF($C37="","",'סיכום לועדה- הזנת נתונים'!U37)</f>
        <v/>
      </c>
      <c r="P37" s="161" t="str">
        <f>IF($C37="","",'סיכום לועדה- הזנת נתונים'!V37)</f>
        <v/>
      </c>
      <c r="Q37" s="161" t="str">
        <f>IF($C37="","",'סיכום לועדה- הזנת נתונים'!W37)</f>
        <v/>
      </c>
      <c r="R37" s="158" t="str">
        <f>IF($C37="","",'סיכום לועדה- הזנת נתונים'!K37)</f>
        <v/>
      </c>
      <c r="S37" s="158" t="str">
        <f>IF($C37="","",'סיכום לועדה- הזנת נתונים'!L37)</f>
        <v/>
      </c>
      <c r="T37" s="158" t="str">
        <f>IF($C37="","",'סיכום לועדה- הזנת נתונים'!M37)</f>
        <v/>
      </c>
      <c r="U37" s="158" t="str">
        <f>IF($C37="","",'סיכום לועדה- הזנת נתונים'!N37)</f>
        <v/>
      </c>
      <c r="V37" s="162" t="str">
        <f>IF($C37="","",'סיכום לועדה- הזנת נתונים'!O37)</f>
        <v/>
      </c>
      <c r="W37" s="162" t="str">
        <f>IF($C37="","",'סיכום לועדה- הזנת נתונים'!P37)</f>
        <v/>
      </c>
      <c r="X37" s="153"/>
      <c r="Y37" s="154"/>
      <c r="Z37" s="135"/>
      <c r="AA37" s="135"/>
      <c r="AB37" s="155"/>
      <c r="AY37" s="135"/>
      <c r="AZ37" s="135"/>
      <c r="BA37" s="156"/>
    </row>
    <row r="38" spans="2:53" hidden="1">
      <c r="B38" s="157" t="str">
        <f t="shared" si="0"/>
        <v/>
      </c>
      <c r="C38" s="158" t="str">
        <f>'סיכום לועדה- הזנת נתונים'!C38</f>
        <v/>
      </c>
      <c r="D38" s="158" t="str">
        <f>IF($C38="","",'סיכום לועדה- הזנת נתונים'!D38)</f>
        <v/>
      </c>
      <c r="E38" s="158" t="str">
        <f>IF($C38="","",'סיכום לועדה- הזנת נתונים'!E38)</f>
        <v/>
      </c>
      <c r="F38" s="158" t="str">
        <f>IF($C38="","",'סיכום לועדה- הזנת נתונים'!F38)</f>
        <v/>
      </c>
      <c r="G38" s="158" t="str">
        <f>IF($C38="","",'סיכום לועדה- הזנת נתונים'!G38)</f>
        <v/>
      </c>
      <c r="H38" s="158" t="str">
        <f>IF($C38="","",'סיכום לועדה- הזנת נתונים'!H38)</f>
        <v/>
      </c>
      <c r="I38" s="159" t="str">
        <f>IF($C38="","",'סיכום לועדה- הזנת נתונים'!I38)</f>
        <v/>
      </c>
      <c r="J38" s="159" t="str">
        <f>IF($C38="","",'סיכום לועדה- הזנת נתונים'!J38)</f>
        <v/>
      </c>
      <c r="K38" s="159" t="str">
        <f>IF($C38="","",'סיכום לועדה- הזנת נתונים'!Q38)</f>
        <v/>
      </c>
      <c r="L38" s="159" t="str">
        <f>IF($C38="","",'סיכום לועדה- הזנת נתונים'!R38)</f>
        <v/>
      </c>
      <c r="M38" s="160" t="str">
        <f>IF($C38="","",'סיכום לועדה- הזנת נתונים'!S38)</f>
        <v/>
      </c>
      <c r="N38" s="161" t="str">
        <f>IF($C38="","",'סיכום לועדה- הזנת נתונים'!T38)</f>
        <v/>
      </c>
      <c r="O38" s="161" t="str">
        <f>IF($C38="","",'סיכום לועדה- הזנת נתונים'!U38)</f>
        <v/>
      </c>
      <c r="P38" s="161" t="str">
        <f>IF($C38="","",'סיכום לועדה- הזנת נתונים'!V38)</f>
        <v/>
      </c>
      <c r="Q38" s="161" t="str">
        <f>IF($C38="","",'סיכום לועדה- הזנת נתונים'!W38)</f>
        <v/>
      </c>
      <c r="R38" s="158" t="str">
        <f>IF($C38="","",'סיכום לועדה- הזנת נתונים'!K38)</f>
        <v/>
      </c>
      <c r="S38" s="158" t="str">
        <f>IF($C38="","",'סיכום לועדה- הזנת נתונים'!L38)</f>
        <v/>
      </c>
      <c r="T38" s="158" t="str">
        <f>IF($C38="","",'סיכום לועדה- הזנת נתונים'!M38)</f>
        <v/>
      </c>
      <c r="U38" s="158" t="str">
        <f>IF($C38="","",'סיכום לועדה- הזנת נתונים'!N38)</f>
        <v/>
      </c>
      <c r="V38" s="162" t="str">
        <f>IF($C38="","",'סיכום לועדה- הזנת נתונים'!O38)</f>
        <v/>
      </c>
      <c r="W38" s="162" t="str">
        <f>IF($C38="","",'סיכום לועדה- הזנת נתונים'!P38)</f>
        <v/>
      </c>
      <c r="X38" s="153"/>
      <c r="Y38" s="154"/>
      <c r="Z38" s="135"/>
      <c r="AA38" s="135"/>
      <c r="AB38" s="155"/>
      <c r="AY38" s="135"/>
      <c r="AZ38" s="135"/>
      <c r="BA38" s="156"/>
    </row>
    <row r="39" spans="2:53" hidden="1">
      <c r="B39" s="157" t="str">
        <f t="shared" si="0"/>
        <v/>
      </c>
      <c r="C39" s="158" t="str">
        <f>'סיכום לועדה- הזנת נתונים'!C39</f>
        <v/>
      </c>
      <c r="D39" s="158" t="str">
        <f>IF($C39="","",'סיכום לועדה- הזנת נתונים'!D39)</f>
        <v/>
      </c>
      <c r="E39" s="158" t="str">
        <f>IF($C39="","",'סיכום לועדה- הזנת נתונים'!E39)</f>
        <v/>
      </c>
      <c r="F39" s="158" t="str">
        <f>IF($C39="","",'סיכום לועדה- הזנת נתונים'!F39)</f>
        <v/>
      </c>
      <c r="G39" s="158" t="str">
        <f>IF($C39="","",'סיכום לועדה- הזנת נתונים'!G39)</f>
        <v/>
      </c>
      <c r="H39" s="158" t="str">
        <f>IF($C39="","",'סיכום לועדה- הזנת נתונים'!H39)</f>
        <v/>
      </c>
      <c r="I39" s="159" t="str">
        <f>IF($C39="","",'סיכום לועדה- הזנת נתונים'!I39)</f>
        <v/>
      </c>
      <c r="J39" s="159" t="str">
        <f>IF($C39="","",'סיכום לועדה- הזנת נתונים'!J39)</f>
        <v/>
      </c>
      <c r="K39" s="159" t="str">
        <f>IF($C39="","",'סיכום לועדה- הזנת נתונים'!Q39)</f>
        <v/>
      </c>
      <c r="L39" s="159" t="str">
        <f>IF($C39="","",'סיכום לועדה- הזנת נתונים'!R39)</f>
        <v/>
      </c>
      <c r="M39" s="160" t="str">
        <f>IF($C39="","",'סיכום לועדה- הזנת נתונים'!S39)</f>
        <v/>
      </c>
      <c r="N39" s="161" t="str">
        <f>IF($C39="","",'סיכום לועדה- הזנת נתונים'!T39)</f>
        <v/>
      </c>
      <c r="O39" s="161" t="str">
        <f>IF($C39="","",'סיכום לועדה- הזנת נתונים'!U39)</f>
        <v/>
      </c>
      <c r="P39" s="161" t="str">
        <f>IF($C39="","",'סיכום לועדה- הזנת נתונים'!V39)</f>
        <v/>
      </c>
      <c r="Q39" s="161" t="str">
        <f>IF($C39="","",'סיכום לועדה- הזנת נתונים'!W39)</f>
        <v/>
      </c>
      <c r="R39" s="158" t="str">
        <f>IF($C39="","",'סיכום לועדה- הזנת נתונים'!K39)</f>
        <v/>
      </c>
      <c r="S39" s="158" t="str">
        <f>IF($C39="","",'סיכום לועדה- הזנת נתונים'!L39)</f>
        <v/>
      </c>
      <c r="T39" s="158" t="str">
        <f>IF($C39="","",'סיכום לועדה- הזנת נתונים'!M39)</f>
        <v/>
      </c>
      <c r="U39" s="158" t="str">
        <f>IF($C39="","",'סיכום לועדה- הזנת נתונים'!N39)</f>
        <v/>
      </c>
      <c r="V39" s="162" t="str">
        <f>IF($C39="","",'סיכום לועדה- הזנת נתונים'!O39)</f>
        <v/>
      </c>
      <c r="W39" s="162" t="str">
        <f>IF($C39="","",'סיכום לועדה- הזנת נתונים'!P39)</f>
        <v/>
      </c>
      <c r="X39" s="153"/>
      <c r="Y39" s="154"/>
      <c r="Z39" s="135"/>
      <c r="AA39" s="135"/>
      <c r="AB39" s="155"/>
      <c r="AY39" s="135"/>
      <c r="AZ39" s="135"/>
      <c r="BA39" s="156"/>
    </row>
    <row r="40" spans="2:53" ht="16" hidden="1" thickBot="1">
      <c r="B40" s="157" t="str">
        <f t="shared" si="0"/>
        <v/>
      </c>
      <c r="C40" s="158" t="str">
        <f>'סיכום לועדה- הזנת נתונים'!C40</f>
        <v/>
      </c>
      <c r="D40" s="158" t="str">
        <f>IF($C40="","",'סיכום לועדה- הזנת נתונים'!D40)</f>
        <v/>
      </c>
      <c r="E40" s="158" t="str">
        <f>IF($C40="","",'סיכום לועדה- הזנת נתונים'!E40)</f>
        <v/>
      </c>
      <c r="F40" s="158" t="str">
        <f>IF($C40="","",'סיכום לועדה- הזנת נתונים'!F40)</f>
        <v/>
      </c>
      <c r="G40" s="158" t="str">
        <f>IF($C40="","",'סיכום לועדה- הזנת נתונים'!G40)</f>
        <v/>
      </c>
      <c r="H40" s="158" t="str">
        <f>IF($C40="","",'סיכום לועדה- הזנת נתונים'!H40)</f>
        <v/>
      </c>
      <c r="I40" s="159" t="str">
        <f>IF($C40="","",'סיכום לועדה- הזנת נתונים'!I40)</f>
        <v/>
      </c>
      <c r="J40" s="159" t="str">
        <f>IF($C40="","",'סיכום לועדה- הזנת נתונים'!J40)</f>
        <v/>
      </c>
      <c r="K40" s="159" t="str">
        <f>IF($C40="","",'סיכום לועדה- הזנת נתונים'!Q40)</f>
        <v/>
      </c>
      <c r="L40" s="159" t="str">
        <f>IF($C40="","",'סיכום לועדה- הזנת נתונים'!R40)</f>
        <v/>
      </c>
      <c r="M40" s="160" t="str">
        <f>IF($C40="","",'סיכום לועדה- הזנת נתונים'!S40)</f>
        <v/>
      </c>
      <c r="N40" s="161" t="str">
        <f>IF($C40="","",'סיכום לועדה- הזנת נתונים'!T40)</f>
        <v/>
      </c>
      <c r="O40" s="161" t="str">
        <f>IF($C40="","",'סיכום לועדה- הזנת נתונים'!U40)</f>
        <v/>
      </c>
      <c r="P40" s="161" t="str">
        <f>IF($C40="","",'סיכום לועדה- הזנת נתונים'!V40)</f>
        <v/>
      </c>
      <c r="Q40" s="161" t="str">
        <f>IF($C40="","",'סיכום לועדה- הזנת נתונים'!W40)</f>
        <v/>
      </c>
      <c r="R40" s="158" t="str">
        <f>IF($C40="","",'סיכום לועדה- הזנת נתונים'!K40)</f>
        <v/>
      </c>
      <c r="S40" s="158" t="str">
        <f>IF($C40="","",'סיכום לועדה- הזנת נתונים'!L40)</f>
        <v/>
      </c>
      <c r="T40" s="158" t="str">
        <f>IF($C40="","",'סיכום לועדה- הזנת נתונים'!M40)</f>
        <v/>
      </c>
      <c r="U40" s="158" t="str">
        <f>IF($C40="","",'סיכום לועדה- הזנת נתונים'!N40)</f>
        <v/>
      </c>
      <c r="V40" s="162" t="str">
        <f>IF($C40="","",'סיכום לועדה- הזנת נתונים'!O40)</f>
        <v/>
      </c>
      <c r="W40" s="162" t="str">
        <f>IF($C40="","",'סיכום לועדה- הזנת נתונים'!P40)</f>
        <v/>
      </c>
      <c r="X40" s="153"/>
      <c r="Y40" s="154"/>
      <c r="Z40" s="135"/>
      <c r="AA40" s="135"/>
      <c r="AB40" s="155"/>
      <c r="AY40" s="135"/>
      <c r="AZ40" s="135"/>
      <c r="BA40" s="156"/>
    </row>
    <row r="41" spans="2:53" hidden="1">
      <c r="B41" s="157" t="str">
        <f t="shared" si="0"/>
        <v/>
      </c>
      <c r="C41" s="158" t="str">
        <f>'סיכום לועדה- הזנת נתונים'!C41</f>
        <v/>
      </c>
      <c r="D41" s="158" t="str">
        <f>IF($C41="","",'סיכום לועדה- הזנת נתונים'!D41)</f>
        <v/>
      </c>
      <c r="E41" s="158" t="str">
        <f>IF($C41="","",'סיכום לועדה- הזנת נתונים'!E41)</f>
        <v/>
      </c>
      <c r="F41" s="158" t="str">
        <f>IF($C41="","",'סיכום לועדה- הזנת נתונים'!F41)</f>
        <v/>
      </c>
      <c r="G41" s="158" t="str">
        <f>IF($C41="","",'סיכום לועדה- הזנת נתונים'!G41)</f>
        <v/>
      </c>
      <c r="H41" s="158" t="str">
        <f>IF($C41="","",'סיכום לועדה- הזנת נתונים'!H41)</f>
        <v/>
      </c>
      <c r="I41" s="159" t="str">
        <f>IF($C41="","",'סיכום לועדה- הזנת נתונים'!I41)</f>
        <v/>
      </c>
      <c r="J41" s="159" t="str">
        <f>IF($C41="","",'סיכום לועדה- הזנת נתונים'!J41)</f>
        <v/>
      </c>
      <c r="K41" s="159" t="str">
        <f>IF($C41="","",'סיכום לועדה- הזנת נתונים'!Q41)</f>
        <v/>
      </c>
      <c r="L41" s="159" t="str">
        <f>IF($C41="","",'סיכום לועדה- הזנת נתונים'!R41)</f>
        <v/>
      </c>
      <c r="M41" s="160" t="str">
        <f>IF($C41="","",'סיכום לועדה- הזנת נתונים'!S41)</f>
        <v/>
      </c>
      <c r="N41" s="161" t="str">
        <f>IF($C41="","",'סיכום לועדה- הזנת נתונים'!T41)</f>
        <v/>
      </c>
      <c r="O41" s="161" t="str">
        <f>IF($C41="","",'סיכום לועדה- הזנת נתונים'!U41)</f>
        <v/>
      </c>
      <c r="P41" s="161" t="str">
        <f>IF($C41="","",'סיכום לועדה- הזנת נתונים'!V41)</f>
        <v/>
      </c>
      <c r="Q41" s="161" t="str">
        <f>IF($C41="","",'סיכום לועדה- הזנת נתונים'!W41)</f>
        <v/>
      </c>
      <c r="R41" s="158" t="str">
        <f>IF($C41="","",'סיכום לועדה- הזנת נתונים'!K41)</f>
        <v/>
      </c>
      <c r="S41" s="158" t="str">
        <f>IF($C41="","",'סיכום לועדה- הזנת נתונים'!L41)</f>
        <v/>
      </c>
      <c r="T41" s="158" t="str">
        <f>IF($C41="","",'סיכום לועדה- הזנת נתונים'!M41)</f>
        <v/>
      </c>
      <c r="U41" s="158" t="str">
        <f>IF($C41="","",'סיכום לועדה- הזנת נתונים'!N41)</f>
        <v/>
      </c>
      <c r="V41" s="162" t="str">
        <f>IF($C41="","",'סיכום לועדה- הזנת נתונים'!O41)</f>
        <v/>
      </c>
      <c r="W41" s="172"/>
      <c r="X41" s="153"/>
      <c r="Y41" s="154"/>
      <c r="Z41" s="135"/>
      <c r="AA41" s="135"/>
      <c r="AB41" s="155"/>
      <c r="AY41" s="135"/>
      <c r="AZ41" s="135"/>
      <c r="BA41" s="156"/>
    </row>
    <row r="42" spans="2:53" hidden="1">
      <c r="B42" s="157" t="str">
        <f t="shared" si="0"/>
        <v/>
      </c>
      <c r="C42" s="158" t="str">
        <f>'סיכום לועדה- הזנת נתונים'!C42</f>
        <v/>
      </c>
      <c r="D42" s="158" t="str">
        <f>IF($C42="","",'סיכום לועדה- הזנת נתונים'!D42)</f>
        <v/>
      </c>
      <c r="E42" s="158" t="str">
        <f>IF($C42="","",'סיכום לועדה- הזנת נתונים'!E42)</f>
        <v/>
      </c>
      <c r="F42" s="158" t="str">
        <f>IF($C42="","",'סיכום לועדה- הזנת נתונים'!F42)</f>
        <v/>
      </c>
      <c r="G42" s="158" t="str">
        <f>IF($C42="","",'סיכום לועדה- הזנת נתונים'!G42)</f>
        <v/>
      </c>
      <c r="H42" s="158" t="str">
        <f>IF($C42="","",'סיכום לועדה- הזנת נתונים'!H42)</f>
        <v/>
      </c>
      <c r="I42" s="159" t="str">
        <f>IF($C42="","",'סיכום לועדה- הזנת נתונים'!I42)</f>
        <v/>
      </c>
      <c r="J42" s="159" t="str">
        <f>IF($C42="","",'סיכום לועדה- הזנת נתונים'!J42)</f>
        <v/>
      </c>
      <c r="K42" s="159" t="str">
        <f>IF($C42="","",'סיכום לועדה- הזנת נתונים'!Q42)</f>
        <v/>
      </c>
      <c r="L42" s="159" t="str">
        <f>IF($C42="","",'סיכום לועדה- הזנת נתונים'!R42)</f>
        <v/>
      </c>
      <c r="M42" s="160" t="str">
        <f>IF($C42="","",'סיכום לועדה- הזנת נתונים'!S42)</f>
        <v/>
      </c>
      <c r="N42" s="161" t="str">
        <f>IF($C42="","",'סיכום לועדה- הזנת נתונים'!T42)</f>
        <v/>
      </c>
      <c r="O42" s="161" t="str">
        <f>IF($C42="","",'סיכום לועדה- הזנת נתונים'!U42)</f>
        <v/>
      </c>
      <c r="P42" s="161" t="str">
        <f>IF($C42="","",'סיכום לועדה- הזנת נתונים'!V42)</f>
        <v/>
      </c>
      <c r="Q42" s="161" t="str">
        <f>IF($C42="","",'סיכום לועדה- הזנת נתונים'!W42)</f>
        <v/>
      </c>
      <c r="R42" s="158" t="str">
        <f>IF($C42="","",'סיכום לועדה- הזנת נתונים'!K42)</f>
        <v/>
      </c>
      <c r="S42" s="158" t="str">
        <f>IF($C42="","",'סיכום לועדה- הזנת נתונים'!L42)</f>
        <v/>
      </c>
      <c r="T42" s="158" t="str">
        <f>IF($C42="","",'סיכום לועדה- הזנת נתונים'!M42)</f>
        <v/>
      </c>
      <c r="U42" s="158" t="str">
        <f>IF($C42="","",'סיכום לועדה- הזנת נתונים'!N42)</f>
        <v/>
      </c>
      <c r="V42" s="162" t="str">
        <f>IF($C42="","",'סיכום לועדה- הזנת נתונים'!O42)</f>
        <v/>
      </c>
      <c r="W42" s="172"/>
      <c r="X42" s="153"/>
      <c r="Y42" s="154"/>
      <c r="Z42" s="135"/>
      <c r="AA42" s="135"/>
      <c r="AB42" s="155"/>
      <c r="AY42" s="135"/>
      <c r="AZ42" s="135"/>
      <c r="BA42" s="156"/>
    </row>
    <row r="43" spans="2:53" hidden="1">
      <c r="B43" s="157" t="str">
        <f t="shared" si="0"/>
        <v/>
      </c>
      <c r="C43" s="158" t="str">
        <f>'סיכום לועדה- הזנת נתונים'!C43</f>
        <v/>
      </c>
      <c r="D43" s="158" t="str">
        <f>IF($C43="","",'סיכום לועדה- הזנת נתונים'!D43)</f>
        <v/>
      </c>
      <c r="E43" s="158" t="str">
        <f>IF($C43="","",'סיכום לועדה- הזנת נתונים'!E43)</f>
        <v/>
      </c>
      <c r="F43" s="158" t="str">
        <f>IF($C43="","",'סיכום לועדה- הזנת נתונים'!F43)</f>
        <v/>
      </c>
      <c r="G43" s="158" t="str">
        <f>IF($C43="","",'סיכום לועדה- הזנת נתונים'!G43)</f>
        <v/>
      </c>
      <c r="H43" s="158" t="str">
        <f>IF($C43="","",'סיכום לועדה- הזנת נתונים'!H43)</f>
        <v/>
      </c>
      <c r="I43" s="159" t="str">
        <f>IF($C43="","",'סיכום לועדה- הזנת נתונים'!I43)</f>
        <v/>
      </c>
      <c r="J43" s="159" t="str">
        <f>IF($C43="","",'סיכום לועדה- הזנת נתונים'!J43)</f>
        <v/>
      </c>
      <c r="K43" s="159" t="str">
        <f>IF($C43="","",'סיכום לועדה- הזנת נתונים'!Q43)</f>
        <v/>
      </c>
      <c r="L43" s="159" t="str">
        <f>IF($C43="","",'סיכום לועדה- הזנת נתונים'!R43)</f>
        <v/>
      </c>
      <c r="M43" s="160" t="str">
        <f>IF($C43="","",'סיכום לועדה- הזנת נתונים'!S43)</f>
        <v/>
      </c>
      <c r="N43" s="161" t="str">
        <f>IF($C43="","",'סיכום לועדה- הזנת נתונים'!T43)</f>
        <v/>
      </c>
      <c r="O43" s="161" t="str">
        <f>IF($C43="","",'סיכום לועדה- הזנת נתונים'!U43)</f>
        <v/>
      </c>
      <c r="P43" s="161" t="str">
        <f>IF($C43="","",'סיכום לועדה- הזנת נתונים'!V43)</f>
        <v/>
      </c>
      <c r="Q43" s="161" t="str">
        <f>IF($C43="","",'סיכום לועדה- הזנת נתונים'!W43)</f>
        <v/>
      </c>
      <c r="R43" s="158" t="str">
        <f>IF($C43="","",'סיכום לועדה- הזנת נתונים'!K43)</f>
        <v/>
      </c>
      <c r="S43" s="158" t="str">
        <f>IF($C43="","",'סיכום לועדה- הזנת נתונים'!L43)</f>
        <v/>
      </c>
      <c r="T43" s="158" t="str">
        <f>IF($C43="","",'סיכום לועדה- הזנת נתונים'!M43)</f>
        <v/>
      </c>
      <c r="U43" s="158" t="str">
        <f>IF($C43="","",'סיכום לועדה- הזנת נתונים'!N43)</f>
        <v/>
      </c>
      <c r="V43" s="162" t="str">
        <f>IF($C43="","",'סיכום לועדה- הזנת נתונים'!O43)</f>
        <v/>
      </c>
      <c r="W43" s="172"/>
      <c r="X43" s="153"/>
      <c r="Y43" s="154"/>
      <c r="Z43" s="135"/>
      <c r="AA43" s="135"/>
      <c r="AB43" s="155"/>
      <c r="AY43" s="135"/>
      <c r="AZ43" s="135"/>
      <c r="BA43" s="156"/>
    </row>
    <row r="44" spans="2:53" hidden="1">
      <c r="B44" s="157" t="str">
        <f t="shared" si="0"/>
        <v/>
      </c>
      <c r="C44" s="158" t="str">
        <f>'סיכום לועדה- הזנת נתונים'!C44</f>
        <v/>
      </c>
      <c r="D44" s="158" t="str">
        <f>IF($C44="","",'סיכום לועדה- הזנת נתונים'!D44)</f>
        <v/>
      </c>
      <c r="E44" s="158" t="str">
        <f>IF($C44="","",'סיכום לועדה- הזנת נתונים'!E44)</f>
        <v/>
      </c>
      <c r="F44" s="158" t="str">
        <f>IF($C44="","",'סיכום לועדה- הזנת נתונים'!F44)</f>
        <v/>
      </c>
      <c r="G44" s="158" t="str">
        <f>IF($C44="","",'סיכום לועדה- הזנת נתונים'!G44)</f>
        <v/>
      </c>
      <c r="H44" s="158" t="str">
        <f>IF($C44="","",'סיכום לועדה- הזנת נתונים'!H44)</f>
        <v/>
      </c>
      <c r="I44" s="159" t="str">
        <f>IF($C44="","",'סיכום לועדה- הזנת נתונים'!I44)</f>
        <v/>
      </c>
      <c r="J44" s="159" t="str">
        <f>IF($C44="","",'סיכום לועדה- הזנת נתונים'!J44)</f>
        <v/>
      </c>
      <c r="K44" s="159" t="str">
        <f>IF($C44="","",'סיכום לועדה- הזנת נתונים'!Q44)</f>
        <v/>
      </c>
      <c r="L44" s="159" t="str">
        <f>IF($C44="","",'סיכום לועדה- הזנת נתונים'!R44)</f>
        <v/>
      </c>
      <c r="M44" s="160" t="str">
        <f>IF($C44="","",'סיכום לועדה- הזנת נתונים'!S44)</f>
        <v/>
      </c>
      <c r="N44" s="161" t="str">
        <f>IF($C44="","",'סיכום לועדה- הזנת נתונים'!T44)</f>
        <v/>
      </c>
      <c r="O44" s="161" t="str">
        <f>IF($C44="","",'סיכום לועדה- הזנת נתונים'!U44)</f>
        <v/>
      </c>
      <c r="P44" s="161" t="str">
        <f>IF($C44="","",'סיכום לועדה- הזנת נתונים'!V44)</f>
        <v/>
      </c>
      <c r="Q44" s="161" t="str">
        <f>IF($C44="","",'סיכום לועדה- הזנת נתונים'!W44)</f>
        <v/>
      </c>
      <c r="R44" s="158" t="str">
        <f>IF($C44="","",'סיכום לועדה- הזנת נתונים'!K44)</f>
        <v/>
      </c>
      <c r="S44" s="158" t="str">
        <f>IF($C44="","",'סיכום לועדה- הזנת נתונים'!L44)</f>
        <v/>
      </c>
      <c r="T44" s="158" t="str">
        <f>IF($C44="","",'סיכום לועדה- הזנת נתונים'!M44)</f>
        <v/>
      </c>
      <c r="U44" s="158" t="str">
        <f>IF($C44="","",'סיכום לועדה- הזנת נתונים'!N44)</f>
        <v/>
      </c>
      <c r="V44" s="162" t="str">
        <f>IF($C44="","",'סיכום לועדה- הזנת נתונים'!O44)</f>
        <v/>
      </c>
      <c r="W44" s="172"/>
      <c r="X44" s="153"/>
      <c r="Y44" s="154"/>
      <c r="Z44" s="135"/>
      <c r="AA44" s="135"/>
      <c r="AB44" s="155"/>
      <c r="AY44" s="135"/>
      <c r="AZ44" s="135"/>
      <c r="BA44" s="156"/>
    </row>
    <row r="45" spans="2:53" hidden="1">
      <c r="B45" s="157" t="str">
        <f t="shared" si="0"/>
        <v/>
      </c>
      <c r="C45" s="158" t="str">
        <f>'סיכום לועדה- הזנת נתונים'!C45</f>
        <v/>
      </c>
      <c r="D45" s="158" t="str">
        <f>IF($C45="","",'סיכום לועדה- הזנת נתונים'!D45)</f>
        <v/>
      </c>
      <c r="E45" s="158" t="str">
        <f>IF($C45="","",'סיכום לועדה- הזנת נתונים'!E45)</f>
        <v/>
      </c>
      <c r="F45" s="158" t="str">
        <f>IF($C45="","",'סיכום לועדה- הזנת נתונים'!F45)</f>
        <v/>
      </c>
      <c r="G45" s="158" t="str">
        <f>IF($C45="","",'סיכום לועדה- הזנת נתונים'!G45)</f>
        <v/>
      </c>
      <c r="H45" s="158" t="str">
        <f>IF($C45="","",'סיכום לועדה- הזנת נתונים'!H45)</f>
        <v/>
      </c>
      <c r="I45" s="159" t="str">
        <f>IF($C45="","",'סיכום לועדה- הזנת נתונים'!I45)</f>
        <v/>
      </c>
      <c r="J45" s="159" t="str">
        <f>IF($C45="","",'סיכום לועדה- הזנת נתונים'!J45)</f>
        <v/>
      </c>
      <c r="K45" s="159" t="str">
        <f>IF($C45="","",'סיכום לועדה- הזנת נתונים'!Q45)</f>
        <v/>
      </c>
      <c r="L45" s="159" t="str">
        <f>IF($C45="","",'סיכום לועדה- הזנת נתונים'!R45)</f>
        <v/>
      </c>
      <c r="M45" s="160" t="str">
        <f>IF($C45="","",'סיכום לועדה- הזנת נתונים'!S45)</f>
        <v/>
      </c>
      <c r="N45" s="161" t="str">
        <f>IF($C45="","",'סיכום לועדה- הזנת נתונים'!T45)</f>
        <v/>
      </c>
      <c r="O45" s="161" t="str">
        <f>IF($C45="","",'סיכום לועדה- הזנת נתונים'!U45)</f>
        <v/>
      </c>
      <c r="P45" s="161" t="str">
        <f>IF($C45="","",'סיכום לועדה- הזנת נתונים'!V45)</f>
        <v/>
      </c>
      <c r="Q45" s="161" t="str">
        <f>IF($C45="","",'סיכום לועדה- הזנת נתונים'!W45)</f>
        <v/>
      </c>
      <c r="R45" s="158" t="str">
        <f>IF($C45="","",'סיכום לועדה- הזנת נתונים'!K45)</f>
        <v/>
      </c>
      <c r="S45" s="158" t="str">
        <f>IF($C45="","",'סיכום לועדה- הזנת נתונים'!L45)</f>
        <v/>
      </c>
      <c r="T45" s="158" t="str">
        <f>IF($C45="","",'סיכום לועדה- הזנת נתונים'!M45)</f>
        <v/>
      </c>
      <c r="U45" s="158" t="str">
        <f>IF($C45="","",'סיכום לועדה- הזנת נתונים'!N45)</f>
        <v/>
      </c>
      <c r="V45" s="162" t="str">
        <f>IF($C45="","",'סיכום לועדה- הזנת נתונים'!O45)</f>
        <v/>
      </c>
      <c r="W45" s="172"/>
      <c r="X45" s="153"/>
      <c r="Y45" s="154"/>
      <c r="Z45" s="135"/>
      <c r="AA45" s="135"/>
      <c r="AB45" s="155"/>
      <c r="AY45" s="135"/>
      <c r="AZ45" s="135"/>
      <c r="BA45" s="156"/>
    </row>
    <row r="46" spans="2:53" hidden="1">
      <c r="B46" s="157" t="str">
        <f t="shared" si="0"/>
        <v/>
      </c>
      <c r="C46" s="158" t="str">
        <f>'סיכום לועדה- הזנת נתונים'!C46</f>
        <v/>
      </c>
      <c r="D46" s="158" t="str">
        <f>IF($C46="","",'סיכום לועדה- הזנת נתונים'!D46)</f>
        <v/>
      </c>
      <c r="E46" s="158" t="str">
        <f>IF($C46="","",'סיכום לועדה- הזנת נתונים'!E46)</f>
        <v/>
      </c>
      <c r="F46" s="158" t="str">
        <f>IF($C46="","",'סיכום לועדה- הזנת נתונים'!F46)</f>
        <v/>
      </c>
      <c r="G46" s="158" t="str">
        <f>IF($C46="","",'סיכום לועדה- הזנת נתונים'!G46)</f>
        <v/>
      </c>
      <c r="H46" s="158" t="str">
        <f>IF($C46="","",'סיכום לועדה- הזנת נתונים'!H46)</f>
        <v/>
      </c>
      <c r="I46" s="159" t="str">
        <f>IF($C46="","",'סיכום לועדה- הזנת נתונים'!I46)</f>
        <v/>
      </c>
      <c r="J46" s="159" t="str">
        <f>IF($C46="","",'סיכום לועדה- הזנת נתונים'!J46)</f>
        <v/>
      </c>
      <c r="K46" s="159" t="str">
        <f>IF($C46="","",'סיכום לועדה- הזנת נתונים'!Q46)</f>
        <v/>
      </c>
      <c r="L46" s="159" t="str">
        <f>IF($C46="","",'סיכום לועדה- הזנת נתונים'!R46)</f>
        <v/>
      </c>
      <c r="M46" s="160" t="str">
        <f>IF($C46="","",'סיכום לועדה- הזנת נתונים'!S46)</f>
        <v/>
      </c>
      <c r="N46" s="161" t="str">
        <f>IF($C46="","",'סיכום לועדה- הזנת נתונים'!T46)</f>
        <v/>
      </c>
      <c r="O46" s="161" t="str">
        <f>IF($C46="","",'סיכום לועדה- הזנת נתונים'!U46)</f>
        <v/>
      </c>
      <c r="P46" s="161" t="str">
        <f>IF($C46="","",'סיכום לועדה- הזנת נתונים'!V46)</f>
        <v/>
      </c>
      <c r="Q46" s="161" t="str">
        <f>IF($C46="","",'סיכום לועדה- הזנת נתונים'!W46)</f>
        <v/>
      </c>
      <c r="R46" s="158" t="str">
        <f>IF($C46="","",'סיכום לועדה- הזנת נתונים'!K46)</f>
        <v/>
      </c>
      <c r="S46" s="158" t="str">
        <f>IF($C46="","",'סיכום לועדה- הזנת נתונים'!L46)</f>
        <v/>
      </c>
      <c r="T46" s="158" t="str">
        <f>IF($C46="","",'סיכום לועדה- הזנת נתונים'!M46)</f>
        <v/>
      </c>
      <c r="U46" s="158" t="str">
        <f>IF($C46="","",'סיכום לועדה- הזנת נתונים'!N46)</f>
        <v/>
      </c>
      <c r="V46" s="162" t="str">
        <f>IF($C46="","",'סיכום לועדה- הזנת נתונים'!O46)</f>
        <v/>
      </c>
      <c r="W46" s="172"/>
      <c r="X46" s="153"/>
      <c r="Y46" s="154"/>
      <c r="Z46" s="135"/>
      <c r="AA46" s="135"/>
      <c r="AB46" s="155"/>
      <c r="AY46" s="135"/>
      <c r="AZ46" s="135"/>
      <c r="BA46" s="156"/>
    </row>
    <row r="47" spans="2:53" hidden="1">
      <c r="B47" s="157" t="str">
        <f t="shared" si="0"/>
        <v/>
      </c>
      <c r="C47" s="158" t="str">
        <f>'סיכום לועדה- הזנת נתונים'!C47</f>
        <v/>
      </c>
      <c r="D47" s="158" t="str">
        <f>IF($C47="","",'סיכום לועדה- הזנת נתונים'!D47)</f>
        <v/>
      </c>
      <c r="E47" s="158" t="str">
        <f>IF($C47="","",'סיכום לועדה- הזנת נתונים'!E47)</f>
        <v/>
      </c>
      <c r="F47" s="158" t="str">
        <f>IF($C47="","",'סיכום לועדה- הזנת נתונים'!F47)</f>
        <v/>
      </c>
      <c r="G47" s="158" t="str">
        <f>IF($C47="","",'סיכום לועדה- הזנת נתונים'!G47)</f>
        <v/>
      </c>
      <c r="H47" s="158" t="str">
        <f>IF($C47="","",'סיכום לועדה- הזנת נתונים'!H47)</f>
        <v/>
      </c>
      <c r="I47" s="159" t="str">
        <f>IF($C47="","",'סיכום לועדה- הזנת נתונים'!I47)</f>
        <v/>
      </c>
      <c r="J47" s="159" t="str">
        <f>IF($C47="","",'סיכום לועדה- הזנת נתונים'!J47)</f>
        <v/>
      </c>
      <c r="K47" s="159" t="str">
        <f>IF($C47="","",'סיכום לועדה- הזנת נתונים'!Q47)</f>
        <v/>
      </c>
      <c r="L47" s="159" t="str">
        <f>IF($C47="","",'סיכום לועדה- הזנת נתונים'!R47)</f>
        <v/>
      </c>
      <c r="M47" s="160" t="str">
        <f>IF($C47="","",'סיכום לועדה- הזנת נתונים'!S47)</f>
        <v/>
      </c>
      <c r="N47" s="161" t="str">
        <f>IF($C47="","",'סיכום לועדה- הזנת נתונים'!T47)</f>
        <v/>
      </c>
      <c r="O47" s="161" t="str">
        <f>IF($C47="","",'סיכום לועדה- הזנת נתונים'!U47)</f>
        <v/>
      </c>
      <c r="P47" s="161" t="str">
        <f>IF($C47="","",'סיכום לועדה- הזנת נתונים'!V47)</f>
        <v/>
      </c>
      <c r="Q47" s="161" t="str">
        <f>IF($C47="","",'סיכום לועדה- הזנת נתונים'!W47)</f>
        <v/>
      </c>
      <c r="R47" s="158" t="str">
        <f>IF($C47="","",'סיכום לועדה- הזנת נתונים'!K47)</f>
        <v/>
      </c>
      <c r="S47" s="158" t="str">
        <f>IF($C47="","",'סיכום לועדה- הזנת נתונים'!L47)</f>
        <v/>
      </c>
      <c r="T47" s="158" t="str">
        <f>IF($C47="","",'סיכום לועדה- הזנת נתונים'!M47)</f>
        <v/>
      </c>
      <c r="U47" s="158" t="str">
        <f>IF($C47="","",'סיכום לועדה- הזנת נתונים'!N47)</f>
        <v/>
      </c>
      <c r="V47" s="162" t="str">
        <f>IF($C47="","",'סיכום לועדה- הזנת נתונים'!O47)</f>
        <v/>
      </c>
      <c r="W47" s="172"/>
      <c r="X47" s="153"/>
      <c r="Y47" s="154"/>
      <c r="Z47" s="135"/>
      <c r="AA47" s="135"/>
      <c r="AB47" s="155"/>
      <c r="AY47" s="135"/>
      <c r="AZ47" s="135"/>
      <c r="BA47" s="156"/>
    </row>
    <row r="48" spans="2:53" hidden="1">
      <c r="B48" s="157" t="str">
        <f t="shared" si="0"/>
        <v/>
      </c>
      <c r="C48" s="158" t="str">
        <f>'סיכום לועדה- הזנת נתונים'!C48</f>
        <v/>
      </c>
      <c r="D48" s="158" t="str">
        <f>IF($C48="","",'סיכום לועדה- הזנת נתונים'!D48)</f>
        <v/>
      </c>
      <c r="E48" s="158" t="str">
        <f>IF($C48="","",'סיכום לועדה- הזנת נתונים'!E48)</f>
        <v/>
      </c>
      <c r="F48" s="158" t="str">
        <f>IF($C48="","",'סיכום לועדה- הזנת נתונים'!F48)</f>
        <v/>
      </c>
      <c r="G48" s="158" t="str">
        <f>IF($C48="","",'סיכום לועדה- הזנת נתונים'!G48)</f>
        <v/>
      </c>
      <c r="H48" s="158" t="str">
        <f>IF($C48="","",'סיכום לועדה- הזנת נתונים'!H48)</f>
        <v/>
      </c>
      <c r="I48" s="159" t="str">
        <f>IF($C48="","",'סיכום לועדה- הזנת נתונים'!I48)</f>
        <v/>
      </c>
      <c r="J48" s="159" t="str">
        <f>IF($C48="","",'סיכום לועדה- הזנת נתונים'!J48)</f>
        <v/>
      </c>
      <c r="K48" s="159" t="str">
        <f>IF($C48="","",'סיכום לועדה- הזנת נתונים'!Q48)</f>
        <v/>
      </c>
      <c r="L48" s="159" t="str">
        <f>IF($C48="","",'סיכום לועדה- הזנת נתונים'!R48)</f>
        <v/>
      </c>
      <c r="M48" s="160" t="str">
        <f>IF($C48="","",'סיכום לועדה- הזנת נתונים'!S48)</f>
        <v/>
      </c>
      <c r="N48" s="161" t="str">
        <f>IF($C48="","",'סיכום לועדה- הזנת נתונים'!T48)</f>
        <v/>
      </c>
      <c r="O48" s="161" t="str">
        <f>IF($C48="","",'סיכום לועדה- הזנת נתונים'!U48)</f>
        <v/>
      </c>
      <c r="P48" s="161" t="str">
        <f>IF($C48="","",'סיכום לועדה- הזנת נתונים'!V48)</f>
        <v/>
      </c>
      <c r="Q48" s="161" t="str">
        <f>IF($C48="","",'סיכום לועדה- הזנת נתונים'!W48)</f>
        <v/>
      </c>
      <c r="R48" s="158" t="str">
        <f>IF($C48="","",'סיכום לועדה- הזנת נתונים'!K48)</f>
        <v/>
      </c>
      <c r="S48" s="158" t="str">
        <f>IF($C48="","",'סיכום לועדה- הזנת נתונים'!L48)</f>
        <v/>
      </c>
      <c r="T48" s="158" t="str">
        <f>IF($C48="","",'סיכום לועדה- הזנת נתונים'!M48)</f>
        <v/>
      </c>
      <c r="U48" s="158" t="str">
        <f>IF($C48="","",'סיכום לועדה- הזנת נתונים'!N48)</f>
        <v/>
      </c>
      <c r="V48" s="162" t="str">
        <f>IF($C48="","",'סיכום לועדה- הזנת נתונים'!O48)</f>
        <v/>
      </c>
      <c r="W48" s="172"/>
      <c r="X48" s="153"/>
      <c r="Y48" s="154"/>
      <c r="Z48" s="135"/>
      <c r="AA48" s="135"/>
      <c r="AB48" s="155"/>
      <c r="AY48" s="135"/>
      <c r="AZ48" s="135"/>
      <c r="BA48" s="156"/>
    </row>
    <row r="49" spans="2:53" hidden="1">
      <c r="B49" s="157" t="str">
        <f t="shared" si="0"/>
        <v/>
      </c>
      <c r="C49" s="158" t="str">
        <f>'סיכום לועדה- הזנת נתונים'!C49</f>
        <v/>
      </c>
      <c r="D49" s="158" t="str">
        <f>IF($C49="","",'סיכום לועדה- הזנת נתונים'!D49)</f>
        <v/>
      </c>
      <c r="E49" s="158" t="str">
        <f>IF($C49="","",'סיכום לועדה- הזנת נתונים'!E49)</f>
        <v/>
      </c>
      <c r="F49" s="158" t="str">
        <f>IF($C49="","",'סיכום לועדה- הזנת נתונים'!F49)</f>
        <v/>
      </c>
      <c r="G49" s="158" t="str">
        <f>IF($C49="","",'סיכום לועדה- הזנת נתונים'!G49)</f>
        <v/>
      </c>
      <c r="H49" s="158" t="str">
        <f>IF($C49="","",'סיכום לועדה- הזנת נתונים'!H49)</f>
        <v/>
      </c>
      <c r="I49" s="159" t="str">
        <f>IF($C49="","",'סיכום לועדה- הזנת נתונים'!I49)</f>
        <v/>
      </c>
      <c r="J49" s="159" t="str">
        <f>IF($C49="","",'סיכום לועדה- הזנת נתונים'!J49)</f>
        <v/>
      </c>
      <c r="K49" s="159" t="str">
        <f>IF($C49="","",'סיכום לועדה- הזנת נתונים'!Q49)</f>
        <v/>
      </c>
      <c r="L49" s="159" t="str">
        <f>IF($C49="","",'סיכום לועדה- הזנת נתונים'!R49)</f>
        <v/>
      </c>
      <c r="M49" s="160" t="str">
        <f>IF($C49="","",'סיכום לועדה- הזנת נתונים'!S49)</f>
        <v/>
      </c>
      <c r="N49" s="161" t="str">
        <f>IF($C49="","",'סיכום לועדה- הזנת נתונים'!T49)</f>
        <v/>
      </c>
      <c r="O49" s="161" t="str">
        <f>IF($C49="","",'סיכום לועדה- הזנת נתונים'!U49)</f>
        <v/>
      </c>
      <c r="P49" s="161" t="str">
        <f>IF($C49="","",'סיכום לועדה- הזנת נתונים'!V49)</f>
        <v/>
      </c>
      <c r="Q49" s="161" t="str">
        <f>IF($C49="","",'סיכום לועדה- הזנת נתונים'!W49)</f>
        <v/>
      </c>
      <c r="R49" s="158" t="str">
        <f>IF($C49="","",'סיכום לועדה- הזנת נתונים'!K49)</f>
        <v/>
      </c>
      <c r="S49" s="158" t="str">
        <f>IF($C49="","",'סיכום לועדה- הזנת נתונים'!L49)</f>
        <v/>
      </c>
      <c r="T49" s="158" t="str">
        <f>IF($C49="","",'סיכום לועדה- הזנת נתונים'!M49)</f>
        <v/>
      </c>
      <c r="U49" s="158" t="str">
        <f>IF($C49="","",'סיכום לועדה- הזנת נתונים'!N49)</f>
        <v/>
      </c>
      <c r="V49" s="162" t="str">
        <f>IF($C49="","",'סיכום לועדה- הזנת נתונים'!O49)</f>
        <v/>
      </c>
      <c r="W49" s="172"/>
      <c r="X49" s="153"/>
      <c r="Y49" s="154"/>
      <c r="Z49" s="135"/>
      <c r="AA49" s="135"/>
      <c r="AB49" s="155"/>
      <c r="AY49" s="135"/>
      <c r="AZ49" s="135"/>
      <c r="BA49" s="156"/>
    </row>
    <row r="50" spans="2:53" hidden="1">
      <c r="B50" s="157" t="str">
        <f t="shared" si="0"/>
        <v/>
      </c>
      <c r="C50" s="158" t="str">
        <f>'סיכום לועדה- הזנת נתונים'!C50</f>
        <v/>
      </c>
      <c r="D50" s="158" t="str">
        <f>IF($C50="","",'סיכום לועדה- הזנת נתונים'!D50)</f>
        <v/>
      </c>
      <c r="E50" s="158" t="str">
        <f>IF($C50="","",'סיכום לועדה- הזנת נתונים'!E50)</f>
        <v/>
      </c>
      <c r="F50" s="158" t="str">
        <f>IF($C50="","",'סיכום לועדה- הזנת נתונים'!F50)</f>
        <v/>
      </c>
      <c r="G50" s="158" t="str">
        <f>IF($C50="","",'סיכום לועדה- הזנת נתונים'!G50)</f>
        <v/>
      </c>
      <c r="H50" s="158" t="str">
        <f>IF($C50="","",'סיכום לועדה- הזנת נתונים'!H50)</f>
        <v/>
      </c>
      <c r="I50" s="159" t="str">
        <f>IF($C50="","",'סיכום לועדה- הזנת נתונים'!I50)</f>
        <v/>
      </c>
      <c r="J50" s="159" t="str">
        <f>IF($C50="","",'סיכום לועדה- הזנת נתונים'!J50)</f>
        <v/>
      </c>
      <c r="K50" s="159" t="str">
        <f>IF($C50="","",'סיכום לועדה- הזנת נתונים'!Q50)</f>
        <v/>
      </c>
      <c r="L50" s="159" t="str">
        <f>IF($C50="","",'סיכום לועדה- הזנת נתונים'!R50)</f>
        <v/>
      </c>
      <c r="M50" s="160" t="str">
        <f>IF($C50="","",'סיכום לועדה- הזנת נתונים'!S50)</f>
        <v/>
      </c>
      <c r="N50" s="161" t="str">
        <f>IF($C50="","",'סיכום לועדה- הזנת נתונים'!T50)</f>
        <v/>
      </c>
      <c r="O50" s="161" t="str">
        <f>IF($C50="","",'סיכום לועדה- הזנת נתונים'!U50)</f>
        <v/>
      </c>
      <c r="P50" s="161" t="str">
        <f>IF($C50="","",'סיכום לועדה- הזנת נתונים'!V50)</f>
        <v/>
      </c>
      <c r="Q50" s="161" t="str">
        <f>IF($C50="","",'סיכום לועדה- הזנת נתונים'!W50)</f>
        <v/>
      </c>
      <c r="R50" s="158" t="str">
        <f>IF($C50="","",'סיכום לועדה- הזנת נתונים'!K50)</f>
        <v/>
      </c>
      <c r="S50" s="158" t="str">
        <f>IF($C50="","",'סיכום לועדה- הזנת נתונים'!L50)</f>
        <v/>
      </c>
      <c r="T50" s="158" t="str">
        <f>IF($C50="","",'סיכום לועדה- הזנת נתונים'!M50)</f>
        <v/>
      </c>
      <c r="U50" s="158" t="str">
        <f>IF($C50="","",'סיכום לועדה- הזנת נתונים'!N50)</f>
        <v/>
      </c>
      <c r="V50" s="162" t="str">
        <f>IF($C50="","",'סיכום לועדה- הזנת נתונים'!O50)</f>
        <v/>
      </c>
      <c r="W50" s="172"/>
      <c r="X50" s="153"/>
      <c r="Y50" s="154"/>
      <c r="Z50" s="135"/>
      <c r="AA50" s="135"/>
      <c r="AB50" s="155"/>
      <c r="AY50" s="135"/>
      <c r="AZ50" s="135"/>
      <c r="BA50" s="156"/>
    </row>
    <row r="51" spans="2:53" hidden="1">
      <c r="B51" s="157" t="str">
        <f t="shared" si="0"/>
        <v/>
      </c>
      <c r="C51" s="158" t="str">
        <f>'סיכום לועדה- הזנת נתונים'!C51</f>
        <v/>
      </c>
      <c r="D51" s="158" t="str">
        <f>IF($C51="","",'סיכום לועדה- הזנת נתונים'!D51)</f>
        <v/>
      </c>
      <c r="E51" s="158" t="str">
        <f>IF($C51="","",'סיכום לועדה- הזנת נתונים'!E51)</f>
        <v/>
      </c>
      <c r="F51" s="158" t="str">
        <f>IF($C51="","",'סיכום לועדה- הזנת נתונים'!F51)</f>
        <v/>
      </c>
      <c r="G51" s="158" t="str">
        <f>IF($C51="","",'סיכום לועדה- הזנת נתונים'!G51)</f>
        <v/>
      </c>
      <c r="H51" s="158" t="str">
        <f>IF($C51="","",'סיכום לועדה- הזנת נתונים'!H51)</f>
        <v/>
      </c>
      <c r="I51" s="159" t="str">
        <f>IF($C51="","",'סיכום לועדה- הזנת נתונים'!I51)</f>
        <v/>
      </c>
      <c r="J51" s="159" t="str">
        <f>IF($C51="","",'סיכום לועדה- הזנת נתונים'!J51)</f>
        <v/>
      </c>
      <c r="K51" s="159" t="str">
        <f>IF($C51="","",'סיכום לועדה- הזנת נתונים'!Q51)</f>
        <v/>
      </c>
      <c r="L51" s="159" t="str">
        <f>IF($C51="","",'סיכום לועדה- הזנת נתונים'!R51)</f>
        <v/>
      </c>
      <c r="M51" s="160" t="str">
        <f>IF($C51="","",'סיכום לועדה- הזנת נתונים'!S51)</f>
        <v/>
      </c>
      <c r="N51" s="161" t="str">
        <f>IF($C51="","",'סיכום לועדה- הזנת נתונים'!T51)</f>
        <v/>
      </c>
      <c r="O51" s="161" t="str">
        <f>IF($C51="","",'סיכום לועדה- הזנת נתונים'!U51)</f>
        <v/>
      </c>
      <c r="P51" s="161" t="str">
        <f>IF($C51="","",'סיכום לועדה- הזנת נתונים'!V51)</f>
        <v/>
      </c>
      <c r="Q51" s="161" t="str">
        <f>IF($C51="","",'סיכום לועדה- הזנת נתונים'!W51)</f>
        <v/>
      </c>
      <c r="R51" s="158" t="str">
        <f>IF($C51="","",'סיכום לועדה- הזנת נתונים'!K51)</f>
        <v/>
      </c>
      <c r="S51" s="158" t="str">
        <f>IF($C51="","",'סיכום לועדה- הזנת נתונים'!L51)</f>
        <v/>
      </c>
      <c r="T51" s="158" t="str">
        <f>IF($C51="","",'סיכום לועדה- הזנת נתונים'!M51)</f>
        <v/>
      </c>
      <c r="U51" s="158" t="str">
        <f>IF($C51="","",'סיכום לועדה- הזנת נתונים'!N51)</f>
        <v/>
      </c>
      <c r="V51" s="162" t="str">
        <f>IF($C51="","",'סיכום לועדה- הזנת נתונים'!O51)</f>
        <v/>
      </c>
      <c r="W51" s="172"/>
      <c r="X51" s="153"/>
      <c r="Y51" s="154"/>
      <c r="Z51" s="135"/>
      <c r="AA51" s="135"/>
      <c r="AB51" s="155"/>
      <c r="AY51" s="135"/>
      <c r="AZ51" s="135"/>
      <c r="BA51" s="156"/>
    </row>
    <row r="52" spans="2:53" hidden="1">
      <c r="B52" s="157" t="str">
        <f t="shared" si="0"/>
        <v/>
      </c>
      <c r="C52" s="158" t="str">
        <f>'סיכום לועדה- הזנת נתונים'!C52</f>
        <v/>
      </c>
      <c r="D52" s="158" t="str">
        <f>IF($C52="","",'סיכום לועדה- הזנת נתונים'!D52)</f>
        <v/>
      </c>
      <c r="E52" s="158" t="str">
        <f>IF($C52="","",'סיכום לועדה- הזנת נתונים'!E52)</f>
        <v/>
      </c>
      <c r="F52" s="158" t="str">
        <f>IF($C52="","",'סיכום לועדה- הזנת נתונים'!F52)</f>
        <v/>
      </c>
      <c r="G52" s="158" t="str">
        <f>IF($C52="","",'סיכום לועדה- הזנת נתונים'!G52)</f>
        <v/>
      </c>
      <c r="H52" s="158" t="str">
        <f>IF($C52="","",'סיכום לועדה- הזנת נתונים'!H52)</f>
        <v/>
      </c>
      <c r="I52" s="159" t="str">
        <f>IF($C52="","",'סיכום לועדה- הזנת נתונים'!I52)</f>
        <v/>
      </c>
      <c r="J52" s="159" t="str">
        <f>IF($C52="","",'סיכום לועדה- הזנת נתונים'!J52)</f>
        <v/>
      </c>
      <c r="K52" s="159" t="str">
        <f>IF($C52="","",'סיכום לועדה- הזנת נתונים'!Q52)</f>
        <v/>
      </c>
      <c r="L52" s="159" t="str">
        <f>IF($C52="","",'סיכום לועדה- הזנת נתונים'!R52)</f>
        <v/>
      </c>
      <c r="M52" s="160" t="str">
        <f>IF($C52="","",'סיכום לועדה- הזנת נתונים'!S52)</f>
        <v/>
      </c>
      <c r="N52" s="161" t="str">
        <f>IF($C52="","",'סיכום לועדה- הזנת נתונים'!T52)</f>
        <v/>
      </c>
      <c r="O52" s="161" t="str">
        <f>IF($C52="","",'סיכום לועדה- הזנת נתונים'!U52)</f>
        <v/>
      </c>
      <c r="P52" s="161" t="str">
        <f>IF($C52="","",'סיכום לועדה- הזנת נתונים'!V52)</f>
        <v/>
      </c>
      <c r="Q52" s="161" t="str">
        <f>IF($C52="","",'סיכום לועדה- הזנת נתונים'!W52)</f>
        <v/>
      </c>
      <c r="R52" s="158" t="str">
        <f>IF($C52="","",'סיכום לועדה- הזנת נתונים'!K52)</f>
        <v/>
      </c>
      <c r="S52" s="158" t="str">
        <f>IF($C52="","",'סיכום לועדה- הזנת נתונים'!L52)</f>
        <v/>
      </c>
      <c r="T52" s="158" t="str">
        <f>IF($C52="","",'סיכום לועדה- הזנת נתונים'!M52)</f>
        <v/>
      </c>
      <c r="U52" s="158" t="str">
        <f>IF($C52="","",'סיכום לועדה- הזנת נתונים'!N52)</f>
        <v/>
      </c>
      <c r="V52" s="162" t="str">
        <f>IF($C52="","",'סיכום לועדה- הזנת נתונים'!O52)</f>
        <v/>
      </c>
      <c r="W52" s="172"/>
      <c r="X52" s="153"/>
      <c r="Y52" s="154"/>
      <c r="Z52" s="135"/>
      <c r="AA52" s="135"/>
      <c r="AB52" s="155"/>
      <c r="AY52" s="135"/>
      <c r="AZ52" s="135"/>
      <c r="BA52" s="156"/>
    </row>
    <row r="53" spans="2:53" hidden="1">
      <c r="B53" s="157" t="str">
        <f t="shared" si="0"/>
        <v/>
      </c>
      <c r="C53" s="158" t="str">
        <f>'סיכום לועדה- הזנת נתונים'!C53</f>
        <v/>
      </c>
      <c r="D53" s="158" t="str">
        <f>IF($C53="","",'סיכום לועדה- הזנת נתונים'!D53)</f>
        <v/>
      </c>
      <c r="E53" s="158" t="str">
        <f>IF($C53="","",'סיכום לועדה- הזנת נתונים'!E53)</f>
        <v/>
      </c>
      <c r="F53" s="158" t="str">
        <f>IF($C53="","",'סיכום לועדה- הזנת נתונים'!F53)</f>
        <v/>
      </c>
      <c r="G53" s="158" t="str">
        <f>IF($C53="","",'סיכום לועדה- הזנת נתונים'!G53)</f>
        <v/>
      </c>
      <c r="H53" s="158" t="str">
        <f>IF($C53="","",'סיכום לועדה- הזנת נתונים'!H53)</f>
        <v/>
      </c>
      <c r="I53" s="159" t="str">
        <f>IF($C53="","",'סיכום לועדה- הזנת נתונים'!I53)</f>
        <v/>
      </c>
      <c r="J53" s="159" t="str">
        <f>IF($C53="","",'סיכום לועדה- הזנת נתונים'!J53)</f>
        <v/>
      </c>
      <c r="K53" s="159" t="str">
        <f>IF($C53="","",'סיכום לועדה- הזנת נתונים'!Q53)</f>
        <v/>
      </c>
      <c r="L53" s="159" t="str">
        <f>IF($C53="","",'סיכום לועדה- הזנת נתונים'!R53)</f>
        <v/>
      </c>
      <c r="M53" s="160" t="str">
        <f>IF($C53="","",'סיכום לועדה- הזנת נתונים'!S53)</f>
        <v/>
      </c>
      <c r="N53" s="161" t="str">
        <f>IF($C53="","",'סיכום לועדה- הזנת נתונים'!T53)</f>
        <v/>
      </c>
      <c r="O53" s="161" t="str">
        <f>IF($C53="","",'סיכום לועדה- הזנת נתונים'!U53)</f>
        <v/>
      </c>
      <c r="P53" s="161" t="str">
        <f>IF($C53="","",'סיכום לועדה- הזנת נתונים'!V53)</f>
        <v/>
      </c>
      <c r="Q53" s="161" t="str">
        <f>IF($C53="","",'סיכום לועדה- הזנת נתונים'!W53)</f>
        <v/>
      </c>
      <c r="R53" s="158" t="str">
        <f>IF($C53="","",'סיכום לועדה- הזנת נתונים'!K53)</f>
        <v/>
      </c>
      <c r="S53" s="158" t="str">
        <f>IF($C53="","",'סיכום לועדה- הזנת נתונים'!L53)</f>
        <v/>
      </c>
      <c r="T53" s="158" t="str">
        <f>IF($C53="","",'סיכום לועדה- הזנת נתונים'!M53)</f>
        <v/>
      </c>
      <c r="U53" s="158" t="str">
        <f>IF($C53="","",'סיכום לועדה- הזנת נתונים'!N53)</f>
        <v/>
      </c>
      <c r="V53" s="162" t="str">
        <f>IF($C53="","",'סיכום לועדה- הזנת נתונים'!O53)</f>
        <v/>
      </c>
      <c r="W53" s="172"/>
      <c r="X53" s="153"/>
      <c r="Y53" s="154"/>
      <c r="Z53" s="135"/>
      <c r="AA53" s="135"/>
      <c r="AB53" s="155"/>
      <c r="AY53" s="135"/>
      <c r="AZ53" s="135"/>
      <c r="BA53" s="156"/>
    </row>
    <row r="54" spans="2:53" hidden="1">
      <c r="B54" s="157" t="str">
        <f t="shared" si="0"/>
        <v/>
      </c>
      <c r="C54" s="158" t="str">
        <f>'סיכום לועדה- הזנת נתונים'!C54</f>
        <v/>
      </c>
      <c r="D54" s="158" t="str">
        <f>IF($C54="","",'סיכום לועדה- הזנת נתונים'!D54)</f>
        <v/>
      </c>
      <c r="E54" s="158" t="str">
        <f>IF($C54="","",'סיכום לועדה- הזנת נתונים'!E54)</f>
        <v/>
      </c>
      <c r="F54" s="158" t="str">
        <f>IF($C54="","",'סיכום לועדה- הזנת נתונים'!F54)</f>
        <v/>
      </c>
      <c r="G54" s="158" t="str">
        <f>IF($C54="","",'סיכום לועדה- הזנת נתונים'!G54)</f>
        <v/>
      </c>
      <c r="H54" s="158" t="str">
        <f>IF($C54="","",'סיכום לועדה- הזנת נתונים'!H54)</f>
        <v/>
      </c>
      <c r="I54" s="159" t="str">
        <f>IF($C54="","",'סיכום לועדה- הזנת נתונים'!I54)</f>
        <v/>
      </c>
      <c r="J54" s="159" t="str">
        <f>IF($C54="","",'סיכום לועדה- הזנת נתונים'!J54)</f>
        <v/>
      </c>
      <c r="K54" s="159" t="str">
        <f>IF($C54="","",'סיכום לועדה- הזנת נתונים'!Q54)</f>
        <v/>
      </c>
      <c r="L54" s="159" t="str">
        <f>IF($C54="","",'סיכום לועדה- הזנת נתונים'!R54)</f>
        <v/>
      </c>
      <c r="M54" s="160" t="str">
        <f>IF($C54="","",'סיכום לועדה- הזנת נתונים'!S54)</f>
        <v/>
      </c>
      <c r="N54" s="161" t="str">
        <f>IF($C54="","",'סיכום לועדה- הזנת נתונים'!T54)</f>
        <v/>
      </c>
      <c r="O54" s="161" t="str">
        <f>IF($C54="","",'סיכום לועדה- הזנת נתונים'!U54)</f>
        <v/>
      </c>
      <c r="P54" s="161" t="str">
        <f>IF($C54="","",'סיכום לועדה- הזנת נתונים'!V54)</f>
        <v/>
      </c>
      <c r="Q54" s="161" t="str">
        <f>IF($C54="","",'סיכום לועדה- הזנת נתונים'!W54)</f>
        <v/>
      </c>
      <c r="R54" s="158" t="str">
        <f>IF($C54="","",'סיכום לועדה- הזנת נתונים'!K54)</f>
        <v/>
      </c>
      <c r="S54" s="158" t="str">
        <f>IF($C54="","",'סיכום לועדה- הזנת נתונים'!L54)</f>
        <v/>
      </c>
      <c r="T54" s="158" t="str">
        <f>IF($C54="","",'סיכום לועדה- הזנת נתונים'!M54)</f>
        <v/>
      </c>
      <c r="U54" s="158" t="str">
        <f>IF($C54="","",'סיכום לועדה- הזנת נתונים'!N54)</f>
        <v/>
      </c>
      <c r="V54" s="162" t="str">
        <f>IF($C54="","",'סיכום לועדה- הזנת נתונים'!O54)</f>
        <v/>
      </c>
      <c r="W54" s="172"/>
      <c r="X54" s="153"/>
      <c r="Y54" s="154"/>
      <c r="Z54" s="135"/>
      <c r="AA54" s="135"/>
      <c r="AB54" s="155"/>
      <c r="AY54" s="135"/>
      <c r="AZ54" s="135"/>
      <c r="BA54" s="156"/>
    </row>
    <row r="55" spans="2:53" hidden="1">
      <c r="B55" s="157" t="str">
        <f t="shared" si="0"/>
        <v/>
      </c>
      <c r="C55" s="158" t="str">
        <f>'סיכום לועדה- הזנת נתונים'!C55</f>
        <v/>
      </c>
      <c r="D55" s="158" t="str">
        <f>IF($C55="","",'סיכום לועדה- הזנת נתונים'!D55)</f>
        <v/>
      </c>
      <c r="E55" s="158" t="str">
        <f>IF($C55="","",'סיכום לועדה- הזנת נתונים'!E55)</f>
        <v/>
      </c>
      <c r="F55" s="158" t="str">
        <f>IF($C55="","",'סיכום לועדה- הזנת נתונים'!F55)</f>
        <v/>
      </c>
      <c r="G55" s="158" t="str">
        <f>IF($C55="","",'סיכום לועדה- הזנת נתונים'!G55)</f>
        <v/>
      </c>
      <c r="H55" s="158" t="str">
        <f>IF($C55="","",'סיכום לועדה- הזנת נתונים'!H55)</f>
        <v/>
      </c>
      <c r="I55" s="159" t="str">
        <f>IF($C55="","",'סיכום לועדה- הזנת נתונים'!I55)</f>
        <v/>
      </c>
      <c r="J55" s="159" t="str">
        <f>IF($C55="","",'סיכום לועדה- הזנת נתונים'!J55)</f>
        <v/>
      </c>
      <c r="K55" s="159" t="str">
        <f>IF($C55="","",'סיכום לועדה- הזנת נתונים'!Q55)</f>
        <v/>
      </c>
      <c r="L55" s="159" t="str">
        <f>IF($C55="","",'סיכום לועדה- הזנת נתונים'!R55)</f>
        <v/>
      </c>
      <c r="M55" s="160" t="str">
        <f>IF($C55="","",'סיכום לועדה- הזנת נתונים'!S55)</f>
        <v/>
      </c>
      <c r="N55" s="161" t="str">
        <f>IF($C55="","",'סיכום לועדה- הזנת נתונים'!T55)</f>
        <v/>
      </c>
      <c r="O55" s="161" t="str">
        <f>IF($C55="","",'סיכום לועדה- הזנת נתונים'!U55)</f>
        <v/>
      </c>
      <c r="P55" s="161" t="str">
        <f>IF($C55="","",'סיכום לועדה- הזנת נתונים'!V55)</f>
        <v/>
      </c>
      <c r="Q55" s="161" t="str">
        <f>IF($C55="","",'סיכום לועדה- הזנת נתונים'!W55)</f>
        <v/>
      </c>
      <c r="R55" s="158" t="str">
        <f>IF($C55="","",'סיכום לועדה- הזנת נתונים'!K55)</f>
        <v/>
      </c>
      <c r="S55" s="158" t="str">
        <f>IF($C55="","",'סיכום לועדה- הזנת נתונים'!L55)</f>
        <v/>
      </c>
      <c r="T55" s="158" t="str">
        <f>IF($C55="","",'סיכום לועדה- הזנת נתונים'!M55)</f>
        <v/>
      </c>
      <c r="U55" s="158" t="str">
        <f>IF($C55="","",'סיכום לועדה- הזנת נתונים'!N55)</f>
        <v/>
      </c>
      <c r="V55" s="162" t="str">
        <f>IF($C55="","",'סיכום לועדה- הזנת נתונים'!O55)</f>
        <v/>
      </c>
      <c r="W55" s="172"/>
      <c r="X55" s="153"/>
      <c r="Y55" s="154"/>
      <c r="Z55" s="135"/>
      <c r="AA55" s="135"/>
      <c r="AB55" s="155"/>
      <c r="AY55" s="135"/>
      <c r="AZ55" s="135"/>
      <c r="BA55" s="156"/>
    </row>
    <row r="56" spans="2:53" hidden="1">
      <c r="B56" s="157" t="str">
        <f t="shared" si="0"/>
        <v/>
      </c>
      <c r="C56" s="158" t="str">
        <f>'סיכום לועדה- הזנת נתונים'!C56</f>
        <v/>
      </c>
      <c r="D56" s="158" t="str">
        <f>IF($C56="","",'סיכום לועדה- הזנת נתונים'!D56)</f>
        <v/>
      </c>
      <c r="E56" s="158" t="str">
        <f>IF($C56="","",'סיכום לועדה- הזנת נתונים'!E56)</f>
        <v/>
      </c>
      <c r="F56" s="158" t="str">
        <f>IF($C56="","",'סיכום לועדה- הזנת נתונים'!F56)</f>
        <v/>
      </c>
      <c r="G56" s="158" t="str">
        <f>IF($C56="","",'סיכום לועדה- הזנת נתונים'!G56)</f>
        <v/>
      </c>
      <c r="H56" s="158" t="str">
        <f>IF($C56="","",'סיכום לועדה- הזנת נתונים'!H56)</f>
        <v/>
      </c>
      <c r="I56" s="159" t="str">
        <f>IF($C56="","",'סיכום לועדה- הזנת נתונים'!I56)</f>
        <v/>
      </c>
      <c r="J56" s="159" t="str">
        <f>IF($C56="","",'סיכום לועדה- הזנת נתונים'!J56)</f>
        <v/>
      </c>
      <c r="K56" s="159" t="str">
        <f>IF($C56="","",'סיכום לועדה- הזנת נתונים'!Q56)</f>
        <v/>
      </c>
      <c r="L56" s="159" t="str">
        <f>IF($C56="","",'סיכום לועדה- הזנת נתונים'!R56)</f>
        <v/>
      </c>
      <c r="M56" s="160" t="str">
        <f>IF($C56="","",'סיכום לועדה- הזנת נתונים'!S56)</f>
        <v/>
      </c>
      <c r="N56" s="161" t="str">
        <f>IF($C56="","",'סיכום לועדה- הזנת נתונים'!T56)</f>
        <v/>
      </c>
      <c r="O56" s="161" t="str">
        <f>IF($C56="","",'סיכום לועדה- הזנת נתונים'!U56)</f>
        <v/>
      </c>
      <c r="P56" s="161" t="str">
        <f>IF($C56="","",'סיכום לועדה- הזנת נתונים'!V56)</f>
        <v/>
      </c>
      <c r="Q56" s="161" t="str">
        <f>IF($C56="","",'סיכום לועדה- הזנת נתונים'!W56)</f>
        <v/>
      </c>
      <c r="R56" s="158" t="str">
        <f>IF($C56="","",'סיכום לועדה- הזנת נתונים'!K56)</f>
        <v/>
      </c>
      <c r="S56" s="158" t="str">
        <f>IF($C56="","",'סיכום לועדה- הזנת נתונים'!L56)</f>
        <v/>
      </c>
      <c r="T56" s="158" t="str">
        <f>IF($C56="","",'סיכום לועדה- הזנת נתונים'!M56)</f>
        <v/>
      </c>
      <c r="U56" s="158" t="str">
        <f>IF($C56="","",'סיכום לועדה- הזנת נתונים'!N56)</f>
        <v/>
      </c>
      <c r="V56" s="162" t="str">
        <f>IF($C56="","",'סיכום לועדה- הזנת נתונים'!O56)</f>
        <v/>
      </c>
      <c r="W56" s="172"/>
      <c r="X56" s="153"/>
      <c r="Y56" s="154"/>
      <c r="Z56" s="135"/>
      <c r="AA56" s="135"/>
      <c r="AB56" s="155"/>
      <c r="AY56" s="135"/>
      <c r="AZ56" s="135"/>
      <c r="BA56" s="156"/>
    </row>
    <row r="57" spans="2:53" hidden="1">
      <c r="B57" s="157" t="str">
        <f t="shared" si="0"/>
        <v/>
      </c>
      <c r="C57" s="158" t="str">
        <f>'סיכום לועדה- הזנת נתונים'!C57</f>
        <v/>
      </c>
      <c r="D57" s="158" t="str">
        <f>IF($C57="","",'סיכום לועדה- הזנת נתונים'!D57)</f>
        <v/>
      </c>
      <c r="E57" s="158" t="str">
        <f>IF($C57="","",'סיכום לועדה- הזנת נתונים'!E57)</f>
        <v/>
      </c>
      <c r="F57" s="158" t="str">
        <f>IF($C57="","",'סיכום לועדה- הזנת נתונים'!F57)</f>
        <v/>
      </c>
      <c r="G57" s="158" t="str">
        <f>IF($C57="","",'סיכום לועדה- הזנת נתונים'!G57)</f>
        <v/>
      </c>
      <c r="H57" s="158" t="str">
        <f>IF($C57="","",'סיכום לועדה- הזנת נתונים'!H57)</f>
        <v/>
      </c>
      <c r="I57" s="159" t="str">
        <f>IF($C57="","",'סיכום לועדה- הזנת נתונים'!I57)</f>
        <v/>
      </c>
      <c r="J57" s="159" t="str">
        <f>IF($C57="","",'סיכום לועדה- הזנת נתונים'!J57)</f>
        <v/>
      </c>
      <c r="K57" s="159" t="str">
        <f>IF($C57="","",'סיכום לועדה- הזנת נתונים'!Q57)</f>
        <v/>
      </c>
      <c r="L57" s="159" t="str">
        <f>IF($C57="","",'סיכום לועדה- הזנת נתונים'!R57)</f>
        <v/>
      </c>
      <c r="M57" s="160" t="str">
        <f>IF($C57="","",'סיכום לועדה- הזנת נתונים'!S57)</f>
        <v/>
      </c>
      <c r="N57" s="161" t="str">
        <f>IF($C57="","",'סיכום לועדה- הזנת נתונים'!T57)</f>
        <v/>
      </c>
      <c r="O57" s="161" t="str">
        <f>IF($C57="","",'סיכום לועדה- הזנת נתונים'!U57)</f>
        <v/>
      </c>
      <c r="P57" s="161" t="str">
        <f>IF($C57="","",'סיכום לועדה- הזנת נתונים'!V57)</f>
        <v/>
      </c>
      <c r="Q57" s="161" t="str">
        <f>IF($C57="","",'סיכום לועדה- הזנת נתונים'!W57)</f>
        <v/>
      </c>
      <c r="R57" s="158" t="str">
        <f>IF($C57="","",'סיכום לועדה- הזנת נתונים'!K57)</f>
        <v/>
      </c>
      <c r="S57" s="158" t="str">
        <f>IF($C57="","",'סיכום לועדה- הזנת נתונים'!L57)</f>
        <v/>
      </c>
      <c r="T57" s="158" t="str">
        <f>IF($C57="","",'סיכום לועדה- הזנת נתונים'!M57)</f>
        <v/>
      </c>
      <c r="U57" s="158" t="str">
        <f>IF($C57="","",'סיכום לועדה- הזנת נתונים'!N57)</f>
        <v/>
      </c>
      <c r="V57" s="162" t="str">
        <f>IF($C57="","",'סיכום לועדה- הזנת נתונים'!O57)</f>
        <v/>
      </c>
      <c r="W57" s="172"/>
      <c r="X57" s="153"/>
      <c r="Y57" s="154"/>
      <c r="Z57" s="135"/>
      <c r="AA57" s="135"/>
      <c r="AB57" s="155"/>
      <c r="AY57" s="135"/>
      <c r="AZ57" s="135"/>
      <c r="BA57" s="156"/>
    </row>
    <row r="58" spans="2:53" hidden="1">
      <c r="B58" s="157" t="str">
        <f t="shared" si="0"/>
        <v/>
      </c>
      <c r="C58" s="158" t="str">
        <f>'סיכום לועדה- הזנת נתונים'!C58</f>
        <v/>
      </c>
      <c r="D58" s="158" t="str">
        <f>IF($C58="","",'סיכום לועדה- הזנת נתונים'!D58)</f>
        <v/>
      </c>
      <c r="E58" s="158" t="str">
        <f>IF($C58="","",'סיכום לועדה- הזנת נתונים'!E58)</f>
        <v/>
      </c>
      <c r="F58" s="158" t="str">
        <f>IF($C58="","",'סיכום לועדה- הזנת נתונים'!F58)</f>
        <v/>
      </c>
      <c r="G58" s="158" t="str">
        <f>IF($C58="","",'סיכום לועדה- הזנת נתונים'!G58)</f>
        <v/>
      </c>
      <c r="H58" s="158" t="str">
        <f>IF($C58="","",'סיכום לועדה- הזנת נתונים'!H58)</f>
        <v/>
      </c>
      <c r="I58" s="159" t="str">
        <f>IF($C58="","",'סיכום לועדה- הזנת נתונים'!I58)</f>
        <v/>
      </c>
      <c r="J58" s="159" t="str">
        <f>IF($C58="","",'סיכום לועדה- הזנת נתונים'!J58)</f>
        <v/>
      </c>
      <c r="K58" s="159" t="str">
        <f>IF($C58="","",'סיכום לועדה- הזנת נתונים'!Q58)</f>
        <v/>
      </c>
      <c r="L58" s="159" t="str">
        <f>IF($C58="","",'סיכום לועדה- הזנת נתונים'!R58)</f>
        <v/>
      </c>
      <c r="M58" s="160" t="str">
        <f>IF($C58="","",'סיכום לועדה- הזנת נתונים'!S58)</f>
        <v/>
      </c>
      <c r="N58" s="161" t="str">
        <f>IF($C58="","",'סיכום לועדה- הזנת נתונים'!T58)</f>
        <v/>
      </c>
      <c r="O58" s="161" t="str">
        <f>IF($C58="","",'סיכום לועדה- הזנת נתונים'!U58)</f>
        <v/>
      </c>
      <c r="P58" s="161" t="str">
        <f>IF($C58="","",'סיכום לועדה- הזנת נתונים'!V58)</f>
        <v/>
      </c>
      <c r="Q58" s="161" t="str">
        <f>IF($C58="","",'סיכום לועדה- הזנת נתונים'!W58)</f>
        <v/>
      </c>
      <c r="R58" s="158" t="str">
        <f>IF($C58="","",'סיכום לועדה- הזנת נתונים'!K58)</f>
        <v/>
      </c>
      <c r="S58" s="158" t="str">
        <f>IF($C58="","",'סיכום לועדה- הזנת נתונים'!L58)</f>
        <v/>
      </c>
      <c r="T58" s="158" t="str">
        <f>IF($C58="","",'סיכום לועדה- הזנת נתונים'!M58)</f>
        <v/>
      </c>
      <c r="U58" s="158" t="str">
        <f>IF($C58="","",'סיכום לועדה- הזנת נתונים'!N58)</f>
        <v/>
      </c>
      <c r="V58" s="162" t="str">
        <f>IF($C58="","",'סיכום לועדה- הזנת נתונים'!O58)</f>
        <v/>
      </c>
      <c r="W58" s="172"/>
      <c r="X58" s="153"/>
      <c r="Y58" s="154"/>
      <c r="Z58" s="135"/>
      <c r="AA58" s="135"/>
      <c r="AB58" s="155"/>
      <c r="AY58" s="135"/>
      <c r="AZ58" s="135"/>
      <c r="BA58" s="156"/>
    </row>
    <row r="59" spans="2:53" hidden="1">
      <c r="B59" s="157" t="str">
        <f t="shared" si="0"/>
        <v/>
      </c>
      <c r="C59" s="158" t="str">
        <f>'סיכום לועדה- הזנת נתונים'!C59</f>
        <v/>
      </c>
      <c r="D59" s="158" t="str">
        <f>IF($C59="","",'סיכום לועדה- הזנת נתונים'!D59)</f>
        <v/>
      </c>
      <c r="E59" s="158" t="str">
        <f>IF($C59="","",'סיכום לועדה- הזנת נתונים'!E59)</f>
        <v/>
      </c>
      <c r="F59" s="158" t="str">
        <f>IF($C59="","",'סיכום לועדה- הזנת נתונים'!F59)</f>
        <v/>
      </c>
      <c r="G59" s="158" t="str">
        <f>IF($C59="","",'סיכום לועדה- הזנת נתונים'!G59)</f>
        <v/>
      </c>
      <c r="H59" s="158" t="str">
        <f>IF($C59="","",'סיכום לועדה- הזנת נתונים'!H59)</f>
        <v/>
      </c>
      <c r="I59" s="159" t="str">
        <f>IF($C59="","",'סיכום לועדה- הזנת נתונים'!I59)</f>
        <v/>
      </c>
      <c r="J59" s="159" t="str">
        <f>IF($C59="","",'סיכום לועדה- הזנת נתונים'!J59)</f>
        <v/>
      </c>
      <c r="K59" s="159" t="str">
        <f>IF($C59="","",'סיכום לועדה- הזנת נתונים'!Q59)</f>
        <v/>
      </c>
      <c r="L59" s="159" t="str">
        <f>IF($C59="","",'סיכום לועדה- הזנת נתונים'!R59)</f>
        <v/>
      </c>
      <c r="M59" s="160" t="str">
        <f>IF($C59="","",'סיכום לועדה- הזנת נתונים'!S59)</f>
        <v/>
      </c>
      <c r="N59" s="161" t="str">
        <f>IF($C59="","",'סיכום לועדה- הזנת נתונים'!T59)</f>
        <v/>
      </c>
      <c r="O59" s="161" t="str">
        <f>IF($C59="","",'סיכום לועדה- הזנת נתונים'!U59)</f>
        <v/>
      </c>
      <c r="P59" s="161" t="str">
        <f>IF($C59="","",'סיכום לועדה- הזנת נתונים'!V59)</f>
        <v/>
      </c>
      <c r="Q59" s="161" t="str">
        <f>IF($C59="","",'סיכום לועדה- הזנת נתונים'!W59)</f>
        <v/>
      </c>
      <c r="R59" s="158" t="str">
        <f>IF($C59="","",'סיכום לועדה- הזנת נתונים'!K59)</f>
        <v/>
      </c>
      <c r="S59" s="158" t="str">
        <f>IF($C59="","",'סיכום לועדה- הזנת נתונים'!L59)</f>
        <v/>
      </c>
      <c r="T59" s="158" t="str">
        <f>IF($C59="","",'סיכום לועדה- הזנת נתונים'!M59)</f>
        <v/>
      </c>
      <c r="U59" s="158" t="str">
        <f>IF($C59="","",'סיכום לועדה- הזנת נתונים'!N59)</f>
        <v/>
      </c>
      <c r="V59" s="162" t="str">
        <f>IF($C59="","",'סיכום לועדה- הזנת נתונים'!O59)</f>
        <v/>
      </c>
      <c r="W59" s="172"/>
      <c r="X59" s="153"/>
      <c r="Y59" s="154"/>
      <c r="Z59" s="135"/>
      <c r="AA59" s="135"/>
      <c r="AB59" s="155"/>
      <c r="AY59" s="135"/>
      <c r="AZ59" s="135"/>
      <c r="BA59" s="156"/>
    </row>
    <row r="60" spans="2:53" hidden="1">
      <c r="B60" s="157" t="str">
        <f t="shared" si="0"/>
        <v/>
      </c>
      <c r="C60" s="158" t="str">
        <f>'סיכום לועדה- הזנת נתונים'!C60</f>
        <v/>
      </c>
      <c r="D60" s="158" t="str">
        <f>IF($C60="","",'סיכום לועדה- הזנת נתונים'!D60)</f>
        <v/>
      </c>
      <c r="E60" s="158" t="str">
        <f>IF($C60="","",'סיכום לועדה- הזנת נתונים'!E60)</f>
        <v/>
      </c>
      <c r="F60" s="158" t="str">
        <f>IF($C60="","",'סיכום לועדה- הזנת נתונים'!F60)</f>
        <v/>
      </c>
      <c r="G60" s="158" t="str">
        <f>IF($C60="","",'סיכום לועדה- הזנת נתונים'!G60)</f>
        <v/>
      </c>
      <c r="H60" s="158" t="str">
        <f>IF($C60="","",'סיכום לועדה- הזנת נתונים'!H60)</f>
        <v/>
      </c>
      <c r="I60" s="159" t="str">
        <f>IF($C60="","",'סיכום לועדה- הזנת נתונים'!I60)</f>
        <v/>
      </c>
      <c r="J60" s="159" t="str">
        <f>IF($C60="","",'סיכום לועדה- הזנת נתונים'!J60)</f>
        <v/>
      </c>
      <c r="K60" s="159" t="str">
        <f>IF($C60="","",'סיכום לועדה- הזנת נתונים'!Q60)</f>
        <v/>
      </c>
      <c r="L60" s="159" t="str">
        <f>IF($C60="","",'סיכום לועדה- הזנת נתונים'!R60)</f>
        <v/>
      </c>
      <c r="M60" s="160" t="str">
        <f>IF($C60="","",'סיכום לועדה- הזנת נתונים'!S60)</f>
        <v/>
      </c>
      <c r="N60" s="161" t="str">
        <f>IF($C60="","",'סיכום לועדה- הזנת נתונים'!T60)</f>
        <v/>
      </c>
      <c r="O60" s="161" t="str">
        <f>IF($C60="","",'סיכום לועדה- הזנת נתונים'!U60)</f>
        <v/>
      </c>
      <c r="P60" s="161" t="str">
        <f>IF($C60="","",'סיכום לועדה- הזנת נתונים'!V60)</f>
        <v/>
      </c>
      <c r="Q60" s="161" t="str">
        <f>IF($C60="","",'סיכום לועדה- הזנת נתונים'!W60)</f>
        <v/>
      </c>
      <c r="R60" s="158" t="str">
        <f>IF($C60="","",'סיכום לועדה- הזנת נתונים'!K60)</f>
        <v/>
      </c>
      <c r="S60" s="158" t="str">
        <f>IF($C60="","",'סיכום לועדה- הזנת נתונים'!L60)</f>
        <v/>
      </c>
      <c r="T60" s="158" t="str">
        <f>IF($C60="","",'סיכום לועדה- הזנת נתונים'!M60)</f>
        <v/>
      </c>
      <c r="U60" s="158" t="str">
        <f>IF($C60="","",'סיכום לועדה- הזנת נתונים'!N60)</f>
        <v/>
      </c>
      <c r="V60" s="162" t="str">
        <f>IF($C60="","",'סיכום לועדה- הזנת נתונים'!O60)</f>
        <v/>
      </c>
      <c r="W60" s="172"/>
      <c r="X60" s="153"/>
      <c r="Y60" s="154"/>
      <c r="Z60" s="135"/>
      <c r="AA60" s="135"/>
      <c r="AB60" s="155"/>
      <c r="AY60" s="135"/>
      <c r="AZ60" s="135"/>
      <c r="BA60" s="156"/>
    </row>
    <row r="61" spans="2:53" hidden="1">
      <c r="B61" s="157" t="str">
        <f t="shared" si="0"/>
        <v/>
      </c>
      <c r="C61" s="158" t="str">
        <f>'סיכום לועדה- הזנת נתונים'!C61</f>
        <v/>
      </c>
      <c r="D61" s="158" t="str">
        <f>IF($C61="","",'סיכום לועדה- הזנת נתונים'!D61)</f>
        <v/>
      </c>
      <c r="E61" s="158" t="str">
        <f>IF($C61="","",'סיכום לועדה- הזנת נתונים'!E61)</f>
        <v/>
      </c>
      <c r="F61" s="158" t="str">
        <f>IF($C61="","",'סיכום לועדה- הזנת נתונים'!F61)</f>
        <v/>
      </c>
      <c r="G61" s="158" t="str">
        <f>IF($C61="","",'סיכום לועדה- הזנת נתונים'!G61)</f>
        <v/>
      </c>
      <c r="H61" s="158" t="str">
        <f>IF($C61="","",'סיכום לועדה- הזנת נתונים'!H61)</f>
        <v/>
      </c>
      <c r="I61" s="159" t="str">
        <f>IF($C61="","",'סיכום לועדה- הזנת נתונים'!I61)</f>
        <v/>
      </c>
      <c r="J61" s="159" t="str">
        <f>IF($C61="","",'סיכום לועדה- הזנת נתונים'!J61)</f>
        <v/>
      </c>
      <c r="K61" s="159" t="str">
        <f>IF($C61="","",'סיכום לועדה- הזנת נתונים'!Q61)</f>
        <v/>
      </c>
      <c r="L61" s="159" t="str">
        <f>IF($C61="","",'סיכום לועדה- הזנת נתונים'!R61)</f>
        <v/>
      </c>
      <c r="M61" s="160" t="str">
        <f>IF($C61="","",'סיכום לועדה- הזנת נתונים'!S61)</f>
        <v/>
      </c>
      <c r="N61" s="161" t="str">
        <f>IF($C61="","",'סיכום לועדה- הזנת נתונים'!T61)</f>
        <v/>
      </c>
      <c r="O61" s="161" t="str">
        <f>IF($C61="","",'סיכום לועדה- הזנת נתונים'!U61)</f>
        <v/>
      </c>
      <c r="P61" s="161" t="str">
        <f>IF($C61="","",'סיכום לועדה- הזנת נתונים'!V61)</f>
        <v/>
      </c>
      <c r="Q61" s="161" t="str">
        <f>IF($C61="","",'סיכום לועדה- הזנת נתונים'!W61)</f>
        <v/>
      </c>
      <c r="R61" s="158" t="str">
        <f>IF($C61="","",'סיכום לועדה- הזנת נתונים'!K61)</f>
        <v/>
      </c>
      <c r="S61" s="158" t="str">
        <f>IF($C61="","",'סיכום לועדה- הזנת נתונים'!L61)</f>
        <v/>
      </c>
      <c r="T61" s="158" t="str">
        <f>IF($C61="","",'סיכום לועדה- הזנת נתונים'!M61)</f>
        <v/>
      </c>
      <c r="U61" s="158" t="str">
        <f>IF($C61="","",'סיכום לועדה- הזנת נתונים'!N61)</f>
        <v/>
      </c>
      <c r="V61" s="162" t="str">
        <f>IF($C61="","",'סיכום לועדה- הזנת נתונים'!O61)</f>
        <v/>
      </c>
      <c r="W61" s="172"/>
      <c r="X61" s="153"/>
      <c r="Y61" s="154"/>
      <c r="Z61" s="135"/>
      <c r="AA61" s="135"/>
      <c r="AB61" s="155"/>
      <c r="AY61" s="135"/>
      <c r="AZ61" s="135"/>
      <c r="BA61" s="156"/>
    </row>
    <row r="62" spans="2:53" hidden="1">
      <c r="B62" s="157" t="str">
        <f t="shared" si="0"/>
        <v/>
      </c>
      <c r="C62" s="158" t="str">
        <f>'סיכום לועדה- הזנת נתונים'!C62</f>
        <v/>
      </c>
      <c r="D62" s="158" t="str">
        <f>IF($C62="","",'סיכום לועדה- הזנת נתונים'!D62)</f>
        <v/>
      </c>
      <c r="E62" s="158" t="str">
        <f>IF($C62="","",'סיכום לועדה- הזנת נתונים'!E62)</f>
        <v/>
      </c>
      <c r="F62" s="158" t="str">
        <f>IF($C62="","",'סיכום לועדה- הזנת נתונים'!F62)</f>
        <v/>
      </c>
      <c r="G62" s="158" t="str">
        <f>IF($C62="","",'סיכום לועדה- הזנת נתונים'!G62)</f>
        <v/>
      </c>
      <c r="H62" s="158" t="str">
        <f>IF($C62="","",'סיכום לועדה- הזנת נתונים'!H62)</f>
        <v/>
      </c>
      <c r="I62" s="159" t="str">
        <f>IF($C62="","",'סיכום לועדה- הזנת נתונים'!I62)</f>
        <v/>
      </c>
      <c r="J62" s="159" t="str">
        <f>IF($C62="","",'סיכום לועדה- הזנת נתונים'!J62)</f>
        <v/>
      </c>
      <c r="K62" s="159" t="str">
        <f>IF($C62="","",'סיכום לועדה- הזנת נתונים'!Q62)</f>
        <v/>
      </c>
      <c r="L62" s="159" t="str">
        <f>IF($C62="","",'סיכום לועדה- הזנת נתונים'!R62)</f>
        <v/>
      </c>
      <c r="M62" s="160" t="str">
        <f>IF($C62="","",'סיכום לועדה- הזנת נתונים'!S62)</f>
        <v/>
      </c>
      <c r="N62" s="161" t="str">
        <f>IF($C62="","",'סיכום לועדה- הזנת נתונים'!T62)</f>
        <v/>
      </c>
      <c r="O62" s="161" t="str">
        <f>IF($C62="","",'סיכום לועדה- הזנת נתונים'!U62)</f>
        <v/>
      </c>
      <c r="P62" s="161" t="str">
        <f>IF($C62="","",'סיכום לועדה- הזנת נתונים'!V62)</f>
        <v/>
      </c>
      <c r="Q62" s="161" t="str">
        <f>IF($C62="","",'סיכום לועדה- הזנת נתונים'!W62)</f>
        <v/>
      </c>
      <c r="R62" s="158" t="str">
        <f>IF($C62="","",'סיכום לועדה- הזנת נתונים'!K62)</f>
        <v/>
      </c>
      <c r="S62" s="158" t="str">
        <f>IF($C62="","",'סיכום לועדה- הזנת נתונים'!L62)</f>
        <v/>
      </c>
      <c r="T62" s="158" t="str">
        <f>IF($C62="","",'סיכום לועדה- הזנת נתונים'!M62)</f>
        <v/>
      </c>
      <c r="U62" s="158" t="str">
        <f>IF($C62="","",'סיכום לועדה- הזנת נתונים'!N62)</f>
        <v/>
      </c>
      <c r="V62" s="162" t="str">
        <f>IF($C62="","",'סיכום לועדה- הזנת נתונים'!O62)</f>
        <v/>
      </c>
      <c r="W62" s="172"/>
      <c r="X62" s="153"/>
      <c r="Y62" s="154"/>
      <c r="Z62" s="135"/>
      <c r="AA62" s="135"/>
      <c r="AB62" s="155"/>
      <c r="AY62" s="135"/>
      <c r="AZ62" s="135"/>
      <c r="BA62" s="156"/>
    </row>
    <row r="63" spans="2:53" hidden="1">
      <c r="B63" s="157" t="str">
        <f t="shared" si="0"/>
        <v/>
      </c>
      <c r="C63" s="158" t="str">
        <f>'סיכום לועדה- הזנת נתונים'!C63</f>
        <v/>
      </c>
      <c r="D63" s="158" t="str">
        <f>IF($C63="","",'סיכום לועדה- הזנת נתונים'!D63)</f>
        <v/>
      </c>
      <c r="E63" s="158" t="str">
        <f>IF($C63="","",'סיכום לועדה- הזנת נתונים'!E63)</f>
        <v/>
      </c>
      <c r="F63" s="158" t="str">
        <f>IF($C63="","",'סיכום לועדה- הזנת נתונים'!F63)</f>
        <v/>
      </c>
      <c r="G63" s="158" t="str">
        <f>IF($C63="","",'סיכום לועדה- הזנת נתונים'!G63)</f>
        <v/>
      </c>
      <c r="H63" s="158" t="str">
        <f>IF($C63="","",'סיכום לועדה- הזנת נתונים'!H63)</f>
        <v/>
      </c>
      <c r="I63" s="159" t="str">
        <f>IF($C63="","",'סיכום לועדה- הזנת נתונים'!I63)</f>
        <v/>
      </c>
      <c r="J63" s="159" t="str">
        <f>IF($C63="","",'סיכום לועדה- הזנת נתונים'!J63)</f>
        <v/>
      </c>
      <c r="K63" s="159" t="str">
        <f>IF($C63="","",'סיכום לועדה- הזנת נתונים'!Q63)</f>
        <v/>
      </c>
      <c r="L63" s="159" t="str">
        <f>IF($C63="","",'סיכום לועדה- הזנת נתונים'!R63)</f>
        <v/>
      </c>
      <c r="M63" s="160" t="str">
        <f>IF($C63="","",'סיכום לועדה- הזנת נתונים'!S63)</f>
        <v/>
      </c>
      <c r="N63" s="161" t="str">
        <f>IF($C63="","",'סיכום לועדה- הזנת נתונים'!T63)</f>
        <v/>
      </c>
      <c r="O63" s="161" t="str">
        <f>IF($C63="","",'סיכום לועדה- הזנת נתונים'!U63)</f>
        <v/>
      </c>
      <c r="P63" s="161" t="str">
        <f>IF($C63="","",'סיכום לועדה- הזנת נתונים'!V63)</f>
        <v/>
      </c>
      <c r="Q63" s="161" t="str">
        <f>IF($C63="","",'סיכום לועדה- הזנת נתונים'!W63)</f>
        <v/>
      </c>
      <c r="R63" s="158" t="str">
        <f>IF($C63="","",'סיכום לועדה- הזנת נתונים'!K63)</f>
        <v/>
      </c>
      <c r="S63" s="158" t="str">
        <f>IF($C63="","",'סיכום לועדה- הזנת נתונים'!L63)</f>
        <v/>
      </c>
      <c r="T63" s="158" t="str">
        <f>IF($C63="","",'סיכום לועדה- הזנת נתונים'!M63)</f>
        <v/>
      </c>
      <c r="U63" s="158" t="str">
        <f>IF($C63="","",'סיכום לועדה- הזנת נתונים'!N63)</f>
        <v/>
      </c>
      <c r="V63" s="162" t="str">
        <f>IF($C63="","",'סיכום לועדה- הזנת נתונים'!O63)</f>
        <v/>
      </c>
      <c r="W63" s="172"/>
      <c r="X63" s="153"/>
      <c r="Y63" s="154"/>
      <c r="Z63" s="135"/>
      <c r="AA63" s="135"/>
      <c r="AB63" s="155"/>
      <c r="AY63" s="135"/>
      <c r="AZ63" s="135"/>
      <c r="BA63" s="156"/>
    </row>
    <row r="64" spans="2:53" hidden="1">
      <c r="B64" s="157" t="str">
        <f t="shared" si="0"/>
        <v/>
      </c>
      <c r="C64" s="158" t="str">
        <f>'סיכום לועדה- הזנת נתונים'!C64</f>
        <v/>
      </c>
      <c r="D64" s="158" t="str">
        <f>IF($C64="","",'סיכום לועדה- הזנת נתונים'!D64)</f>
        <v/>
      </c>
      <c r="E64" s="158" t="str">
        <f>IF($C64="","",'סיכום לועדה- הזנת נתונים'!E64)</f>
        <v/>
      </c>
      <c r="F64" s="158" t="str">
        <f>IF($C64="","",'סיכום לועדה- הזנת נתונים'!F64)</f>
        <v/>
      </c>
      <c r="G64" s="158" t="str">
        <f>IF($C64="","",'סיכום לועדה- הזנת נתונים'!G64)</f>
        <v/>
      </c>
      <c r="H64" s="158" t="str">
        <f>IF($C64="","",'סיכום לועדה- הזנת נתונים'!H64)</f>
        <v/>
      </c>
      <c r="I64" s="159" t="str">
        <f>IF($C64="","",'סיכום לועדה- הזנת נתונים'!I64)</f>
        <v/>
      </c>
      <c r="J64" s="159" t="str">
        <f>IF($C64="","",'סיכום לועדה- הזנת נתונים'!J64)</f>
        <v/>
      </c>
      <c r="K64" s="159" t="str">
        <f>IF($C64="","",'סיכום לועדה- הזנת נתונים'!Q64)</f>
        <v/>
      </c>
      <c r="L64" s="159" t="str">
        <f>IF($C64="","",'סיכום לועדה- הזנת נתונים'!R64)</f>
        <v/>
      </c>
      <c r="M64" s="160" t="str">
        <f>IF($C64="","",'סיכום לועדה- הזנת נתונים'!S64)</f>
        <v/>
      </c>
      <c r="N64" s="161" t="str">
        <f>IF($C64="","",'סיכום לועדה- הזנת נתונים'!T64)</f>
        <v/>
      </c>
      <c r="O64" s="161" t="str">
        <f>IF($C64="","",'סיכום לועדה- הזנת נתונים'!U64)</f>
        <v/>
      </c>
      <c r="P64" s="161" t="str">
        <f>IF($C64="","",'סיכום לועדה- הזנת נתונים'!V64)</f>
        <v/>
      </c>
      <c r="Q64" s="161" t="str">
        <f>IF($C64="","",'סיכום לועדה- הזנת נתונים'!W64)</f>
        <v/>
      </c>
      <c r="R64" s="158" t="str">
        <f>IF($C64="","",'סיכום לועדה- הזנת נתונים'!K64)</f>
        <v/>
      </c>
      <c r="S64" s="158" t="str">
        <f>IF($C64="","",'סיכום לועדה- הזנת נתונים'!L64)</f>
        <v/>
      </c>
      <c r="T64" s="158" t="str">
        <f>IF($C64="","",'סיכום לועדה- הזנת נתונים'!M64)</f>
        <v/>
      </c>
      <c r="U64" s="158" t="str">
        <f>IF($C64="","",'סיכום לועדה- הזנת נתונים'!N64)</f>
        <v/>
      </c>
      <c r="V64" s="162" t="str">
        <f>IF($C64="","",'סיכום לועדה- הזנת נתונים'!O64)</f>
        <v/>
      </c>
      <c r="W64" s="172"/>
      <c r="X64" s="153"/>
      <c r="Y64" s="154"/>
      <c r="Z64" s="135"/>
      <c r="AA64" s="135"/>
      <c r="AB64" s="155"/>
      <c r="AY64" s="135"/>
      <c r="AZ64" s="135"/>
      <c r="BA64" s="156"/>
    </row>
    <row r="65" spans="2:53" hidden="1">
      <c r="B65" s="157" t="str">
        <f t="shared" si="0"/>
        <v/>
      </c>
      <c r="C65" s="158" t="str">
        <f>'סיכום לועדה- הזנת נתונים'!C65</f>
        <v/>
      </c>
      <c r="D65" s="158" t="str">
        <f>IF($C65="","",'סיכום לועדה- הזנת נתונים'!D65)</f>
        <v/>
      </c>
      <c r="E65" s="158" t="str">
        <f>IF($C65="","",'סיכום לועדה- הזנת נתונים'!E65)</f>
        <v/>
      </c>
      <c r="F65" s="158" t="str">
        <f>IF($C65="","",'סיכום לועדה- הזנת נתונים'!F65)</f>
        <v/>
      </c>
      <c r="G65" s="158" t="str">
        <f>IF($C65="","",'סיכום לועדה- הזנת נתונים'!G65)</f>
        <v/>
      </c>
      <c r="H65" s="158" t="str">
        <f>IF($C65="","",'סיכום לועדה- הזנת נתונים'!H65)</f>
        <v/>
      </c>
      <c r="I65" s="159" t="str">
        <f>IF($C65="","",'סיכום לועדה- הזנת נתונים'!I65)</f>
        <v/>
      </c>
      <c r="J65" s="159" t="str">
        <f>IF($C65="","",'סיכום לועדה- הזנת נתונים'!J65)</f>
        <v/>
      </c>
      <c r="K65" s="159" t="str">
        <f>IF($C65="","",'סיכום לועדה- הזנת נתונים'!Q65)</f>
        <v/>
      </c>
      <c r="L65" s="159" t="str">
        <f>IF($C65="","",'סיכום לועדה- הזנת נתונים'!R65)</f>
        <v/>
      </c>
      <c r="M65" s="160" t="str">
        <f>IF($C65="","",'סיכום לועדה- הזנת נתונים'!S65)</f>
        <v/>
      </c>
      <c r="N65" s="161" t="str">
        <f>IF($C65="","",'סיכום לועדה- הזנת נתונים'!T65)</f>
        <v/>
      </c>
      <c r="O65" s="161" t="str">
        <f>IF($C65="","",'סיכום לועדה- הזנת נתונים'!U65)</f>
        <v/>
      </c>
      <c r="P65" s="161" t="str">
        <f>IF($C65="","",'סיכום לועדה- הזנת נתונים'!V65)</f>
        <v/>
      </c>
      <c r="Q65" s="161" t="str">
        <f>IF($C65="","",'סיכום לועדה- הזנת נתונים'!W65)</f>
        <v/>
      </c>
      <c r="R65" s="158" t="str">
        <f>IF($C65="","",'סיכום לועדה- הזנת נתונים'!K65)</f>
        <v/>
      </c>
      <c r="S65" s="158" t="str">
        <f>IF($C65="","",'סיכום לועדה- הזנת נתונים'!L65)</f>
        <v/>
      </c>
      <c r="T65" s="158" t="str">
        <f>IF($C65="","",'סיכום לועדה- הזנת נתונים'!M65)</f>
        <v/>
      </c>
      <c r="U65" s="158" t="str">
        <f>IF($C65="","",'סיכום לועדה- הזנת נתונים'!N65)</f>
        <v/>
      </c>
      <c r="V65" s="162" t="str">
        <f>IF($C65="","",'סיכום לועדה- הזנת נתונים'!O65)</f>
        <v/>
      </c>
      <c r="W65" s="172"/>
      <c r="X65" s="153"/>
      <c r="Y65" s="154"/>
      <c r="Z65" s="135"/>
      <c r="AA65" s="135"/>
      <c r="AB65" s="155"/>
      <c r="AY65" s="135"/>
      <c r="AZ65" s="135"/>
      <c r="BA65" s="156"/>
    </row>
    <row r="66" spans="2:53" hidden="1">
      <c r="B66" s="157" t="str">
        <f t="shared" si="0"/>
        <v/>
      </c>
      <c r="C66" s="158" t="str">
        <f>'סיכום לועדה- הזנת נתונים'!C66</f>
        <v/>
      </c>
      <c r="D66" s="158" t="str">
        <f>IF($C66="","",'סיכום לועדה- הזנת נתונים'!D66)</f>
        <v/>
      </c>
      <c r="E66" s="158" t="str">
        <f>IF($C66="","",'סיכום לועדה- הזנת נתונים'!E66)</f>
        <v/>
      </c>
      <c r="F66" s="158" t="str">
        <f>IF($C66="","",'סיכום לועדה- הזנת נתונים'!F66)</f>
        <v/>
      </c>
      <c r="G66" s="158" t="str">
        <f>IF($C66="","",'סיכום לועדה- הזנת נתונים'!G66)</f>
        <v/>
      </c>
      <c r="H66" s="158" t="str">
        <f>IF($C66="","",'סיכום לועדה- הזנת נתונים'!H66)</f>
        <v/>
      </c>
      <c r="I66" s="159" t="str">
        <f>IF($C66="","",'סיכום לועדה- הזנת נתונים'!I66)</f>
        <v/>
      </c>
      <c r="J66" s="159" t="str">
        <f>IF($C66="","",'סיכום לועדה- הזנת נתונים'!J66)</f>
        <v/>
      </c>
      <c r="K66" s="159" t="str">
        <f>IF($C66="","",'סיכום לועדה- הזנת נתונים'!Q66)</f>
        <v/>
      </c>
      <c r="L66" s="159" t="str">
        <f>IF($C66="","",'סיכום לועדה- הזנת נתונים'!R66)</f>
        <v/>
      </c>
      <c r="M66" s="160" t="str">
        <f>IF($C66="","",'סיכום לועדה- הזנת נתונים'!S66)</f>
        <v/>
      </c>
      <c r="N66" s="161" t="str">
        <f>IF($C66="","",'סיכום לועדה- הזנת נתונים'!T66)</f>
        <v/>
      </c>
      <c r="O66" s="161" t="str">
        <f>IF($C66="","",'סיכום לועדה- הזנת נתונים'!U66)</f>
        <v/>
      </c>
      <c r="P66" s="161" t="str">
        <f>IF($C66="","",'סיכום לועדה- הזנת נתונים'!V66)</f>
        <v/>
      </c>
      <c r="Q66" s="161" t="str">
        <f>IF($C66="","",'סיכום לועדה- הזנת נתונים'!W66)</f>
        <v/>
      </c>
      <c r="R66" s="158" t="str">
        <f>IF($C66="","",'סיכום לועדה- הזנת נתונים'!K66)</f>
        <v/>
      </c>
      <c r="S66" s="158" t="str">
        <f>IF($C66="","",'סיכום לועדה- הזנת נתונים'!L66)</f>
        <v/>
      </c>
      <c r="T66" s="158" t="str">
        <f>IF($C66="","",'סיכום לועדה- הזנת נתונים'!M66)</f>
        <v/>
      </c>
      <c r="U66" s="158" t="str">
        <f>IF($C66="","",'סיכום לועדה- הזנת נתונים'!N66)</f>
        <v/>
      </c>
      <c r="V66" s="162" t="str">
        <f>IF($C66="","",'סיכום לועדה- הזנת נתונים'!O66)</f>
        <v/>
      </c>
      <c r="W66" s="172"/>
      <c r="X66" s="153"/>
      <c r="Y66" s="154"/>
      <c r="Z66" s="135"/>
      <c r="AA66" s="135"/>
      <c r="AB66" s="155"/>
      <c r="AY66" s="135"/>
      <c r="AZ66" s="135"/>
      <c r="BA66" s="156"/>
    </row>
    <row r="67" spans="2:53" hidden="1">
      <c r="B67" s="157" t="str">
        <f t="shared" si="0"/>
        <v/>
      </c>
      <c r="C67" s="158" t="str">
        <f>'סיכום לועדה- הזנת נתונים'!C67</f>
        <v/>
      </c>
      <c r="D67" s="158" t="str">
        <f>IF($C67="","",'סיכום לועדה- הזנת נתונים'!D67)</f>
        <v/>
      </c>
      <c r="E67" s="158" t="str">
        <f>IF($C67="","",'סיכום לועדה- הזנת נתונים'!E67)</f>
        <v/>
      </c>
      <c r="F67" s="158" t="str">
        <f>IF($C67="","",'סיכום לועדה- הזנת נתונים'!F67)</f>
        <v/>
      </c>
      <c r="G67" s="158" t="str">
        <f>IF($C67="","",'סיכום לועדה- הזנת נתונים'!G67)</f>
        <v/>
      </c>
      <c r="H67" s="158" t="str">
        <f>IF($C67="","",'סיכום לועדה- הזנת נתונים'!H67)</f>
        <v/>
      </c>
      <c r="I67" s="159" t="str">
        <f>IF($C67="","",'סיכום לועדה- הזנת נתונים'!I67)</f>
        <v/>
      </c>
      <c r="J67" s="159" t="str">
        <f>IF($C67="","",'סיכום לועדה- הזנת נתונים'!J67)</f>
        <v/>
      </c>
      <c r="K67" s="159" t="str">
        <f>IF($C67="","",'סיכום לועדה- הזנת נתונים'!Q67)</f>
        <v/>
      </c>
      <c r="L67" s="159" t="str">
        <f>IF($C67="","",'סיכום לועדה- הזנת נתונים'!R67)</f>
        <v/>
      </c>
      <c r="M67" s="160" t="str">
        <f>IF($C67="","",'סיכום לועדה- הזנת נתונים'!S67)</f>
        <v/>
      </c>
      <c r="N67" s="161" t="str">
        <f>IF($C67="","",'סיכום לועדה- הזנת נתונים'!T67)</f>
        <v/>
      </c>
      <c r="O67" s="161" t="str">
        <f>IF($C67="","",'סיכום לועדה- הזנת נתונים'!U67)</f>
        <v/>
      </c>
      <c r="P67" s="161" t="str">
        <f>IF($C67="","",'סיכום לועדה- הזנת נתונים'!V67)</f>
        <v/>
      </c>
      <c r="Q67" s="161" t="str">
        <f>IF($C67="","",'סיכום לועדה- הזנת נתונים'!W67)</f>
        <v/>
      </c>
      <c r="R67" s="158" t="str">
        <f>IF($C67="","",'סיכום לועדה- הזנת נתונים'!K67)</f>
        <v/>
      </c>
      <c r="S67" s="158" t="str">
        <f>IF($C67="","",'סיכום לועדה- הזנת נתונים'!L67)</f>
        <v/>
      </c>
      <c r="T67" s="158" t="str">
        <f>IF($C67="","",'סיכום לועדה- הזנת נתונים'!M67)</f>
        <v/>
      </c>
      <c r="U67" s="158" t="str">
        <f>IF($C67="","",'סיכום לועדה- הזנת נתונים'!N67)</f>
        <v/>
      </c>
      <c r="V67" s="162" t="str">
        <f>IF($C67="","",'סיכום לועדה- הזנת נתונים'!O67)</f>
        <v/>
      </c>
      <c r="W67" s="172"/>
      <c r="X67" s="153"/>
      <c r="Y67" s="154"/>
      <c r="Z67" s="135"/>
      <c r="AA67" s="135"/>
      <c r="AB67" s="155"/>
      <c r="AY67" s="135"/>
      <c r="AZ67" s="135"/>
      <c r="BA67" s="156"/>
    </row>
    <row r="68" spans="2:53" hidden="1">
      <c r="B68" s="157" t="str">
        <f t="shared" si="0"/>
        <v/>
      </c>
      <c r="C68" s="158" t="str">
        <f>'סיכום לועדה- הזנת נתונים'!C68</f>
        <v/>
      </c>
      <c r="D68" s="158" t="str">
        <f>IF($C68="","",'סיכום לועדה- הזנת נתונים'!D68)</f>
        <v/>
      </c>
      <c r="E68" s="158" t="str">
        <f>IF($C68="","",'סיכום לועדה- הזנת נתונים'!E68)</f>
        <v/>
      </c>
      <c r="F68" s="158" t="str">
        <f>IF($C68="","",'סיכום לועדה- הזנת נתונים'!F68)</f>
        <v/>
      </c>
      <c r="G68" s="158" t="str">
        <f>IF($C68="","",'סיכום לועדה- הזנת נתונים'!G68)</f>
        <v/>
      </c>
      <c r="H68" s="158" t="str">
        <f>IF($C68="","",'סיכום לועדה- הזנת נתונים'!H68)</f>
        <v/>
      </c>
      <c r="I68" s="159" t="str">
        <f>IF($C68="","",'סיכום לועדה- הזנת נתונים'!I68)</f>
        <v/>
      </c>
      <c r="J68" s="159" t="str">
        <f>IF($C68="","",'סיכום לועדה- הזנת נתונים'!J68)</f>
        <v/>
      </c>
      <c r="K68" s="159" t="str">
        <f>IF($C68="","",'סיכום לועדה- הזנת נתונים'!Q68)</f>
        <v/>
      </c>
      <c r="L68" s="159" t="str">
        <f>IF($C68="","",'סיכום לועדה- הזנת נתונים'!R68)</f>
        <v/>
      </c>
      <c r="M68" s="160" t="str">
        <f>IF($C68="","",'סיכום לועדה- הזנת נתונים'!S68)</f>
        <v/>
      </c>
      <c r="N68" s="161" t="str">
        <f>IF($C68="","",'סיכום לועדה- הזנת נתונים'!T68)</f>
        <v/>
      </c>
      <c r="O68" s="161" t="str">
        <f>IF($C68="","",'סיכום לועדה- הזנת נתונים'!U68)</f>
        <v/>
      </c>
      <c r="P68" s="161" t="str">
        <f>IF($C68="","",'סיכום לועדה- הזנת נתונים'!V68)</f>
        <v/>
      </c>
      <c r="Q68" s="161" t="str">
        <f>IF($C68="","",'סיכום לועדה- הזנת נתונים'!W68)</f>
        <v/>
      </c>
      <c r="R68" s="158" t="str">
        <f>IF($C68="","",'סיכום לועדה- הזנת נתונים'!K68)</f>
        <v/>
      </c>
      <c r="S68" s="158" t="str">
        <f>IF($C68="","",'סיכום לועדה- הזנת נתונים'!L68)</f>
        <v/>
      </c>
      <c r="T68" s="158" t="str">
        <f>IF($C68="","",'סיכום לועדה- הזנת נתונים'!M68)</f>
        <v/>
      </c>
      <c r="U68" s="158" t="str">
        <f>IF($C68="","",'סיכום לועדה- הזנת נתונים'!N68)</f>
        <v/>
      </c>
      <c r="V68" s="162" t="str">
        <f>IF($C68="","",'סיכום לועדה- הזנת נתונים'!O68)</f>
        <v/>
      </c>
      <c r="W68" s="172"/>
      <c r="X68" s="153"/>
      <c r="Y68" s="154"/>
      <c r="Z68" s="135"/>
      <c r="AA68" s="135"/>
      <c r="AB68" s="155"/>
      <c r="AY68" s="135"/>
      <c r="AZ68" s="135"/>
      <c r="BA68" s="156"/>
    </row>
    <row r="69" spans="2:53" hidden="1">
      <c r="B69" s="157" t="str">
        <f t="shared" si="0"/>
        <v/>
      </c>
      <c r="C69" s="158" t="str">
        <f>'סיכום לועדה- הזנת נתונים'!C69</f>
        <v/>
      </c>
      <c r="D69" s="158" t="str">
        <f>IF($C69="","",'סיכום לועדה- הזנת נתונים'!D69)</f>
        <v/>
      </c>
      <c r="E69" s="158" t="str">
        <f>IF($C69="","",'סיכום לועדה- הזנת נתונים'!E69)</f>
        <v/>
      </c>
      <c r="F69" s="158" t="str">
        <f>IF($C69="","",'סיכום לועדה- הזנת נתונים'!F69)</f>
        <v/>
      </c>
      <c r="G69" s="158" t="str">
        <f>IF($C69="","",'סיכום לועדה- הזנת נתונים'!G69)</f>
        <v/>
      </c>
      <c r="H69" s="158" t="str">
        <f>IF($C69="","",'סיכום לועדה- הזנת נתונים'!H69)</f>
        <v/>
      </c>
      <c r="I69" s="159" t="str">
        <f>IF($C69="","",'סיכום לועדה- הזנת נתונים'!I69)</f>
        <v/>
      </c>
      <c r="J69" s="159" t="str">
        <f>IF($C69="","",'סיכום לועדה- הזנת נתונים'!J69)</f>
        <v/>
      </c>
      <c r="K69" s="159" t="str">
        <f>IF($C69="","",'סיכום לועדה- הזנת נתונים'!Q69)</f>
        <v/>
      </c>
      <c r="L69" s="159" t="str">
        <f>IF($C69="","",'סיכום לועדה- הזנת נתונים'!R69)</f>
        <v/>
      </c>
      <c r="M69" s="160" t="str">
        <f>IF($C69="","",'סיכום לועדה- הזנת נתונים'!S69)</f>
        <v/>
      </c>
      <c r="N69" s="161" t="str">
        <f>IF($C69="","",'סיכום לועדה- הזנת נתונים'!T69)</f>
        <v/>
      </c>
      <c r="O69" s="161" t="str">
        <f>IF($C69="","",'סיכום לועדה- הזנת נתונים'!U69)</f>
        <v/>
      </c>
      <c r="P69" s="161" t="str">
        <f>IF($C69="","",'סיכום לועדה- הזנת נתונים'!V69)</f>
        <v/>
      </c>
      <c r="Q69" s="161" t="str">
        <f>IF($C69="","",'סיכום לועדה- הזנת נתונים'!W69)</f>
        <v/>
      </c>
      <c r="R69" s="158" t="str">
        <f>IF($C69="","",'סיכום לועדה- הזנת נתונים'!K69)</f>
        <v/>
      </c>
      <c r="S69" s="158" t="str">
        <f>IF($C69="","",'סיכום לועדה- הזנת נתונים'!L69)</f>
        <v/>
      </c>
      <c r="T69" s="158" t="str">
        <f>IF($C69="","",'סיכום לועדה- הזנת נתונים'!M69)</f>
        <v/>
      </c>
      <c r="U69" s="158" t="str">
        <f>IF($C69="","",'סיכום לועדה- הזנת נתונים'!N69)</f>
        <v/>
      </c>
      <c r="V69" s="162" t="str">
        <f>IF($C69="","",'סיכום לועדה- הזנת נתונים'!O69)</f>
        <v/>
      </c>
      <c r="W69" s="172"/>
      <c r="X69" s="153"/>
      <c r="Y69" s="154"/>
      <c r="Z69" s="135"/>
      <c r="AA69" s="135"/>
      <c r="AB69" s="155"/>
      <c r="AY69" s="135"/>
      <c r="AZ69" s="135"/>
      <c r="BA69" s="156"/>
    </row>
    <row r="70" spans="2:53" hidden="1">
      <c r="B70" s="157" t="str">
        <f t="shared" si="0"/>
        <v/>
      </c>
      <c r="C70" s="158" t="str">
        <f>'סיכום לועדה- הזנת נתונים'!C70</f>
        <v/>
      </c>
      <c r="D70" s="158" t="str">
        <f>IF($C70="","",'סיכום לועדה- הזנת נתונים'!D70)</f>
        <v/>
      </c>
      <c r="E70" s="158" t="str">
        <f>IF($C70="","",'סיכום לועדה- הזנת נתונים'!E70)</f>
        <v/>
      </c>
      <c r="F70" s="158" t="str">
        <f>IF($C70="","",'סיכום לועדה- הזנת נתונים'!F70)</f>
        <v/>
      </c>
      <c r="G70" s="158" t="str">
        <f>IF($C70="","",'סיכום לועדה- הזנת נתונים'!G70)</f>
        <v/>
      </c>
      <c r="H70" s="158" t="str">
        <f>IF($C70="","",'סיכום לועדה- הזנת נתונים'!H70)</f>
        <v/>
      </c>
      <c r="I70" s="159" t="str">
        <f>IF($C70="","",'סיכום לועדה- הזנת נתונים'!I70)</f>
        <v/>
      </c>
      <c r="J70" s="159" t="str">
        <f>IF($C70="","",'סיכום לועדה- הזנת נתונים'!J70)</f>
        <v/>
      </c>
      <c r="K70" s="159" t="str">
        <f>IF($C70="","",'סיכום לועדה- הזנת נתונים'!Q70)</f>
        <v/>
      </c>
      <c r="L70" s="159" t="str">
        <f>IF($C70="","",'סיכום לועדה- הזנת נתונים'!R70)</f>
        <v/>
      </c>
      <c r="M70" s="160" t="str">
        <f>IF($C70="","",'סיכום לועדה- הזנת נתונים'!S70)</f>
        <v/>
      </c>
      <c r="N70" s="161" t="str">
        <f>IF($C70="","",'סיכום לועדה- הזנת נתונים'!T70)</f>
        <v/>
      </c>
      <c r="O70" s="161" t="str">
        <f>IF($C70="","",'סיכום לועדה- הזנת נתונים'!U70)</f>
        <v/>
      </c>
      <c r="P70" s="161" t="str">
        <f>IF($C70="","",'סיכום לועדה- הזנת נתונים'!V70)</f>
        <v/>
      </c>
      <c r="Q70" s="161" t="str">
        <f>IF($C70="","",'סיכום לועדה- הזנת נתונים'!W70)</f>
        <v/>
      </c>
      <c r="R70" s="158" t="str">
        <f>IF($C70="","",'סיכום לועדה- הזנת נתונים'!K70)</f>
        <v/>
      </c>
      <c r="S70" s="158" t="str">
        <f>IF($C70="","",'סיכום לועדה- הזנת נתונים'!L70)</f>
        <v/>
      </c>
      <c r="T70" s="158" t="str">
        <f>IF($C70="","",'סיכום לועדה- הזנת נתונים'!M70)</f>
        <v/>
      </c>
      <c r="U70" s="158" t="str">
        <f>IF($C70="","",'סיכום לועדה- הזנת נתונים'!N70)</f>
        <v/>
      </c>
      <c r="V70" s="162" t="str">
        <f>IF($C70="","",'סיכום לועדה- הזנת נתונים'!O70)</f>
        <v/>
      </c>
      <c r="W70" s="172"/>
      <c r="X70" s="153"/>
      <c r="Y70" s="154"/>
      <c r="Z70" s="135"/>
      <c r="AA70" s="135"/>
      <c r="AB70" s="155"/>
      <c r="AY70" s="135"/>
      <c r="AZ70" s="135"/>
      <c r="BA70" s="156"/>
    </row>
    <row r="71" spans="2:53" hidden="1">
      <c r="B71" s="157" t="str">
        <f t="shared" si="0"/>
        <v/>
      </c>
      <c r="C71" s="158" t="str">
        <f>'סיכום לועדה- הזנת נתונים'!C71</f>
        <v/>
      </c>
      <c r="D71" s="158" t="str">
        <f>IF($C71="","",'סיכום לועדה- הזנת נתונים'!D71)</f>
        <v/>
      </c>
      <c r="E71" s="158" t="str">
        <f>IF($C71="","",'סיכום לועדה- הזנת נתונים'!E71)</f>
        <v/>
      </c>
      <c r="F71" s="158" t="str">
        <f>IF($C71="","",'סיכום לועדה- הזנת נתונים'!F71)</f>
        <v/>
      </c>
      <c r="G71" s="158" t="str">
        <f>IF($C71="","",'סיכום לועדה- הזנת נתונים'!G71)</f>
        <v/>
      </c>
      <c r="H71" s="158" t="str">
        <f>IF($C71="","",'סיכום לועדה- הזנת נתונים'!H71)</f>
        <v/>
      </c>
      <c r="I71" s="159" t="str">
        <f>IF($C71="","",'סיכום לועדה- הזנת נתונים'!I71)</f>
        <v/>
      </c>
      <c r="J71" s="159" t="str">
        <f>IF($C71="","",'סיכום לועדה- הזנת נתונים'!J71)</f>
        <v/>
      </c>
      <c r="K71" s="159" t="str">
        <f>IF($C71="","",'סיכום לועדה- הזנת נתונים'!Q71)</f>
        <v/>
      </c>
      <c r="L71" s="159" t="str">
        <f>IF($C71="","",'סיכום לועדה- הזנת נתונים'!R71)</f>
        <v/>
      </c>
      <c r="M71" s="160" t="str">
        <f>IF($C71="","",'סיכום לועדה- הזנת נתונים'!S71)</f>
        <v/>
      </c>
      <c r="N71" s="161" t="str">
        <f>IF($C71="","",'סיכום לועדה- הזנת נתונים'!T71)</f>
        <v/>
      </c>
      <c r="O71" s="161" t="str">
        <f>IF($C71="","",'סיכום לועדה- הזנת נתונים'!U71)</f>
        <v/>
      </c>
      <c r="P71" s="161" t="str">
        <f>IF($C71="","",'סיכום לועדה- הזנת נתונים'!V71)</f>
        <v/>
      </c>
      <c r="Q71" s="161" t="str">
        <f>IF($C71="","",'סיכום לועדה- הזנת נתונים'!W71)</f>
        <v/>
      </c>
      <c r="R71" s="158" t="str">
        <f>IF($C71="","",'סיכום לועדה- הזנת נתונים'!K71)</f>
        <v/>
      </c>
      <c r="S71" s="158" t="str">
        <f>IF($C71="","",'סיכום לועדה- הזנת נתונים'!L71)</f>
        <v/>
      </c>
      <c r="T71" s="158" t="str">
        <f>IF($C71="","",'סיכום לועדה- הזנת נתונים'!M71)</f>
        <v/>
      </c>
      <c r="U71" s="158" t="str">
        <f>IF($C71="","",'סיכום לועדה- הזנת נתונים'!N71)</f>
        <v/>
      </c>
      <c r="V71" s="162" t="str">
        <f>IF($C71="","",'סיכום לועדה- הזנת נתונים'!O71)</f>
        <v/>
      </c>
      <c r="W71" s="172"/>
      <c r="X71" s="153"/>
      <c r="Y71" s="154"/>
      <c r="Z71" s="135"/>
      <c r="AA71" s="135"/>
      <c r="AB71" s="155"/>
      <c r="AY71" s="135"/>
      <c r="AZ71" s="135"/>
      <c r="BA71" s="156"/>
    </row>
    <row r="72" spans="2:53" hidden="1">
      <c r="B72" s="157" t="str">
        <f t="shared" si="0"/>
        <v/>
      </c>
      <c r="C72" s="158" t="str">
        <f>'סיכום לועדה- הזנת נתונים'!C72</f>
        <v/>
      </c>
      <c r="D72" s="158" t="str">
        <f>IF($C72="","",'סיכום לועדה- הזנת נתונים'!D72)</f>
        <v/>
      </c>
      <c r="E72" s="158" t="str">
        <f>IF($C72="","",'סיכום לועדה- הזנת נתונים'!E72)</f>
        <v/>
      </c>
      <c r="F72" s="158" t="str">
        <f>IF($C72="","",'סיכום לועדה- הזנת נתונים'!F72)</f>
        <v/>
      </c>
      <c r="G72" s="158" t="str">
        <f>IF($C72="","",'סיכום לועדה- הזנת נתונים'!G72)</f>
        <v/>
      </c>
      <c r="H72" s="158" t="str">
        <f>IF($C72="","",'סיכום לועדה- הזנת נתונים'!H72)</f>
        <v/>
      </c>
      <c r="I72" s="159" t="str">
        <f>IF($C72="","",'סיכום לועדה- הזנת נתונים'!I72)</f>
        <v/>
      </c>
      <c r="J72" s="159" t="str">
        <f>IF($C72="","",'סיכום לועדה- הזנת נתונים'!J72)</f>
        <v/>
      </c>
      <c r="K72" s="159" t="str">
        <f>IF($C72="","",'סיכום לועדה- הזנת נתונים'!Q72)</f>
        <v/>
      </c>
      <c r="L72" s="159" t="str">
        <f>IF($C72="","",'סיכום לועדה- הזנת נתונים'!R72)</f>
        <v/>
      </c>
      <c r="M72" s="160" t="str">
        <f>IF($C72="","",'סיכום לועדה- הזנת נתונים'!S72)</f>
        <v/>
      </c>
      <c r="N72" s="161" t="str">
        <f>IF($C72="","",'סיכום לועדה- הזנת נתונים'!T72)</f>
        <v/>
      </c>
      <c r="O72" s="161" t="str">
        <f>IF($C72="","",'סיכום לועדה- הזנת נתונים'!U72)</f>
        <v/>
      </c>
      <c r="P72" s="161" t="str">
        <f>IF($C72="","",'סיכום לועדה- הזנת נתונים'!V72)</f>
        <v/>
      </c>
      <c r="Q72" s="161" t="str">
        <f>IF($C72="","",'סיכום לועדה- הזנת נתונים'!W72)</f>
        <v/>
      </c>
      <c r="R72" s="158" t="str">
        <f>IF($C72="","",'סיכום לועדה- הזנת נתונים'!K72)</f>
        <v/>
      </c>
      <c r="S72" s="158" t="str">
        <f>IF($C72="","",'סיכום לועדה- הזנת נתונים'!L72)</f>
        <v/>
      </c>
      <c r="T72" s="158" t="str">
        <f>IF($C72="","",'סיכום לועדה- הזנת נתונים'!M72)</f>
        <v/>
      </c>
      <c r="U72" s="158" t="str">
        <f>IF($C72="","",'סיכום לועדה- הזנת נתונים'!N72)</f>
        <v/>
      </c>
      <c r="V72" s="162" t="str">
        <f>IF($C72="","",'סיכום לועדה- הזנת נתונים'!O72)</f>
        <v/>
      </c>
      <c r="W72" s="172"/>
      <c r="X72" s="153"/>
      <c r="Y72" s="154"/>
      <c r="Z72" s="135"/>
      <c r="AA72" s="135"/>
      <c r="AB72" s="155"/>
      <c r="AY72" s="135"/>
      <c r="AZ72" s="135"/>
      <c r="BA72" s="156"/>
    </row>
    <row r="73" spans="2:53" hidden="1">
      <c r="B73" s="157" t="str">
        <f t="shared" si="0"/>
        <v/>
      </c>
      <c r="C73" s="158" t="str">
        <f>'סיכום לועדה- הזנת נתונים'!C73</f>
        <v/>
      </c>
      <c r="D73" s="158" t="str">
        <f>IF($C73="","",'סיכום לועדה- הזנת נתונים'!D73)</f>
        <v/>
      </c>
      <c r="E73" s="158" t="str">
        <f>IF($C73="","",'סיכום לועדה- הזנת נתונים'!E73)</f>
        <v/>
      </c>
      <c r="F73" s="158" t="str">
        <f>IF($C73="","",'סיכום לועדה- הזנת נתונים'!F73)</f>
        <v/>
      </c>
      <c r="G73" s="158" t="str">
        <f>IF($C73="","",'סיכום לועדה- הזנת נתונים'!G73)</f>
        <v/>
      </c>
      <c r="H73" s="158" t="str">
        <f>IF($C73="","",'סיכום לועדה- הזנת נתונים'!H73)</f>
        <v/>
      </c>
      <c r="I73" s="159" t="str">
        <f>IF($C73="","",'סיכום לועדה- הזנת נתונים'!I73)</f>
        <v/>
      </c>
      <c r="J73" s="159" t="str">
        <f>IF($C73="","",'סיכום לועדה- הזנת נתונים'!J73)</f>
        <v/>
      </c>
      <c r="K73" s="159" t="str">
        <f>IF($C73="","",'סיכום לועדה- הזנת נתונים'!Q73)</f>
        <v/>
      </c>
      <c r="L73" s="159" t="str">
        <f>IF($C73="","",'סיכום לועדה- הזנת נתונים'!R73)</f>
        <v/>
      </c>
      <c r="M73" s="160" t="str">
        <f>IF($C73="","",'סיכום לועדה- הזנת נתונים'!S73)</f>
        <v/>
      </c>
      <c r="N73" s="161" t="str">
        <f>IF($C73="","",'סיכום לועדה- הזנת נתונים'!T73)</f>
        <v/>
      </c>
      <c r="O73" s="161" t="str">
        <f>IF($C73="","",'סיכום לועדה- הזנת נתונים'!U73)</f>
        <v/>
      </c>
      <c r="P73" s="161" t="str">
        <f>IF($C73="","",'סיכום לועדה- הזנת נתונים'!V73)</f>
        <v/>
      </c>
      <c r="Q73" s="161" t="str">
        <f>IF($C73="","",'סיכום לועדה- הזנת נתונים'!W73)</f>
        <v/>
      </c>
      <c r="R73" s="158" t="str">
        <f>IF($C73="","",'סיכום לועדה- הזנת נתונים'!K73)</f>
        <v/>
      </c>
      <c r="S73" s="158" t="str">
        <f>IF($C73="","",'סיכום לועדה- הזנת נתונים'!L73)</f>
        <v/>
      </c>
      <c r="T73" s="158" t="str">
        <f>IF($C73="","",'סיכום לועדה- הזנת נתונים'!M73)</f>
        <v/>
      </c>
      <c r="U73" s="158" t="str">
        <f>IF($C73="","",'סיכום לועדה- הזנת נתונים'!N73)</f>
        <v/>
      </c>
      <c r="V73" s="162" t="str">
        <f>IF($C73="","",'סיכום לועדה- הזנת נתונים'!O73)</f>
        <v/>
      </c>
      <c r="W73" s="172"/>
      <c r="X73" s="153"/>
      <c r="Y73" s="154"/>
      <c r="Z73" s="135"/>
      <c r="AA73" s="135"/>
      <c r="AB73" s="155"/>
      <c r="AY73" s="135"/>
      <c r="AZ73" s="135"/>
      <c r="BA73" s="156"/>
    </row>
    <row r="74" spans="2:53" hidden="1">
      <c r="B74" s="157" t="str">
        <f t="shared" si="0"/>
        <v/>
      </c>
      <c r="C74" s="158" t="str">
        <f>'סיכום לועדה- הזנת נתונים'!C74</f>
        <v/>
      </c>
      <c r="D74" s="158" t="str">
        <f>IF($C74="","",'סיכום לועדה- הזנת נתונים'!D74)</f>
        <v/>
      </c>
      <c r="E74" s="158" t="str">
        <f>IF($C74="","",'סיכום לועדה- הזנת נתונים'!E74)</f>
        <v/>
      </c>
      <c r="F74" s="158" t="str">
        <f>IF($C74="","",'סיכום לועדה- הזנת נתונים'!F74)</f>
        <v/>
      </c>
      <c r="G74" s="158" t="str">
        <f>IF($C74="","",'סיכום לועדה- הזנת נתונים'!G74)</f>
        <v/>
      </c>
      <c r="H74" s="158" t="str">
        <f>IF($C74="","",'סיכום לועדה- הזנת נתונים'!H74)</f>
        <v/>
      </c>
      <c r="I74" s="159" t="str">
        <f>IF($C74="","",'סיכום לועדה- הזנת נתונים'!I74)</f>
        <v/>
      </c>
      <c r="J74" s="159" t="str">
        <f>IF($C74="","",'סיכום לועדה- הזנת נתונים'!J74)</f>
        <v/>
      </c>
      <c r="K74" s="159" t="str">
        <f>IF($C74="","",'סיכום לועדה- הזנת נתונים'!Q74)</f>
        <v/>
      </c>
      <c r="L74" s="159" t="str">
        <f>IF($C74="","",'סיכום לועדה- הזנת נתונים'!R74)</f>
        <v/>
      </c>
      <c r="M74" s="160" t="str">
        <f>IF($C74="","",'סיכום לועדה- הזנת נתונים'!S74)</f>
        <v/>
      </c>
      <c r="N74" s="161" t="str">
        <f>IF($C74="","",'סיכום לועדה- הזנת נתונים'!T74)</f>
        <v/>
      </c>
      <c r="O74" s="161" t="str">
        <f>IF($C74="","",'סיכום לועדה- הזנת נתונים'!U74)</f>
        <v/>
      </c>
      <c r="P74" s="161" t="str">
        <f>IF($C74="","",'סיכום לועדה- הזנת נתונים'!V74)</f>
        <v/>
      </c>
      <c r="Q74" s="161" t="str">
        <f>IF($C74="","",'סיכום לועדה- הזנת נתונים'!W74)</f>
        <v/>
      </c>
      <c r="R74" s="158" t="str">
        <f>IF($C74="","",'סיכום לועדה- הזנת נתונים'!K74)</f>
        <v/>
      </c>
      <c r="S74" s="158" t="str">
        <f>IF($C74="","",'סיכום לועדה- הזנת נתונים'!L74)</f>
        <v/>
      </c>
      <c r="T74" s="158" t="str">
        <f>IF($C74="","",'סיכום לועדה- הזנת נתונים'!M74)</f>
        <v/>
      </c>
      <c r="U74" s="158" t="str">
        <f>IF($C74="","",'סיכום לועדה- הזנת נתונים'!N74)</f>
        <v/>
      </c>
      <c r="V74" s="162" t="str">
        <f>IF($C74="","",'סיכום לועדה- הזנת נתונים'!O74)</f>
        <v/>
      </c>
      <c r="W74" s="172"/>
      <c r="X74" s="153"/>
      <c r="Y74" s="154"/>
      <c r="Z74" s="135"/>
      <c r="AA74" s="135"/>
      <c r="AB74" s="155"/>
      <c r="AY74" s="135"/>
      <c r="AZ74" s="135"/>
      <c r="BA74" s="156"/>
    </row>
    <row r="75" spans="2:53" hidden="1">
      <c r="B75" s="157" t="str">
        <f t="shared" si="0"/>
        <v/>
      </c>
      <c r="C75" s="158" t="str">
        <f>'סיכום לועדה- הזנת נתונים'!C75</f>
        <v/>
      </c>
      <c r="D75" s="158" t="str">
        <f>IF($C75="","",'סיכום לועדה- הזנת נתונים'!D75)</f>
        <v/>
      </c>
      <c r="E75" s="158" t="str">
        <f>IF($C75="","",'סיכום לועדה- הזנת נתונים'!E75)</f>
        <v/>
      </c>
      <c r="F75" s="158" t="str">
        <f>IF($C75="","",'סיכום לועדה- הזנת נתונים'!F75)</f>
        <v/>
      </c>
      <c r="G75" s="158" t="str">
        <f>IF($C75="","",'סיכום לועדה- הזנת נתונים'!G75)</f>
        <v/>
      </c>
      <c r="H75" s="158" t="str">
        <f>IF($C75="","",'סיכום לועדה- הזנת נתונים'!H75)</f>
        <v/>
      </c>
      <c r="I75" s="159" t="str">
        <f>IF($C75="","",'סיכום לועדה- הזנת נתונים'!I75)</f>
        <v/>
      </c>
      <c r="J75" s="159" t="str">
        <f>IF($C75="","",'סיכום לועדה- הזנת נתונים'!J75)</f>
        <v/>
      </c>
      <c r="K75" s="159" t="str">
        <f>IF($C75="","",'סיכום לועדה- הזנת נתונים'!Q75)</f>
        <v/>
      </c>
      <c r="L75" s="159" t="str">
        <f>IF($C75="","",'סיכום לועדה- הזנת נתונים'!R75)</f>
        <v/>
      </c>
      <c r="M75" s="160" t="str">
        <f>IF($C75="","",'סיכום לועדה- הזנת נתונים'!S75)</f>
        <v/>
      </c>
      <c r="N75" s="161" t="str">
        <f>IF($C75="","",'סיכום לועדה- הזנת נתונים'!T75)</f>
        <v/>
      </c>
      <c r="O75" s="161" t="str">
        <f>IF($C75="","",'סיכום לועדה- הזנת נתונים'!U75)</f>
        <v/>
      </c>
      <c r="P75" s="161" t="str">
        <f>IF($C75="","",'סיכום לועדה- הזנת נתונים'!V75)</f>
        <v/>
      </c>
      <c r="Q75" s="161" t="str">
        <f>IF($C75="","",'סיכום לועדה- הזנת נתונים'!W75)</f>
        <v/>
      </c>
      <c r="R75" s="158" t="str">
        <f>IF($C75="","",'סיכום לועדה- הזנת נתונים'!K75)</f>
        <v/>
      </c>
      <c r="S75" s="158" t="str">
        <f>IF($C75="","",'סיכום לועדה- הזנת נתונים'!L75)</f>
        <v/>
      </c>
      <c r="T75" s="158" t="str">
        <f>IF($C75="","",'סיכום לועדה- הזנת נתונים'!M75)</f>
        <v/>
      </c>
      <c r="U75" s="158" t="str">
        <f>IF($C75="","",'סיכום לועדה- הזנת נתונים'!N75)</f>
        <v/>
      </c>
      <c r="V75" s="162" t="str">
        <f>IF($C75="","",'סיכום לועדה- הזנת נתונים'!O75)</f>
        <v/>
      </c>
      <c r="W75" s="172"/>
      <c r="X75" s="153"/>
      <c r="Y75" s="154"/>
      <c r="Z75" s="135"/>
      <c r="AA75" s="135"/>
      <c r="AB75" s="155"/>
      <c r="AY75" s="135"/>
      <c r="AZ75" s="135"/>
      <c r="BA75" s="156"/>
    </row>
    <row r="76" spans="2:53" hidden="1">
      <c r="B76" s="157" t="str">
        <f t="shared" si="0"/>
        <v/>
      </c>
      <c r="C76" s="158" t="str">
        <f>'סיכום לועדה- הזנת נתונים'!C76</f>
        <v/>
      </c>
      <c r="D76" s="158" t="str">
        <f>IF($C76="","",'סיכום לועדה- הזנת נתונים'!D76)</f>
        <v/>
      </c>
      <c r="E76" s="158" t="str">
        <f>IF($C76="","",'סיכום לועדה- הזנת נתונים'!E76)</f>
        <v/>
      </c>
      <c r="F76" s="158" t="str">
        <f>IF($C76="","",'סיכום לועדה- הזנת נתונים'!F76)</f>
        <v/>
      </c>
      <c r="G76" s="158" t="str">
        <f>IF($C76="","",'סיכום לועדה- הזנת נתונים'!G76)</f>
        <v/>
      </c>
      <c r="H76" s="158" t="str">
        <f>IF($C76="","",'סיכום לועדה- הזנת נתונים'!H76)</f>
        <v/>
      </c>
      <c r="I76" s="159" t="str">
        <f>IF($C76="","",'סיכום לועדה- הזנת נתונים'!I76)</f>
        <v/>
      </c>
      <c r="J76" s="159" t="str">
        <f>IF($C76="","",'סיכום לועדה- הזנת נתונים'!J76)</f>
        <v/>
      </c>
      <c r="K76" s="159" t="str">
        <f>IF($C76="","",'סיכום לועדה- הזנת נתונים'!Q76)</f>
        <v/>
      </c>
      <c r="L76" s="159" t="str">
        <f>IF($C76="","",'סיכום לועדה- הזנת נתונים'!R76)</f>
        <v/>
      </c>
      <c r="M76" s="160" t="str">
        <f>IF($C76="","",'סיכום לועדה- הזנת נתונים'!S76)</f>
        <v/>
      </c>
      <c r="N76" s="161" t="str">
        <f>IF($C76="","",'סיכום לועדה- הזנת נתונים'!T76)</f>
        <v/>
      </c>
      <c r="O76" s="161" t="str">
        <f>IF($C76="","",'סיכום לועדה- הזנת נתונים'!U76)</f>
        <v/>
      </c>
      <c r="P76" s="161" t="str">
        <f>IF($C76="","",'סיכום לועדה- הזנת נתונים'!V76)</f>
        <v/>
      </c>
      <c r="Q76" s="161" t="str">
        <f>IF($C76="","",'סיכום לועדה- הזנת נתונים'!W76)</f>
        <v/>
      </c>
      <c r="R76" s="158" t="str">
        <f>IF($C76="","",'סיכום לועדה- הזנת נתונים'!K76)</f>
        <v/>
      </c>
      <c r="S76" s="158" t="str">
        <f>IF($C76="","",'סיכום לועדה- הזנת נתונים'!L76)</f>
        <v/>
      </c>
      <c r="T76" s="158" t="str">
        <f>IF($C76="","",'סיכום לועדה- הזנת נתונים'!M76)</f>
        <v/>
      </c>
      <c r="U76" s="158" t="str">
        <f>IF($C76="","",'סיכום לועדה- הזנת נתונים'!N76)</f>
        <v/>
      </c>
      <c r="V76" s="162" t="str">
        <f>IF($C76="","",'סיכום לועדה- הזנת נתונים'!O76)</f>
        <v/>
      </c>
      <c r="W76" s="172"/>
      <c r="X76" s="153"/>
      <c r="Y76" s="154"/>
      <c r="Z76" s="135"/>
      <c r="AA76" s="135"/>
      <c r="AB76" s="155"/>
      <c r="AY76" s="135"/>
      <c r="AZ76" s="135"/>
      <c r="BA76" s="156"/>
    </row>
    <row r="77" spans="2:53" hidden="1">
      <c r="B77" s="157" t="str">
        <f t="shared" si="0"/>
        <v/>
      </c>
      <c r="C77" s="158" t="str">
        <f>'סיכום לועדה- הזנת נתונים'!C77</f>
        <v/>
      </c>
      <c r="D77" s="158" t="str">
        <f>IF($C77="","",'סיכום לועדה- הזנת נתונים'!D77)</f>
        <v/>
      </c>
      <c r="E77" s="158" t="str">
        <f>IF($C77="","",'סיכום לועדה- הזנת נתונים'!E77)</f>
        <v/>
      </c>
      <c r="F77" s="158" t="str">
        <f>IF($C77="","",'סיכום לועדה- הזנת נתונים'!F77)</f>
        <v/>
      </c>
      <c r="G77" s="158" t="str">
        <f>IF($C77="","",'סיכום לועדה- הזנת נתונים'!G77)</f>
        <v/>
      </c>
      <c r="H77" s="158" t="str">
        <f>IF($C77="","",'סיכום לועדה- הזנת נתונים'!H77)</f>
        <v/>
      </c>
      <c r="I77" s="159" t="str">
        <f>IF($C77="","",'סיכום לועדה- הזנת נתונים'!I77)</f>
        <v/>
      </c>
      <c r="J77" s="159" t="str">
        <f>IF($C77="","",'סיכום לועדה- הזנת נתונים'!J77)</f>
        <v/>
      </c>
      <c r="K77" s="159" t="str">
        <f>IF($C77="","",'סיכום לועדה- הזנת נתונים'!Q77)</f>
        <v/>
      </c>
      <c r="L77" s="159" t="str">
        <f>IF($C77="","",'סיכום לועדה- הזנת נתונים'!R77)</f>
        <v/>
      </c>
      <c r="M77" s="160" t="str">
        <f>IF($C77="","",'סיכום לועדה- הזנת נתונים'!S77)</f>
        <v/>
      </c>
      <c r="N77" s="161" t="str">
        <f>IF($C77="","",'סיכום לועדה- הזנת נתונים'!T77)</f>
        <v/>
      </c>
      <c r="O77" s="161" t="str">
        <f>IF($C77="","",'סיכום לועדה- הזנת נתונים'!U77)</f>
        <v/>
      </c>
      <c r="P77" s="161" t="str">
        <f>IF($C77="","",'סיכום לועדה- הזנת נתונים'!V77)</f>
        <v/>
      </c>
      <c r="Q77" s="161" t="str">
        <f>IF($C77="","",'סיכום לועדה- הזנת נתונים'!W77)</f>
        <v/>
      </c>
      <c r="R77" s="158" t="str">
        <f>IF($C77="","",'סיכום לועדה- הזנת נתונים'!K77)</f>
        <v/>
      </c>
      <c r="S77" s="158" t="str">
        <f>IF($C77="","",'סיכום לועדה- הזנת נתונים'!L77)</f>
        <v/>
      </c>
      <c r="T77" s="158" t="str">
        <f>IF($C77="","",'סיכום לועדה- הזנת נתונים'!M77)</f>
        <v/>
      </c>
      <c r="U77" s="158" t="str">
        <f>IF($C77="","",'סיכום לועדה- הזנת נתונים'!N77)</f>
        <v/>
      </c>
      <c r="V77" s="162" t="str">
        <f>IF($C77="","",'סיכום לועדה- הזנת נתונים'!O77)</f>
        <v/>
      </c>
      <c r="W77" s="172"/>
      <c r="X77" s="153"/>
      <c r="Y77" s="154"/>
      <c r="Z77" s="135"/>
      <c r="AA77" s="135"/>
      <c r="AB77" s="155"/>
      <c r="AY77" s="135"/>
      <c r="AZ77" s="135"/>
      <c r="BA77" s="156"/>
    </row>
    <row r="78" spans="2:53" hidden="1">
      <c r="B78" s="157" t="str">
        <f t="shared" si="0"/>
        <v/>
      </c>
      <c r="C78" s="158" t="str">
        <f>'סיכום לועדה- הזנת נתונים'!C78</f>
        <v/>
      </c>
      <c r="D78" s="158" t="str">
        <f>IF($C78="","",'סיכום לועדה- הזנת נתונים'!D78)</f>
        <v/>
      </c>
      <c r="E78" s="158" t="str">
        <f>IF($C78="","",'סיכום לועדה- הזנת נתונים'!E78)</f>
        <v/>
      </c>
      <c r="F78" s="158" t="str">
        <f>IF($C78="","",'סיכום לועדה- הזנת נתונים'!F78)</f>
        <v/>
      </c>
      <c r="G78" s="158" t="str">
        <f>IF($C78="","",'סיכום לועדה- הזנת נתונים'!G78)</f>
        <v/>
      </c>
      <c r="H78" s="158" t="str">
        <f>IF($C78="","",'סיכום לועדה- הזנת נתונים'!H78)</f>
        <v/>
      </c>
      <c r="I78" s="159" t="str">
        <f>IF($C78="","",'סיכום לועדה- הזנת נתונים'!I78)</f>
        <v/>
      </c>
      <c r="J78" s="159" t="str">
        <f>IF($C78="","",'סיכום לועדה- הזנת נתונים'!J78)</f>
        <v/>
      </c>
      <c r="K78" s="159" t="str">
        <f>IF($C78="","",'סיכום לועדה- הזנת נתונים'!Q78)</f>
        <v/>
      </c>
      <c r="L78" s="159" t="str">
        <f>IF($C78="","",'סיכום לועדה- הזנת נתונים'!R78)</f>
        <v/>
      </c>
      <c r="M78" s="160" t="str">
        <f>IF($C78="","",'סיכום לועדה- הזנת נתונים'!S78)</f>
        <v/>
      </c>
      <c r="N78" s="161" t="str">
        <f>IF($C78="","",'סיכום לועדה- הזנת נתונים'!T78)</f>
        <v/>
      </c>
      <c r="O78" s="161" t="str">
        <f>IF($C78="","",'סיכום לועדה- הזנת נתונים'!U78)</f>
        <v/>
      </c>
      <c r="P78" s="161" t="str">
        <f>IF($C78="","",'סיכום לועדה- הזנת נתונים'!V78)</f>
        <v/>
      </c>
      <c r="Q78" s="161" t="str">
        <f>IF($C78="","",'סיכום לועדה- הזנת נתונים'!W78)</f>
        <v/>
      </c>
      <c r="R78" s="158" t="str">
        <f>IF($C78="","",'סיכום לועדה- הזנת נתונים'!K78)</f>
        <v/>
      </c>
      <c r="S78" s="158" t="str">
        <f>IF($C78="","",'סיכום לועדה- הזנת נתונים'!L78)</f>
        <v/>
      </c>
      <c r="T78" s="158" t="str">
        <f>IF($C78="","",'סיכום לועדה- הזנת נתונים'!M78)</f>
        <v/>
      </c>
      <c r="U78" s="158" t="str">
        <f>IF($C78="","",'סיכום לועדה- הזנת נתונים'!N78)</f>
        <v/>
      </c>
      <c r="V78" s="162" t="str">
        <f>IF($C78="","",'סיכום לועדה- הזנת נתונים'!O78)</f>
        <v/>
      </c>
      <c r="W78" s="172"/>
      <c r="X78" s="153"/>
      <c r="Y78" s="154"/>
      <c r="Z78" s="135"/>
      <c r="AA78" s="135"/>
      <c r="AB78" s="155"/>
      <c r="AY78" s="135"/>
      <c r="AZ78" s="135"/>
      <c r="BA78" s="156"/>
    </row>
    <row r="79" spans="2:53" hidden="1">
      <c r="B79" s="157" t="str">
        <f t="shared" si="0"/>
        <v/>
      </c>
      <c r="C79" s="158" t="str">
        <f>'סיכום לועדה- הזנת נתונים'!C79</f>
        <v/>
      </c>
      <c r="D79" s="158" t="str">
        <f>IF($C79="","",'סיכום לועדה- הזנת נתונים'!D79)</f>
        <v/>
      </c>
      <c r="E79" s="158" t="str">
        <f>IF($C79="","",'סיכום לועדה- הזנת נתונים'!E79)</f>
        <v/>
      </c>
      <c r="F79" s="158" t="str">
        <f>IF($C79="","",'סיכום לועדה- הזנת נתונים'!F79)</f>
        <v/>
      </c>
      <c r="G79" s="158" t="str">
        <f>IF($C79="","",'סיכום לועדה- הזנת נתונים'!G79)</f>
        <v/>
      </c>
      <c r="H79" s="158" t="str">
        <f>IF($C79="","",'סיכום לועדה- הזנת נתונים'!H79)</f>
        <v/>
      </c>
      <c r="I79" s="159" t="str">
        <f>IF($C79="","",'סיכום לועדה- הזנת נתונים'!I79)</f>
        <v/>
      </c>
      <c r="J79" s="159" t="str">
        <f>IF($C79="","",'סיכום לועדה- הזנת נתונים'!J79)</f>
        <v/>
      </c>
      <c r="K79" s="159" t="str">
        <f>IF($C79="","",'סיכום לועדה- הזנת נתונים'!Q79)</f>
        <v/>
      </c>
      <c r="L79" s="159" t="str">
        <f>IF($C79="","",'סיכום לועדה- הזנת נתונים'!R79)</f>
        <v/>
      </c>
      <c r="M79" s="160" t="str">
        <f>IF($C79="","",'סיכום לועדה- הזנת נתונים'!S79)</f>
        <v/>
      </c>
      <c r="N79" s="161" t="str">
        <f>IF($C79="","",'סיכום לועדה- הזנת נתונים'!T79)</f>
        <v/>
      </c>
      <c r="O79" s="161" t="str">
        <f>IF($C79="","",'סיכום לועדה- הזנת נתונים'!U79)</f>
        <v/>
      </c>
      <c r="P79" s="161" t="str">
        <f>IF($C79="","",'סיכום לועדה- הזנת נתונים'!V79)</f>
        <v/>
      </c>
      <c r="Q79" s="161" t="str">
        <f>IF($C79="","",'סיכום לועדה- הזנת נתונים'!W79)</f>
        <v/>
      </c>
      <c r="R79" s="158" t="str">
        <f>IF($C79="","",'סיכום לועדה- הזנת נתונים'!K79)</f>
        <v/>
      </c>
      <c r="S79" s="158" t="str">
        <f>IF($C79="","",'סיכום לועדה- הזנת נתונים'!L79)</f>
        <v/>
      </c>
      <c r="T79" s="158" t="str">
        <f>IF($C79="","",'סיכום לועדה- הזנת נתונים'!M79)</f>
        <v/>
      </c>
      <c r="U79" s="158" t="str">
        <f>IF($C79="","",'סיכום לועדה- הזנת נתונים'!N79)</f>
        <v/>
      </c>
      <c r="V79" s="162" t="str">
        <f>IF($C79="","",'סיכום לועדה- הזנת נתונים'!O79)</f>
        <v/>
      </c>
      <c r="W79" s="172"/>
      <c r="X79" s="153"/>
      <c r="Y79" s="154"/>
      <c r="Z79" s="135"/>
      <c r="AA79" s="135"/>
      <c r="AB79" s="155"/>
      <c r="AY79" s="135"/>
      <c r="AZ79" s="135"/>
      <c r="BA79" s="156"/>
    </row>
    <row r="80" spans="2:53" hidden="1">
      <c r="B80" s="157" t="str">
        <f t="shared" si="0"/>
        <v/>
      </c>
      <c r="C80" s="158" t="str">
        <f>'סיכום לועדה- הזנת נתונים'!C80</f>
        <v/>
      </c>
      <c r="D80" s="158" t="str">
        <f>IF($C80="","",'סיכום לועדה- הזנת נתונים'!D80)</f>
        <v/>
      </c>
      <c r="E80" s="158" t="str">
        <f>IF($C80="","",'סיכום לועדה- הזנת נתונים'!E80)</f>
        <v/>
      </c>
      <c r="F80" s="158" t="str">
        <f>IF($C80="","",'סיכום לועדה- הזנת נתונים'!F80)</f>
        <v/>
      </c>
      <c r="G80" s="158" t="str">
        <f>IF($C80="","",'סיכום לועדה- הזנת נתונים'!G80)</f>
        <v/>
      </c>
      <c r="H80" s="158" t="str">
        <f>IF($C80="","",'סיכום לועדה- הזנת נתונים'!H80)</f>
        <v/>
      </c>
      <c r="I80" s="159" t="str">
        <f>IF($C80="","",'סיכום לועדה- הזנת נתונים'!I80)</f>
        <v/>
      </c>
      <c r="J80" s="159" t="str">
        <f>IF($C80="","",'סיכום לועדה- הזנת נתונים'!J80)</f>
        <v/>
      </c>
      <c r="K80" s="159" t="str">
        <f>IF($C80="","",'סיכום לועדה- הזנת נתונים'!Q80)</f>
        <v/>
      </c>
      <c r="L80" s="159" t="str">
        <f>IF($C80="","",'סיכום לועדה- הזנת נתונים'!R80)</f>
        <v/>
      </c>
      <c r="M80" s="160" t="str">
        <f>IF($C80="","",'סיכום לועדה- הזנת נתונים'!S80)</f>
        <v/>
      </c>
      <c r="N80" s="161" t="str">
        <f>IF($C80="","",'סיכום לועדה- הזנת נתונים'!T80)</f>
        <v/>
      </c>
      <c r="O80" s="161" t="str">
        <f>IF($C80="","",'סיכום לועדה- הזנת נתונים'!U80)</f>
        <v/>
      </c>
      <c r="P80" s="161" t="str">
        <f>IF($C80="","",'סיכום לועדה- הזנת נתונים'!V80)</f>
        <v/>
      </c>
      <c r="Q80" s="161" t="str">
        <f>IF($C80="","",'סיכום לועדה- הזנת נתונים'!W80)</f>
        <v/>
      </c>
      <c r="R80" s="158" t="str">
        <f>IF($C80="","",'סיכום לועדה- הזנת נתונים'!K80)</f>
        <v/>
      </c>
      <c r="S80" s="158" t="str">
        <f>IF($C80="","",'סיכום לועדה- הזנת נתונים'!L80)</f>
        <v/>
      </c>
      <c r="T80" s="158" t="str">
        <f>IF($C80="","",'סיכום לועדה- הזנת נתונים'!M80)</f>
        <v/>
      </c>
      <c r="U80" s="158" t="str">
        <f>IF($C80="","",'סיכום לועדה- הזנת נתונים'!N80)</f>
        <v/>
      </c>
      <c r="V80" s="162" t="str">
        <f>IF($C80="","",'סיכום לועדה- הזנת נתונים'!O80)</f>
        <v/>
      </c>
      <c r="W80" s="172"/>
      <c r="X80" s="153"/>
      <c r="Y80" s="154"/>
      <c r="Z80" s="135"/>
      <c r="AA80" s="135"/>
      <c r="AB80" s="155"/>
      <c r="AY80" s="135"/>
      <c r="AZ80" s="135"/>
      <c r="BA80" s="156"/>
    </row>
    <row r="81" spans="2:53" hidden="1">
      <c r="B81" s="157" t="str">
        <f t="shared" si="0"/>
        <v/>
      </c>
      <c r="C81" s="158" t="str">
        <f>'סיכום לועדה- הזנת נתונים'!C81</f>
        <v/>
      </c>
      <c r="D81" s="158" t="str">
        <f>IF($C81="","",'סיכום לועדה- הזנת נתונים'!D81)</f>
        <v/>
      </c>
      <c r="E81" s="158" t="str">
        <f>IF($C81="","",'סיכום לועדה- הזנת נתונים'!E81)</f>
        <v/>
      </c>
      <c r="F81" s="158" t="str">
        <f>IF($C81="","",'סיכום לועדה- הזנת נתונים'!F81)</f>
        <v/>
      </c>
      <c r="G81" s="158" t="str">
        <f>IF($C81="","",'סיכום לועדה- הזנת נתונים'!G81)</f>
        <v/>
      </c>
      <c r="H81" s="158" t="str">
        <f>IF($C81="","",'סיכום לועדה- הזנת נתונים'!H81)</f>
        <v/>
      </c>
      <c r="I81" s="159" t="str">
        <f>IF($C81="","",'סיכום לועדה- הזנת נתונים'!I81)</f>
        <v/>
      </c>
      <c r="J81" s="159" t="str">
        <f>IF($C81="","",'סיכום לועדה- הזנת נתונים'!J81)</f>
        <v/>
      </c>
      <c r="K81" s="159" t="str">
        <f>IF($C81="","",'סיכום לועדה- הזנת נתונים'!Q81)</f>
        <v/>
      </c>
      <c r="L81" s="159" t="str">
        <f>IF($C81="","",'סיכום לועדה- הזנת נתונים'!R81)</f>
        <v/>
      </c>
      <c r="M81" s="160" t="str">
        <f>IF($C81="","",'סיכום לועדה- הזנת נתונים'!S81)</f>
        <v/>
      </c>
      <c r="N81" s="161" t="str">
        <f>IF($C81="","",'סיכום לועדה- הזנת נתונים'!T81)</f>
        <v/>
      </c>
      <c r="O81" s="161" t="str">
        <f>IF($C81="","",'סיכום לועדה- הזנת נתונים'!U81)</f>
        <v/>
      </c>
      <c r="P81" s="161" t="str">
        <f>IF($C81="","",'סיכום לועדה- הזנת נתונים'!V81)</f>
        <v/>
      </c>
      <c r="Q81" s="161" t="str">
        <f>IF($C81="","",'סיכום לועדה- הזנת נתונים'!W81)</f>
        <v/>
      </c>
      <c r="R81" s="158" t="str">
        <f>IF($C81="","",'סיכום לועדה- הזנת נתונים'!K81)</f>
        <v/>
      </c>
      <c r="S81" s="158" t="str">
        <f>IF($C81="","",'סיכום לועדה- הזנת נתונים'!L81)</f>
        <v/>
      </c>
      <c r="T81" s="158" t="str">
        <f>IF($C81="","",'סיכום לועדה- הזנת נתונים'!M81)</f>
        <v/>
      </c>
      <c r="U81" s="158" t="str">
        <f>IF($C81="","",'סיכום לועדה- הזנת נתונים'!N81)</f>
        <v/>
      </c>
      <c r="V81" s="162" t="str">
        <f>IF($C81="","",'סיכום לועדה- הזנת נתונים'!O81)</f>
        <v/>
      </c>
      <c r="W81" s="172"/>
      <c r="X81" s="153"/>
      <c r="Y81" s="154"/>
      <c r="Z81" s="135"/>
      <c r="AA81" s="135"/>
      <c r="AB81" s="155"/>
      <c r="AY81" s="135"/>
      <c r="AZ81" s="135"/>
      <c r="BA81" s="156"/>
    </row>
    <row r="82" spans="2:53" hidden="1">
      <c r="B82" s="157" t="str">
        <f t="shared" si="0"/>
        <v/>
      </c>
      <c r="C82" s="158" t="str">
        <f>'סיכום לועדה- הזנת נתונים'!C82</f>
        <v/>
      </c>
      <c r="D82" s="158" t="str">
        <f>IF($C82="","",'סיכום לועדה- הזנת נתונים'!D82)</f>
        <v/>
      </c>
      <c r="E82" s="158" t="str">
        <f>IF($C82="","",'סיכום לועדה- הזנת נתונים'!E82)</f>
        <v/>
      </c>
      <c r="F82" s="158" t="str">
        <f>IF($C82="","",'סיכום לועדה- הזנת נתונים'!F82)</f>
        <v/>
      </c>
      <c r="G82" s="158" t="str">
        <f>IF($C82="","",'סיכום לועדה- הזנת נתונים'!G82)</f>
        <v/>
      </c>
      <c r="H82" s="158" t="str">
        <f>IF($C82="","",'סיכום לועדה- הזנת נתונים'!H82)</f>
        <v/>
      </c>
      <c r="I82" s="159" t="str">
        <f>IF($C82="","",'סיכום לועדה- הזנת נתונים'!I82)</f>
        <v/>
      </c>
      <c r="J82" s="159" t="str">
        <f>IF($C82="","",'סיכום לועדה- הזנת נתונים'!J82)</f>
        <v/>
      </c>
      <c r="K82" s="159" t="str">
        <f>IF($C82="","",'סיכום לועדה- הזנת נתונים'!Q82)</f>
        <v/>
      </c>
      <c r="L82" s="159" t="str">
        <f>IF($C82="","",'סיכום לועדה- הזנת נתונים'!R82)</f>
        <v/>
      </c>
      <c r="M82" s="160" t="str">
        <f>IF($C82="","",'סיכום לועדה- הזנת נתונים'!S82)</f>
        <v/>
      </c>
      <c r="N82" s="161" t="str">
        <f>IF($C82="","",'סיכום לועדה- הזנת נתונים'!T82)</f>
        <v/>
      </c>
      <c r="O82" s="161" t="str">
        <f>IF($C82="","",'סיכום לועדה- הזנת נתונים'!U82)</f>
        <v/>
      </c>
      <c r="P82" s="161" t="str">
        <f>IF($C82="","",'סיכום לועדה- הזנת נתונים'!V82)</f>
        <v/>
      </c>
      <c r="Q82" s="161" t="str">
        <f>IF($C82="","",'סיכום לועדה- הזנת נתונים'!W82)</f>
        <v/>
      </c>
      <c r="R82" s="158" t="str">
        <f>IF($C82="","",'סיכום לועדה- הזנת נתונים'!K82)</f>
        <v/>
      </c>
      <c r="S82" s="158" t="str">
        <f>IF($C82="","",'סיכום לועדה- הזנת נתונים'!L82)</f>
        <v/>
      </c>
      <c r="T82" s="158" t="str">
        <f>IF($C82="","",'סיכום לועדה- הזנת נתונים'!M82)</f>
        <v/>
      </c>
      <c r="U82" s="158" t="str">
        <f>IF($C82="","",'סיכום לועדה- הזנת נתונים'!N82)</f>
        <v/>
      </c>
      <c r="V82" s="162" t="str">
        <f>IF($C82="","",'סיכום לועדה- הזנת נתונים'!O82)</f>
        <v/>
      </c>
      <c r="W82" s="172"/>
      <c r="X82" s="153"/>
      <c r="Y82" s="154"/>
      <c r="Z82" s="135"/>
      <c r="AA82" s="135"/>
      <c r="AB82" s="155"/>
      <c r="AY82" s="135"/>
      <c r="AZ82" s="135"/>
      <c r="BA82" s="156"/>
    </row>
    <row r="83" spans="2:53" hidden="1">
      <c r="B83" s="157" t="str">
        <f t="shared" si="0"/>
        <v/>
      </c>
      <c r="C83" s="158" t="str">
        <f>'סיכום לועדה- הזנת נתונים'!C83</f>
        <v/>
      </c>
      <c r="D83" s="158" t="str">
        <f>IF($C83="","",'סיכום לועדה- הזנת נתונים'!D83)</f>
        <v/>
      </c>
      <c r="E83" s="158" t="str">
        <f>IF($C83="","",'סיכום לועדה- הזנת נתונים'!E83)</f>
        <v/>
      </c>
      <c r="F83" s="158" t="str">
        <f>IF($C83="","",'סיכום לועדה- הזנת נתונים'!F83)</f>
        <v/>
      </c>
      <c r="G83" s="158" t="str">
        <f>IF($C83="","",'סיכום לועדה- הזנת נתונים'!G83)</f>
        <v/>
      </c>
      <c r="H83" s="158" t="str">
        <f>IF($C83="","",'סיכום לועדה- הזנת נתונים'!H83)</f>
        <v/>
      </c>
      <c r="I83" s="159" t="str">
        <f>IF($C83="","",'סיכום לועדה- הזנת נתונים'!I83)</f>
        <v/>
      </c>
      <c r="J83" s="159" t="str">
        <f>IF($C83="","",'סיכום לועדה- הזנת נתונים'!J83)</f>
        <v/>
      </c>
      <c r="K83" s="159" t="str">
        <f>IF($C83="","",'סיכום לועדה- הזנת נתונים'!Q83)</f>
        <v/>
      </c>
      <c r="L83" s="159" t="str">
        <f>IF($C83="","",'סיכום לועדה- הזנת נתונים'!R83)</f>
        <v/>
      </c>
      <c r="M83" s="160" t="str">
        <f>IF($C83="","",'סיכום לועדה- הזנת נתונים'!S83)</f>
        <v/>
      </c>
      <c r="N83" s="161" t="str">
        <f>IF($C83="","",'סיכום לועדה- הזנת נתונים'!T83)</f>
        <v/>
      </c>
      <c r="O83" s="161" t="str">
        <f>IF($C83="","",'סיכום לועדה- הזנת נתונים'!U83)</f>
        <v/>
      </c>
      <c r="P83" s="161" t="str">
        <f>IF($C83="","",'סיכום לועדה- הזנת נתונים'!V83)</f>
        <v/>
      </c>
      <c r="Q83" s="161" t="str">
        <f>IF($C83="","",'סיכום לועדה- הזנת נתונים'!W83)</f>
        <v/>
      </c>
      <c r="R83" s="158" t="str">
        <f>IF($C83="","",'סיכום לועדה- הזנת נתונים'!K83)</f>
        <v/>
      </c>
      <c r="S83" s="158" t="str">
        <f>IF($C83="","",'סיכום לועדה- הזנת נתונים'!L83)</f>
        <v/>
      </c>
      <c r="T83" s="158" t="str">
        <f>IF($C83="","",'סיכום לועדה- הזנת נתונים'!M83)</f>
        <v/>
      </c>
      <c r="U83" s="158" t="str">
        <f>IF($C83="","",'סיכום לועדה- הזנת נתונים'!N83)</f>
        <v/>
      </c>
      <c r="V83" s="162" t="str">
        <f>IF($C83="","",'סיכום לועדה- הזנת נתונים'!O83)</f>
        <v/>
      </c>
      <c r="W83" s="172"/>
      <c r="X83" s="153"/>
      <c r="Y83" s="154"/>
      <c r="Z83" s="135"/>
      <c r="AA83" s="135"/>
      <c r="AB83" s="155"/>
      <c r="AY83" s="135"/>
      <c r="AZ83" s="135"/>
      <c r="BA83" s="156"/>
    </row>
    <row r="84" spans="2:53" hidden="1">
      <c r="B84" s="157" t="str">
        <f t="shared" si="0"/>
        <v/>
      </c>
      <c r="C84" s="158" t="str">
        <f>'סיכום לועדה- הזנת נתונים'!C84</f>
        <v/>
      </c>
      <c r="D84" s="158" t="str">
        <f>IF($C84="","",'סיכום לועדה- הזנת נתונים'!D84)</f>
        <v/>
      </c>
      <c r="E84" s="158" t="str">
        <f>IF($C84="","",'סיכום לועדה- הזנת נתונים'!E84)</f>
        <v/>
      </c>
      <c r="F84" s="158" t="str">
        <f>IF($C84="","",'סיכום לועדה- הזנת נתונים'!F84)</f>
        <v/>
      </c>
      <c r="G84" s="158" t="str">
        <f>IF($C84="","",'סיכום לועדה- הזנת נתונים'!G84)</f>
        <v/>
      </c>
      <c r="H84" s="158" t="str">
        <f>IF($C84="","",'סיכום לועדה- הזנת נתונים'!H84)</f>
        <v/>
      </c>
      <c r="I84" s="159" t="str">
        <f>IF($C84="","",'סיכום לועדה- הזנת נתונים'!I84)</f>
        <v/>
      </c>
      <c r="J84" s="159" t="str">
        <f>IF($C84="","",'סיכום לועדה- הזנת נתונים'!J84)</f>
        <v/>
      </c>
      <c r="K84" s="159" t="str">
        <f>IF($C84="","",'סיכום לועדה- הזנת נתונים'!Q84)</f>
        <v/>
      </c>
      <c r="L84" s="159" t="str">
        <f>IF($C84="","",'סיכום לועדה- הזנת נתונים'!R84)</f>
        <v/>
      </c>
      <c r="M84" s="160" t="str">
        <f>IF($C84="","",'סיכום לועדה- הזנת נתונים'!S84)</f>
        <v/>
      </c>
      <c r="N84" s="161" t="str">
        <f>IF($C84="","",'סיכום לועדה- הזנת נתונים'!T84)</f>
        <v/>
      </c>
      <c r="O84" s="161" t="str">
        <f>IF($C84="","",'סיכום לועדה- הזנת נתונים'!U84)</f>
        <v/>
      </c>
      <c r="P84" s="161" t="str">
        <f>IF($C84="","",'סיכום לועדה- הזנת נתונים'!V84)</f>
        <v/>
      </c>
      <c r="Q84" s="161" t="str">
        <f>IF($C84="","",'סיכום לועדה- הזנת נתונים'!W84)</f>
        <v/>
      </c>
      <c r="R84" s="158" t="str">
        <f>IF($C84="","",'סיכום לועדה- הזנת נתונים'!K84)</f>
        <v/>
      </c>
      <c r="S84" s="158" t="str">
        <f>IF($C84="","",'סיכום לועדה- הזנת נתונים'!L84)</f>
        <v/>
      </c>
      <c r="T84" s="158" t="str">
        <f>IF($C84="","",'סיכום לועדה- הזנת נתונים'!M84)</f>
        <v/>
      </c>
      <c r="U84" s="158" t="str">
        <f>IF($C84="","",'סיכום לועדה- הזנת נתונים'!N84)</f>
        <v/>
      </c>
      <c r="V84" s="162" t="str">
        <f>IF($C84="","",'סיכום לועדה- הזנת נתונים'!O84)</f>
        <v/>
      </c>
      <c r="W84" s="172"/>
      <c r="X84" s="153"/>
      <c r="Y84" s="154"/>
      <c r="Z84" s="135"/>
      <c r="AA84" s="135"/>
      <c r="AB84" s="155"/>
      <c r="AY84" s="135"/>
      <c r="AZ84" s="135"/>
      <c r="BA84" s="156"/>
    </row>
    <row r="85" spans="2:53" hidden="1">
      <c r="B85" s="157" t="str">
        <f t="shared" si="0"/>
        <v/>
      </c>
      <c r="C85" s="158" t="str">
        <f>'סיכום לועדה- הזנת נתונים'!C85</f>
        <v/>
      </c>
      <c r="D85" s="158" t="str">
        <f>IF($C85="","",'סיכום לועדה- הזנת נתונים'!D85)</f>
        <v/>
      </c>
      <c r="E85" s="158" t="str">
        <f>IF($C85="","",'סיכום לועדה- הזנת נתונים'!E85)</f>
        <v/>
      </c>
      <c r="F85" s="158" t="str">
        <f>IF($C85="","",'סיכום לועדה- הזנת נתונים'!F85)</f>
        <v/>
      </c>
      <c r="G85" s="158" t="str">
        <f>IF($C85="","",'סיכום לועדה- הזנת נתונים'!G85)</f>
        <v/>
      </c>
      <c r="H85" s="158" t="str">
        <f>IF($C85="","",'סיכום לועדה- הזנת נתונים'!H85)</f>
        <v/>
      </c>
      <c r="I85" s="159" t="str">
        <f>IF($C85="","",'סיכום לועדה- הזנת נתונים'!I85)</f>
        <v/>
      </c>
      <c r="J85" s="159" t="str">
        <f>IF($C85="","",'סיכום לועדה- הזנת נתונים'!J85)</f>
        <v/>
      </c>
      <c r="K85" s="159" t="str">
        <f>IF($C85="","",'סיכום לועדה- הזנת נתונים'!Q85)</f>
        <v/>
      </c>
      <c r="L85" s="159" t="str">
        <f>IF($C85="","",'סיכום לועדה- הזנת נתונים'!R85)</f>
        <v/>
      </c>
      <c r="M85" s="160" t="str">
        <f>IF($C85="","",'סיכום לועדה- הזנת נתונים'!S85)</f>
        <v/>
      </c>
      <c r="N85" s="161" t="str">
        <f>IF($C85="","",'סיכום לועדה- הזנת נתונים'!T85)</f>
        <v/>
      </c>
      <c r="O85" s="161" t="str">
        <f>IF($C85="","",'סיכום לועדה- הזנת נתונים'!U85)</f>
        <v/>
      </c>
      <c r="P85" s="161" t="str">
        <f>IF($C85="","",'סיכום לועדה- הזנת נתונים'!V85)</f>
        <v/>
      </c>
      <c r="Q85" s="161" t="str">
        <f>IF($C85="","",'סיכום לועדה- הזנת נתונים'!W85)</f>
        <v/>
      </c>
      <c r="R85" s="158" t="str">
        <f>IF($C85="","",'סיכום לועדה- הזנת נתונים'!K85)</f>
        <v/>
      </c>
      <c r="S85" s="158" t="str">
        <f>IF($C85="","",'סיכום לועדה- הזנת נתונים'!L85)</f>
        <v/>
      </c>
      <c r="T85" s="158" t="str">
        <f>IF($C85="","",'סיכום לועדה- הזנת נתונים'!M85)</f>
        <v/>
      </c>
      <c r="U85" s="158" t="str">
        <f>IF($C85="","",'סיכום לועדה- הזנת נתונים'!N85)</f>
        <v/>
      </c>
      <c r="V85" s="162" t="str">
        <f>IF($C85="","",'סיכום לועדה- הזנת נתונים'!O85)</f>
        <v/>
      </c>
      <c r="W85" s="172"/>
      <c r="X85" s="153"/>
      <c r="Y85" s="154"/>
      <c r="Z85" s="135"/>
      <c r="AA85" s="135"/>
      <c r="AB85" s="155"/>
      <c r="AY85" s="135"/>
      <c r="AZ85" s="135"/>
      <c r="BA85" s="156"/>
    </row>
    <row r="86" spans="2:53" hidden="1">
      <c r="B86" s="157" t="str">
        <f t="shared" si="0"/>
        <v/>
      </c>
      <c r="C86" s="158" t="str">
        <f>'סיכום לועדה- הזנת נתונים'!C86</f>
        <v/>
      </c>
      <c r="D86" s="158" t="str">
        <f>IF($C86="","",'סיכום לועדה- הזנת נתונים'!D86)</f>
        <v/>
      </c>
      <c r="E86" s="158" t="str">
        <f>IF($C86="","",'סיכום לועדה- הזנת נתונים'!E86)</f>
        <v/>
      </c>
      <c r="F86" s="158" t="str">
        <f>IF($C86="","",'סיכום לועדה- הזנת נתונים'!F86)</f>
        <v/>
      </c>
      <c r="G86" s="158" t="str">
        <f>IF($C86="","",'סיכום לועדה- הזנת נתונים'!G86)</f>
        <v/>
      </c>
      <c r="H86" s="158" t="str">
        <f>IF($C86="","",'סיכום לועדה- הזנת נתונים'!H86)</f>
        <v/>
      </c>
      <c r="I86" s="159" t="str">
        <f>IF($C86="","",'סיכום לועדה- הזנת נתונים'!I86)</f>
        <v/>
      </c>
      <c r="J86" s="159" t="str">
        <f>IF($C86="","",'סיכום לועדה- הזנת נתונים'!J86)</f>
        <v/>
      </c>
      <c r="K86" s="159" t="str">
        <f>IF($C86="","",'סיכום לועדה- הזנת נתונים'!Q86)</f>
        <v/>
      </c>
      <c r="L86" s="159" t="str">
        <f>IF($C86="","",'סיכום לועדה- הזנת נתונים'!R86)</f>
        <v/>
      </c>
      <c r="M86" s="160" t="str">
        <f>IF($C86="","",'סיכום לועדה- הזנת נתונים'!S86)</f>
        <v/>
      </c>
      <c r="N86" s="161" t="str">
        <f>IF($C86="","",'סיכום לועדה- הזנת נתונים'!T86)</f>
        <v/>
      </c>
      <c r="O86" s="161" t="str">
        <f>IF($C86="","",'סיכום לועדה- הזנת נתונים'!U86)</f>
        <v/>
      </c>
      <c r="P86" s="161" t="str">
        <f>IF($C86="","",'סיכום לועדה- הזנת נתונים'!V86)</f>
        <v/>
      </c>
      <c r="Q86" s="161" t="str">
        <f>IF($C86="","",'סיכום לועדה- הזנת נתונים'!W86)</f>
        <v/>
      </c>
      <c r="R86" s="158" t="str">
        <f>IF($C86="","",'סיכום לועדה- הזנת נתונים'!K86)</f>
        <v/>
      </c>
      <c r="S86" s="158" t="str">
        <f>IF($C86="","",'סיכום לועדה- הזנת נתונים'!L86)</f>
        <v/>
      </c>
      <c r="T86" s="158" t="str">
        <f>IF($C86="","",'סיכום לועדה- הזנת נתונים'!M86)</f>
        <v/>
      </c>
      <c r="U86" s="158" t="str">
        <f>IF($C86="","",'סיכום לועדה- הזנת נתונים'!N86)</f>
        <v/>
      </c>
      <c r="V86" s="162" t="str">
        <f>IF($C86="","",'סיכום לועדה- הזנת נתונים'!O86)</f>
        <v/>
      </c>
      <c r="W86" s="172"/>
      <c r="X86" s="153"/>
      <c r="Y86" s="154"/>
      <c r="Z86" s="135"/>
      <c r="AA86" s="135"/>
      <c r="AB86" s="155"/>
      <c r="AY86" s="135"/>
      <c r="AZ86" s="135"/>
      <c r="BA86" s="156"/>
    </row>
    <row r="87" spans="2:53" hidden="1">
      <c r="B87" s="157" t="str">
        <f t="shared" si="0"/>
        <v/>
      </c>
      <c r="C87" s="158" t="str">
        <f>'סיכום לועדה- הזנת נתונים'!C87</f>
        <v/>
      </c>
      <c r="D87" s="158" t="str">
        <f>IF($C87="","",'סיכום לועדה- הזנת נתונים'!D87)</f>
        <v/>
      </c>
      <c r="E87" s="158" t="str">
        <f>IF($C87="","",'סיכום לועדה- הזנת נתונים'!E87)</f>
        <v/>
      </c>
      <c r="F87" s="158" t="str">
        <f>IF($C87="","",'סיכום לועדה- הזנת נתונים'!F87)</f>
        <v/>
      </c>
      <c r="G87" s="158" t="str">
        <f>IF($C87="","",'סיכום לועדה- הזנת נתונים'!G87)</f>
        <v/>
      </c>
      <c r="H87" s="158" t="str">
        <f>IF($C87="","",'סיכום לועדה- הזנת נתונים'!H87)</f>
        <v/>
      </c>
      <c r="I87" s="159" t="str">
        <f>IF($C87="","",'סיכום לועדה- הזנת נתונים'!I87)</f>
        <v/>
      </c>
      <c r="J87" s="159" t="str">
        <f>IF($C87="","",'סיכום לועדה- הזנת נתונים'!J87)</f>
        <v/>
      </c>
      <c r="K87" s="159" t="str">
        <f>IF($C87="","",'סיכום לועדה- הזנת נתונים'!Q87)</f>
        <v/>
      </c>
      <c r="L87" s="159" t="str">
        <f>IF($C87="","",'סיכום לועדה- הזנת נתונים'!R87)</f>
        <v/>
      </c>
      <c r="M87" s="160" t="str">
        <f>IF($C87="","",'סיכום לועדה- הזנת נתונים'!S87)</f>
        <v/>
      </c>
      <c r="N87" s="161" t="str">
        <f>IF($C87="","",'סיכום לועדה- הזנת נתונים'!T87)</f>
        <v/>
      </c>
      <c r="O87" s="161" t="str">
        <f>IF($C87="","",'סיכום לועדה- הזנת נתונים'!U87)</f>
        <v/>
      </c>
      <c r="P87" s="161" t="str">
        <f>IF($C87="","",'סיכום לועדה- הזנת נתונים'!V87)</f>
        <v/>
      </c>
      <c r="Q87" s="161" t="str">
        <f>IF($C87="","",'סיכום לועדה- הזנת נתונים'!W87)</f>
        <v/>
      </c>
      <c r="R87" s="158" t="str">
        <f>IF($C87="","",'סיכום לועדה- הזנת נתונים'!K87)</f>
        <v/>
      </c>
      <c r="S87" s="158" t="str">
        <f>IF($C87="","",'סיכום לועדה- הזנת נתונים'!L87)</f>
        <v/>
      </c>
      <c r="T87" s="158" t="str">
        <f>IF($C87="","",'סיכום לועדה- הזנת נתונים'!M87)</f>
        <v/>
      </c>
      <c r="U87" s="158" t="str">
        <f>IF($C87="","",'סיכום לועדה- הזנת נתונים'!N87)</f>
        <v/>
      </c>
      <c r="V87" s="162" t="str">
        <f>IF($C87="","",'סיכום לועדה- הזנת נתונים'!O87)</f>
        <v/>
      </c>
      <c r="W87" s="172"/>
      <c r="X87" s="153"/>
      <c r="Y87" s="154"/>
      <c r="Z87" s="135"/>
      <c r="AA87" s="135"/>
      <c r="AB87" s="155"/>
      <c r="AY87" s="135"/>
      <c r="AZ87" s="135"/>
      <c r="BA87" s="156"/>
    </row>
    <row r="88" spans="2:53" hidden="1">
      <c r="B88" s="157" t="str">
        <f t="shared" si="0"/>
        <v/>
      </c>
      <c r="C88" s="158" t="str">
        <f>'סיכום לועדה- הזנת נתונים'!C88</f>
        <v/>
      </c>
      <c r="D88" s="158" t="str">
        <f>IF($C88="","",'סיכום לועדה- הזנת נתונים'!D88)</f>
        <v/>
      </c>
      <c r="E88" s="158" t="str">
        <f>IF($C88="","",'סיכום לועדה- הזנת נתונים'!E88)</f>
        <v/>
      </c>
      <c r="F88" s="158" t="str">
        <f>IF($C88="","",'סיכום לועדה- הזנת נתונים'!F88)</f>
        <v/>
      </c>
      <c r="G88" s="158" t="str">
        <f>IF($C88="","",'סיכום לועדה- הזנת נתונים'!G88)</f>
        <v/>
      </c>
      <c r="H88" s="158" t="str">
        <f>IF($C88="","",'סיכום לועדה- הזנת נתונים'!H88)</f>
        <v/>
      </c>
      <c r="I88" s="159" t="str">
        <f>IF($C88="","",'סיכום לועדה- הזנת נתונים'!I88)</f>
        <v/>
      </c>
      <c r="J88" s="159" t="str">
        <f>IF($C88="","",'סיכום לועדה- הזנת נתונים'!J88)</f>
        <v/>
      </c>
      <c r="K88" s="159" t="str">
        <f>IF($C88="","",'סיכום לועדה- הזנת נתונים'!Q88)</f>
        <v/>
      </c>
      <c r="L88" s="159" t="str">
        <f>IF($C88="","",'סיכום לועדה- הזנת נתונים'!R88)</f>
        <v/>
      </c>
      <c r="M88" s="160" t="str">
        <f>IF($C88="","",'סיכום לועדה- הזנת נתונים'!S88)</f>
        <v/>
      </c>
      <c r="N88" s="161" t="str">
        <f>IF($C88="","",'סיכום לועדה- הזנת נתונים'!T88)</f>
        <v/>
      </c>
      <c r="O88" s="161" t="str">
        <f>IF($C88="","",'סיכום לועדה- הזנת נתונים'!U88)</f>
        <v/>
      </c>
      <c r="P88" s="161" t="str">
        <f>IF($C88="","",'סיכום לועדה- הזנת נתונים'!V88)</f>
        <v/>
      </c>
      <c r="Q88" s="161" t="str">
        <f>IF($C88="","",'סיכום לועדה- הזנת נתונים'!W88)</f>
        <v/>
      </c>
      <c r="R88" s="158" t="str">
        <f>IF($C88="","",'סיכום לועדה- הזנת נתונים'!K88)</f>
        <v/>
      </c>
      <c r="S88" s="158" t="str">
        <f>IF($C88="","",'סיכום לועדה- הזנת נתונים'!L88)</f>
        <v/>
      </c>
      <c r="T88" s="158" t="str">
        <f>IF($C88="","",'סיכום לועדה- הזנת נתונים'!M88)</f>
        <v/>
      </c>
      <c r="U88" s="158" t="str">
        <f>IF($C88="","",'סיכום לועדה- הזנת נתונים'!N88)</f>
        <v/>
      </c>
      <c r="V88" s="162" t="str">
        <f>IF($C88="","",'סיכום לועדה- הזנת נתונים'!O88)</f>
        <v/>
      </c>
      <c r="W88" s="172"/>
      <c r="X88" s="153"/>
      <c r="Y88" s="154"/>
      <c r="Z88" s="135"/>
      <c r="AA88" s="135"/>
      <c r="AB88" s="155"/>
      <c r="AY88" s="135"/>
      <c r="AZ88" s="135"/>
      <c r="BA88" s="156"/>
    </row>
    <row r="89" spans="2:53" hidden="1">
      <c r="B89" s="157" t="str">
        <f t="shared" si="0"/>
        <v/>
      </c>
      <c r="C89" s="158" t="str">
        <f>'סיכום לועדה- הזנת נתונים'!C89</f>
        <v/>
      </c>
      <c r="D89" s="158" t="str">
        <f>IF($C89="","",'סיכום לועדה- הזנת נתונים'!D89)</f>
        <v/>
      </c>
      <c r="E89" s="158" t="str">
        <f>IF($C89="","",'סיכום לועדה- הזנת נתונים'!E89)</f>
        <v/>
      </c>
      <c r="F89" s="158" t="str">
        <f>IF($C89="","",'סיכום לועדה- הזנת נתונים'!F89)</f>
        <v/>
      </c>
      <c r="G89" s="158" t="str">
        <f>IF($C89="","",'סיכום לועדה- הזנת נתונים'!G89)</f>
        <v/>
      </c>
      <c r="H89" s="158" t="str">
        <f>IF($C89="","",'סיכום לועדה- הזנת נתונים'!H89)</f>
        <v/>
      </c>
      <c r="I89" s="159" t="str">
        <f>IF($C89="","",'סיכום לועדה- הזנת נתונים'!I89)</f>
        <v/>
      </c>
      <c r="J89" s="159" t="str">
        <f>IF($C89="","",'סיכום לועדה- הזנת נתונים'!J89)</f>
        <v/>
      </c>
      <c r="K89" s="159" t="str">
        <f>IF($C89="","",'סיכום לועדה- הזנת נתונים'!Q89)</f>
        <v/>
      </c>
      <c r="L89" s="159" t="str">
        <f>IF($C89="","",'סיכום לועדה- הזנת נתונים'!R89)</f>
        <v/>
      </c>
      <c r="M89" s="160" t="str">
        <f>IF($C89="","",'סיכום לועדה- הזנת נתונים'!S89)</f>
        <v/>
      </c>
      <c r="N89" s="161" t="str">
        <f>IF($C89="","",'סיכום לועדה- הזנת נתונים'!T89)</f>
        <v/>
      </c>
      <c r="O89" s="161" t="str">
        <f>IF($C89="","",'סיכום לועדה- הזנת נתונים'!U89)</f>
        <v/>
      </c>
      <c r="P89" s="161" t="str">
        <f>IF($C89="","",'סיכום לועדה- הזנת נתונים'!V89)</f>
        <v/>
      </c>
      <c r="Q89" s="161" t="str">
        <f>IF($C89="","",'סיכום לועדה- הזנת נתונים'!W89)</f>
        <v/>
      </c>
      <c r="R89" s="158" t="str">
        <f>IF($C89="","",'סיכום לועדה- הזנת נתונים'!K89)</f>
        <v/>
      </c>
      <c r="S89" s="158" t="str">
        <f>IF($C89="","",'סיכום לועדה- הזנת נתונים'!L89)</f>
        <v/>
      </c>
      <c r="T89" s="158" t="str">
        <f>IF($C89="","",'סיכום לועדה- הזנת נתונים'!M89)</f>
        <v/>
      </c>
      <c r="U89" s="158" t="str">
        <f>IF($C89="","",'סיכום לועדה- הזנת נתונים'!N89)</f>
        <v/>
      </c>
      <c r="V89" s="162" t="str">
        <f>IF($C89="","",'סיכום לועדה- הזנת נתונים'!O89)</f>
        <v/>
      </c>
      <c r="W89" s="172"/>
      <c r="X89" s="153"/>
      <c r="Y89" s="154"/>
      <c r="Z89" s="135"/>
      <c r="AA89" s="135"/>
      <c r="AB89" s="155"/>
      <c r="AY89" s="135"/>
      <c r="AZ89" s="135"/>
      <c r="BA89" s="156"/>
    </row>
    <row r="90" spans="2:53" ht="16" hidden="1" thickBot="1">
      <c r="B90" s="157" t="str">
        <f t="shared" si="0"/>
        <v/>
      </c>
      <c r="C90" s="158" t="str">
        <f>'סיכום לועדה- הזנת נתונים'!C90</f>
        <v/>
      </c>
      <c r="D90" s="158" t="str">
        <f>IF($C90="","",'סיכום לועדה- הזנת נתונים'!D90)</f>
        <v/>
      </c>
      <c r="E90" s="158" t="str">
        <f>IF($C90="","",'סיכום לועדה- הזנת נתונים'!E90)</f>
        <v/>
      </c>
      <c r="F90" s="158" t="str">
        <f>IF($C90="","",'סיכום לועדה- הזנת נתונים'!F90)</f>
        <v/>
      </c>
      <c r="G90" s="158" t="str">
        <f>IF($C90="","",'סיכום לועדה- הזנת נתונים'!G90)</f>
        <v/>
      </c>
      <c r="H90" s="158" t="str">
        <f>IF($C90="","",'סיכום לועדה- הזנת נתונים'!H90)</f>
        <v/>
      </c>
      <c r="I90" s="159" t="str">
        <f>IF($C90="","",'סיכום לועדה- הזנת נתונים'!I90)</f>
        <v/>
      </c>
      <c r="J90" s="159" t="str">
        <f>IF($C90="","",'סיכום לועדה- הזנת נתונים'!J90)</f>
        <v/>
      </c>
      <c r="K90" s="159" t="str">
        <f>IF($C90="","",'סיכום לועדה- הזנת נתונים'!Q90)</f>
        <v/>
      </c>
      <c r="L90" s="159" t="str">
        <f>IF($C90="","",'סיכום לועדה- הזנת נתונים'!R90)</f>
        <v/>
      </c>
      <c r="M90" s="160" t="str">
        <f>IF($C90="","",'סיכום לועדה- הזנת נתונים'!S90)</f>
        <v/>
      </c>
      <c r="N90" s="161" t="str">
        <f>IF($C90="","",'סיכום לועדה- הזנת נתונים'!T90)</f>
        <v/>
      </c>
      <c r="O90" s="161" t="str">
        <f>IF($C90="","",'סיכום לועדה- הזנת נתונים'!U90)</f>
        <v/>
      </c>
      <c r="P90" s="161" t="str">
        <f>IF($C90="","",'סיכום לועדה- הזנת נתונים'!V90)</f>
        <v/>
      </c>
      <c r="Q90" s="161" t="str">
        <f>IF($C90="","",'סיכום לועדה- הזנת נתונים'!W90)</f>
        <v/>
      </c>
      <c r="R90" s="158" t="str">
        <f>IF($C90="","",'סיכום לועדה- הזנת נתונים'!K90)</f>
        <v/>
      </c>
      <c r="S90" s="158" t="str">
        <f>IF($C90="","",'סיכום לועדה- הזנת נתונים'!L90)</f>
        <v/>
      </c>
      <c r="T90" s="158" t="str">
        <f>IF($C90="","",'סיכום לועדה- הזנת נתונים'!M90)</f>
        <v/>
      </c>
      <c r="U90" s="158" t="str">
        <f>IF($C90="","",'סיכום לועדה- הזנת נתונים'!N90)</f>
        <v/>
      </c>
      <c r="V90" s="162" t="str">
        <f>IF($C90="","",'סיכום לועדה- הזנת נתונים'!O90)</f>
        <v/>
      </c>
      <c r="W90" s="172"/>
      <c r="X90" s="153"/>
      <c r="Y90" s="154"/>
      <c r="Z90" s="135"/>
      <c r="AA90" s="135"/>
      <c r="AB90" s="155"/>
      <c r="AY90" s="135"/>
      <c r="AZ90" s="135"/>
      <c r="BA90" s="156"/>
    </row>
    <row r="91" spans="2:53" ht="18.5" thickBot="1">
      <c r="B91" s="236" t="s">
        <v>147</v>
      </c>
      <c r="C91" s="237"/>
      <c r="D91" s="163"/>
      <c r="E91" s="163"/>
      <c r="F91" s="163"/>
      <c r="G91" s="163"/>
      <c r="H91" s="163"/>
      <c r="I91" s="163">
        <f t="shared" ref="I91:Q91" si="1">SUM(I30:I90)</f>
        <v>6500000</v>
      </c>
      <c r="J91" s="163">
        <f t="shared" si="1"/>
        <v>6500000</v>
      </c>
      <c r="K91" s="163">
        <f t="shared" si="1"/>
        <v>8006743</v>
      </c>
      <c r="L91" s="163">
        <f t="shared" si="1"/>
        <v>6500000</v>
      </c>
      <c r="M91" s="164">
        <f t="shared" si="1"/>
        <v>4.1945617597647038</v>
      </c>
      <c r="N91" s="163">
        <f t="shared" si="1"/>
        <v>0</v>
      </c>
      <c r="O91" s="163">
        <f t="shared" si="1"/>
        <v>0</v>
      </c>
      <c r="P91" s="163">
        <f t="shared" si="1"/>
        <v>0</v>
      </c>
      <c r="Q91" s="163">
        <f t="shared" si="1"/>
        <v>0</v>
      </c>
      <c r="R91" s="165"/>
      <c r="S91" s="165"/>
      <c r="T91" s="165"/>
      <c r="U91" s="166"/>
      <c r="V91" s="167" t="str">
        <f>IF(U91="","",'סיכום לועדה- הזנת נתונים'!O91)</f>
        <v/>
      </c>
      <c r="W91" s="173"/>
      <c r="X91" s="153"/>
      <c r="Y91" s="154"/>
      <c r="AB91" s="155"/>
      <c r="AY91" s="135"/>
      <c r="AZ91" s="135"/>
      <c r="BA91" s="156"/>
    </row>
    <row r="92" spans="2:53">
      <c r="B92" s="139" t="s">
        <v>93</v>
      </c>
      <c r="C92" s="139" t="s">
        <v>93</v>
      </c>
      <c r="D92" s="139" t="s">
        <v>93</v>
      </c>
      <c r="E92" s="139" t="s">
        <v>93</v>
      </c>
      <c r="F92" s="139" t="s">
        <v>93</v>
      </c>
      <c r="G92" s="139" t="s">
        <v>93</v>
      </c>
      <c r="H92" s="139" t="s">
        <v>93</v>
      </c>
      <c r="I92" s="139" t="s">
        <v>93</v>
      </c>
      <c r="J92" s="139" t="s">
        <v>93</v>
      </c>
      <c r="K92" s="139" t="s">
        <v>93</v>
      </c>
      <c r="L92" s="139" t="s">
        <v>93</v>
      </c>
      <c r="M92" s="139" t="s">
        <v>93</v>
      </c>
      <c r="N92" s="139" t="s">
        <v>93</v>
      </c>
      <c r="O92" s="139" t="s">
        <v>93</v>
      </c>
      <c r="P92" s="139" t="s">
        <v>93</v>
      </c>
      <c r="Q92" s="139" t="s">
        <v>93</v>
      </c>
      <c r="R92" s="139" t="s">
        <v>93</v>
      </c>
      <c r="S92" s="139" t="s">
        <v>93</v>
      </c>
      <c r="T92" s="139" t="s">
        <v>93</v>
      </c>
      <c r="U92" s="139" t="s">
        <v>93</v>
      </c>
      <c r="V92" s="139" t="s">
        <v>93</v>
      </c>
      <c r="W92" s="139"/>
    </row>
  </sheetData>
  <sheetProtection algorithmName="SHA-512" hashValue="Sch6BLntwNEgQyqaREQ2plB1vUj0t4GnwmpG2cUoExabxyDriXKi9mHQNhVz4Aopcuj+b06YDIGcUrG4mtjrbg==" saltValue="bqDadldbbHjNzCrstRdSzA==" spinCount="100000" sheet="1" scenarios="1" formatColumns="0" formatRows="0"/>
  <mergeCells count="1">
    <mergeCell ref="B91:C91"/>
  </mergeCells>
  <conditionalFormatting sqref="B31:W90 V91:W91">
    <cfRule type="containsBlanks" dxfId="1" priority="3">
      <formula>LEN(TRIM(B31))=0</formula>
    </cfRule>
  </conditionalFormatting>
  <conditionalFormatting sqref="C1:C2 D28:E28">
    <cfRule type="containsBlanks" dxfId="0" priority="1">
      <formula>LEN(TRIM(C1))=0</formula>
    </cfRule>
  </conditionalFormatting>
  <printOptions horizontalCentered="1"/>
  <pageMargins left="0.51181102362204722" right="0.51181102362204722" top="0.74803149606299213" bottom="0.74803149606299213" header="0.31496062992125984" footer="0.31496062992125984"/>
  <pageSetup paperSize="9" scale="35" orientation="landscape" r:id="rId1"/>
  <headerFooter>
    <oddHeader>&amp;C&amp;Uמבחנים לתמיכה של משרד התרבות והספורט</oddHeader>
    <oddFooter>&amp;Lא. חפץ ושות'
יעוץ כלכלי&amp;C&amp;P</oddFooter>
  </headerFooter>
  <colBreaks count="1" manualBreakCount="1">
    <brk id="22" max="9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18</vt:i4>
      </vt:variant>
      <vt:variant>
        <vt:lpstr>טווחים בעלי שם</vt:lpstr>
      </vt:variant>
      <vt:variant>
        <vt:i4>33</vt:i4>
      </vt:variant>
    </vt:vector>
  </HeadingPairs>
  <TitlesOfParts>
    <vt:vector size="51" baseType="lpstr">
      <vt:lpstr>גיליון עזר</vt:lpstr>
      <vt:lpstr>פרמטרים</vt:lpstr>
      <vt:lpstr>הזנת נתונים</vt:lpstr>
      <vt:lpstr>תנאי סף</vt:lpstr>
      <vt:lpstr>נתונים לניקוד</vt:lpstr>
      <vt:lpstr>מספר ספרים חדשים</vt:lpstr>
      <vt:lpstr>מספר מנויים פעילים</vt:lpstr>
      <vt:lpstr>מספר השאלות</vt:lpstr>
      <vt:lpstr>מספר ספרים מונגשים במלאי</vt:lpstr>
      <vt:lpstr>ספרים בשפות זרות</vt:lpstr>
      <vt:lpstr>השאלה זמינה</vt:lpstr>
      <vt:lpstr>אמצעי הנגשה</vt:lpstr>
      <vt:lpstr>תחשיב בסיסי</vt:lpstr>
      <vt:lpstr>הגבלה לסכום מבוקש</vt:lpstr>
      <vt:lpstr>הגבלה לסכום פעילות מתוכננת</vt:lpstr>
      <vt:lpstr>סיכום</vt:lpstr>
      <vt:lpstr>סיכום לועדה- הזנת נתונים</vt:lpstr>
      <vt:lpstr>סיכום לועדה - תוצאות</vt:lpstr>
      <vt:lpstr>'אמצעי הנגשה'!WPrint_Area_W</vt:lpstr>
      <vt:lpstr>'הגבלה לסכום מבוקש'!WPrint_Area_W</vt:lpstr>
      <vt:lpstr>'הגבלה לסכום פעילות מתוכננת'!WPrint_Area_W</vt:lpstr>
      <vt:lpstr>'הזנת נתונים'!WPrint_Area_W</vt:lpstr>
      <vt:lpstr>'השאלה זמינה'!WPrint_Area_W</vt:lpstr>
      <vt:lpstr>'מספר השאלות'!WPrint_Area_W</vt:lpstr>
      <vt:lpstr>'מספר מנויים פעילים'!WPrint_Area_W</vt:lpstr>
      <vt:lpstr>'מספר ספרים חדשים'!WPrint_Area_W</vt:lpstr>
      <vt:lpstr>'מספר ספרים מונגשים במלאי'!WPrint_Area_W</vt:lpstr>
      <vt:lpstr>'נתונים לניקוד'!WPrint_Area_W</vt:lpstr>
      <vt:lpstr>סיכום!WPrint_Area_W</vt:lpstr>
      <vt:lpstr>'סיכום לועדה- הזנת נתונים'!WPrint_Area_W</vt:lpstr>
      <vt:lpstr>'סיכום לועדה - תוצאות'!WPrint_Area_W</vt:lpstr>
      <vt:lpstr>'ספרים בשפות זרות'!WPrint_Area_W</vt:lpstr>
      <vt:lpstr>פרמטרים!WPrint_Area_W</vt:lpstr>
      <vt:lpstr>'תחשיב בסיסי'!WPrint_Area_W</vt:lpstr>
      <vt:lpstr>'תנאי סף'!WPrint_Area_W</vt:lpstr>
      <vt:lpstr>'אמצעי הנגשה'!WPrint_TitlesW</vt:lpstr>
      <vt:lpstr>'הגבלה לסכום מבוקש'!WPrint_TitlesW</vt:lpstr>
      <vt:lpstr>'הגבלה לסכום פעילות מתוכננת'!WPrint_TitlesW</vt:lpstr>
      <vt:lpstr>'הזנת נתונים'!WPrint_TitlesW</vt:lpstr>
      <vt:lpstr>'השאלה זמינה'!WPrint_TitlesW</vt:lpstr>
      <vt:lpstr>'מספר השאלות'!WPrint_TitlesW</vt:lpstr>
      <vt:lpstr>'מספר מנויים פעילים'!WPrint_TitlesW</vt:lpstr>
      <vt:lpstr>'מספר ספרים חדשים'!WPrint_TitlesW</vt:lpstr>
      <vt:lpstr>'מספר ספרים מונגשים במלאי'!WPrint_TitlesW</vt:lpstr>
      <vt:lpstr>'נתונים לניקוד'!WPrint_TitlesW</vt:lpstr>
      <vt:lpstr>סיכום!WPrint_TitlesW</vt:lpstr>
      <vt:lpstr>'סיכום לועדה- הזנת נתונים'!WPrint_TitlesW</vt:lpstr>
      <vt:lpstr>'סיכום לועדה - תוצאות'!WPrint_TitlesW</vt:lpstr>
      <vt:lpstr>'ספרים בשפות זרות'!WPrint_TitlesW</vt:lpstr>
      <vt:lpstr>'תחשיב בסיסי'!WPrint_TitlesW</vt:lpstr>
      <vt:lpstr>'תנאי סף'!WPrint_TitlesW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 חפץ ושות'</dc:creator>
  <cp:lastModifiedBy>Liroz Meiri</cp:lastModifiedBy>
  <cp:lastPrinted>2014-02-19T11:30:01Z</cp:lastPrinted>
  <dcterms:created xsi:type="dcterms:W3CDTF">2013-07-14T08:24:14Z</dcterms:created>
  <dcterms:modified xsi:type="dcterms:W3CDTF">2025-05-11T06:30:46Z</dcterms:modified>
</cp:coreProperties>
</file>