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אגף תפעול\אזורי תפעול\צפון\גליל מערבי\געתון\"/>
    </mc:Choice>
  </mc:AlternateContent>
  <bookViews>
    <workbookView xWindow="-120" yWindow="-120" windowWidth="29040" windowHeight="15840" activeTab="0"/>
  </bookViews>
  <sheets>
    <sheet name="גיליון1" sheetId="1" r:id="rId2"/>
  </sheets>
  <externalReferences>
    <externalReference r:id="rId5"/>
  </externalReference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</calcChain>
</file>

<file path=xl/sharedStrings.xml><?xml version="1.0" encoding="utf-8"?>
<sst xmlns="http://schemas.openxmlformats.org/spreadsheetml/2006/main" count="11" uniqueCount="9">
  <si>
    <t>תאריך חשבון</t>
  </si>
  <si>
    <t>מס' עסקה</t>
  </si>
  <si>
    <t>חודש ביצוע</t>
  </si>
  <si>
    <t>ריכוז חשבונות לרשות המים- יזום, ניהול והקמה של  מיזמים</t>
  </si>
  <si>
    <t>150-201209</t>
  </si>
  <si>
    <t xml:space="preserve">סה"כ </t>
  </si>
  <si>
    <t>הגנת נהריה מפני שטפונות לפני מע"מ</t>
  </si>
  <si>
    <t>הגנת נהריה מפני שטפונות כולל מע"מ</t>
  </si>
  <si>
    <t>הערכה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</si>
</sst>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</cellStyleXfs>
  <cellXfs count="13">
    <xf numFmtId="0" fontId="0" fillId="0" borderId="0" xfId="0"/>
    <xf numFmtId="0" fontId="0" fillId="0" borderId="1" xfId="0" applyBorder="1"/>
    <xf numFmtId="14" fontId="0" fillId="0" borderId="1" xfId="0" applyNumberFormat="1" applyBorder="1"/>
    <xf numFmtId="17" fontId="0" fillId="0" borderId="1" xfId="0" applyNumberFormat="1" applyBorder="1"/>
    <xf numFmtId="164" fontId="0" fillId="0" borderId="1" xfId="18" applyNumberFormat="1" applyFont="1" applyBorder="1"/>
    <xf numFmtId="164" fontId="0" fillId="2" borderId="1" xfId="0" applyNumberFormat="1" applyFill="1" applyBorder="1"/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externalLink" Target="externalLinks/externalLink1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6" Type="http://schemas.openxmlformats.org/officeDocument/2006/relationships/calcChain" Target="calcChain.xml" /><Relationship Id="rId3" Type="http://schemas.openxmlformats.org/officeDocument/2006/relationships/styles" Target="styles.xml" /></Relationships>
</file>

<file path=xl/externalLinks/_rels/externalLink1.xml.rels><?xml version="1.0" encoding="UTF-8" standalone="yes"?><Relationships xmlns="http://schemas.openxmlformats.org/package/2006/relationships"><Relationship Id="rId1" Type="http://schemas.microsoft.com/office/2006/relationships/xlExternalLinkPath/xlPathMissing" Target="&#1495;&#1493;&#1489;&#1512;&#1514;2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גיליון1"/>
    </sheetNames>
    <sheetDataSet>
      <sheetData sheetId="0">
        <row r="32">
          <cell r="I32">
            <v>756</v>
          </cell>
          <cell r="P32">
            <v>783</v>
          </cell>
        </row>
        <row r="33">
          <cell r="I33">
            <v>324</v>
          </cell>
          <cell r="P33">
            <v>913.5</v>
          </cell>
        </row>
        <row r="34">
          <cell r="I34">
            <v>648</v>
          </cell>
          <cell r="P34">
            <v>522</v>
          </cell>
        </row>
        <row r="35">
          <cell r="I35">
            <v>540</v>
          </cell>
          <cell r="P35">
            <v>1827</v>
          </cell>
        </row>
        <row r="36">
          <cell r="I36">
            <v>864</v>
          </cell>
          <cell r="P36">
            <v>783</v>
          </cell>
        </row>
        <row r="37">
          <cell r="I37">
            <v>972</v>
          </cell>
          <cell r="P37">
            <v>261</v>
          </cell>
        </row>
        <row r="38">
          <cell r="I38">
            <v>972</v>
          </cell>
          <cell r="P38">
            <v>261</v>
          </cell>
        </row>
        <row r="39">
          <cell r="I39">
            <v>324</v>
          </cell>
          <cell r="P39">
            <v>522</v>
          </cell>
        </row>
        <row r="40">
          <cell r="I40">
            <v>1188</v>
          </cell>
          <cell r="P40">
            <v>261</v>
          </cell>
        </row>
        <row r="41">
          <cell r="I41">
            <v>648</v>
          </cell>
          <cell r="P41">
            <v>261</v>
          </cell>
        </row>
        <row r="42">
          <cell r="I42">
            <v>432</v>
          </cell>
          <cell r="P42">
            <v>522</v>
          </cell>
        </row>
        <row r="43">
          <cell r="I43">
            <v>432</v>
          </cell>
          <cell r="P43">
            <v>783</v>
          </cell>
        </row>
        <row r="44">
          <cell r="P44">
            <v>783</v>
          </cell>
        </row>
        <row r="45">
          <cell r="P45">
            <v>1044</v>
          </cell>
        </row>
        <row r="46">
          <cell r="P46">
            <v>783</v>
          </cell>
        </row>
        <row r="47">
          <cell r="P47">
            <v>522</v>
          </cell>
        </row>
        <row r="48">
          <cell r="P48">
            <v>261</v>
          </cell>
        </row>
        <row r="49">
          <cell r="P49">
            <v>783</v>
          </cell>
        </row>
        <row r="50">
          <cell r="P50">
            <v>1566</v>
          </cell>
        </row>
        <row r="51">
          <cell r="P51">
            <v>1044</v>
          </cell>
        </row>
        <row r="52">
          <cell r="P52">
            <v>1827</v>
          </cell>
        </row>
        <row r="53">
          <cell r="P53">
            <v>1044</v>
          </cell>
        </row>
        <row r="54">
          <cell r="P54">
            <v>522</v>
          </cell>
        </row>
        <row r="55">
          <cell r="P55">
            <v>1044</v>
          </cell>
        </row>
        <row r="56">
          <cell r="P56">
            <v>783</v>
          </cell>
        </row>
        <row r="57">
          <cell r="P57">
            <v>1044</v>
          </cell>
        </row>
        <row r="58">
          <cell r="P58">
            <v>1305</v>
          </cell>
        </row>
        <row r="59">
          <cell r="P59">
            <v>522</v>
          </cell>
        </row>
        <row r="60">
          <cell r="P60">
            <v>1305</v>
          </cell>
        </row>
        <row r="61">
          <cell r="P61">
            <v>522</v>
          </cell>
        </row>
        <row r="62">
          <cell r="P62">
            <v>391.5</v>
          </cell>
        </row>
        <row r="63">
          <cell r="P63">
            <v>1435.5</v>
          </cell>
        </row>
        <row r="64">
          <cell r="P64">
            <v>1305</v>
          </cell>
        </row>
        <row r="65">
          <cell r="P65">
            <v>783</v>
          </cell>
        </row>
        <row r="66">
          <cell r="P66">
            <v>1827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C1:G24"/>
  <sheetViews>
    <sheetView rightToLeft="1" tabSelected="1" workbookViewId="0" topLeftCell="A1">
      <selection pane="topLeft" activeCell="G20" sqref="G20:G22"/>
    </sheetView>
  </sheetViews>
  <sheetFormatPr defaultRowHeight="14.25"/>
  <cols>
    <col min="2" max="2" width="4.875" customWidth="1"/>
    <col min="3" max="3" width="28.625" customWidth="1"/>
    <col min="5" max="5" width="27.875" customWidth="1"/>
    <col min="6" max="6" width="14.875" customWidth="1"/>
    <col min="7" max="7" width="12.375" customWidth="1"/>
    <col min="8" max="8" width="9.875" bestFit="1" customWidth="1"/>
    <col min="12" max="13" width="9.875" bestFit="1" customWidth="1"/>
  </cols>
  <sheetData>
    <row r="1" spans="6:6" ht="14.25">
      <c r="F1" t="s">
        <v>4</v>
      </c>
    </row>
    <row r="3" spans="3:6" ht="18">
      <c r="C3" s="9" t="s">
        <v>3</v>
      </c>
      <c r="D3" s="9"/>
      <c r="E3" s="9"/>
      <c r="F3" s="6"/>
    </row>
    <row r="4" spans="3:7" ht="45">
      <c r="C4" s="7" t="s">
        <v>0</v>
      </c>
      <c r="D4" s="7" t="s">
        <v>1</v>
      </c>
      <c r="E4" s="7" t="s">
        <v>2</v>
      </c>
      <c r="F4" s="8" t="s">
        <v>6</v>
      </c>
      <c r="G4" s="8" t="s">
        <v>7</v>
      </c>
    </row>
    <row r="5" spans="3:7" ht="14.25">
      <c r="C5" s="2">
        <v>43548</v>
      </c>
      <c r="D5" s="1">
        <v>4424</v>
      </c>
      <c r="E5" s="3">
        <v>43497</v>
      </c>
      <c r="F5" s="4"/>
      <c r="G5" s="1"/>
    </row>
    <row r="6" spans="3:7" ht="14.25">
      <c r="C6" s="2">
        <v>43572</v>
      </c>
      <c r="D6" s="1">
        <v>4451</v>
      </c>
      <c r="E6" s="3">
        <v>43525</v>
      </c>
      <c r="F6" s="4"/>
      <c r="G6" s="1"/>
    </row>
    <row r="7" spans="3:7" ht="14.25">
      <c r="C7" s="2">
        <v>43585</v>
      </c>
      <c r="D7" s="1">
        <v>4462</v>
      </c>
      <c r="E7" s="3">
        <v>43556</v>
      </c>
      <c r="F7" s="4"/>
      <c r="G7" s="1"/>
    </row>
    <row r="8" spans="3:7" ht="14.25">
      <c r="C8" s="2">
        <v>43871</v>
      </c>
      <c r="D8" s="1">
        <v>4727</v>
      </c>
      <c r="E8" s="3">
        <v>43647</v>
      </c>
      <c r="F8" s="4"/>
      <c r="G8" s="1"/>
    </row>
    <row r="9" spans="3:7" ht="14.25">
      <c r="C9" s="2">
        <v>43871</v>
      </c>
      <c r="D9" s="1">
        <v>4728</v>
      </c>
      <c r="E9" s="3">
        <v>43770</v>
      </c>
      <c r="F9" s="4"/>
      <c r="G9" s="1"/>
    </row>
    <row r="10" spans="3:7" ht="14.25">
      <c r="C10" s="2">
        <v>43913</v>
      </c>
      <c r="D10" s="1">
        <v>4755</v>
      </c>
      <c r="E10" s="3">
        <v>43800</v>
      </c>
      <c r="F10" s="4"/>
      <c r="G10" s="1"/>
    </row>
    <row r="11" spans="3:7" ht="14.25">
      <c r="C11" s="2">
        <v>43913</v>
      </c>
      <c r="D11" s="1">
        <v>4756</v>
      </c>
      <c r="E11" s="3">
        <v>43831</v>
      </c>
      <c r="F11" s="4">
        <f>[1]גיליון1!P64+[1]גיליון1!P65+[1]גיליון1!P66+[1]גיליון1!I43+[1]גיליון1!I42+[1]גיליון1!I41</f>
        <v>5427</v>
      </c>
      <c r="G11" s="4">
        <f>F11*1.17</f>
        <v>6349.5899999999992</v>
      </c>
    </row>
    <row r="12" spans="3:7" ht="14.25">
      <c r="C12" s="2">
        <v>43913</v>
      </c>
      <c r="D12" s="1">
        <v>4757</v>
      </c>
      <c r="E12" s="3">
        <v>43862</v>
      </c>
      <c r="F12" s="4">
        <f>[1]גיליון1!P62+[1]גיליון1!P63</f>
        <v>1827</v>
      </c>
      <c r="G12" s="4">
        <f t="shared" si="0" ref="G12:G18">F12*1.17</f>
        <v>2137.5899999999997</v>
      </c>
    </row>
    <row r="13" spans="3:7" ht="14.25">
      <c r="C13" s="2">
        <v>43921</v>
      </c>
      <c r="D13" s="1">
        <v>4781</v>
      </c>
      <c r="E13" s="3">
        <v>43891</v>
      </c>
      <c r="F13" s="4">
        <f>[1]גיליון1!P59+[1]גיליון1!P60+[1]גיליון1!P61</f>
        <v>2349</v>
      </c>
      <c r="G13" s="4">
        <f t="shared" si="0"/>
        <v>2748.3299999999999</v>
      </c>
    </row>
    <row r="14" spans="3:7" ht="14.25">
      <c r="C14" s="2">
        <v>44070</v>
      </c>
      <c r="D14" s="1">
        <v>4916</v>
      </c>
      <c r="E14" s="3">
        <v>43922</v>
      </c>
      <c r="F14" s="4">
        <f>[1]גיליון1!P57+[1]גיליון1!P58</f>
        <v>2349</v>
      </c>
      <c r="G14" s="4">
        <f t="shared" si="0"/>
        <v>2748.3299999999999</v>
      </c>
    </row>
    <row r="15" spans="3:7" ht="14.25">
      <c r="C15" s="2">
        <v>44070</v>
      </c>
      <c r="D15" s="1">
        <v>4917</v>
      </c>
      <c r="E15" s="3">
        <v>43952</v>
      </c>
      <c r="F15" s="4">
        <f>[1]גיליון1!P53+[1]גיליון1!P54+[1]גיליון1!P55+[1]גיליון1!P56</f>
        <v>3393</v>
      </c>
      <c r="G15" s="4">
        <f t="shared" si="0"/>
        <v>3969.8099999999999</v>
      </c>
    </row>
    <row r="16" spans="3:7" ht="14.25">
      <c r="C16" s="2">
        <v>44070</v>
      </c>
      <c r="D16" s="1">
        <v>4918</v>
      </c>
      <c r="E16" s="3">
        <v>43983</v>
      </c>
      <c r="F16" s="4">
        <f>[1]גיליון1!P52+[1]גיליון1!I38+[1]גיליון1!I39+[1]גיליון1!I40</f>
        <v>4311</v>
      </c>
      <c r="G16" s="4">
        <f t="shared" si="0"/>
        <v>5043.8699999999999</v>
      </c>
    </row>
    <row r="17" spans="3:7" ht="14.25">
      <c r="C17" s="2">
        <v>44070</v>
      </c>
      <c r="D17" s="1">
        <v>4919</v>
      </c>
      <c r="E17" s="3">
        <v>44013</v>
      </c>
      <c r="F17" s="4">
        <f>[1]גיליון1!P51</f>
        <v>1043.9999999999998</v>
      </c>
      <c r="G17" s="4">
        <f t="shared" si="0"/>
        <v>1221.4799999999996</v>
      </c>
    </row>
    <row r="18" spans="3:7" ht="14.25">
      <c r="C18" s="2">
        <v>44070</v>
      </c>
      <c r="D18" s="1">
        <v>4920</v>
      </c>
      <c r="E18" s="3">
        <v>44044</v>
      </c>
      <c r="F18" s="4">
        <f>[1]גיליון1!P47+[1]גיליון1!P48+[1]גיליון1!P49+[1]גיליון1!P50</f>
        <v>3132</v>
      </c>
      <c r="G18" s="4">
        <f t="shared" si="0"/>
        <v>3664.4399999999996</v>
      </c>
    </row>
    <row r="19" spans="3:7" ht="14.25">
      <c r="C19" s="2">
        <v>44104</v>
      </c>
      <c r="D19" s="1">
        <v>4942</v>
      </c>
      <c r="E19" s="3">
        <v>44075</v>
      </c>
      <c r="F19" s="4">
        <f>[1]גיליון1!P32+[1]גיליון1!P33+[1]גיליון1!P34+[1]גיליון1!P35+[1]גיליון1!P36+[1]גיליון1!P37+[1]גיליון1!P38+[1]גיליון1!P39+[1]גיליון1!P40+[1]גיליון1!P41+[1]גיליון1!P42+[1]גיליון1!P43+[1]גיליון1!P44+[1]גיליון1!P45+[1]גיליון1!P46+[1]גיליון1!I32+[1]גיליון1!I33+[1]גיליון1!I34+[1]גיליון1!I35+[1]גיליון1!I36+[1]גיליון1!I37</f>
        <v>14413.5</v>
      </c>
      <c r="G19" s="4">
        <f>F19*1.17</f>
        <v>16863.794999999998</v>
      </c>
    </row>
    <row r="20" spans="3:7" ht="14.25">
      <c r="C20" s="2"/>
      <c r="D20" s="1" t="s">
        <v>8</v>
      </c>
      <c r="E20" s="3">
        <v>44105</v>
      </c>
      <c r="F20" s="4"/>
      <c r="G20" s="4">
        <v>17000</v>
      </c>
    </row>
    <row r="21" spans="3:7" ht="14.25">
      <c r="C21" s="2"/>
      <c r="D21" s="1" t="s">
        <v>8</v>
      </c>
      <c r="E21" s="3">
        <v>44136</v>
      </c>
      <c r="F21" s="4"/>
      <c r="G21" s="4">
        <v>17000</v>
      </c>
    </row>
    <row r="22" spans="3:7" ht="14.25">
      <c r="C22" s="2"/>
      <c r="D22" s="1" t="s">
        <v>8</v>
      </c>
      <c r="E22" s="3">
        <v>44166</v>
      </c>
      <c r="F22" s="4"/>
      <c r="G22" s="4">
        <v>17000</v>
      </c>
    </row>
    <row r="24" spans="3:7" ht="15">
      <c r="C24" s="10" t="s">
        <v>5</v>
      </c>
      <c r="D24" s="11"/>
      <c r="E24" s="12"/>
      <c r="F24" s="5">
        <f>SUM(F11:F22)</f>
        <v>38245.5</v>
      </c>
      <c r="G24" s="5">
        <f>SUM(G11:G22)</f>
        <v>95747.234999999986</v>
      </c>
    </row>
  </sheetData>
  <mergeCells count="2">
    <mergeCell ref="C3:E3"/>
    <mergeCell ref="C24:E24"/>
  </mergeCells>
  <pageMargins left="0.7" right="0.7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