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vorar10\AppData\Local\Microsoft\Windows\INetCache\Content.Outlook\6AED8Y4E\"/>
    </mc:Choice>
  </mc:AlternateContent>
  <bookViews>
    <workbookView xWindow="0" yWindow="0" windowWidth="20490" windowHeight="7365" activeTab="0"/>
  </bookViews>
  <sheets>
    <sheet name="רבעון  10-12.20" sheetId="1" r:id="rId2"/>
  </sheets>
  <externalReferences>
    <externalReference r:id="rId5"/>
  </externalReference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2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059786723</author>
  </authors>
  <commentList>
    <comment ref="S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</commentList>
</comments>
</file>

<file path=xl/sharedStrings.xml><?xml version="1.0" encoding="utf-8"?>
<sst xmlns="http://schemas.openxmlformats.org/spreadsheetml/2006/main" count="1991" uniqueCount="726">
  <si>
    <t>ארגון רוכש</t>
  </si>
  <si>
    <t>קבוצה רוכשת</t>
  </si>
  <si>
    <t>הזמנת רכש</t>
  </si>
  <si>
    <t>פריט התחייבות</t>
  </si>
  <si>
    <t xml:space="preserve">תאור תקנה תקציבית </t>
  </si>
  <si>
    <t>מטרת התקשרות</t>
  </si>
  <si>
    <t>תאריך מסמך</t>
  </si>
  <si>
    <t>סיום תקופת תוקף</t>
  </si>
  <si>
    <t>ספק</t>
  </si>
  <si>
    <t>שם הספק</t>
  </si>
  <si>
    <t>מספר רישום מע"מ</t>
  </si>
  <si>
    <t>ערך הזמנה + מע"מ</t>
  </si>
  <si>
    <t>מטבע</t>
  </si>
  <si>
    <t>ערך הזמנה במ.ט.מ</t>
  </si>
  <si>
    <t>מטבע מקומי</t>
  </si>
  <si>
    <t>ביצוע חשבוניות כולל מע"מ והצמדות במט"מ</t>
  </si>
  <si>
    <t>יתרת הזמנות נומינלית + מעמ</t>
  </si>
  <si>
    <t>אופן רכישה מקור</t>
  </si>
  <si>
    <t>סיבת פטור</t>
  </si>
  <si>
    <t>רגיש</t>
  </si>
  <si>
    <t>5500</t>
  </si>
  <si>
    <t>089</t>
  </si>
  <si>
    <t xml:space="preserve"> ועדה רפואית </t>
  </si>
  <si>
    <t>10000103</t>
  </si>
  <si>
    <t>לשכת הבריאות,מחוז ת"א</t>
  </si>
  <si>
    <t/>
  </si>
  <si>
    <t>ILS</t>
  </si>
  <si>
    <t>לא</t>
  </si>
  <si>
    <t xml:space="preserve"> חידוש רישיונות שימוש בתוכנת ‪GMS‬ </t>
  </si>
  <si>
    <t>40010832</t>
  </si>
  <si>
    <t>אנויטק בע"מ</t>
  </si>
  <si>
    <t>512336454</t>
  </si>
  <si>
    <t xml:space="preserve">  מיקרוסופט - טרו אפ </t>
  </si>
  <si>
    <t>40005148</t>
  </si>
  <si>
    <t>נס א.ט. בע"מ</t>
  </si>
  <si>
    <t>520040122</t>
  </si>
  <si>
    <t xml:space="preserve"> תחזוקה ושו"שים למערכת הגבייה המשרתת את חשבות המים</t>
  </si>
  <si>
    <t>40001141</t>
  </si>
  <si>
    <t>אלעד מערכות תוכנה בע"מ</t>
  </si>
  <si>
    <t>510929177</t>
  </si>
  <si>
    <t xml:space="preserve"> ייעוץ הנדסי' טכני לנושאי התפלה וטכנולוגיות מים </t>
  </si>
  <si>
    <t>40010572</t>
  </si>
  <si>
    <t>אדן טכנולוגיה ויעוץ כלכלי בע"מ</t>
  </si>
  <si>
    <t>511309957</t>
  </si>
  <si>
    <t xml:space="preserve"> תשלום ועדת ערר. תשלום בגין הוצאות רפואיות. </t>
  </si>
  <si>
    <t>10000086</t>
  </si>
  <si>
    <t>משרד הבריאות</t>
  </si>
  <si>
    <t xml:space="preserve">  סיוע בתפעול עבור יחידת המכרזים של רשות המים</t>
  </si>
  <si>
    <t>41348059</t>
  </si>
  <si>
    <t>אבי מזרחי - יועצים לארגון וניהול בע</t>
  </si>
  <si>
    <t>515275659</t>
  </si>
  <si>
    <t>088</t>
  </si>
  <si>
    <t xml:space="preserve"> הזמנת מסגרות לתמונות </t>
  </si>
  <si>
    <t>40001103</t>
  </si>
  <si>
    <t>קרביץ (1974) בעמ</t>
  </si>
  <si>
    <t>510674039</t>
  </si>
  <si>
    <t xml:space="preserve"> רכישת מכשירי מדידה של חברת OTT </t>
  </si>
  <si>
    <t>40010597</t>
  </si>
  <si>
    <t>מטאו - טק שירותים מטאורולוגיים בע"מ</t>
  </si>
  <si>
    <t>511386609</t>
  </si>
  <si>
    <t xml:space="preserve"> ייצור מתקנים ממתכת ומדי רום מיוחדים </t>
  </si>
  <si>
    <t>40010849</t>
  </si>
  <si>
    <t>מתכת יונה בע"מ</t>
  </si>
  <si>
    <t>512416538</t>
  </si>
  <si>
    <t xml:space="preserve"> יועץ לליווי ועדות היגוי </t>
  </si>
  <si>
    <t>40015817</t>
  </si>
  <si>
    <t>הורן יועצים בע"מ</t>
  </si>
  <si>
    <t>511450637</t>
  </si>
  <si>
    <t xml:space="preserve"> ייצור מתקנים ממתכת ומדי רום מיוחדים עבור מתקנים </t>
  </si>
  <si>
    <t xml:space="preserve"> שירותי יעוץ לתרגול ספקי המים והביוב </t>
  </si>
  <si>
    <t>40010080</t>
  </si>
  <si>
    <t>זק רנר יעקב יוסף</t>
  </si>
  <si>
    <t>012019592</t>
  </si>
  <si>
    <t xml:space="preserve"> חידוש רישוי למתן שירותי תמיכה עדכוני תוכנה תחזוקה</t>
  </si>
  <si>
    <t>40001247</t>
  </si>
  <si>
    <t>הראל טכנולוגיות מידע בע"מ</t>
  </si>
  <si>
    <t>511401002</t>
  </si>
  <si>
    <t xml:space="preserve"> העסקת חזאים למרכז חיזוי שיטפונות </t>
  </si>
  <si>
    <t>40015656</t>
  </si>
  <si>
    <t>אביב - ניהול הנדסה ומערכות מידע בע"</t>
  </si>
  <si>
    <t>511301657</t>
  </si>
  <si>
    <t xml:space="preserve"> שדרוג נתב לאתר DR תקופת התקשרות </t>
  </si>
  <si>
    <t>41560706</t>
  </si>
  <si>
    <t>בינת עסקים בע"מ</t>
  </si>
  <si>
    <t>514752310</t>
  </si>
  <si>
    <t xml:space="preserve"> סיור מקוון במוזיאון הישראלי במרכז יצחק רבין </t>
  </si>
  <si>
    <t>40247141</t>
  </si>
  <si>
    <t>מרכז יצחק רבין לחקר ישראל</t>
  </si>
  <si>
    <t xml:space="preserve"> קורס הכנה לפרישה </t>
  </si>
  <si>
    <t>40003393</t>
  </si>
  <si>
    <t>ענבל חברה לביטוח בע"מ</t>
  </si>
  <si>
    <t>520031030</t>
  </si>
  <si>
    <t xml:space="preserve"> מערכת גיבויים: הזמנת השלמה לשרתים. </t>
  </si>
  <si>
    <t xml:space="preserve">  מחשבים ניידים + תיקונים וציוד נלווה</t>
  </si>
  <si>
    <t xml:space="preserve"> הבנת הקשר בין שאיבות מים בגליל המזרחי לבין רעידות אדמה</t>
  </si>
  <si>
    <t>10000411</t>
  </si>
  <si>
    <t>המכון הגיאולוגי</t>
  </si>
  <si>
    <t xml:space="preserve"> מחשבים נייחים והרחבת אחריות </t>
  </si>
  <si>
    <t>40532479</t>
  </si>
  <si>
    <t>זיפקום תקשורת בע"מ</t>
  </si>
  <si>
    <t>512781790</t>
  </si>
  <si>
    <t xml:space="preserve"> רכש 15 מסכים תצורה 2.4 – מסך 24" </t>
  </si>
  <si>
    <t>40001608</t>
  </si>
  <si>
    <t>חיון מחשבים בע"מ</t>
  </si>
  <si>
    <t>520041930</t>
  </si>
  <si>
    <t xml:space="preserve"> שרות שנתי עבור 3 שרתים לאתר DR רפרנט</t>
  </si>
  <si>
    <t xml:space="preserve">  50 DOK    מוצפנים וחתומים</t>
  </si>
  <si>
    <t xml:space="preserve">  מצלמות ניידים ואחריות לשנה</t>
  </si>
  <si>
    <t>40001210</t>
  </si>
  <si>
    <t>מטריקס אי.טי. אינטגרציה ותשתיות בע"</t>
  </si>
  <si>
    <t>511204026</t>
  </si>
  <si>
    <t xml:space="preserve"> שירותי שליטה ובקרה - סים דאטה בלבד הוראת תכ"מ 16.</t>
  </si>
  <si>
    <t>40005159</t>
  </si>
  <si>
    <t>חברת פרטנר תקשורת בע"מ</t>
  </si>
  <si>
    <t>520044314</t>
  </si>
  <si>
    <t xml:space="preserve"> תיקון מכשירי OTT </t>
  </si>
  <si>
    <t xml:space="preserve"> חידוש שנתי לרישיונות ORACLE IDS ו- IAS לשנת 2021.</t>
  </si>
  <si>
    <t>40001396</t>
  </si>
  <si>
    <t>אורקל ישראל בע"מ</t>
  </si>
  <si>
    <t>512200502</t>
  </si>
  <si>
    <t xml:space="preserve"> רכש 4 מדפסות וטונרים   </t>
  </si>
  <si>
    <t>40001244</t>
  </si>
  <si>
    <t>דנגוט מחשבים בע"מ</t>
  </si>
  <si>
    <t>511398836</t>
  </si>
  <si>
    <t xml:space="preserve"> אחריות פלוטר לשנה ותיקון </t>
  </si>
  <si>
    <t>40001337</t>
  </si>
  <si>
    <t>גרפיטי - שיווק ציוד משרדי ונייר בע"</t>
  </si>
  <si>
    <t>511846156</t>
  </si>
  <si>
    <t xml:space="preserve"> מצלמת זום (אחריות יצרן 2 שנים מלבד נזק פיזי) </t>
  </si>
  <si>
    <t>40942645</t>
  </si>
  <si>
    <t>וולקום טכנולוגיות בע"מ</t>
  </si>
  <si>
    <t>513702191</t>
  </si>
  <si>
    <t xml:space="preserve">     מכונת צילום ע"פ הוראת תכ"ם 16.5.0.5 מהדורה 03</t>
  </si>
  <si>
    <t>40001601</t>
  </si>
  <si>
    <t>מפעיל בעמ</t>
  </si>
  <si>
    <t>520037631</t>
  </si>
  <si>
    <t>ביקורת כספים</t>
  </si>
  <si>
    <t>40005659</t>
  </si>
  <si>
    <t>בן דוד שלוי קופ ושות' רואי חשבון (ב</t>
  </si>
  <si>
    <t>513464842</t>
  </si>
  <si>
    <t xml:space="preserve"> משתתף בוועדת בוחנים </t>
  </si>
  <si>
    <t>40922555</t>
  </si>
  <si>
    <t>מילשטיין יולי</t>
  </si>
  <si>
    <t>015267891</t>
  </si>
  <si>
    <t xml:space="preserve"> חידוש שנתי לרישיונות תוכנת business objects </t>
  </si>
  <si>
    <t>40004372</t>
  </si>
  <si>
    <t>מטריקס אי.טי. מוצרי תוכנה בע"מ</t>
  </si>
  <si>
    <t>511072399</t>
  </si>
  <si>
    <t xml:space="preserve">משתתף בוועדת בוחנים </t>
  </si>
  <si>
    <t>41507141</t>
  </si>
  <si>
    <t>קאפח אברהם</t>
  </si>
  <si>
    <t>057357006</t>
  </si>
  <si>
    <t xml:space="preserve">  משתתפת בוועדת בוחנים </t>
  </si>
  <si>
    <t>40564102</t>
  </si>
  <si>
    <t>זלטין אנה ליזה</t>
  </si>
  <si>
    <t>058463787</t>
  </si>
  <si>
    <t xml:space="preserve"> רכישת פנקס קנסות </t>
  </si>
  <si>
    <t>40304658</t>
  </si>
  <si>
    <t>שיא קופי ג.נ הפקות דפוס בע"מ</t>
  </si>
  <si>
    <t>513590638</t>
  </si>
  <si>
    <t xml:space="preserve">משתתפת בוועדת בוחנים </t>
  </si>
  <si>
    <t>42132406</t>
  </si>
  <si>
    <t>זליגר מרה</t>
  </si>
  <si>
    <t xml:space="preserve"> רכש זום עבור 4 רישיונות / מארחים </t>
  </si>
  <si>
    <t>40009639</t>
  </si>
  <si>
    <t>מאגרי תוכנה (מ.ת.) בע"מ</t>
  </si>
  <si>
    <t>513442442</t>
  </si>
  <si>
    <t xml:space="preserve"> ביצוע בקרה טכנו - כלכלית על השקעות והוצאות </t>
  </si>
  <si>
    <t>41041255</t>
  </si>
  <si>
    <t>פיאלקוף דבורה דאברא</t>
  </si>
  <si>
    <t>300783610</t>
  </si>
  <si>
    <t xml:space="preserve"> שירותי ניהול ותחזוקה עבור השירות ההידרולוגי בנשר</t>
  </si>
  <si>
    <t>40015645</t>
  </si>
  <si>
    <t>פ. פורמן נכסים בע"מ</t>
  </si>
  <si>
    <t>512023730</t>
  </si>
  <si>
    <t xml:space="preserve"> תשלום ניהול ואחזקה עבור בית נועם (באר שבע) </t>
  </si>
  <si>
    <t>40003252</t>
  </si>
  <si>
    <t>אושירה בע"מ</t>
  </si>
  <si>
    <t>511113243</t>
  </si>
  <si>
    <t xml:space="preserve"> חניות במשרדי רשות המים בבית נועם בבאר שבע</t>
  </si>
  <si>
    <t xml:space="preserve"> הוצ' ותחזוקה ביניין חפציבה  ירושלים </t>
  </si>
  <si>
    <t>40004697</t>
  </si>
  <si>
    <t>רמות מ.א. ניהול ותחזוקה (1993) בע"מ</t>
  </si>
  <si>
    <t>511845497</t>
  </si>
  <si>
    <t xml:space="preserve"> נסיעת רכב ממשלתי (רכבי איגום )</t>
  </si>
  <si>
    <t>40333585</t>
  </si>
  <si>
    <t>קבוצת כרמלטון בע"מ</t>
  </si>
  <si>
    <t>512542721</t>
  </si>
  <si>
    <t xml:space="preserve"> אספקת נוזל לניקוי שמשות רכב </t>
  </si>
  <si>
    <t>40427007</t>
  </si>
  <si>
    <t>ח.נ. טכניק מרכז לאספקה בע"מ</t>
  </si>
  <si>
    <t>514062736</t>
  </si>
  <si>
    <t xml:space="preserve"> אגרת רישוי לרכבי רשות המים לשנת 2021 </t>
  </si>
  <si>
    <t>10000160</t>
  </si>
  <si>
    <t>משרד התחבורה</t>
  </si>
  <si>
    <t xml:space="preserve"> דמי ניהול עבור ברקן תוקף: 1.1.2021-31.12.2021 </t>
  </si>
  <si>
    <t>42004412</t>
  </si>
  <si>
    <t>אי בי סנטר נכסים בע"מ</t>
  </si>
  <si>
    <t>515791598</t>
  </si>
  <si>
    <t xml:space="preserve"> דמי ניהול ותחזוקה לשטחים חיצוניים ופנימיים</t>
  </si>
  <si>
    <t>41372013</t>
  </si>
  <si>
    <t>ש.י.ק. מבנים בגליל בע"מ</t>
  </si>
  <si>
    <t>511589129</t>
  </si>
  <si>
    <t xml:space="preserve"> ארנונה בניין חפציבה 386.5 מ"ר * 342 ש"ח למ"ר </t>
  </si>
  <si>
    <t>20000159</t>
  </si>
  <si>
    <t>עירית ירושלים</t>
  </si>
  <si>
    <t>500230008</t>
  </si>
  <si>
    <t xml:space="preserve"> הידרומטריה צפון - נשר: תשלום ארנונה לשנת 2021 </t>
  </si>
  <si>
    <t>20000141</t>
  </si>
  <si>
    <t>עירית נשר</t>
  </si>
  <si>
    <t>500225008</t>
  </si>
  <si>
    <t xml:space="preserve"> תשלומי ארנונה למ.א. שומרון - משרדי צפ"א בברקן </t>
  </si>
  <si>
    <t>20000232</t>
  </si>
  <si>
    <t>מ. א. שומרון</t>
  </si>
  <si>
    <t>500273727</t>
  </si>
  <si>
    <t xml:space="preserve"> תשלומי ארנונה למועצה האזורית ראש פינה עבור הנכס </t>
  </si>
  <si>
    <t>20000001</t>
  </si>
  <si>
    <t>מ. מ. ראש פינה</t>
  </si>
  <si>
    <t xml:space="preserve"> תשלומי ארנונה עיריית ב"ש עבור בית נועם לשנת 2021</t>
  </si>
  <si>
    <t>20000254</t>
  </si>
  <si>
    <t>עירית באר שבע</t>
  </si>
  <si>
    <t>500290002</t>
  </si>
  <si>
    <t xml:space="preserve"> ארנונה לבנין ג'נרי 2021</t>
  </si>
  <si>
    <t xml:space="preserve"> תשלומים שוטפים עבור צריכת חשמל במשרדי רשות המים</t>
  </si>
  <si>
    <t>40001579</t>
  </si>
  <si>
    <t>חברת החשמל לישראל בעמ</t>
  </si>
  <si>
    <t>520000472</t>
  </si>
  <si>
    <t xml:space="preserve"> תשלום עבור חיובי מים וחשמל בנין ג'נרי 2 ירושלים </t>
  </si>
  <si>
    <t>40003408</t>
  </si>
  <si>
    <t>אנרג'י - מערכי אנרגיה לירושלים</t>
  </si>
  <si>
    <t>550017644</t>
  </si>
  <si>
    <t xml:space="preserve"> ניקיון אבטחה ושירותים נוספים רבעון ראשון לשנת 2021</t>
  </si>
  <si>
    <t>41111486</t>
  </si>
  <si>
    <t>אלייד - ג'נרי 2 בע"מ</t>
  </si>
  <si>
    <t>514961853</t>
  </si>
  <si>
    <t xml:space="preserve"> חניה עבור בניין ג'נרי 2 לעובדים לשנת 2021,</t>
  </si>
  <si>
    <t xml:space="preserve"> פנגו שירותי חניה עבור רכבי רשות המים לשנת 2021 </t>
  </si>
  <si>
    <t>40413627</t>
  </si>
  <si>
    <t>פנגו פיי אנד גו בע"מ</t>
  </si>
  <si>
    <t>514020015</t>
  </si>
  <si>
    <t xml:space="preserve"> מתן שירותי ניקיון ותחזוקה לאתרים שונים של רשות המים</t>
  </si>
  <si>
    <t>40209444</t>
  </si>
  <si>
    <t>פרח השקד בע"מ</t>
  </si>
  <si>
    <t>511511503</t>
  </si>
  <si>
    <t xml:space="preserve"> נסיעת רכב ממשלתי בכביש אגרה "הנתיב המהיר" </t>
  </si>
  <si>
    <t>40468850</t>
  </si>
  <si>
    <t>הנתיב המהיר בע"מ</t>
  </si>
  <si>
    <t>513795088</t>
  </si>
  <si>
    <t xml:space="preserve"> סלופארק שירותי חניה עבור רכבי רשות המים לשנת 2021</t>
  </si>
  <si>
    <t>40404317</t>
  </si>
  <si>
    <t>סלופארק טכנולוגיות בע"מ</t>
  </si>
  <si>
    <t>513513366</t>
  </si>
  <si>
    <t xml:space="preserve"> 2021  ביטוח עבור מבנים ענבל לשנת בכפוף להוראת תכ"ם ה.4.1.0.1</t>
  </si>
  <si>
    <t xml:space="preserve"> יישום והטמעה של תהליכים ארגוניים עבור רשות המים </t>
  </si>
  <si>
    <t>40283292</t>
  </si>
  <si>
    <t>ביון אי טי סולושנס בע"מ</t>
  </si>
  <si>
    <t>513272781</t>
  </si>
  <si>
    <t xml:space="preserve"> נסיעת רכב ממשלתי (רכבי איגום ורכב מנכ"ל) בכביש 6</t>
  </si>
  <si>
    <t>40003724</t>
  </si>
  <si>
    <t>דרך ארץ הייווייז (1997) בע"מ</t>
  </si>
  <si>
    <t>512475203</t>
  </si>
  <si>
    <t xml:space="preserve"> נסיעת רכב ממשלתי (רכבי איגום ורכב מנכ"ל בלבד) </t>
  </si>
  <si>
    <t>41610837</t>
  </si>
  <si>
    <t>6 - חוצה צפון בע"מ</t>
  </si>
  <si>
    <t>514874155</t>
  </si>
  <si>
    <t xml:space="preserve"> מתן שירותי תפעול ואחזקה של מבני הדיגום במתקני התפלה</t>
  </si>
  <si>
    <t>40010890</t>
  </si>
  <si>
    <t>מודוטק בע"מ</t>
  </si>
  <si>
    <t>512653031</t>
  </si>
  <si>
    <t xml:space="preserve">הפעלת מודלים הידרומטאורולוגיים </t>
  </si>
  <si>
    <t>40231135</t>
  </si>
  <si>
    <t>ניהול משאבי הסביבה (אינווירומנג'ר)</t>
  </si>
  <si>
    <t>513736017</t>
  </si>
  <si>
    <t xml:space="preserve"> הדפסת דפי רשיונות </t>
  </si>
  <si>
    <t>40006968</t>
  </si>
  <si>
    <t>דוקופרינט בע"מ</t>
  </si>
  <si>
    <t>510885932</t>
  </si>
  <si>
    <t xml:space="preserve">  כרטיסי גיפט קארד- לעובדים </t>
  </si>
  <si>
    <t>40288804</t>
  </si>
  <si>
    <t>קשרים פלוס בע"מ</t>
  </si>
  <si>
    <t>513887547</t>
  </si>
  <si>
    <t xml:space="preserve"> שכפול מפתחות נוספים לחדרים בג'נרי </t>
  </si>
  <si>
    <t xml:space="preserve"> שירות הסעות לכנסים/ימי גיבוש וכו' ע"פ הוראת שעה</t>
  </si>
  <si>
    <t>40010480</t>
  </si>
  <si>
    <t>מסיעי אריה שאשא בע"מ</t>
  </si>
  <si>
    <t>510840028</t>
  </si>
  <si>
    <t xml:space="preserve"> תשלום עבור קווי בזק ספק יחיד באתרים לשנת 2021 </t>
  </si>
  <si>
    <t>40001591</t>
  </si>
  <si>
    <t>בזק החברה הישראלית לתקשורת בע"מ</t>
  </si>
  <si>
    <t>520031931</t>
  </si>
  <si>
    <t xml:space="preserve"> תשלום עבור ממיר אחד בבית נועם לשנת 2021 </t>
  </si>
  <si>
    <t>40011045</t>
  </si>
  <si>
    <t>הוט - מערכות תקשורת בע"מ</t>
  </si>
  <si>
    <t>520040072</t>
  </si>
  <si>
    <t xml:space="preserve"> מערכת כספת ממוחשבת ל5 שנים </t>
  </si>
  <si>
    <t>10000028</t>
  </si>
  <si>
    <t>משטרת ישראל</t>
  </si>
  <si>
    <t xml:space="preserve"> תחזוקת מכשירי ביפר </t>
  </si>
  <si>
    <t>40001227</t>
  </si>
  <si>
    <t>ביפר תקשורת ישראל בע"מ</t>
  </si>
  <si>
    <t>511284283</t>
  </si>
  <si>
    <t xml:space="preserve">תשלום עבור תחזוקה ואחריות מכשירי תמי4 </t>
  </si>
  <si>
    <t>40386641</t>
  </si>
  <si>
    <t>שטראוס מים בע"מ</t>
  </si>
  <si>
    <t>513919779</t>
  </si>
  <si>
    <t xml:space="preserve"> הדפסת כרטיסי ביקור לעובדי רשות המים עפ"י הצורך </t>
  </si>
  <si>
    <t xml:space="preserve"> תשלום עבור חידוש רשיונות לרשת תחנות אלחוטית</t>
  </si>
  <si>
    <t>10000176</t>
  </si>
  <si>
    <t>משרד התקשורת</t>
  </si>
  <si>
    <t xml:space="preserve"> מנוי שנתי לשנת 2021 - ג'רוזלם פוסט </t>
  </si>
  <si>
    <t>40001417</t>
  </si>
  <si>
    <t>ג'רוזלם פוסט בע"מ</t>
  </si>
  <si>
    <t>512311598</t>
  </si>
  <si>
    <t xml:space="preserve"> רכישת מנוי גלובס </t>
  </si>
  <si>
    <t>40001158</t>
  </si>
  <si>
    <t>גלובס פבלישר עתונות (1983) בע"מ</t>
  </si>
  <si>
    <t>510989940</t>
  </si>
  <si>
    <t xml:space="preserve"> דפוס רובין - 2 רולאפים </t>
  </si>
  <si>
    <t>40004441</t>
  </si>
  <si>
    <t>רובין ר.י.ד. בע"מ</t>
  </si>
  <si>
    <t>511237844</t>
  </si>
  <si>
    <t xml:space="preserve"> מנוי שנתי לעיתן הארץ לשנת 2020 </t>
  </si>
  <si>
    <t>40001037</t>
  </si>
  <si>
    <t>הוצאת עתון הארץ בע"מ</t>
  </si>
  <si>
    <t>510015449</t>
  </si>
  <si>
    <t xml:space="preserve"> מנוי שנתי לעיתון "ידיעות אחרונות" לשנת 2021 </t>
  </si>
  <si>
    <t>40001050</t>
  </si>
  <si>
    <t>ידיעות אחרונות בעמ</t>
  </si>
  <si>
    <t>510103922</t>
  </si>
  <si>
    <t xml:space="preserve"> הזמנה לציוד רפואי עבור ערכות עזרה ראשונה ברשות המים</t>
  </si>
  <si>
    <t>40001519</t>
  </si>
  <si>
    <t>ממרם שיווק ציוד רפואי בע"מ</t>
  </si>
  <si>
    <t>512914888</t>
  </si>
  <si>
    <r>
      <t xml:space="preserve"> </t>
    </r>
    <r>
      <rPr>
        <sz val="11"/>
        <rFont val="Arial"/>
        <family val="2"/>
      </rPr>
      <t>ייעוץ ובקרה בנושא שפכי תעשייה</t>
    </r>
    <r>
      <rPr>
        <sz val="11"/>
        <color rgb="FFFF0000"/>
        <rFont val="Arial"/>
        <family val="2"/>
      </rPr>
      <t xml:space="preserve"> </t>
    </r>
  </si>
  <si>
    <t>41088857</t>
  </si>
  <si>
    <t>חלבי סאלח ספאא</t>
  </si>
  <si>
    <t>302628219</t>
  </si>
  <si>
    <t xml:space="preserve"> ייעוץ ובקרה בנושא שפכי תעשייה </t>
  </si>
  <si>
    <t>40010827</t>
  </si>
  <si>
    <t>ד.ה.ב. מד בע"מ</t>
  </si>
  <si>
    <t>512307265</t>
  </si>
  <si>
    <t xml:space="preserve"> מתן שירות למערכות איסוף וניתוח מידע עבור מתקני ההתפלה</t>
  </si>
  <si>
    <t>40457657</t>
  </si>
  <si>
    <t>אי.או. סייט בע"מ</t>
  </si>
  <si>
    <t>513573956</t>
  </si>
  <si>
    <t xml:space="preserve"> תחזוקת מדי גשם </t>
  </si>
  <si>
    <t>40494068</t>
  </si>
  <si>
    <t>אגרולן בע"מ</t>
  </si>
  <si>
    <t>514602598</t>
  </si>
  <si>
    <t xml:space="preserve"> תחזוקה ותמיכה טכנית לאתר עבור 7 תחנות הידרומטריות</t>
  </si>
  <si>
    <t>41085653</t>
  </si>
  <si>
    <t>ימה פתרונות הידרומטריים בע"מ</t>
  </si>
  <si>
    <t>514994789</t>
  </si>
  <si>
    <t>ייעוץ ליווי, מעקב ובקרה הנדסית וכספית עך ביצוע פרויקטים במשק המים והביוב -פתוח</t>
  </si>
  <si>
    <t>41376598</t>
  </si>
  <si>
    <t>פורמט הנדסה אזרחית בע"מ</t>
  </si>
  <si>
    <t>515125029</t>
  </si>
  <si>
    <t>ייעוץ ליווי, מעקב ובקרה הנדסית וכספית עך ביצוע פרויקטים במשק המים והביוב-תאגידים</t>
  </si>
  <si>
    <t xml:space="preserve"> רכישת לוח מודעות מגנטי 60/80 + 20 מגנטים </t>
  </si>
  <si>
    <t>40003734</t>
  </si>
  <si>
    <t>חב המשקם לתעסוקת קשישים ובעלי כושר</t>
  </si>
  <si>
    <t>510355720</t>
  </si>
  <si>
    <t xml:space="preserve"> אספקת שירותי תקשורת מנוהלים עבור מערכת טלפונייה.</t>
  </si>
  <si>
    <t>40001108</t>
  </si>
  <si>
    <t>בינת תקשורת מחשבים בע"מ</t>
  </si>
  <si>
    <t>510713407</t>
  </si>
  <si>
    <t xml:space="preserve"> שירותי ייעוץ, ליווי וניהול קריאת מדי מים מרחוק (קר"מ)</t>
  </si>
  <si>
    <t>40924692</t>
  </si>
  <si>
    <t>מטרה וט הנדסת חשמל ובקרה 2009 בע"מ</t>
  </si>
  <si>
    <t>514302991</t>
  </si>
  <si>
    <t xml:space="preserve"> ציוד משרדי לשנת 2021 </t>
  </si>
  <si>
    <t xml:space="preserve"> מתן שירותי ייעוץ אסטרטגי תקשורתי למנהל רשות המים</t>
  </si>
  <si>
    <t>40458989</t>
  </si>
  <si>
    <t>אמיר דן - עינת אורן יעוץ תקשורת ואס</t>
  </si>
  <si>
    <t>514217629</t>
  </si>
  <si>
    <t xml:space="preserve"> רכישת רישוי לשנה עבור תוכנת MONDAY </t>
  </si>
  <si>
    <t>41113291</t>
  </si>
  <si>
    <t>אנטריפוינט מערכות 2004 בע"מ</t>
  </si>
  <si>
    <t>513513267</t>
  </si>
  <si>
    <t xml:space="preserve"> חופשי חודשי מתנדבת</t>
  </si>
  <si>
    <t>42117594</t>
  </si>
  <si>
    <t>שררה תמר</t>
  </si>
  <si>
    <t xml:space="preserve"> רכישת שירותי קייטרינג לאירועים לשנת 2021 </t>
  </si>
  <si>
    <t>41608680</t>
  </si>
  <si>
    <t>אביסרור אושרי</t>
  </si>
  <si>
    <t>301326948</t>
  </si>
  <si>
    <t xml:space="preserve"> רכישה ושירות שנתי למכונת ביול ואספקת חלפים </t>
  </si>
  <si>
    <t>41049139</t>
  </si>
  <si>
    <t>אי.או.אס פתרונות משרד מתקדמים בע"מ</t>
  </si>
  <si>
    <t>515031177</t>
  </si>
  <si>
    <t xml:space="preserve"> חכירת מכונת צילום</t>
  </si>
  <si>
    <t>40005151</t>
  </si>
  <si>
    <t>צילומעתיק בעמ</t>
  </si>
  <si>
    <t>520041880</t>
  </si>
  <si>
    <t xml:space="preserve">מכונת צילום </t>
  </si>
  <si>
    <t xml:space="preserve"> אפיון מכרז למערכת מודלים לחיזוי שטפונות </t>
  </si>
  <si>
    <t>41565472</t>
  </si>
  <si>
    <t>סלינגר יגאל</t>
  </si>
  <si>
    <t>052089760</t>
  </si>
  <si>
    <t>מתנדב חופשי חודשי</t>
  </si>
  <si>
    <t>40463125</t>
  </si>
  <si>
    <t>דקס אחיה</t>
  </si>
  <si>
    <t>40983876</t>
  </si>
  <si>
    <t>עצמון בנימין</t>
  </si>
  <si>
    <t xml:space="preserve"> הרחבה להתקשרות ביצוע שני קידוחי סקר באזור ריחן </t>
  </si>
  <si>
    <t>40823290</t>
  </si>
  <si>
    <t>פמקו הנדסה בע"מ</t>
  </si>
  <si>
    <t>514553023</t>
  </si>
  <si>
    <t>41491824</t>
  </si>
  <si>
    <t>אייל מיכאל</t>
  </si>
  <si>
    <t>40010066</t>
  </si>
  <si>
    <t>בן צבי אריה</t>
  </si>
  <si>
    <t>009641457</t>
  </si>
  <si>
    <t xml:space="preserve"> עמית ממשק-מועסק ברשות במסגרת עבודת המחקר</t>
  </si>
  <si>
    <t>41967565</t>
  </si>
  <si>
    <t>ברקן יגאל</t>
  </si>
  <si>
    <t>42054985</t>
  </si>
  <si>
    <t>גלוזמן בוריס</t>
  </si>
  <si>
    <t>מתנדבת חופשי חודשי</t>
  </si>
  <si>
    <t>42117763</t>
  </si>
  <si>
    <t>פנקרטוב אירינה</t>
  </si>
  <si>
    <t>שירותי ביול</t>
  </si>
  <si>
    <t>40184020</t>
  </si>
  <si>
    <t>חברת דואר ישראל בע"מ</t>
  </si>
  <si>
    <t>513467191</t>
  </si>
  <si>
    <t>מתנדבת חופשי  חודשי</t>
  </si>
  <si>
    <t>40011273</t>
  </si>
  <si>
    <t>בינו תמר</t>
  </si>
  <si>
    <t xml:space="preserve"> החלפת מסך למחשב נייד </t>
  </si>
  <si>
    <t>תשלום אגרת רישיון בכפוף להוראת משרד בטחון פנים</t>
  </si>
  <si>
    <t>10000188</t>
  </si>
  <si>
    <t>המשרד לבטחון פנים</t>
  </si>
  <si>
    <t xml:space="preserve"> כרטיס נשיאת כלי יריה </t>
  </si>
  <si>
    <t>40007139</t>
  </si>
  <si>
    <t>תג - נאור בע"מ</t>
  </si>
  <si>
    <t>512477845</t>
  </si>
  <si>
    <t xml:space="preserve"> עבור דמי שימוש חודשיים ל9 מכשירים לווינים</t>
  </si>
  <si>
    <t>40182094</t>
  </si>
  <si>
    <t>גילת טלקום בע"מ</t>
  </si>
  <si>
    <t>511784498</t>
  </si>
  <si>
    <t xml:space="preserve"> רכישת מקרר דיגום לרכב</t>
  </si>
  <si>
    <t>40003756</t>
  </si>
  <si>
    <t>גלים שיווק מאיר בע"מ</t>
  </si>
  <si>
    <t>513172379</t>
  </si>
  <si>
    <t xml:space="preserve"> בקרת שכר לשנת 2021 </t>
  </si>
  <si>
    <t>10000025</t>
  </si>
  <si>
    <t>משרד האוצר</t>
  </si>
  <si>
    <t xml:space="preserve"> ביקורת פנים כספית למשרדי הממשלה מכרז מרכזי</t>
  </si>
  <si>
    <t>41876124</t>
  </si>
  <si>
    <t>שקורי דוד (לירון)</t>
  </si>
  <si>
    <t>037340510</t>
  </si>
  <si>
    <t xml:space="preserve"> אספקת 3 תחנות ניטור בנחלי אגן ההיקוות של הירדן הדרומי</t>
  </si>
  <si>
    <t xml:space="preserve"> תיקון מכשירים וחלקים של SEBA </t>
  </si>
  <si>
    <t>40010431</t>
  </si>
  <si>
    <t>מחשב 72 חברה לבצוע עבוד נתונים במחש</t>
  </si>
  <si>
    <t>510610223</t>
  </si>
  <si>
    <t xml:space="preserve"> הרחבת מודל תלת מימדי בכנרת למודל גיאוביוכימי </t>
  </si>
  <si>
    <t>40001077</t>
  </si>
  <si>
    <t>חקר ימים ואגמים לישראל בעמ</t>
  </si>
  <si>
    <t xml:space="preserve"> ייעוץ, ליווי, מעקב ובקרה הנדסית על ביצוע פרויקטים</t>
  </si>
  <si>
    <t>42208307</t>
  </si>
  <si>
    <t>פרולוג יעוץ בע"מ</t>
  </si>
  <si>
    <t>515788552</t>
  </si>
  <si>
    <t xml:space="preserve"> תכנון ושיפוץ חדרים לטובת פינוי חדרים </t>
  </si>
  <si>
    <t xml:space="preserve"> אספקת רכישת כריכים עבור הרשות הממשלתית - לכנסים </t>
  </si>
  <si>
    <t>40328764</t>
  </si>
  <si>
    <t>בנזינו יריב</t>
  </si>
  <si>
    <t>040371601</t>
  </si>
  <si>
    <t xml:space="preserve"> שירותי אספקת מגשי אירוח </t>
  </si>
  <si>
    <t>41579236</t>
  </si>
  <si>
    <t>פאזל- שירותי מזון בע"מ</t>
  </si>
  <si>
    <t>515761500</t>
  </si>
  <si>
    <t xml:space="preserve"> שירותי ארכיב עבור רשות המים </t>
  </si>
  <si>
    <t>40143508</t>
  </si>
  <si>
    <t>בית גנזים - שרותי גניזה מרכזיים (95</t>
  </si>
  <si>
    <t>512244468</t>
  </si>
  <si>
    <t xml:space="preserve">  ביגוד לעובדי שטח מימוש אופציה 1 תוקף: 1.1.21-31.</t>
  </si>
  <si>
    <t xml:space="preserve"> אספקת מוצרי קפה עבור הרשות הממשלתית</t>
  </si>
  <si>
    <t xml:space="preserve"> רכישת מאפים ועוגיות עבור רשות המים לשנת 2021 </t>
  </si>
  <si>
    <t>41391384</t>
  </si>
  <si>
    <t>האופה מבגדד שיווק והפצה בע"מ</t>
  </si>
  <si>
    <t>515218444</t>
  </si>
  <si>
    <t xml:space="preserve"> שדרוג מערכת חפציבה - רשות המים לשנת 2021</t>
  </si>
  <si>
    <t xml:space="preserve"> הסעות קבועות לעובדי רשות המים - 1.4.2021-31.10.20</t>
  </si>
  <si>
    <t>40001055</t>
  </si>
  <si>
    <t>תור בוס - שרות המטייל בע"מ</t>
  </si>
  <si>
    <t>510234602</t>
  </si>
  <si>
    <t xml:space="preserve"> הסעות לעובדי/ות רשות המים מהשרון לג'נרי 1.4.2021-</t>
  </si>
  <si>
    <t>40228339</t>
  </si>
  <si>
    <t>בון תור בע"מ</t>
  </si>
  <si>
    <t>511266306</t>
  </si>
  <si>
    <t xml:space="preserve"> הסעות לעובדי/ות רשות המים מאשדוד לירושלים 1.4.202</t>
  </si>
  <si>
    <t>40188246</t>
  </si>
  <si>
    <t>הסעות מוני סיטון בע"מ</t>
  </si>
  <si>
    <t>511011140</t>
  </si>
  <si>
    <t xml:space="preserve"> הסעות קבועות לעובדי/ות רשות המים מירושלים לתקופה 1</t>
  </si>
  <si>
    <t xml:space="preserve"> שירותי יעוץ בתחומי אבטחת מידע וסייבר </t>
  </si>
  <si>
    <t>40004768</t>
  </si>
  <si>
    <t>אבנת - אבטחת נתונים בע"מ</t>
  </si>
  <si>
    <t>512121898</t>
  </si>
  <si>
    <t xml:space="preserve"> לייעוץ בתחום הבטיחות והגהות </t>
  </si>
  <si>
    <t>40018418</t>
  </si>
  <si>
    <t>אשד משאבי ניהול והנדסה בע"מ</t>
  </si>
  <si>
    <t>511932568</t>
  </si>
  <si>
    <t xml:space="preserve"> מערכת גיבויים: סטורג' אתר ראשי בלבד</t>
  </si>
  <si>
    <t xml:space="preserve"> תיקון מקרר דגימות בבית נועם שרות הידרולוגי אזור דרום</t>
  </si>
  <si>
    <t>40139347</t>
  </si>
  <si>
    <t>לבנט טכנולוגיות בע"מ</t>
  </si>
  <si>
    <t>510021884</t>
  </si>
  <si>
    <t xml:space="preserve"> שירותי יעוץ משפטי בתחום דיני התכנון והבנייה </t>
  </si>
  <si>
    <t>41378950</t>
  </si>
  <si>
    <t>זינגר דנה ושות'</t>
  </si>
  <si>
    <t>558228375</t>
  </si>
  <si>
    <t xml:space="preserve"> שירותי קוויי IPVPN - עבור רשת התקשורת הממשלתית</t>
  </si>
  <si>
    <t xml:space="preserve"> סדנת אפיה לעובדים תאריך 15.12.2020 </t>
  </si>
  <si>
    <t>42220210</t>
  </si>
  <si>
    <t>עיני אלון</t>
  </si>
  <si>
    <t>034721340</t>
  </si>
  <si>
    <t xml:space="preserve"> תחזוקה ופיתוח צערכת אינטגרציה לתחיות משקעים R/C </t>
  </si>
  <si>
    <t xml:space="preserve"> שירותי קוויי IPVPN - קו עבור ממשל זמין למשך 36 חודשים</t>
  </si>
  <si>
    <t xml:space="preserve"> תחזוקה, תלושים ודוחות למערכת שכר 2021 </t>
  </si>
  <si>
    <t>40470571</t>
  </si>
  <si>
    <t>מלם שכר בע"מ</t>
  </si>
  <si>
    <t>513027102</t>
  </si>
  <si>
    <t xml:space="preserve"> תחזוקת מתגים עבור 36 חודש תוקף בפועל: </t>
  </si>
  <si>
    <t xml:space="preserve"> שרת מעבדה </t>
  </si>
  <si>
    <t xml:space="preserve"> דמי מנוי מאגר תחזוקה במסגרת המאגר המאוחד לשנת 2021</t>
  </si>
  <si>
    <t>10000192</t>
  </si>
  <si>
    <t>מינהל הדיור הממשלתי</t>
  </si>
  <si>
    <t xml:space="preserve">  חוות דעת כלכלית בהליך בוררות מול מתקן התפלה אשקלון</t>
  </si>
  <si>
    <t>40012159</t>
  </si>
  <si>
    <t>אי.אר.סי.ג'י. - קבוצת מחקר וייעוץ כ</t>
  </si>
  <si>
    <t>513097642</t>
  </si>
  <si>
    <t xml:space="preserve"> תיקון מדפסת A3  : שעת בדיקה טכנאי </t>
  </si>
  <si>
    <t xml:space="preserve"> גיפט קארד לימי הולדת תוקף 01.01.2021 - 31.12.2021</t>
  </si>
  <si>
    <t>40304107</t>
  </si>
  <si>
    <t>תפוזנט - פתרונות לשיווק ופירסום בע"</t>
  </si>
  <si>
    <t>513915421</t>
  </si>
  <si>
    <t xml:space="preserve"> שירותי סבב דואר יומי ושליחויות </t>
  </si>
  <si>
    <t>41383729</t>
  </si>
  <si>
    <t>ישג"ב הובלות ושליחויות בע"מ</t>
  </si>
  <si>
    <t>511347197</t>
  </si>
  <si>
    <t xml:space="preserve"> מתן שירותי ייעוץ וסיוע לאגף תפעול</t>
  </si>
  <si>
    <t>40378040</t>
  </si>
  <si>
    <t>טל קונטנט - יעוץ וייזום בע"מ</t>
  </si>
  <si>
    <t>513848960</t>
  </si>
  <si>
    <t xml:space="preserve"> שירותי קוויי IPVPN -קו חדש במסגרת פרוייקט דמי מים</t>
  </si>
  <si>
    <t xml:space="preserve"> העסקת עובדים ע"י חברת המשקם </t>
  </si>
  <si>
    <t>תחזוקת מערכת ההטבה במים, פיתוחה ושירותי תמיכה</t>
  </si>
  <si>
    <t>40003666</t>
  </si>
  <si>
    <t>סיסנת - תכנה בע"מ</t>
  </si>
  <si>
    <t>512553330</t>
  </si>
  <si>
    <t xml:space="preserve">אספקת גזים למעבדה </t>
  </si>
  <si>
    <t>40139595</t>
  </si>
  <si>
    <t>מקסימה המרכז להפרדת אויר בעמ</t>
  </si>
  <si>
    <t>520034232</t>
  </si>
  <si>
    <t xml:space="preserve"> שי לאירועים מיוחדים </t>
  </si>
  <si>
    <t>40238786</t>
  </si>
  <si>
    <t>גאריביאן גרשון</t>
  </si>
  <si>
    <t>055634687</t>
  </si>
  <si>
    <t xml:space="preserve"> אספקת מכשור הדרומטרי</t>
  </si>
  <si>
    <t xml:space="preserve"> רכישת ערכות אבל </t>
  </si>
  <si>
    <t>41900210</t>
  </si>
  <si>
    <t>בורקין יפעת</t>
  </si>
  <si>
    <t>023031073</t>
  </si>
  <si>
    <t xml:space="preserve"> אספקת מכשור הדרומטרי- מכרז פומבי </t>
  </si>
  <si>
    <t>40010578</t>
  </si>
  <si>
    <t>רונלי טכנולוגיות (1988) בע"מ</t>
  </si>
  <si>
    <t>511322125</t>
  </si>
  <si>
    <t xml:space="preserve"> רכש Fire Wall DB תחזוקה עבור 36 חודש,</t>
  </si>
  <si>
    <t>40004770</t>
  </si>
  <si>
    <t>בזק בינלאומי בע"מ</t>
  </si>
  <si>
    <t>512133729</t>
  </si>
  <si>
    <t xml:space="preserve"> משתתפת בוועדת בוחנים </t>
  </si>
  <si>
    <t>41907285</t>
  </si>
  <si>
    <t>פורמן אסיה</t>
  </si>
  <si>
    <t xml:space="preserve"> נציגת ועדת בוחנים </t>
  </si>
  <si>
    <t>40369472</t>
  </si>
  <si>
    <t>מור שלומית</t>
  </si>
  <si>
    <t>070091541</t>
  </si>
  <si>
    <t xml:space="preserve"> רכישת תווי שי עבור רשות המים </t>
  </si>
  <si>
    <t>41112234</t>
  </si>
  <si>
    <t>כ.נ. מחסני השוק בע"מ</t>
  </si>
  <si>
    <t>515163657</t>
  </si>
  <si>
    <t xml:space="preserve"> שירותי תמיכה בתשתיות התקשוב </t>
  </si>
  <si>
    <t xml:space="preserve"> עריכת סקר ארצי לאיסוף ולטיפול בשפכים ולניצול קולחין</t>
  </si>
  <si>
    <t>40001034</t>
  </si>
  <si>
    <t>רשות הגנים הלאומיים ושמורות הטבע</t>
  </si>
  <si>
    <t>500500285</t>
  </si>
  <si>
    <t xml:space="preserve"> רכישת מדי מוליכות ורכיבים להפעלת דוגמים אוטומטיים</t>
  </si>
  <si>
    <t xml:space="preserve"> בקרת פרויקטים של ניטור בכנרת ובאגן ההיקוות </t>
  </si>
  <si>
    <t>40561997</t>
  </si>
  <si>
    <t>בר-יוסף יהונתן</t>
  </si>
  <si>
    <t>017170952</t>
  </si>
  <si>
    <t>150 שעות FW</t>
  </si>
  <si>
    <t xml:space="preserve"> אספקת קרטרידג'ים למיצוי בשיטת SPE למערכת הלאומית</t>
  </si>
  <si>
    <t>40295097</t>
  </si>
  <si>
    <t>פוטרמן יזום ניהול ושיווק בע"מ</t>
  </si>
  <si>
    <t>512250267</t>
  </si>
  <si>
    <t xml:space="preserve"> רכישת ולהתקנת מנדף כימי קבוע למעבדה לניטור מים </t>
  </si>
  <si>
    <t>40209121</t>
  </si>
  <si>
    <t>זאד הנדסה וסוכנויות בע"מ</t>
  </si>
  <si>
    <t>513394338</t>
  </si>
  <si>
    <t xml:space="preserve"> יעוץ לממונה על הבטחון ברשות המים</t>
  </si>
  <si>
    <t>40019591</t>
  </si>
  <si>
    <t>טנדו טכנולוגיות ומערכות בטחוניות בע</t>
  </si>
  <si>
    <t>511309809</t>
  </si>
  <si>
    <t xml:space="preserve"> רכישת ספקטרופוטומטר עבור המעבדה הלאומית לניטור מים</t>
  </si>
  <si>
    <t>40292621</t>
  </si>
  <si>
    <t>ספקטרו (ישראל) בע"מ</t>
  </si>
  <si>
    <t>512018227</t>
  </si>
  <si>
    <t xml:space="preserve"> שדרוג מחסן צח"ר ראש פינה </t>
  </si>
  <si>
    <t>40004887</t>
  </si>
  <si>
    <t>ארד - אחסון ושינוע בע"מ</t>
  </si>
  <si>
    <t>512549056</t>
  </si>
  <si>
    <t xml:space="preserve"> ניתוח דוחות ויעוץ חשבונאי ליחידת הממונה על התאגידים</t>
  </si>
  <si>
    <t>40005161</t>
  </si>
  <si>
    <t>קוסט פורר גבאי את קסירר</t>
  </si>
  <si>
    <t>540041241</t>
  </si>
  <si>
    <t>41638588</t>
  </si>
  <si>
    <t>אילון אמיר</t>
  </si>
  <si>
    <t xml:space="preserve"> הליך גישור עבור הראל וכלל- הכנסיה הרוסית  שכ"ט</t>
  </si>
  <si>
    <t>41942576</t>
  </si>
  <si>
    <t>מייל אורון</t>
  </si>
  <si>
    <t>059709907</t>
  </si>
  <si>
    <t xml:space="preserve"> מתן שירותי ייעוץ, סיוע עיבוד נתונים ותמיכה </t>
  </si>
  <si>
    <t xml:space="preserve"> קורס דיני מכרזים</t>
  </si>
  <si>
    <t xml:space="preserve"> סיוע בניהול אתר אינטרנט של רשות המים </t>
  </si>
  <si>
    <t>40371942</t>
  </si>
  <si>
    <t>פיונט טכנולוגיות בע"מ</t>
  </si>
  <si>
    <t>512841016</t>
  </si>
  <si>
    <t xml:space="preserve"> שירותי הקלטה, תמלול והגברה לישיבות מועצת הרשות</t>
  </si>
  <si>
    <t>40001318</t>
  </si>
  <si>
    <t>פרוטוקול שרותי משרד 1993 בע"מ</t>
  </si>
  <si>
    <t>511762395</t>
  </si>
  <si>
    <t xml:space="preserve"> אספקת לקט יומי של קטעי עיתונות, רדיו וטלוויזיה</t>
  </si>
  <si>
    <t>40001296</t>
  </si>
  <si>
    <t>יפעת המרכז למידע תקשורתי בע"מ</t>
  </si>
  <si>
    <t>511639460</t>
  </si>
  <si>
    <t xml:space="preserve"> רכישת חיישן מוליכות חשמלית לתחנת בית זרע </t>
  </si>
  <si>
    <t xml:space="preserve"> בדיקת תחשיבי אגרות ביוב והיטלי מים וביוב</t>
  </si>
  <si>
    <t>41387079</t>
  </si>
  <si>
    <t>אהוד חסון יעוץ כלכלי ועסקי בע"מ</t>
  </si>
  <si>
    <t>514698349</t>
  </si>
  <si>
    <t xml:space="preserve"> נושא: ייעוץ בתחום תעריפי המים והביוב </t>
  </si>
  <si>
    <t>40001636</t>
  </si>
  <si>
    <t>אברמזון יורם ושות</t>
  </si>
  <si>
    <t>557573516</t>
  </si>
  <si>
    <t xml:space="preserve"> העסקת עובד דרך המשקם </t>
  </si>
  <si>
    <t xml:space="preserve"> שי לעובד במחלה ממושכת לשנת 2021 </t>
  </si>
  <si>
    <t>41034775</t>
  </si>
  <si>
    <t>ובר פנינה</t>
  </si>
  <si>
    <t>036978179</t>
  </si>
  <si>
    <t xml:space="preserve"> הפעלת מרכז הלאומי לחיזוי שיטפונות </t>
  </si>
  <si>
    <t xml:space="preserve"> מתן שירותי אחסנה אחזקה הפעלה והחזרה לכשירות</t>
  </si>
  <si>
    <t>41532971</t>
  </si>
  <si>
    <t>הובלות שרון - י.ג. (2007) בע"מ</t>
  </si>
  <si>
    <t>513998062</t>
  </si>
  <si>
    <t xml:space="preserve"> תשלום שוטף עבור דלק (בנזין וסולר) ושירותים נלווים</t>
  </si>
  <si>
    <t>40004164</t>
  </si>
  <si>
    <t>פז חברת נפט בעמ</t>
  </si>
  <si>
    <t>510216054</t>
  </si>
  <si>
    <t xml:space="preserve"> עריכת סקר רקע וניטור ימי לתכנון מתקן התפלה</t>
  </si>
  <si>
    <t xml:space="preserve"> ניהול פרויקט שורק ב', גליל מערבי, חדרה צינור ואשד</t>
  </si>
  <si>
    <t>42131906</t>
  </si>
  <si>
    <t>או.ג'י. הנדסה ושירותים בע"מ</t>
  </si>
  <si>
    <t>513802967</t>
  </si>
  <si>
    <t xml:space="preserve"> הכנת תשתיות עבור חדר ישיבות תקופה 1.1.21-31.12.21</t>
  </si>
  <si>
    <t xml:space="preserve"> אספקת והתקנת מזגנים עבור מעבדה הלאומית לניטור המים</t>
  </si>
  <si>
    <t>40015087</t>
  </si>
  <si>
    <t>טורנדו מוצרי צריכה בע"מ</t>
  </si>
  <si>
    <t>511705477</t>
  </si>
  <si>
    <t xml:space="preserve"> המשך טיפול בפרוגרמה איחוד משרדים </t>
  </si>
  <si>
    <t xml:space="preserve"> מולטימדיה לחדר מנהל‪ ‬ </t>
  </si>
  <si>
    <t>40328129</t>
  </si>
  <si>
    <t>ד.מ. (3000) הנדסה בע"מ</t>
  </si>
  <si>
    <t>513228726</t>
  </si>
  <si>
    <t xml:space="preserve"> אחזקת תחנות הידרומטריות- אזור כנרת </t>
  </si>
  <si>
    <t>41530373</t>
  </si>
  <si>
    <t>אלון גינון ופיתוח בע"מ</t>
  </si>
  <si>
    <t>515436467</t>
  </si>
  <si>
    <t xml:space="preserve"> אחזקת תחנות הידרומטריות- אזור מרכז </t>
  </si>
  <si>
    <t>40245661</t>
  </si>
  <si>
    <t>ג. ז. ניסנית בע"מ</t>
  </si>
  <si>
    <t>512025230</t>
  </si>
  <si>
    <t xml:space="preserve"> אחזקת תחנות הידרומטריות- אזור צפון </t>
  </si>
  <si>
    <t>42086551</t>
  </si>
  <si>
    <t>אחים תיהאוי בע"מ</t>
  </si>
  <si>
    <t>512512963</t>
  </si>
  <si>
    <t xml:space="preserve"> ייעוץ והדרכה בנושא אפליקציות </t>
  </si>
  <si>
    <t>40154212</t>
  </si>
  <si>
    <t>מכון שריד - שרותי מחקר והדרכה בע"מ</t>
  </si>
  <si>
    <t>513264242</t>
  </si>
  <si>
    <t xml:space="preserve"> רכישת תרסיסי פלפל </t>
  </si>
  <si>
    <t>40010381</t>
  </si>
  <si>
    <t>להב בע"מ</t>
  </si>
  <si>
    <t>510058977</t>
  </si>
  <si>
    <t xml:space="preserve"> מתן שירות למערכות מתח נמוך, טמ"ס ושירותי מוקד וסיוע</t>
  </si>
  <si>
    <t>40009012</t>
  </si>
  <si>
    <t>כפיר בטחון ומיגון אלקטרוני בע"מ</t>
  </si>
  <si>
    <t>511693913</t>
  </si>
  <si>
    <t xml:space="preserve"> הקמת פרויקט דמי מים </t>
  </si>
  <si>
    <t>40003644</t>
  </si>
  <si>
    <t>אס. קיו. לינק בע"מ</t>
  </si>
  <si>
    <t>512042045</t>
  </si>
  <si>
    <t xml:space="preserve">שירותי ייעוץ טכנו כלכלי </t>
  </si>
  <si>
    <t>40528797</t>
  </si>
  <si>
    <t>אי.אס. ג'י ייעוץ וניהול בע"מ</t>
  </si>
  <si>
    <t>514660604</t>
  </si>
  <si>
    <t xml:space="preserve"> תכנית מסגרת לפריסה ואיחוד משטים ובחינה סטטוטורית</t>
  </si>
  <si>
    <t>שירותי יעוץ בתכנון כללי, מפורט ותהליכי למכוני טיפול בשפכים</t>
  </si>
  <si>
    <t>40511771</t>
  </si>
  <si>
    <t>מיטרא הנדסה - יעוץ מים וסביבה בע"מ</t>
  </si>
  <si>
    <t>514415769</t>
  </si>
  <si>
    <t>41483015</t>
  </si>
  <si>
    <t>ניקולאייבסקי רומן</t>
  </si>
  <si>
    <t>307365692</t>
  </si>
  <si>
    <t xml:space="preserve"> עריכת פיילוט לחיבור ספקי מים לניטור סייבר </t>
  </si>
  <si>
    <t>42229221</t>
  </si>
  <si>
    <t>סייסול נטוורקס בע"מ</t>
  </si>
  <si>
    <t>516153400</t>
  </si>
  <si>
    <t>מומחה מתודולוג סייבר</t>
  </si>
  <si>
    <t>40001205</t>
  </si>
  <si>
    <t>מטריקס אי. טי. מערכות מידע מתקדמות</t>
  </si>
  <si>
    <t>511171662</t>
  </si>
  <si>
    <t xml:space="preserve"> ביטוח נסיעות לחו"ל  בכפוף להוראת תכ"ם ה.4.1.4.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</si>
</sst>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32">
    <xf numFmtId="0" fontId="0" fillId="0" borderId="0" xfId="0"/>
    <xf numFmtId="0" fontId="3" fillId="2" borderId="1" xfId="20" applyFont="1" applyFill="1" applyBorder="1">
      <alignment/>
      <protection/>
    </xf>
    <xf numFmtId="0" fontId="3" fillId="2" borderId="1" xfId="20" applyFont="1" applyFill="1" applyBorder="1" applyAlignment="1">
      <alignment horizontal="center"/>
      <protection/>
    </xf>
    <xf numFmtId="0" fontId="4" fillId="2" borderId="1" xfId="20" applyFont="1" applyFill="1" applyBorder="1">
      <alignment/>
      <protection/>
    </xf>
    <xf numFmtId="14" fontId="3" fillId="2" borderId="1" xfId="20" applyNumberFormat="1" applyFont="1" applyFill="1" applyBorder="1">
      <alignment/>
      <protection/>
    </xf>
    <xf numFmtId="0" fontId="3" fillId="2" borderId="1" xfId="20" applyFont="1" applyFill="1" applyBorder="1" applyAlignment="1">
      <alignment horizontal="right"/>
      <protection/>
    </xf>
    <xf numFmtId="0" fontId="3" fillId="2" borderId="2" xfId="0" applyNumberFormat="1" applyFont="1" applyFill="1" applyBorder="1" applyAlignment="1" applyProtection="1">
      <alignment/>
      <protection/>
    </xf>
    <xf numFmtId="0" fontId="3" fillId="2" borderId="0" xfId="0" applyNumberFormat="1" applyFont="1" applyFill="1" applyBorder="1" applyAlignment="1" applyProtection="1">
      <alignment/>
      <protection/>
    </xf>
    <xf numFmtId="49" fontId="3" fillId="3" borderId="3" xfId="20" applyNumberFormat="1" applyFont="1" applyFill="1" applyBorder="1">
      <alignment/>
      <protection/>
    </xf>
    <xf numFmtId="2" fontId="3" fillId="3" borderId="3" xfId="20" applyNumberFormat="1" applyFont="1" applyFill="1" applyBorder="1" applyAlignment="1">
      <alignment horizontal="center"/>
      <protection/>
    </xf>
    <xf numFmtId="2" fontId="0" fillId="3" borderId="3" xfId="20" applyNumberFormat="1" applyFont="1" applyFill="1" applyBorder="1">
      <alignment/>
      <protection/>
    </xf>
    <xf numFmtId="49" fontId="4" fillId="3" borderId="1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0" fontId="3" fillId="3" borderId="1" xfId="20" applyFont="1" applyFill="1" applyBorder="1" applyAlignment="1">
      <alignment horizontal="right"/>
      <protection/>
    </xf>
    <xf numFmtId="0" fontId="3" fillId="3" borderId="1" xfId="20" applyFont="1" applyFill="1" applyBorder="1">
      <alignment/>
      <protection/>
    </xf>
    <xf numFmtId="4" fontId="3" fillId="3" borderId="1" xfId="20" applyNumberFormat="1" applyFont="1" applyFill="1" applyBorder="1" applyAlignment="1">
      <alignment horizontal="right"/>
      <protection/>
    </xf>
    <xf numFmtId="4" fontId="3" fillId="3" borderId="1" xfId="20" applyNumberFormat="1" applyFont="1" applyFill="1" applyBorder="1">
      <alignment/>
      <protection/>
    </xf>
    <xf numFmtId="49" fontId="3" fillId="3" borderId="3" xfId="20" applyNumberFormat="1" applyFont="1" applyFill="1" applyBorder="1" applyAlignment="1">
      <alignment horizontal="right"/>
      <protection/>
    </xf>
    <xf numFmtId="49" fontId="5" fillId="3" borderId="1" xfId="20" applyNumberFormat="1" applyFont="1" applyFill="1" applyBorder="1">
      <alignment/>
      <protection/>
    </xf>
    <xf numFmtId="49" fontId="5" fillId="3" borderId="1" xfId="20" applyNumberFormat="1" applyFont="1" applyFill="1" applyBorder="1" applyAlignment="1">
      <alignment horizontal="right"/>
      <protection/>
    </xf>
    <xf numFmtId="49" fontId="3" fillId="3" borderId="1" xfId="20" applyNumberFormat="1" applyFont="1" applyFill="1" applyBorder="1" applyAlignment="1">
      <alignment horizontal="right"/>
      <protection/>
    </xf>
    <xf numFmtId="2" fontId="3" fillId="3" borderId="3" xfId="20" applyNumberFormat="1" applyFont="1" applyFill="1" applyBorder="1">
      <alignment/>
      <protection/>
    </xf>
    <xf numFmtId="2" fontId="4" fillId="3" borderId="1" xfId="20" applyNumberFormat="1" applyFont="1" applyFill="1" applyBorder="1">
      <alignment/>
      <protection/>
    </xf>
    <xf numFmtId="2" fontId="3" fillId="4" borderId="1" xfId="20" applyNumberFormat="1" applyFont="1" applyFill="1" applyBorder="1">
      <alignment/>
      <protection/>
    </xf>
    <xf numFmtId="2" fontId="3" fillId="3" borderId="1" xfId="20" applyNumberFormat="1" applyFont="1" applyFill="1" applyBorder="1">
      <alignment/>
      <protection/>
    </xf>
    <xf numFmtId="2" fontId="3" fillId="3" borderId="1" xfId="20" applyNumberFormat="1" applyFont="1" applyFill="1" applyBorder="1" applyAlignment="1">
      <alignment horizontal="right"/>
      <protection/>
    </xf>
    <xf numFmtId="0" fontId="0" fillId="0" borderId="0" xfId="0" applyAlignment="1">
      <alignment horizontal="center"/>
    </xf>
    <xf numFmtId="0" fontId="0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externalLink" Target="externalLinks/externalLink1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6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dvorar10/Documentum/Checkout/&#1491;&#1493;&#1495;%20&#1495;&#1493;&#1511;%20&#1495;&#1493;&#1508;&#1513;%20&#1492;&#1502;&#1497;&#1491;&#1506;%20&#1512;&#1489;&#1506;&#1493;&#1503;%20&#1512;&#1489;&#1497;&#1506;&#1497;%202020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דוח יתרות רבעון 4.20"/>
      <sheetName val="הזמנות שריון תקציבי להסיר"/>
      <sheetName val="הזמנות משורינות"/>
      <sheetName val="תקנות"/>
      <sheetName val="דוח לפרסום 4.20"/>
      <sheetName val="גיליון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הזמנת רכש</v>
          </cell>
          <cell r="B1" t="str">
            <v>פריט התחייבות</v>
          </cell>
          <cell r="C1" t="str">
            <v>תיאור תקנה תקציבית</v>
          </cell>
        </row>
        <row r="2">
          <cell r="A2">
            <v>4501944518</v>
          </cell>
          <cell r="B2" t="str">
            <v>41-30-01-19</v>
          </cell>
          <cell r="C2" t="str">
            <v>פעולות מנהל וארגון</v>
          </cell>
        </row>
        <row r="3">
          <cell r="A3">
            <v>4501944521</v>
          </cell>
          <cell r="B3" t="str">
            <v>73-30-01-05</v>
          </cell>
          <cell r="C3" t="str">
            <v>פיתוח ותחזוקת מערכות</v>
          </cell>
        </row>
        <row r="4">
          <cell r="A4">
            <v>4501944899</v>
          </cell>
          <cell r="B4" t="str">
            <v>73-30-01-05</v>
          </cell>
          <cell r="C4" t="str">
            <v>פיתוח ותחזוקת מערכות</v>
          </cell>
        </row>
        <row r="5">
          <cell r="A5">
            <v>4501944920</v>
          </cell>
          <cell r="B5" t="str">
            <v>73-30-01-05</v>
          </cell>
          <cell r="C5" t="str">
            <v>פיתוח ותחזוקת מערכות</v>
          </cell>
        </row>
        <row r="6">
          <cell r="A6">
            <v>4501945021</v>
          </cell>
          <cell r="B6" t="str">
            <v>73-30-01-25</v>
          </cell>
          <cell r="C6" t="str">
            <v>ייעוץ ופעולות בנושא</v>
          </cell>
        </row>
        <row r="7">
          <cell r="A7">
            <v>4501946166</v>
          </cell>
          <cell r="B7" t="str">
            <v>41-30-01-10</v>
          </cell>
          <cell r="C7" t="str">
            <v>הוצאות תפעול</v>
          </cell>
        </row>
        <row r="8">
          <cell r="A8">
            <v>4501946397</v>
          </cell>
          <cell r="B8" t="str">
            <v>41-30-01-21</v>
          </cell>
          <cell r="C8" t="str">
            <v>ייעוץ בקרה וליווי</v>
          </cell>
        </row>
        <row r="9">
          <cell r="A9">
            <v>4501946631</v>
          </cell>
          <cell r="B9" t="str">
            <v>41-30-01-10</v>
          </cell>
          <cell r="C9" t="str">
            <v>הוצאות תפעול</v>
          </cell>
        </row>
        <row r="10">
          <cell r="A10">
            <v>4501947179</v>
          </cell>
          <cell r="B10" t="str">
            <v>41-30-01-19</v>
          </cell>
          <cell r="C10" t="str">
            <v>פעולות מנהל וארגון</v>
          </cell>
        </row>
        <row r="11">
          <cell r="A11">
            <v>4501947474</v>
          </cell>
          <cell r="B11" t="str">
            <v>73-30-01-03</v>
          </cell>
          <cell r="C11" t="str">
            <v>איכות מים- ניטור</v>
          </cell>
        </row>
        <row r="12">
          <cell r="A12">
            <v>4501947503</v>
          </cell>
          <cell r="B12" t="str">
            <v>73-30-01-03</v>
          </cell>
          <cell r="C12" t="str">
            <v>איכות מים- ניטור</v>
          </cell>
        </row>
        <row r="13">
          <cell r="A13">
            <v>4501947531</v>
          </cell>
          <cell r="B13" t="str">
            <v>73-30-01-05</v>
          </cell>
          <cell r="C13" t="str">
            <v>פיתוח ותחזוקת מערכות</v>
          </cell>
        </row>
        <row r="14">
          <cell r="A14">
            <v>4501947539</v>
          </cell>
          <cell r="B14" t="str">
            <v>73-30-01-03</v>
          </cell>
          <cell r="C14" t="str">
            <v>איכות מים- ניטור</v>
          </cell>
        </row>
        <row r="15">
          <cell r="A15">
            <v>4501947670</v>
          </cell>
          <cell r="B15" t="str">
            <v>41-30-01-26</v>
          </cell>
          <cell r="C15" t="str">
            <v>היערכות משק המים לשע</v>
          </cell>
        </row>
        <row r="16">
          <cell r="A16">
            <v>4501948662</v>
          </cell>
          <cell r="B16" t="str">
            <v>73-30-01-05</v>
          </cell>
          <cell r="C16" t="str">
            <v>פיתוח ותחזוקת מערכות</v>
          </cell>
        </row>
        <row r="17">
          <cell r="A17">
            <v>4501949139</v>
          </cell>
          <cell r="B17" t="str">
            <v>73-30-01-03</v>
          </cell>
          <cell r="C17" t="str">
            <v>איכות מים- ניטור</v>
          </cell>
        </row>
        <row r="18">
          <cell r="A18">
            <v>4501949895</v>
          </cell>
          <cell r="B18" t="str">
            <v>73-30-01-05</v>
          </cell>
          <cell r="C18" t="str">
            <v>פיתוח ותחזוקת מערכות</v>
          </cell>
        </row>
        <row r="19">
          <cell r="A19">
            <v>4501950523</v>
          </cell>
          <cell r="B19" t="str">
            <v>41-30-01-20</v>
          </cell>
          <cell r="C19" t="str">
            <v>הדרכה ורווחה</v>
          </cell>
        </row>
        <row r="20">
          <cell r="A20">
            <v>4501950600</v>
          </cell>
          <cell r="B20" t="str">
            <v>41-30-01-20</v>
          </cell>
          <cell r="C20" t="str">
            <v>הדרכה ורווחה</v>
          </cell>
        </row>
        <row r="21">
          <cell r="A21">
            <v>4501950708</v>
          </cell>
          <cell r="B21" t="str">
            <v>73-30-01-05</v>
          </cell>
          <cell r="C21" t="str">
            <v>פיתוח ותחזוקת מערכות</v>
          </cell>
        </row>
        <row r="22">
          <cell r="A22">
            <v>4501950991</v>
          </cell>
          <cell r="B22" t="str">
            <v>73-30-01-05</v>
          </cell>
          <cell r="C22" t="str">
            <v>פיתוח ותחזוקת מערכות</v>
          </cell>
        </row>
        <row r="23">
          <cell r="A23">
            <v>4501951005</v>
          </cell>
          <cell r="B23" t="str">
            <v>73-30-01-03</v>
          </cell>
          <cell r="C23" t="str">
            <v>איכות מים- ניטור</v>
          </cell>
        </row>
        <row r="24">
          <cell r="A24">
            <v>4501951084</v>
          </cell>
          <cell r="B24" t="str">
            <v>73-30-01-05</v>
          </cell>
          <cell r="C24" t="str">
            <v>פיתוח ותחזוקת מערכות</v>
          </cell>
        </row>
        <row r="25">
          <cell r="A25">
            <v>4501951217</v>
          </cell>
          <cell r="B25" t="str">
            <v>73-30-01-05</v>
          </cell>
          <cell r="C25" t="str">
            <v>פיתוח ותחזוקת מערכות</v>
          </cell>
        </row>
        <row r="26">
          <cell r="A26">
            <v>4501951289</v>
          </cell>
          <cell r="B26" t="str">
            <v>73-30-01-05</v>
          </cell>
          <cell r="C26" t="str">
            <v>פיתוח ותחזוקת מערכות</v>
          </cell>
        </row>
        <row r="27">
          <cell r="A27">
            <v>4501951294</v>
          </cell>
          <cell r="B27" t="str">
            <v>73-30-01-05</v>
          </cell>
          <cell r="C27" t="str">
            <v>פיתוח ותחזוקת מערכות</v>
          </cell>
        </row>
        <row r="28">
          <cell r="A28">
            <v>4501951300</v>
          </cell>
          <cell r="B28" t="str">
            <v>73-30-01-05</v>
          </cell>
          <cell r="C28" t="str">
            <v>פיתוח ותחזוקת מערכות</v>
          </cell>
        </row>
        <row r="29">
          <cell r="A29">
            <v>4501951354</v>
          </cell>
          <cell r="B29" t="str">
            <v>41-30-01-19</v>
          </cell>
          <cell r="C29" t="str">
            <v>פעולות מנהל וארגון</v>
          </cell>
        </row>
        <row r="30">
          <cell r="A30">
            <v>4501951641</v>
          </cell>
          <cell r="B30" t="str">
            <v>73-30-01-03</v>
          </cell>
          <cell r="C30" t="str">
            <v>איכות מים- ניטור</v>
          </cell>
        </row>
        <row r="31">
          <cell r="A31">
            <v>4501951817</v>
          </cell>
          <cell r="B31" t="str">
            <v>73-30-01-05</v>
          </cell>
          <cell r="C31" t="str">
            <v>פיתוח ותחזוקת מערכות</v>
          </cell>
        </row>
        <row r="32">
          <cell r="A32">
            <v>4501951981</v>
          </cell>
          <cell r="B32" t="str">
            <v>73-30-01-05</v>
          </cell>
          <cell r="C32" t="str">
            <v>פיתוח ותחזוקת מערכות</v>
          </cell>
        </row>
        <row r="33">
          <cell r="A33">
            <v>4501952020</v>
          </cell>
          <cell r="B33" t="str">
            <v>73-30-01-05</v>
          </cell>
          <cell r="C33" t="str">
            <v>פיתוח ותחזוקת מערכות</v>
          </cell>
        </row>
        <row r="34">
          <cell r="A34">
            <v>4501952046</v>
          </cell>
          <cell r="B34" t="str">
            <v>73-30-01-05</v>
          </cell>
          <cell r="C34" t="str">
            <v>פיתוח ותחזוקת מערכות</v>
          </cell>
        </row>
        <row r="35">
          <cell r="A35">
            <v>4501952203</v>
          </cell>
          <cell r="B35" t="str">
            <v>41-30-01-19</v>
          </cell>
          <cell r="C35" t="str">
            <v>פעולות מנהל וארגון</v>
          </cell>
        </row>
        <row r="36">
          <cell r="A36">
            <v>4501952802</v>
          </cell>
          <cell r="B36" t="str">
            <v>41-30-01-21</v>
          </cell>
          <cell r="C36" t="str">
            <v>ייעוץ בקרה וליווי</v>
          </cell>
        </row>
        <row r="37">
          <cell r="A37">
            <v>4501954356</v>
          </cell>
          <cell r="B37" t="str">
            <v>41-30-01-20</v>
          </cell>
          <cell r="C37" t="str">
            <v>הדרכה ורווחה</v>
          </cell>
        </row>
        <row r="38">
          <cell r="A38">
            <v>4501954887</v>
          </cell>
          <cell r="B38" t="str">
            <v>73-30-01-05</v>
          </cell>
          <cell r="C38" t="str">
            <v>פיתוח ותחזוקת מערכות</v>
          </cell>
        </row>
        <row r="39">
          <cell r="A39">
            <v>4501955680</v>
          </cell>
          <cell r="B39" t="str">
            <v>41-30-01-20</v>
          </cell>
          <cell r="C39" t="str">
            <v>הדרכה ורווחה</v>
          </cell>
        </row>
        <row r="40">
          <cell r="A40">
            <v>4501955693</v>
          </cell>
          <cell r="B40" t="str">
            <v>41-30-01-20</v>
          </cell>
          <cell r="C40" t="str">
            <v>הדרכה ורווחה</v>
          </cell>
        </row>
        <row r="41">
          <cell r="A41">
            <v>4501955998</v>
          </cell>
          <cell r="B41" t="str">
            <v>41-30-01-19</v>
          </cell>
          <cell r="C41" t="str">
            <v>פעולות מנהל וארגון</v>
          </cell>
        </row>
        <row r="42">
          <cell r="A42">
            <v>4501955999</v>
          </cell>
          <cell r="B42" t="str">
            <v>41-30-01-20</v>
          </cell>
          <cell r="C42" t="str">
            <v>הדרכה ורווחה</v>
          </cell>
        </row>
        <row r="43">
          <cell r="A43">
            <v>4501956065</v>
          </cell>
          <cell r="B43" t="str">
            <v>41-30-01-19</v>
          </cell>
          <cell r="C43" t="str">
            <v>פעולות מנהל וארגון</v>
          </cell>
        </row>
        <row r="44">
          <cell r="A44">
            <v>4501959374</v>
          </cell>
          <cell r="B44" t="str">
            <v>73-30-01-19</v>
          </cell>
          <cell r="C44" t="str">
            <v>תכנון בקרה וייעוץ</v>
          </cell>
        </row>
        <row r="45">
          <cell r="A45">
            <v>4501960383</v>
          </cell>
          <cell r="B45" t="str">
            <v>41-30-01-10</v>
          </cell>
          <cell r="C45" t="str">
            <v>הוצאות תפעול</v>
          </cell>
        </row>
        <row r="46">
          <cell r="A46">
            <v>4501960402</v>
          </cell>
          <cell r="B46" t="str">
            <v>41-30-01-10</v>
          </cell>
          <cell r="C46" t="str">
            <v>הוצאות תפעול</v>
          </cell>
        </row>
        <row r="47">
          <cell r="A47">
            <v>4501960414</v>
          </cell>
          <cell r="B47" t="str">
            <v>41-30-01-10</v>
          </cell>
          <cell r="C47" t="str">
            <v>הוצאות תפעול</v>
          </cell>
        </row>
        <row r="48">
          <cell r="A48">
            <v>4501960451</v>
          </cell>
          <cell r="B48" t="str">
            <v>41-30-01-10</v>
          </cell>
          <cell r="C48" t="str">
            <v>הוצאות תפעול</v>
          </cell>
        </row>
        <row r="49">
          <cell r="A49">
            <v>4501960454</v>
          </cell>
          <cell r="B49" t="str">
            <v>41-30-01-10</v>
          </cell>
          <cell r="C49" t="str">
            <v>הוצאות תפעול</v>
          </cell>
        </row>
        <row r="50">
          <cell r="A50">
            <v>4501960461</v>
          </cell>
          <cell r="B50" t="str">
            <v>41-30-01-10</v>
          </cell>
          <cell r="C50" t="str">
            <v>הוצאות תפעול</v>
          </cell>
        </row>
        <row r="51">
          <cell r="A51">
            <v>4501960474</v>
          </cell>
          <cell r="B51" t="str">
            <v>41-30-01-10</v>
          </cell>
          <cell r="C51" t="str">
            <v>הוצאות תפעול</v>
          </cell>
        </row>
        <row r="52">
          <cell r="A52">
            <v>4501960475</v>
          </cell>
          <cell r="B52" t="str">
            <v>41-30-01-10</v>
          </cell>
          <cell r="C52" t="str">
            <v>הוצאות תפעול</v>
          </cell>
        </row>
        <row r="53">
          <cell r="A53">
            <v>4501960481</v>
          </cell>
          <cell r="B53" t="str">
            <v>41-30-01-10</v>
          </cell>
          <cell r="C53" t="str">
            <v>הוצאות תפעול</v>
          </cell>
        </row>
        <row r="54">
          <cell r="A54">
            <v>4501960490</v>
          </cell>
          <cell r="B54" t="str">
            <v>41-30-01-10</v>
          </cell>
          <cell r="C54" t="str">
            <v>הוצאות תפעול</v>
          </cell>
        </row>
        <row r="55">
          <cell r="A55">
            <v>4501960495</v>
          </cell>
          <cell r="B55" t="str">
            <v>41-30-01-10</v>
          </cell>
          <cell r="C55" t="str">
            <v>הוצאות תפעול</v>
          </cell>
        </row>
        <row r="56">
          <cell r="A56">
            <v>4501960600</v>
          </cell>
          <cell r="B56" t="str">
            <v>41-30-01-10</v>
          </cell>
          <cell r="C56" t="str">
            <v>הוצאות תפעול</v>
          </cell>
        </row>
        <row r="57">
          <cell r="A57">
            <v>4501960604</v>
          </cell>
          <cell r="B57" t="str">
            <v>41-30-01-10</v>
          </cell>
          <cell r="C57" t="str">
            <v>הוצאות תפעול</v>
          </cell>
        </row>
        <row r="58">
          <cell r="A58">
            <v>4501960610</v>
          </cell>
          <cell r="B58" t="str">
            <v>41-30-01-10</v>
          </cell>
          <cell r="C58" t="str">
            <v>הוצאות תפעול</v>
          </cell>
        </row>
        <row r="59">
          <cell r="A59">
            <v>4501960610</v>
          </cell>
          <cell r="B59" t="str">
            <v>41-30-01-10</v>
          </cell>
          <cell r="C59" t="str">
            <v>הוצאות תפעול</v>
          </cell>
        </row>
        <row r="60">
          <cell r="A60">
            <v>4501960617</v>
          </cell>
          <cell r="B60" t="str">
            <v>41-30-01-10</v>
          </cell>
          <cell r="C60" t="str">
            <v>הוצאות תפעול</v>
          </cell>
        </row>
        <row r="61">
          <cell r="A61">
            <v>4501960617</v>
          </cell>
          <cell r="B61" t="str">
            <v>41-30-01-19</v>
          </cell>
          <cell r="C61" t="str">
            <v>פעולות מנהל וארגון</v>
          </cell>
        </row>
        <row r="62">
          <cell r="A62">
            <v>4501960617</v>
          </cell>
          <cell r="B62" t="str">
            <v>41-30-01-35</v>
          </cell>
          <cell r="C62" t="str">
            <v>מעבר רשות המים</v>
          </cell>
        </row>
        <row r="63">
          <cell r="A63">
            <v>4501960623</v>
          </cell>
          <cell r="B63" t="str">
            <v>41-30-01-10</v>
          </cell>
          <cell r="C63" t="str">
            <v>הוצאות תפעול</v>
          </cell>
        </row>
        <row r="64">
          <cell r="A64">
            <v>4501960627</v>
          </cell>
          <cell r="B64" t="str">
            <v>41-30-01-10</v>
          </cell>
          <cell r="C64" t="str">
            <v>הוצאות תפעול</v>
          </cell>
        </row>
        <row r="65">
          <cell r="A65">
            <v>4501960627</v>
          </cell>
          <cell r="B65" t="str">
            <v>41-30-01-35</v>
          </cell>
          <cell r="C65" t="str">
            <v>מעבר רשות המים</v>
          </cell>
        </row>
        <row r="66">
          <cell r="A66">
            <v>4501960704</v>
          </cell>
          <cell r="B66" t="str">
            <v>41-30-01-10</v>
          </cell>
          <cell r="C66" t="str">
            <v>הוצאות תפעול</v>
          </cell>
        </row>
        <row r="67">
          <cell r="A67">
            <v>4501960704</v>
          </cell>
          <cell r="B67" t="str">
            <v>41-30-01-35</v>
          </cell>
          <cell r="C67" t="str">
            <v>מעבר רשות המים</v>
          </cell>
        </row>
        <row r="68">
          <cell r="A68">
            <v>4501960713</v>
          </cell>
          <cell r="B68" t="str">
            <v>41-30-01-10</v>
          </cell>
          <cell r="C68" t="str">
            <v>הוצאות תפעול</v>
          </cell>
        </row>
        <row r="69">
          <cell r="A69">
            <v>4501960713</v>
          </cell>
          <cell r="B69" t="str">
            <v>41-30-01-35</v>
          </cell>
          <cell r="C69" t="str">
            <v>מעבר רשות המים</v>
          </cell>
        </row>
        <row r="70">
          <cell r="A70">
            <v>4501960714</v>
          </cell>
          <cell r="B70" t="str">
            <v>41-30-01-10</v>
          </cell>
          <cell r="C70" t="str">
            <v>הוצאות תפעול</v>
          </cell>
        </row>
        <row r="71">
          <cell r="A71">
            <v>4501960728</v>
          </cell>
          <cell r="B71" t="str">
            <v>41-30-01-10</v>
          </cell>
          <cell r="C71" t="str">
            <v>הוצאות תפעול</v>
          </cell>
        </row>
        <row r="72">
          <cell r="A72">
            <v>4501960758</v>
          </cell>
          <cell r="B72" t="str">
            <v>41-30-01-10</v>
          </cell>
          <cell r="C72" t="str">
            <v>הוצאות תפעול</v>
          </cell>
        </row>
        <row r="73">
          <cell r="A73">
            <v>4501960947</v>
          </cell>
          <cell r="B73" t="str">
            <v>41-30-01-10</v>
          </cell>
          <cell r="C73" t="str">
            <v>הוצאות תפעול</v>
          </cell>
        </row>
        <row r="74">
          <cell r="A74">
            <v>4501961205</v>
          </cell>
          <cell r="B74" t="str">
            <v>41-30-01-10</v>
          </cell>
          <cell r="C74" t="str">
            <v>הוצאות תפעול</v>
          </cell>
        </row>
        <row r="75">
          <cell r="A75">
            <v>4501961534</v>
          </cell>
          <cell r="B75" t="str">
            <v>41-30-01-20</v>
          </cell>
          <cell r="C75" t="str">
            <v>הדרכה ורווחה</v>
          </cell>
        </row>
        <row r="76">
          <cell r="A76">
            <v>4501961554</v>
          </cell>
          <cell r="B76" t="str">
            <v>41-30-01-10</v>
          </cell>
          <cell r="C76" t="str">
            <v>הוצאות תפעול</v>
          </cell>
        </row>
        <row r="77">
          <cell r="A77">
            <v>4501961570</v>
          </cell>
          <cell r="B77" t="str">
            <v>41-30-01-10</v>
          </cell>
          <cell r="C77" t="str">
            <v>הוצאות תפעול</v>
          </cell>
        </row>
        <row r="78">
          <cell r="A78">
            <v>4501961733</v>
          </cell>
          <cell r="B78" t="str">
            <v>73-30-01-25</v>
          </cell>
          <cell r="C78" t="str">
            <v>ייעוץ ופעולות בנושא</v>
          </cell>
        </row>
        <row r="79">
          <cell r="A79">
            <v>4501961746</v>
          </cell>
          <cell r="B79" t="str">
            <v>73-30-01-03</v>
          </cell>
          <cell r="C79" t="str">
            <v>איכות מים- ניטור</v>
          </cell>
        </row>
        <row r="80">
          <cell r="A80">
            <v>4501961801</v>
          </cell>
          <cell r="B80" t="str">
            <v>41-30-01-10</v>
          </cell>
          <cell r="C80" t="str">
            <v>הוצאות תפעול</v>
          </cell>
        </row>
        <row r="81">
          <cell r="A81">
            <v>4501961801</v>
          </cell>
          <cell r="B81" t="str">
            <v>41-30-01-10</v>
          </cell>
          <cell r="C81" t="str">
            <v>הוצאות תפעול</v>
          </cell>
        </row>
        <row r="82">
          <cell r="A82">
            <v>4501962128</v>
          </cell>
          <cell r="B82" t="str">
            <v>41-30-01-20</v>
          </cell>
          <cell r="C82" t="str">
            <v>הדרכה ורווחה</v>
          </cell>
        </row>
        <row r="83">
          <cell r="A83">
            <v>4501963226</v>
          </cell>
          <cell r="B83" t="str">
            <v>41-30-01-10</v>
          </cell>
          <cell r="C83" t="str">
            <v>הוצאות תפעול</v>
          </cell>
        </row>
        <row r="84">
          <cell r="A84">
            <v>4501963519</v>
          </cell>
          <cell r="B84" t="str">
            <v>41-30-01-10</v>
          </cell>
          <cell r="C84" t="str">
            <v>הוצאות תפעול</v>
          </cell>
        </row>
        <row r="85">
          <cell r="A85">
            <v>4501963898</v>
          </cell>
          <cell r="B85" t="str">
            <v>41-30-01-10</v>
          </cell>
          <cell r="C85" t="str">
            <v>הוצאות תפעול</v>
          </cell>
        </row>
        <row r="86">
          <cell r="A86">
            <v>4501963921</v>
          </cell>
          <cell r="B86" t="str">
            <v>41-30-01-10</v>
          </cell>
          <cell r="C86" t="str">
            <v>הוצאות תפעול</v>
          </cell>
        </row>
        <row r="87">
          <cell r="A87">
            <v>4501963941</v>
          </cell>
          <cell r="B87" t="str">
            <v>41-30-01-10</v>
          </cell>
          <cell r="C87" t="str">
            <v>הוצאות תפעול</v>
          </cell>
        </row>
        <row r="88">
          <cell r="A88">
            <v>4501963960</v>
          </cell>
          <cell r="B88" t="str">
            <v>41-30-01-10</v>
          </cell>
          <cell r="C88" t="str">
            <v>הוצאות תפעול</v>
          </cell>
        </row>
        <row r="89">
          <cell r="A89">
            <v>4501963998</v>
          </cell>
          <cell r="B89" t="str">
            <v>41-30-01-10</v>
          </cell>
          <cell r="C89" t="str">
            <v>הוצאות תפעול</v>
          </cell>
        </row>
        <row r="90">
          <cell r="A90">
            <v>4501964025</v>
          </cell>
          <cell r="B90" t="str">
            <v>41-30-01-10</v>
          </cell>
          <cell r="C90" t="str">
            <v>הוצאות תפעול</v>
          </cell>
        </row>
        <row r="91">
          <cell r="A91">
            <v>4501964033</v>
          </cell>
          <cell r="B91" t="str">
            <v>41-30-01-10</v>
          </cell>
          <cell r="C91" t="str">
            <v>הוצאות תפעול</v>
          </cell>
        </row>
        <row r="92">
          <cell r="A92">
            <v>4501964053</v>
          </cell>
          <cell r="B92" t="str">
            <v>41-30-01-20</v>
          </cell>
          <cell r="C92" t="str">
            <v>הדרכה ורווחה</v>
          </cell>
        </row>
        <row r="93">
          <cell r="A93">
            <v>4501964062</v>
          </cell>
          <cell r="B93" t="str">
            <v>41-30-01-20</v>
          </cell>
          <cell r="C93" t="str">
            <v>הדרכה ורווחה</v>
          </cell>
        </row>
        <row r="94">
          <cell r="A94">
            <v>4501964074</v>
          </cell>
          <cell r="B94" t="str">
            <v>41-30-01-22</v>
          </cell>
          <cell r="C94" t="str">
            <v>חסכון במים הסברה</v>
          </cell>
        </row>
        <row r="95">
          <cell r="A95">
            <v>4501964082</v>
          </cell>
          <cell r="B95" t="str">
            <v>41-30-01-20</v>
          </cell>
          <cell r="C95" t="str">
            <v>הדרכה ורווחה</v>
          </cell>
        </row>
        <row r="96">
          <cell r="A96">
            <v>4501964082</v>
          </cell>
          <cell r="B96" t="str">
            <v>41-30-01-19</v>
          </cell>
          <cell r="C96" t="str">
            <v>פעולות מנהל וארגון</v>
          </cell>
        </row>
        <row r="97">
          <cell r="A97">
            <v>4501964097</v>
          </cell>
          <cell r="B97" t="str">
            <v>41-30-01-20</v>
          </cell>
          <cell r="C97" t="str">
            <v>הדרכה ורווחה</v>
          </cell>
        </row>
        <row r="98">
          <cell r="A98">
            <v>4501964169</v>
          </cell>
          <cell r="B98" t="str">
            <v>41-30-01-10</v>
          </cell>
          <cell r="C98" t="str">
            <v>הוצאות תפעול</v>
          </cell>
        </row>
        <row r="99">
          <cell r="A99">
            <v>4501964214</v>
          </cell>
          <cell r="B99" t="str">
            <v>73-30-01-03</v>
          </cell>
          <cell r="C99" t="str">
            <v>איכות מים- ניטור</v>
          </cell>
        </row>
        <row r="100">
          <cell r="A100">
            <v>4501964238</v>
          </cell>
          <cell r="B100" t="str">
            <v>73-30-01-03</v>
          </cell>
          <cell r="C100" t="str">
            <v>איכות מים- ניטור</v>
          </cell>
        </row>
        <row r="101">
          <cell r="A101">
            <v>4501964405</v>
          </cell>
          <cell r="B101" t="str">
            <v>73-30-01-25</v>
          </cell>
          <cell r="C101" t="str">
            <v>ייעוץ ופעולות בנושא</v>
          </cell>
        </row>
        <row r="102">
          <cell r="A102">
            <v>4501965090</v>
          </cell>
          <cell r="B102" t="str">
            <v>73-30-01-03</v>
          </cell>
          <cell r="C102" t="str">
            <v>איכות מים- ניטור</v>
          </cell>
        </row>
        <row r="103">
          <cell r="A103">
            <v>4501965093</v>
          </cell>
          <cell r="B103" t="str">
            <v>73-30-01-03</v>
          </cell>
          <cell r="C103" t="str">
            <v>איכות מים- ניטור</v>
          </cell>
        </row>
        <row r="104">
          <cell r="A104">
            <v>4501965098</v>
          </cell>
          <cell r="B104" t="str">
            <v>73-30-01-19</v>
          </cell>
          <cell r="C104" t="str">
            <v>תכנון בקרה וייעוץ</v>
          </cell>
        </row>
        <row r="105">
          <cell r="A105">
            <v>4501965104</v>
          </cell>
          <cell r="B105" t="str">
            <v>73-30-01-19</v>
          </cell>
          <cell r="C105" t="str">
            <v>תכנון בקרה וייעוץ</v>
          </cell>
        </row>
        <row r="106">
          <cell r="A106">
            <v>4501965807</v>
          </cell>
          <cell r="B106" t="str">
            <v>41-30-01-10</v>
          </cell>
          <cell r="C106" t="str">
            <v>הוצאות תפעול</v>
          </cell>
        </row>
        <row r="107">
          <cell r="A107">
            <v>4501965931</v>
          </cell>
          <cell r="B107" t="str">
            <v>41-30-01-10</v>
          </cell>
          <cell r="C107" t="str">
            <v>הוצאות תפעול</v>
          </cell>
        </row>
        <row r="108">
          <cell r="A108">
            <v>4501966030</v>
          </cell>
          <cell r="B108" t="str">
            <v>73-30-01-03</v>
          </cell>
          <cell r="C108" t="str">
            <v>איכות מים- ניטור</v>
          </cell>
        </row>
        <row r="109">
          <cell r="A109">
            <v>4501966098</v>
          </cell>
          <cell r="B109" t="str">
            <v>41-30-01-10</v>
          </cell>
          <cell r="C109" t="str">
            <v>הוצאות תפעול</v>
          </cell>
        </row>
        <row r="110">
          <cell r="A110">
            <v>4501966130</v>
          </cell>
          <cell r="B110" t="str">
            <v>73-30-01-19</v>
          </cell>
          <cell r="C110" t="str">
            <v>תכנון בקרה וייעוץ</v>
          </cell>
        </row>
        <row r="111">
          <cell r="A111">
            <v>4501966355</v>
          </cell>
          <cell r="B111" t="str">
            <v>73-30-01-05</v>
          </cell>
          <cell r="C111" t="str">
            <v>פיתוח ותחזוקת מערכות</v>
          </cell>
        </row>
        <row r="112">
          <cell r="A112">
            <v>4501966917</v>
          </cell>
          <cell r="B112" t="str">
            <v>41-30-01-20</v>
          </cell>
          <cell r="C112" t="str">
            <v>הדרכה ורווחה</v>
          </cell>
        </row>
        <row r="113">
          <cell r="A113">
            <v>4501967080</v>
          </cell>
          <cell r="B113" t="str">
            <v>41-30-01-10</v>
          </cell>
          <cell r="C113" t="str">
            <v>הוצאות תפעול</v>
          </cell>
        </row>
        <row r="114">
          <cell r="A114">
            <v>4501967177</v>
          </cell>
          <cell r="B114" t="str">
            <v>41-30-01-10</v>
          </cell>
          <cell r="C114" t="str">
            <v>הוצאות תפעול</v>
          </cell>
        </row>
        <row r="115">
          <cell r="A115">
            <v>4501967189</v>
          </cell>
          <cell r="B115" t="str">
            <v>41-30-01-10</v>
          </cell>
          <cell r="C115" t="str">
            <v>הוצאות תפעול</v>
          </cell>
        </row>
        <row r="116">
          <cell r="A116">
            <v>4501967192</v>
          </cell>
          <cell r="B116" t="str">
            <v>41-30-01-10</v>
          </cell>
          <cell r="C116" t="str">
            <v>הוצאות תפעול</v>
          </cell>
        </row>
        <row r="117">
          <cell r="A117">
            <v>4501968037</v>
          </cell>
          <cell r="B117" t="str">
            <v>73-30-01-03</v>
          </cell>
          <cell r="C117" t="str">
            <v>איכות מים- ניטור</v>
          </cell>
        </row>
        <row r="118">
          <cell r="A118">
            <v>4501968451</v>
          </cell>
          <cell r="B118" t="str">
            <v>41-30-01-20</v>
          </cell>
          <cell r="C118" t="str">
            <v>הדרכה ורווחה</v>
          </cell>
        </row>
        <row r="119">
          <cell r="A119">
            <v>4501968491</v>
          </cell>
          <cell r="B119" t="str">
            <v>41-30-01-20</v>
          </cell>
          <cell r="C119" t="str">
            <v>הדרכה ורווחה</v>
          </cell>
        </row>
        <row r="120">
          <cell r="A120">
            <v>4501968502</v>
          </cell>
          <cell r="B120" t="str">
            <v>73-30-01-03</v>
          </cell>
          <cell r="C120" t="str">
            <v>איכות מים- ניטור</v>
          </cell>
        </row>
        <row r="121">
          <cell r="A121">
            <v>4501968538</v>
          </cell>
          <cell r="B121" t="str">
            <v>41-30-01-20</v>
          </cell>
          <cell r="C121" t="str">
            <v>הדרכה ורווחה</v>
          </cell>
        </row>
        <row r="122">
          <cell r="A122">
            <v>4501968553</v>
          </cell>
          <cell r="B122" t="str">
            <v>41-30-01-20</v>
          </cell>
          <cell r="C122" t="str">
            <v>הדרכה ורווחה</v>
          </cell>
        </row>
        <row r="123">
          <cell r="A123">
            <v>4501968562</v>
          </cell>
          <cell r="B123" t="str">
            <v>41-30-01-20</v>
          </cell>
          <cell r="C123" t="str">
            <v>הדרכה ורווחה</v>
          </cell>
        </row>
        <row r="124">
          <cell r="A124">
            <v>4501968566</v>
          </cell>
          <cell r="B124" t="str">
            <v>41-30-01-20</v>
          </cell>
          <cell r="C124" t="str">
            <v>הדרכה ורווחה</v>
          </cell>
        </row>
        <row r="125">
          <cell r="A125">
            <v>4501968572</v>
          </cell>
          <cell r="B125" t="str">
            <v>41-30-01-20</v>
          </cell>
          <cell r="C125" t="str">
            <v>הדרכה ורווחה</v>
          </cell>
        </row>
        <row r="126">
          <cell r="A126">
            <v>4501968647</v>
          </cell>
          <cell r="B126" t="str">
            <v>41-30-01-10</v>
          </cell>
          <cell r="C126" t="str">
            <v>הוצאות תפעול</v>
          </cell>
        </row>
        <row r="127">
          <cell r="A127">
            <v>4501968669</v>
          </cell>
          <cell r="B127" t="str">
            <v>41-30-01-20</v>
          </cell>
          <cell r="C127" t="str">
            <v>הדרכה ורווחה</v>
          </cell>
        </row>
        <row r="128">
          <cell r="A128">
            <v>4501968684</v>
          </cell>
          <cell r="B128" t="str">
            <v>73-30-01-05</v>
          </cell>
          <cell r="C128" t="str">
            <v>פיתוח ותחזוקת מערכות</v>
          </cell>
        </row>
        <row r="129">
          <cell r="A129">
            <v>4501969048</v>
          </cell>
          <cell r="B129" t="str">
            <v>41-30-01-10</v>
          </cell>
          <cell r="C129" t="str">
            <v>הוצאות תפעול</v>
          </cell>
        </row>
        <row r="130">
          <cell r="A130">
            <v>4501969083</v>
          </cell>
          <cell r="B130" t="str">
            <v>41-30-01-10</v>
          </cell>
          <cell r="C130" t="str">
            <v>הוצאות תפעול</v>
          </cell>
        </row>
        <row r="131">
          <cell r="A131">
            <v>4501969206</v>
          </cell>
          <cell r="B131" t="str">
            <v>41-30-01-10</v>
          </cell>
          <cell r="C131" t="str">
            <v>הוצאות תפעול</v>
          </cell>
        </row>
        <row r="132">
          <cell r="A132">
            <v>4501969428</v>
          </cell>
          <cell r="B132" t="str">
            <v>41-30-01-10</v>
          </cell>
          <cell r="C132" t="str">
            <v>הוצאות תפעול</v>
          </cell>
        </row>
        <row r="133">
          <cell r="A133">
            <v>4501970116</v>
          </cell>
          <cell r="B133" t="str">
            <v>41-30-01-10</v>
          </cell>
          <cell r="C133" t="str">
            <v>הוצאות תפעול</v>
          </cell>
        </row>
        <row r="134">
          <cell r="A134">
            <v>4501970448</v>
          </cell>
          <cell r="B134" t="str">
            <v>73-30-01-19</v>
          </cell>
          <cell r="C134" t="str">
            <v>תכנון בקרה וייעוץ</v>
          </cell>
        </row>
        <row r="135">
          <cell r="A135">
            <v>4501970474</v>
          </cell>
          <cell r="B135" t="str">
            <v>73-30-01-03</v>
          </cell>
          <cell r="C135" t="str">
            <v>איכות מים- ניטור</v>
          </cell>
        </row>
        <row r="136">
          <cell r="A136">
            <v>4501970546</v>
          </cell>
          <cell r="B136" t="str">
            <v>73-30-01-03</v>
          </cell>
          <cell r="C136" t="str">
            <v>איכות מים- ניטור</v>
          </cell>
        </row>
        <row r="137">
          <cell r="A137">
            <v>4501970560</v>
          </cell>
          <cell r="B137" t="str">
            <v>73-30-01-03</v>
          </cell>
          <cell r="C137" t="str">
            <v>איכות מים- ניטור</v>
          </cell>
        </row>
        <row r="138">
          <cell r="A138">
            <v>4501970583</v>
          </cell>
          <cell r="B138" t="str">
            <v>73-30-01-19</v>
          </cell>
          <cell r="C138" t="str">
            <v>תכנון בקרה וייעוץ</v>
          </cell>
        </row>
        <row r="139">
          <cell r="A139">
            <v>4501971189</v>
          </cell>
          <cell r="B139" t="str">
            <v>41-30-01-35</v>
          </cell>
          <cell r="C139" t="str">
            <v>מעבר רשות המים</v>
          </cell>
        </row>
        <row r="140">
          <cell r="A140">
            <v>4501971632</v>
          </cell>
          <cell r="B140" t="str">
            <v>41-30-01-10</v>
          </cell>
          <cell r="C140" t="str">
            <v>הוצאות תפעול</v>
          </cell>
        </row>
        <row r="141">
          <cell r="A141">
            <v>4501971635</v>
          </cell>
          <cell r="B141" t="str">
            <v>41-30-01-10</v>
          </cell>
          <cell r="C141" t="str">
            <v>הוצאות תפעול</v>
          </cell>
        </row>
        <row r="142">
          <cell r="A142">
            <v>4501972017</v>
          </cell>
          <cell r="B142" t="str">
            <v>41-30-01-10</v>
          </cell>
          <cell r="C142" t="str">
            <v>הוצאות תפעול</v>
          </cell>
        </row>
        <row r="143">
          <cell r="A143">
            <v>4501972166</v>
          </cell>
          <cell r="B143" t="str">
            <v>41-30-01-10</v>
          </cell>
          <cell r="C143" t="str">
            <v>הוצאות תפעול</v>
          </cell>
        </row>
        <row r="144">
          <cell r="A144">
            <v>4501972756</v>
          </cell>
          <cell r="B144" t="str">
            <v>41-30-01-10</v>
          </cell>
          <cell r="C144" t="str">
            <v>הוצאות תפעול</v>
          </cell>
        </row>
        <row r="145">
          <cell r="A145">
            <v>4501972774</v>
          </cell>
          <cell r="B145" t="str">
            <v>41-30-01-10</v>
          </cell>
          <cell r="C145" t="str">
            <v>הוצאות תפעול</v>
          </cell>
        </row>
        <row r="146">
          <cell r="A146">
            <v>4501973278</v>
          </cell>
          <cell r="B146" t="str">
            <v>41-30-01-35</v>
          </cell>
          <cell r="C146" t="str">
            <v>מעבר רשות המים</v>
          </cell>
        </row>
        <row r="147">
          <cell r="A147">
            <v>4501973310</v>
          </cell>
          <cell r="B147" t="str">
            <v>41-30-01-35</v>
          </cell>
          <cell r="C147" t="str">
            <v>מעבר רשות המים</v>
          </cell>
        </row>
        <row r="148">
          <cell r="A148">
            <v>4501973313</v>
          </cell>
          <cell r="B148" t="str">
            <v>41-30-01-35</v>
          </cell>
          <cell r="C148" t="str">
            <v>מעבר רשות המים</v>
          </cell>
        </row>
        <row r="149">
          <cell r="A149">
            <v>4501973315</v>
          </cell>
          <cell r="B149" t="str">
            <v>41-30-01-35</v>
          </cell>
          <cell r="C149" t="str">
            <v>מעבר רשות המים</v>
          </cell>
        </row>
        <row r="150">
          <cell r="A150">
            <v>4501973321</v>
          </cell>
          <cell r="B150" t="str">
            <v>41-30-01-35</v>
          </cell>
          <cell r="C150" t="str">
            <v>מעבר רשות המים</v>
          </cell>
        </row>
        <row r="151">
          <cell r="A151">
            <v>4501973651</v>
          </cell>
          <cell r="B151" t="str">
            <v>41-30-01-26</v>
          </cell>
          <cell r="C151" t="str">
            <v>היערכות משק המים לשע</v>
          </cell>
        </row>
        <row r="152">
          <cell r="A152">
            <v>4501974171</v>
          </cell>
          <cell r="B152" t="str">
            <v>41-30-01-19</v>
          </cell>
          <cell r="C152" t="str">
            <v>פעולות מנהל וארגון</v>
          </cell>
        </row>
        <row r="153">
          <cell r="A153">
            <v>4501974632</v>
          </cell>
          <cell r="B153" t="str">
            <v>41-30-01-35</v>
          </cell>
          <cell r="C153" t="str">
            <v>מעבר רשות המים</v>
          </cell>
        </row>
        <row r="154">
          <cell r="A154">
            <v>4501974677</v>
          </cell>
          <cell r="B154" t="str">
            <v>41-30-01-10</v>
          </cell>
          <cell r="C154" t="str">
            <v>הוצאות תפעול</v>
          </cell>
        </row>
        <row r="155">
          <cell r="A155">
            <v>4501974697</v>
          </cell>
          <cell r="B155" t="str">
            <v>41-30-01-21</v>
          </cell>
          <cell r="C155" t="str">
            <v>ייעוץ בקרה וליווי</v>
          </cell>
        </row>
        <row r="156">
          <cell r="A156">
            <v>4501974950</v>
          </cell>
          <cell r="B156" t="str">
            <v>73-30-01-05</v>
          </cell>
          <cell r="C156" t="str">
            <v>פיתוח ותחזוקת מערכות</v>
          </cell>
        </row>
        <row r="157">
          <cell r="A157">
            <v>4501974975</v>
          </cell>
          <cell r="B157" t="str">
            <v>41-30-01-20</v>
          </cell>
          <cell r="C157" t="str">
            <v>הדרכה ורווחה</v>
          </cell>
        </row>
        <row r="158">
          <cell r="A158">
            <v>4501975043</v>
          </cell>
          <cell r="B158" t="str">
            <v>73-30-01-03</v>
          </cell>
          <cell r="C158" t="str">
            <v>איכות מים- ניטור</v>
          </cell>
        </row>
        <row r="159">
          <cell r="A159">
            <v>4501975045</v>
          </cell>
          <cell r="B159" t="str">
            <v>73-30-01-05</v>
          </cell>
          <cell r="C159" t="str">
            <v>פיתוח ותחזוקת מערכות</v>
          </cell>
        </row>
        <row r="160">
          <cell r="A160">
            <v>4501975098</v>
          </cell>
          <cell r="B160" t="str">
            <v>41-30-01-10</v>
          </cell>
          <cell r="C160" t="str">
            <v>הוצאות תפעול</v>
          </cell>
        </row>
        <row r="161">
          <cell r="A161">
            <v>4501975114</v>
          </cell>
          <cell r="B161" t="str">
            <v>73-30-01-05</v>
          </cell>
          <cell r="C161" t="str">
            <v>פיתוח ותחזוקת מערכות</v>
          </cell>
        </row>
        <row r="162">
          <cell r="A162">
            <v>4501975114</v>
          </cell>
          <cell r="B162" t="str">
            <v>41-30-01-35</v>
          </cell>
          <cell r="C162" t="str">
            <v>מעבר רשות המים</v>
          </cell>
        </row>
        <row r="163">
          <cell r="A163">
            <v>4501975141</v>
          </cell>
          <cell r="B163" t="str">
            <v>41-30-01-35</v>
          </cell>
          <cell r="C163" t="str">
            <v>מעבר רשות המים</v>
          </cell>
        </row>
        <row r="164">
          <cell r="A164">
            <v>4501975576</v>
          </cell>
          <cell r="B164" t="str">
            <v>41-30-01-11</v>
          </cell>
          <cell r="C164" t="str">
            <v>דמי שימוש ממשלתיים</v>
          </cell>
        </row>
        <row r="165">
          <cell r="A165">
            <v>4501975625</v>
          </cell>
          <cell r="B165" t="str">
            <v>73-30-01-25</v>
          </cell>
          <cell r="C165" t="str">
            <v>ייעוץ ופעולות בנושא</v>
          </cell>
        </row>
        <row r="166">
          <cell r="A166">
            <v>4501975733</v>
          </cell>
          <cell r="B166" t="str">
            <v/>
          </cell>
          <cell r="C166" t="str">
            <v>ייעוץ ופעולות בנושא</v>
          </cell>
        </row>
        <row r="167">
          <cell r="A167">
            <v>4501975733</v>
          </cell>
          <cell r="B167" t="str">
            <v>73-30-01-05</v>
          </cell>
          <cell r="C167" t="str">
            <v>פיתוח ותחזוקת מערכות</v>
          </cell>
        </row>
        <row r="168">
          <cell r="A168">
            <v>4501975757</v>
          </cell>
          <cell r="B168" t="str">
            <v>73-30-01-05</v>
          </cell>
          <cell r="C168" t="str">
            <v>פיתוח ותחזוקת מערכות</v>
          </cell>
        </row>
        <row r="169">
          <cell r="A169">
            <v>4501975948</v>
          </cell>
          <cell r="B169" t="str">
            <v>41-30-01-20</v>
          </cell>
          <cell r="C169" t="str">
            <v>הדרכה ורווחה</v>
          </cell>
        </row>
        <row r="170">
          <cell r="A170">
            <v>4501975953</v>
          </cell>
          <cell r="B170" t="str">
            <v>41-30-01-10</v>
          </cell>
          <cell r="C170" t="str">
            <v>הוצאות תפעול</v>
          </cell>
        </row>
        <row r="171">
          <cell r="A171">
            <v>4501976586</v>
          </cell>
          <cell r="B171" t="str">
            <v>73-30-01-19</v>
          </cell>
          <cell r="C171" t="str">
            <v>תכנון בקרה וייעוץ</v>
          </cell>
        </row>
        <row r="172">
          <cell r="A172">
            <v>4501976934</v>
          </cell>
          <cell r="B172" t="str">
            <v>73-30-01-05</v>
          </cell>
          <cell r="C172" t="str">
            <v>פיתוח ותחזוקת מערכות</v>
          </cell>
        </row>
        <row r="173">
          <cell r="A173">
            <v>4501977010</v>
          </cell>
          <cell r="B173" t="str">
            <v>41-30-01-10</v>
          </cell>
          <cell r="C173" t="str">
            <v>הוצאות תפעול</v>
          </cell>
        </row>
        <row r="174">
          <cell r="A174">
            <v>4501977434</v>
          </cell>
          <cell r="B174" t="str">
            <v>73-30-01-23</v>
          </cell>
          <cell r="C174" t="str">
            <v>הנחה בתעריפי מים</v>
          </cell>
        </row>
        <row r="175">
          <cell r="A175">
            <v>4501977471</v>
          </cell>
          <cell r="B175" t="str">
            <v>73-30-01-03</v>
          </cell>
          <cell r="C175" t="str">
            <v>איכות מים- ניטור</v>
          </cell>
        </row>
        <row r="176">
          <cell r="A176">
            <v>4501977720</v>
          </cell>
          <cell r="B176" t="str">
            <v>41-30-01-20</v>
          </cell>
          <cell r="C176" t="str">
            <v>הדרכה ורווחה</v>
          </cell>
        </row>
        <row r="177">
          <cell r="A177">
            <v>4501977727</v>
          </cell>
          <cell r="B177" t="str">
            <v>73-30-01-03</v>
          </cell>
          <cell r="C177" t="str">
            <v>איכות מים- ניטור</v>
          </cell>
        </row>
        <row r="178">
          <cell r="A178">
            <v>4501977730</v>
          </cell>
          <cell r="B178" t="str">
            <v>41-30-01-20</v>
          </cell>
          <cell r="C178" t="str">
            <v>הדרכה ורווחה</v>
          </cell>
        </row>
        <row r="179">
          <cell r="A179">
            <v>4501977739</v>
          </cell>
          <cell r="B179" t="str">
            <v>73-30-01-03</v>
          </cell>
          <cell r="C179" t="str">
            <v>איכות מים- ניטור</v>
          </cell>
        </row>
        <row r="180">
          <cell r="A180">
            <v>4501977775</v>
          </cell>
          <cell r="B180" t="str">
            <v>73-30-01-03</v>
          </cell>
          <cell r="C180" t="str">
            <v>איכות מים- ניטור</v>
          </cell>
        </row>
        <row r="181">
          <cell r="A181">
            <v>4501977801</v>
          </cell>
          <cell r="B181" t="str">
            <v>73-30-01-05</v>
          </cell>
          <cell r="C181" t="str">
            <v>פיתוח ותחזוקת מערכות</v>
          </cell>
        </row>
        <row r="182">
          <cell r="A182">
            <v>4501977816</v>
          </cell>
          <cell r="B182" t="str">
            <v>41-30-01-20</v>
          </cell>
          <cell r="C182" t="str">
            <v>הדרכה ורווחה</v>
          </cell>
        </row>
        <row r="183">
          <cell r="A183">
            <v>4501977827</v>
          </cell>
          <cell r="B183" t="str">
            <v>41-30-01-20</v>
          </cell>
          <cell r="C183" t="str">
            <v>הדרכה ורווחה</v>
          </cell>
        </row>
        <row r="184">
          <cell r="A184">
            <v>4501977984</v>
          </cell>
          <cell r="B184" t="str">
            <v>41-30-01-20</v>
          </cell>
          <cell r="C184" t="str">
            <v>הדרכה ורווחה</v>
          </cell>
        </row>
        <row r="185">
          <cell r="A185">
            <v>4501978005</v>
          </cell>
          <cell r="B185" t="str">
            <v>73-30-01-05</v>
          </cell>
          <cell r="C185" t="str">
            <v>פיתוח ותחזוקת מערכות</v>
          </cell>
        </row>
        <row r="186">
          <cell r="A186">
            <v>4501978298</v>
          </cell>
          <cell r="B186" t="str">
            <v>73-30-01-03</v>
          </cell>
          <cell r="C186" t="str">
            <v>איכות מים- ניטור</v>
          </cell>
        </row>
        <row r="187">
          <cell r="A187">
            <v>4501978345</v>
          </cell>
          <cell r="B187" t="str">
            <v>73-30-01-25</v>
          </cell>
          <cell r="C187" t="str">
            <v>ייעוץ ופעולות בנושא</v>
          </cell>
        </row>
        <row r="188">
          <cell r="A188">
            <v>4501978367</v>
          </cell>
          <cell r="B188" t="str">
            <v>73-30-01-03</v>
          </cell>
          <cell r="C188" t="str">
            <v>איכות מים- ניטור</v>
          </cell>
        </row>
        <row r="189">
          <cell r="A189">
            <v>4501978464</v>
          </cell>
          <cell r="B189" t="str">
            <v>73-30-01-05</v>
          </cell>
          <cell r="C189" t="str">
            <v>פיתוח ותחזוקת מערכות</v>
          </cell>
        </row>
        <row r="190">
          <cell r="A190">
            <v>4501978464</v>
          </cell>
          <cell r="B190" t="str">
            <v>41-30-01-35</v>
          </cell>
          <cell r="C190" t="str">
            <v>מעבר רשות המים</v>
          </cell>
        </row>
        <row r="191">
          <cell r="A191">
            <v>4501978528</v>
          </cell>
          <cell r="B191" t="str">
            <v>73-30-01-03</v>
          </cell>
          <cell r="C191" t="str">
            <v>איכות מים- ניטור</v>
          </cell>
        </row>
        <row r="192">
          <cell r="A192">
            <v>4501978651</v>
          </cell>
          <cell r="B192" t="str">
            <v>73-30-01-03</v>
          </cell>
          <cell r="C192" t="str">
            <v>איכות מים- ניטור</v>
          </cell>
        </row>
        <row r="193">
          <cell r="A193">
            <v>4501979669</v>
          </cell>
          <cell r="B193" t="str">
            <v>41-30-01-26</v>
          </cell>
          <cell r="C193" t="str">
            <v>היערכות משק המים לשע</v>
          </cell>
        </row>
        <row r="194">
          <cell r="A194">
            <v>4501979706</v>
          </cell>
          <cell r="B194" t="str">
            <v>73-30-01-03</v>
          </cell>
          <cell r="C194" t="str">
            <v>איכות מים- ניטור</v>
          </cell>
        </row>
        <row r="195">
          <cell r="A195">
            <v>4501979819</v>
          </cell>
          <cell r="B195" t="str">
            <v>41-30-01-19</v>
          </cell>
          <cell r="C195" t="str">
            <v>פעולות מנהל וארגון</v>
          </cell>
        </row>
        <row r="196">
          <cell r="A196">
            <v>4501980172</v>
          </cell>
          <cell r="B196" t="str">
            <v>41-30-01-21</v>
          </cell>
          <cell r="C196" t="str">
            <v>ייעוץ בקרה וליווי</v>
          </cell>
        </row>
        <row r="197">
          <cell r="A197">
            <v>4501980199</v>
          </cell>
          <cell r="B197" t="str">
            <v>41-30-01-20</v>
          </cell>
          <cell r="C197" t="str">
            <v>הדרכה ורווחה</v>
          </cell>
        </row>
        <row r="198">
          <cell r="A198">
            <v>4501980338</v>
          </cell>
          <cell r="B198" t="str">
            <v>41-30-01-21</v>
          </cell>
          <cell r="C198" t="str">
            <v>ייעוץ בקרה וליווי</v>
          </cell>
        </row>
        <row r="199">
          <cell r="A199">
            <v>4501980494</v>
          </cell>
          <cell r="B199" t="str">
            <v>41-30-01-21</v>
          </cell>
          <cell r="C199" t="str">
            <v>ייעוץ בקרה וליווי</v>
          </cell>
        </row>
        <row r="200">
          <cell r="A200">
            <v>4501980548</v>
          </cell>
          <cell r="B200" t="str">
            <v>41-30-01-20</v>
          </cell>
          <cell r="C200" t="str">
            <v>הדרכה ורווחה</v>
          </cell>
        </row>
        <row r="201">
          <cell r="A201">
            <v>4501980551</v>
          </cell>
          <cell r="B201" t="str">
            <v>41-30-01-19</v>
          </cell>
          <cell r="C201" t="str">
            <v>פעולות מנהל וארגון</v>
          </cell>
        </row>
        <row r="202">
          <cell r="A202">
            <v>4501980758</v>
          </cell>
          <cell r="B202" t="str">
            <v>41-30-01-22</v>
          </cell>
          <cell r="C202" t="str">
            <v>חסכון במים הסברה</v>
          </cell>
        </row>
        <row r="203">
          <cell r="A203">
            <v>4501980825</v>
          </cell>
          <cell r="B203" t="str">
            <v>41-30-01-22</v>
          </cell>
          <cell r="C203" t="str">
            <v>חסכון במים הסברה</v>
          </cell>
        </row>
        <row r="204">
          <cell r="A204">
            <v>4501980923</v>
          </cell>
          <cell r="B204" t="str">
            <v>41-30-01-22</v>
          </cell>
          <cell r="C204" t="str">
            <v>חסכון במים הסברה</v>
          </cell>
        </row>
        <row r="205">
          <cell r="A205">
            <v>4501981016</v>
          </cell>
          <cell r="B205" t="str">
            <v>73-30-01-03</v>
          </cell>
          <cell r="C205" t="str">
            <v>איכות מים- ניטור</v>
          </cell>
        </row>
        <row r="206">
          <cell r="A206">
            <v>4501981053</v>
          </cell>
          <cell r="B206" t="str">
            <v>41-30-01-21</v>
          </cell>
          <cell r="C206" t="str">
            <v>ייעוץ בקרה וליווי</v>
          </cell>
        </row>
        <row r="207">
          <cell r="A207">
            <v>4501981057</v>
          </cell>
          <cell r="B207" t="str">
            <v>41-30-01-21</v>
          </cell>
          <cell r="C207" t="str">
            <v>ייעוץ בקרה וליווי</v>
          </cell>
        </row>
        <row r="208">
          <cell r="A208">
            <v>4501981062</v>
          </cell>
          <cell r="B208" t="str">
            <v>41-30-01-19</v>
          </cell>
          <cell r="C208" t="str">
            <v>פעולות מנהל וארגון</v>
          </cell>
        </row>
        <row r="209">
          <cell r="A209">
            <v>4501981066</v>
          </cell>
          <cell r="B209" t="str">
            <v>41-30-01-19</v>
          </cell>
          <cell r="C209" t="str">
            <v>פעולות מנהל וארגון</v>
          </cell>
        </row>
        <row r="210">
          <cell r="A210">
            <v>4501981247</v>
          </cell>
          <cell r="B210" t="str">
            <v>73-30-01-03</v>
          </cell>
          <cell r="C210" t="str">
            <v>איכות מים- ניטור</v>
          </cell>
        </row>
        <row r="211">
          <cell r="A211">
            <v>4501981509</v>
          </cell>
          <cell r="B211" t="str">
            <v>73-30-01-13</v>
          </cell>
          <cell r="C211" t="str">
            <v>אספקת מים בחירום</v>
          </cell>
        </row>
        <row r="212">
          <cell r="A212">
            <v>4501981575</v>
          </cell>
          <cell r="B212" t="str">
            <v>41-30-01-35</v>
          </cell>
          <cell r="C212" t="str">
            <v>מעבר רשות המים</v>
          </cell>
        </row>
        <row r="213">
          <cell r="A213">
            <v>4501981723</v>
          </cell>
          <cell r="B213" t="str">
            <v>73-30-01-25</v>
          </cell>
          <cell r="C213" t="str">
            <v>ייעוץ ופעולות בנושא</v>
          </cell>
        </row>
        <row r="214">
          <cell r="A214">
            <v>4501981734</v>
          </cell>
          <cell r="B214" t="str">
            <v>73-30-01-25</v>
          </cell>
          <cell r="C214" t="str">
            <v>ייעוץ ופעולות בנושא</v>
          </cell>
        </row>
        <row r="215">
          <cell r="A215">
            <v>4501981789</v>
          </cell>
          <cell r="B215" t="str">
            <v>41-30-01-20</v>
          </cell>
          <cell r="C215" t="str">
            <v>הדרכה ורווחה</v>
          </cell>
        </row>
        <row r="216">
          <cell r="A216">
            <v>4501981929</v>
          </cell>
          <cell r="B216" t="str">
            <v>41-30-01-35</v>
          </cell>
          <cell r="C216" t="str">
            <v>מעבר רשות המים</v>
          </cell>
        </row>
        <row r="217">
          <cell r="A217">
            <v>4501981981</v>
          </cell>
          <cell r="B217" t="str">
            <v>73-30-01-03</v>
          </cell>
          <cell r="C217" t="str">
            <v>איכות מים- ניטור</v>
          </cell>
        </row>
        <row r="218">
          <cell r="A218">
            <v>4501981992</v>
          </cell>
          <cell r="B218" t="str">
            <v>41-30-01-11</v>
          </cell>
          <cell r="C218" t="str">
            <v>דמי שימוש ממשלתיים</v>
          </cell>
        </row>
        <row r="219">
          <cell r="A219">
            <v>4501982006</v>
          </cell>
          <cell r="B219" t="str">
            <v>41-30-01-35</v>
          </cell>
          <cell r="C219" t="str">
            <v>מעבר רשות המים</v>
          </cell>
        </row>
        <row r="220">
          <cell r="A220">
            <v>4501982082</v>
          </cell>
          <cell r="B220" t="str">
            <v>73-30-01-03</v>
          </cell>
          <cell r="C220" t="str">
            <v>איכות מים- ניטור</v>
          </cell>
        </row>
        <row r="221">
          <cell r="A221">
            <v>4501982519</v>
          </cell>
          <cell r="B221" t="str">
            <v>73-30-01-03</v>
          </cell>
          <cell r="C221" t="str">
            <v>איכות מים- ניטור</v>
          </cell>
        </row>
        <row r="222">
          <cell r="A222">
            <v>4501982593</v>
          </cell>
          <cell r="B222" t="str">
            <v>73-30-01-03</v>
          </cell>
          <cell r="C222" t="str">
            <v>איכות מים- ניטור</v>
          </cell>
        </row>
        <row r="223">
          <cell r="A223">
            <v>4501982626</v>
          </cell>
          <cell r="B223" t="str">
            <v>73-30-01-03</v>
          </cell>
          <cell r="C223" t="str">
            <v>איכות מים- ניטור</v>
          </cell>
        </row>
        <row r="224">
          <cell r="A224">
            <v>4501982662</v>
          </cell>
          <cell r="B224" t="str">
            <v>41-30-01-20</v>
          </cell>
          <cell r="C224" t="str">
            <v>הדרכה ורווחה</v>
          </cell>
        </row>
        <row r="225">
          <cell r="A225">
            <v>4501982682</v>
          </cell>
          <cell r="B225" t="str">
            <v>73-30-01-13</v>
          </cell>
          <cell r="C225" t="str">
            <v>אספקת מים בחירום</v>
          </cell>
        </row>
        <row r="226">
          <cell r="A226">
            <v>4501982803</v>
          </cell>
          <cell r="B226" t="str">
            <v>73-30-01-05</v>
          </cell>
          <cell r="C226" t="str">
            <v>פיתוח ותחזוקת מערכות</v>
          </cell>
        </row>
        <row r="227">
          <cell r="A227">
            <v>4501983284</v>
          </cell>
          <cell r="B227" t="str">
            <v>41-30-01-21</v>
          </cell>
          <cell r="C227" t="str">
            <v>ייעוץ בקרה וליווי</v>
          </cell>
        </row>
        <row r="228">
          <cell r="A228">
            <v>4501983357</v>
          </cell>
          <cell r="B228" t="str">
            <v>73-30-01-19</v>
          </cell>
          <cell r="C228" t="str">
            <v>תכנון בקרה וייעוץ</v>
          </cell>
        </row>
        <row r="229">
          <cell r="A229">
            <v>4501983382</v>
          </cell>
          <cell r="B229" t="str">
            <v>73-30-01-19</v>
          </cell>
          <cell r="C229" t="str">
            <v>תכנון בקרה וייעוץ</v>
          </cell>
        </row>
        <row r="230">
          <cell r="A230">
            <v>4501983388</v>
          </cell>
          <cell r="B230" t="str">
            <v>73-30-01-19</v>
          </cell>
          <cell r="C230" t="str">
            <v>תכנון בקרה וייעוץ</v>
          </cell>
        </row>
        <row r="231">
          <cell r="A231">
            <v>4501983395</v>
          </cell>
          <cell r="B231" t="str">
            <v>73-30-01-13</v>
          </cell>
          <cell r="C231" t="str">
            <v>אספקת מים בחירום</v>
          </cell>
        </row>
        <row r="232">
          <cell r="A232">
            <v>4501983779</v>
          </cell>
          <cell r="B232" t="str">
            <v>73-30-01-13</v>
          </cell>
          <cell r="C232" t="str">
            <v>אספקת מים בחירום</v>
          </cell>
        </row>
        <row r="233">
          <cell r="A233" t="str">
            <v/>
          </cell>
          <cell r="B233" t="str">
            <v/>
          </cell>
          <cell r="C233" t="str">
            <v/>
          </cell>
        </row>
      </sheetData>
      <sheetData sheetId="4" refreshError="1"/>
      <sheetData sheetId="5">
        <row r="1">
          <cell r="A1" t="str">
            <v>הזמנת רכש</v>
          </cell>
          <cell r="B1" t="str">
            <v>מטרת התקשרות</v>
          </cell>
          <cell r="C1" t="str">
            <v>אופן רכישה מקור</v>
          </cell>
          <cell r="D1" t="str">
            <v>סיבת פטור</v>
          </cell>
        </row>
        <row r="2">
          <cell r="A2">
            <v>4501976586</v>
          </cell>
          <cell r="B2" t="str">
            <v>מתן שירותי ייעוץ וסיוע לאגף תפעןל ברשות המים</v>
          </cell>
          <cell r="C2">
            <v>8</v>
          </cell>
          <cell r="D2" t="str">
            <v/>
          </cell>
        </row>
        <row r="3">
          <cell r="A3">
            <v>4501981723</v>
          </cell>
          <cell r="B3" t="str">
            <v>עריכות סקר רקע וניטור ימי לתכנון מתקן התפלה עמק חפר</v>
          </cell>
          <cell r="C3">
            <v>23</v>
          </cell>
          <cell r="D3">
            <v>7</v>
          </cell>
        </row>
        <row r="4">
          <cell r="A4">
            <v>4501983357</v>
          </cell>
          <cell r="B4" t="str">
            <v>תוכנית מסגרת לפריסה ואיחוד משטים ובחינה סטטוטורית</v>
          </cell>
          <cell r="C4">
            <v>8</v>
          </cell>
          <cell r="D4" t="str">
            <v/>
          </cell>
        </row>
        <row r="5">
          <cell r="A5">
            <v>4501980172</v>
          </cell>
          <cell r="B5" t="str">
            <v>לניתוח דוחות ויעוץ חשבונאי ליחידת הממונה על התאגידים</v>
          </cell>
          <cell r="C5">
            <v>84</v>
          </cell>
          <cell r="D5" t="str">
            <v/>
          </cell>
        </row>
        <row r="6">
          <cell r="A6">
            <v>4501981992</v>
          </cell>
          <cell r="B6" t="str">
            <v>פרגורמה</v>
          </cell>
          <cell r="C6">
            <v>85</v>
          </cell>
          <cell r="D6" t="str">
            <v/>
          </cell>
        </row>
        <row r="7">
          <cell r="A7">
            <v>4501959374</v>
          </cell>
          <cell r="B7" t="str">
            <v>לביצוע בקרה טכנו - כלכלית על השקעות והוצאות בגין טיפול בשפכים בשטחי הרש"פ</v>
          </cell>
          <cell r="C7">
            <v>8</v>
          </cell>
          <cell r="D7" t="str">
            <v/>
          </cell>
        </row>
        <row r="8">
          <cell r="A8">
            <v>4501965098</v>
          </cell>
          <cell r="B8" t="str">
            <v>לייעוץ, ליווי, מעקב ובקרה הנדסית וכספית עך ביצוע פרויקטים במשק המים והביוב</v>
          </cell>
          <cell r="C8">
            <v>8</v>
          </cell>
          <cell r="D8" t="str">
            <v/>
          </cell>
        </row>
        <row r="9">
          <cell r="A9">
            <v>4501965104</v>
          </cell>
          <cell r="B9" t="str">
            <v>לייעוץ, ליווי, מעקב ובקרה הנדסית וכספית עך ביצוע פרויקטים במשק המים והביוב</v>
          </cell>
          <cell r="C9">
            <v>8</v>
          </cell>
          <cell r="D9" t="str">
            <v/>
          </cell>
        </row>
        <row r="10">
          <cell r="A10">
            <v>4501970583</v>
          </cell>
          <cell r="B10" t="str">
            <v>ייעוץ, ליווי, מעקב ובקרה הנדסית על ביצוע פרויקטים במשק המים והביוב</v>
          </cell>
          <cell r="C10">
            <v>8</v>
          </cell>
          <cell r="D10" t="str">
            <v/>
          </cell>
        </row>
        <row r="11">
          <cell r="A11">
            <v>4501983388</v>
          </cell>
          <cell r="B11" t="str">
            <v>למתן שירותי יעוץ בתכנון כללי, מפורט ותהליכי למכוני טיפול בשפכים</v>
          </cell>
          <cell r="C11">
            <v>8</v>
          </cell>
          <cell r="D11" t="str">
            <v/>
          </cell>
        </row>
        <row r="12">
          <cell r="A12">
            <v>4501970560</v>
          </cell>
          <cell r="B12" t="str">
            <v>הרחבת מודל תלת מימדי בכנרת למודל גיאוביוכימי</v>
          </cell>
          <cell r="C12">
            <v>23</v>
          </cell>
          <cell r="D12">
            <v>1</v>
          </cell>
        </row>
        <row r="13">
          <cell r="A13">
            <v>4501978367</v>
          </cell>
          <cell r="B13" t="str">
            <v>בקרת פרויקטים של ניטור בכנרת ובאגן ההיקוות</v>
          </cell>
          <cell r="C13">
            <v>8</v>
          </cell>
          <cell r="D13" t="str">
            <v/>
          </cell>
        </row>
        <row r="14">
          <cell r="A14">
            <v>4501981016</v>
          </cell>
          <cell r="B14" t="str">
            <v>חיישן מוליכות חשמלית לתחנת בית זרע</v>
          </cell>
          <cell r="C14">
            <v>23</v>
          </cell>
          <cell r="D14">
            <v>57</v>
          </cell>
        </row>
        <row r="15">
          <cell r="A15">
            <v>4501944518</v>
          </cell>
          <cell r="B15" t="str">
            <v>ועדה רפואית - שושנה תנעמי</v>
          </cell>
          <cell r="C15">
            <v>85</v>
          </cell>
          <cell r="D15" t="str">
            <v/>
          </cell>
        </row>
        <row r="16">
          <cell r="A16">
            <v>4501946166</v>
          </cell>
          <cell r="B16" t="str">
            <v>צשלום ועדת ערר -שוש תנעמי</v>
          </cell>
          <cell r="C16">
            <v>85</v>
          </cell>
          <cell r="D16" t="str">
            <v/>
          </cell>
        </row>
        <row r="17">
          <cell r="A17">
            <v>4501946631</v>
          </cell>
          <cell r="B17" t="str">
            <v>ועדה רפואית - אירנה גריצקביץ</v>
          </cell>
          <cell r="C17">
            <v>85</v>
          </cell>
          <cell r="D17" t="str">
            <v/>
          </cell>
        </row>
        <row r="18">
          <cell r="A18">
            <v>4501950523</v>
          </cell>
          <cell r="B18" t="str">
            <v>סיור מקוון במוזיאון הישראלי במרכז יצחק רבין</v>
          </cell>
          <cell r="C18">
            <v>23</v>
          </cell>
          <cell r="D18">
            <v>57</v>
          </cell>
        </row>
        <row r="19">
          <cell r="A19">
            <v>4501950600</v>
          </cell>
          <cell r="B19" t="str">
            <v>קורס הכנה לפרישה</v>
          </cell>
          <cell r="C19">
            <v>85</v>
          </cell>
          <cell r="D19" t="str">
            <v/>
          </cell>
        </row>
        <row r="20">
          <cell r="A20">
            <v>4501954356</v>
          </cell>
          <cell r="B20" t="str">
            <v>משתתף בוועדת בוחנים - מר מילשטיין יולי</v>
          </cell>
          <cell r="C20">
            <v>76</v>
          </cell>
          <cell r="D20" t="str">
            <v/>
          </cell>
        </row>
        <row r="21">
          <cell r="A21">
            <v>4501955680</v>
          </cell>
          <cell r="B21" t="str">
            <v>אברהם קאפח - השתתפות בוועדת בוחנים</v>
          </cell>
          <cell r="C21">
            <v>76</v>
          </cell>
          <cell r="D21" t="str">
            <v/>
          </cell>
        </row>
        <row r="22">
          <cell r="A22">
            <v>4501955693</v>
          </cell>
          <cell r="B22" t="str">
            <v>השתתפות בוועדת בוחנים - זלטין אנה ליזה</v>
          </cell>
          <cell r="C22">
            <v>76</v>
          </cell>
          <cell r="D22" t="str">
            <v/>
          </cell>
        </row>
        <row r="23">
          <cell r="A23">
            <v>4501955999</v>
          </cell>
          <cell r="B23" t="str">
            <v>משתתף בוועדת בוחנים - גב' זליגר מרה</v>
          </cell>
          <cell r="C23">
            <v>76</v>
          </cell>
          <cell r="D23" t="str">
            <v/>
          </cell>
        </row>
        <row r="24">
          <cell r="A24">
            <v>4501961534</v>
          </cell>
          <cell r="B24" t="str">
            <v>יישום והטמעה של תהליכים ארגוניים עבור רשות המים</v>
          </cell>
          <cell r="C24">
            <v>84</v>
          </cell>
          <cell r="D24" t="str">
            <v/>
          </cell>
        </row>
        <row r="25">
          <cell r="A25">
            <v>4501962128</v>
          </cell>
          <cell r="B25" t="str">
            <v>10 כרטיסי גיפט קארד-שי לילדי העובדים העולים לכיתה א'.</v>
          </cell>
          <cell r="C25">
            <v>23</v>
          </cell>
          <cell r="D25">
            <v>57</v>
          </cell>
        </row>
        <row r="26">
          <cell r="A26">
            <v>4501966917</v>
          </cell>
          <cell r="B26" t="str">
            <v>תשלום חופשי חודשי -תמי שררה (מתנדבת ברשות)</v>
          </cell>
          <cell r="C26">
            <v>23</v>
          </cell>
          <cell r="D26">
            <v>57</v>
          </cell>
        </row>
        <row r="27">
          <cell r="A27">
            <v>4501968451</v>
          </cell>
          <cell r="B27" t="str">
            <v>אחיה דקס-מתנדב</v>
          </cell>
          <cell r="C27">
            <v>23</v>
          </cell>
          <cell r="D27">
            <v>57</v>
          </cell>
        </row>
        <row r="28">
          <cell r="A28">
            <v>4501968491</v>
          </cell>
          <cell r="B28" t="str">
            <v>חופשי חודשי שנתי-בני עצמון(מתנדב)</v>
          </cell>
          <cell r="C28">
            <v>23</v>
          </cell>
          <cell r="D28">
            <v>57</v>
          </cell>
        </row>
        <row r="29">
          <cell r="A29">
            <v>4501968538</v>
          </cell>
          <cell r="B29" t="str">
            <v>עלות חופשי חודשי שנתי- אייל מיכאל</v>
          </cell>
          <cell r="C29">
            <v>23</v>
          </cell>
          <cell r="D29">
            <v>57</v>
          </cell>
        </row>
        <row r="30">
          <cell r="A30">
            <v>4501968553</v>
          </cell>
          <cell r="B30" t="str">
            <v>מתנדב-אריה בן צבי</v>
          </cell>
          <cell r="C30">
            <v>23</v>
          </cell>
          <cell r="D30">
            <v>57</v>
          </cell>
        </row>
        <row r="31">
          <cell r="A31">
            <v>4501968562</v>
          </cell>
          <cell r="B31" t="str">
            <v>עמית ממשק-יגאל ברקן</v>
          </cell>
          <cell r="C31">
            <v>23</v>
          </cell>
          <cell r="D31">
            <v>57</v>
          </cell>
        </row>
        <row r="32">
          <cell r="A32">
            <v>4501968566</v>
          </cell>
          <cell r="B32" t="str">
            <v>מתנדב ברשות המים-בוריס גלוזמן</v>
          </cell>
          <cell r="C32">
            <v>23</v>
          </cell>
          <cell r="D32">
            <v>57</v>
          </cell>
        </row>
        <row r="33">
          <cell r="A33">
            <v>4501968572</v>
          </cell>
          <cell r="B33" t="str">
            <v>תשלום נסיעות חופשי חודשי-אירנה פנרטוב (מתנדבת ברשות)</v>
          </cell>
          <cell r="C33">
            <v>23</v>
          </cell>
          <cell r="D33">
            <v>57</v>
          </cell>
        </row>
        <row r="34">
          <cell r="A34">
            <v>4501968669</v>
          </cell>
          <cell r="B34" t="str">
            <v>חופשי חודשי שנתי-תמר בינו (מתנדבת)</v>
          </cell>
          <cell r="C34">
            <v>23</v>
          </cell>
          <cell r="D34">
            <v>57</v>
          </cell>
        </row>
        <row r="35">
          <cell r="A35">
            <v>4501974975</v>
          </cell>
          <cell r="B35" t="str">
            <v>סדנת אפיה לעובדים</v>
          </cell>
          <cell r="C35">
            <v>23</v>
          </cell>
          <cell r="D35">
            <v>57</v>
          </cell>
        </row>
        <row r="36">
          <cell r="A36">
            <v>4501975948</v>
          </cell>
          <cell r="B36" t="str">
            <v>גיפט כארד ימי הולדת</v>
          </cell>
          <cell r="C36">
            <v>23</v>
          </cell>
          <cell r="D36">
            <v>57</v>
          </cell>
        </row>
        <row r="37">
          <cell r="A37">
            <v>4501977010</v>
          </cell>
          <cell r="B37" t="str">
            <v>העסקת עובדים ע"י חברת המשקם - טל מזרחי</v>
          </cell>
          <cell r="C37">
            <v>7</v>
          </cell>
          <cell r="D37" t="str">
            <v/>
          </cell>
        </row>
        <row r="38">
          <cell r="A38">
            <v>4501977720</v>
          </cell>
          <cell r="B38" t="str">
            <v>שי לאירועים מיוחדים</v>
          </cell>
          <cell r="C38">
            <v>23</v>
          </cell>
          <cell r="D38">
            <v>57</v>
          </cell>
        </row>
        <row r="39">
          <cell r="A39">
            <v>4501977730</v>
          </cell>
          <cell r="B39" t="str">
            <v>רכשית ערכות אבל</v>
          </cell>
          <cell r="C39">
            <v>23</v>
          </cell>
          <cell r="D39">
            <v>57</v>
          </cell>
        </row>
        <row r="40">
          <cell r="A40">
            <v>4501977816</v>
          </cell>
          <cell r="B40" t="str">
            <v>משתתפת בוועדת בוחנים - אסיה פורמן</v>
          </cell>
          <cell r="C40">
            <v>76</v>
          </cell>
          <cell r="D40" t="str">
            <v/>
          </cell>
        </row>
        <row r="41">
          <cell r="A41">
            <v>4501977827</v>
          </cell>
          <cell r="B41" t="str">
            <v>נציגת ועדת בוחנים - מור שלומית</v>
          </cell>
          <cell r="C41">
            <v>76</v>
          </cell>
          <cell r="D41" t="str">
            <v/>
          </cell>
        </row>
        <row r="42">
          <cell r="A42">
            <v>4501977984</v>
          </cell>
          <cell r="B42" t="str">
            <v>רכישת תווי שי עבור רשות המים</v>
          </cell>
          <cell r="C42">
            <v>8</v>
          </cell>
          <cell r="D42" t="str">
            <v/>
          </cell>
        </row>
        <row r="43">
          <cell r="A43">
            <v>4501980199</v>
          </cell>
          <cell r="B43" t="str">
            <v>משתתפת בוועדת בוחנים - אילון אמיר</v>
          </cell>
          <cell r="C43">
            <v>76</v>
          </cell>
          <cell r="D43" t="str">
            <v/>
          </cell>
        </row>
        <row r="44">
          <cell r="A44">
            <v>4501980548</v>
          </cell>
          <cell r="B44" t="str">
            <v>קורס דיני מכרזים</v>
          </cell>
          <cell r="C44">
            <v>85</v>
          </cell>
          <cell r="D44" t="str">
            <v/>
          </cell>
        </row>
        <row r="45">
          <cell r="A45">
            <v>4501981066</v>
          </cell>
          <cell r="B45" t="str">
            <v>שי לעובד במחלה ממושכת לשנת 2021</v>
          </cell>
          <cell r="C45">
            <v>23</v>
          </cell>
          <cell r="D45">
            <v>57</v>
          </cell>
        </row>
        <row r="46">
          <cell r="A46">
            <v>4501981789</v>
          </cell>
          <cell r="B46" t="str">
            <v>משתתפת בוועדת בוחנים - אסיה פורמן</v>
          </cell>
          <cell r="C46">
            <v>76</v>
          </cell>
          <cell r="D46" t="str">
            <v/>
          </cell>
        </row>
        <row r="47">
          <cell r="A47">
            <v>4501944521</v>
          </cell>
          <cell r="B47" t="str">
            <v>חידוש רישיונות שימוש בתוכנת GMS , חידוש רישיונות שימוש בתוכנת ENVIEW.</v>
          </cell>
          <cell r="C47">
            <v>23</v>
          </cell>
          <cell r="D47">
            <v>1</v>
          </cell>
        </row>
        <row r="48">
          <cell r="A48">
            <v>4501944899</v>
          </cell>
          <cell r="B48" t="str">
            <v>הסכם מחירים מרביים מיקרוסופט - טרו אפ</v>
          </cell>
          <cell r="C48">
            <v>23</v>
          </cell>
          <cell r="D48">
            <v>1</v>
          </cell>
        </row>
        <row r="49">
          <cell r="A49">
            <v>4501944920</v>
          </cell>
          <cell r="B49" t="str">
            <v>תחזוקה ושו"שים למערכת הגבייה המשרתת את חשבות המים</v>
          </cell>
          <cell r="C49">
            <v>23</v>
          </cell>
          <cell r="D49">
            <v>57</v>
          </cell>
        </row>
        <row r="50">
          <cell r="A50">
            <v>4501947531</v>
          </cell>
          <cell r="B50" t="str">
            <v>יועץ לליווי ועדות היגוי</v>
          </cell>
          <cell r="C50">
            <v>84</v>
          </cell>
          <cell r="D50" t="str">
            <v/>
          </cell>
        </row>
        <row r="51">
          <cell r="A51">
            <v>4501948662</v>
          </cell>
          <cell r="B51" t="str">
            <v>לחידוש רישוי ולמתן שירותי תמיכה עדכוני תוכנה תחזוקה וייעוץ למוצרי VMWARE ל -3 שנים</v>
          </cell>
          <cell r="C51">
            <v>84</v>
          </cell>
          <cell r="D51" t="str">
            <v/>
          </cell>
        </row>
        <row r="52">
          <cell r="A52">
            <v>4501949895</v>
          </cell>
          <cell r="B52" t="str">
            <v>שדרוג נתב באתר DR</v>
          </cell>
          <cell r="C52">
            <v>7</v>
          </cell>
          <cell r="D52" t="str">
            <v/>
          </cell>
        </row>
        <row r="53">
          <cell r="A53">
            <v>4501950708</v>
          </cell>
          <cell r="B53" t="str">
            <v>מערכת גיבויים - השלמת שרת</v>
          </cell>
          <cell r="C53">
            <v>7</v>
          </cell>
          <cell r="D53" t="str">
            <v/>
          </cell>
        </row>
        <row r="54">
          <cell r="A54">
            <v>4501950991</v>
          </cell>
          <cell r="B54" t="str">
            <v>מחשבים ניידים + תיקונים וציוד נלווה</v>
          </cell>
          <cell r="C54">
            <v>7</v>
          </cell>
          <cell r="D54" t="str">
            <v/>
          </cell>
        </row>
        <row r="55">
          <cell r="A55">
            <v>4501951084</v>
          </cell>
          <cell r="B55" t="str">
            <v>9 מחשבים נייחים</v>
          </cell>
          <cell r="C55">
            <v>7</v>
          </cell>
          <cell r="D55" t="str">
            <v/>
          </cell>
        </row>
        <row r="56">
          <cell r="A56">
            <v>4501951217</v>
          </cell>
          <cell r="B56" t="str">
            <v>רכש 15 מסכים 24"</v>
          </cell>
          <cell r="C56">
            <v>7</v>
          </cell>
          <cell r="D56" t="str">
            <v/>
          </cell>
        </row>
        <row r="57">
          <cell r="A57">
            <v>4501951289</v>
          </cell>
          <cell r="B57" t="str">
            <v>שרות שנתי עבור 3 שרתים לאתר DR</v>
          </cell>
          <cell r="C57">
            <v>23</v>
          </cell>
          <cell r="D57">
            <v>57</v>
          </cell>
        </row>
        <row r="58">
          <cell r="A58">
            <v>4501951294</v>
          </cell>
          <cell r="B58" t="str">
            <v>50 DOK</v>
          </cell>
          <cell r="C58">
            <v>23</v>
          </cell>
          <cell r="D58">
            <v>57</v>
          </cell>
        </row>
        <row r="59">
          <cell r="A59">
            <v>4501951300</v>
          </cell>
          <cell r="B59" t="str">
            <v>20 מצלמות ניידים ואחריות לשנה</v>
          </cell>
          <cell r="C59">
            <v>23</v>
          </cell>
          <cell r="D59">
            <v>57</v>
          </cell>
        </row>
        <row r="60">
          <cell r="A60">
            <v>4501951817</v>
          </cell>
          <cell r="B60" t="str">
            <v>חידוש תחזוקהת רישוי אורקל</v>
          </cell>
          <cell r="C60">
            <v>23</v>
          </cell>
          <cell r="D60">
            <v>1</v>
          </cell>
        </row>
        <row r="61">
          <cell r="A61">
            <v>4501951981</v>
          </cell>
          <cell r="B61" t="str">
            <v>רכש 4 מדפסות וטונרים</v>
          </cell>
          <cell r="C61">
            <v>7</v>
          </cell>
          <cell r="D61" t="str">
            <v/>
          </cell>
        </row>
        <row r="62">
          <cell r="A62">
            <v>4501952020</v>
          </cell>
          <cell r="B62" t="str">
            <v>אחריות פלוטר לשנה ותיקון</v>
          </cell>
          <cell r="C62">
            <v>23</v>
          </cell>
          <cell r="D62">
            <v>57</v>
          </cell>
        </row>
        <row r="63">
          <cell r="A63">
            <v>4501952046</v>
          </cell>
          <cell r="B63" t="str">
            <v>רכישת מצלמת זום</v>
          </cell>
          <cell r="C63">
            <v>23</v>
          </cell>
          <cell r="D63">
            <v>57</v>
          </cell>
        </row>
        <row r="64">
          <cell r="A64">
            <v>4501954887</v>
          </cell>
          <cell r="B64" t="str">
            <v>חידוש שנתי לרישיונות תוכנת business objects</v>
          </cell>
          <cell r="C64">
            <v>23</v>
          </cell>
          <cell r="D64">
            <v>1</v>
          </cell>
        </row>
        <row r="65">
          <cell r="A65">
            <v>4501966355</v>
          </cell>
          <cell r="B65" t="str">
            <v>רכישת רישוי לשנה עבור תוכנת MONDAY ובנק של 50 שעות הטמעה</v>
          </cell>
          <cell r="C65">
            <v>23</v>
          </cell>
          <cell r="D65">
            <v>57</v>
          </cell>
        </row>
        <row r="66">
          <cell r="A66">
            <v>4501968684</v>
          </cell>
          <cell r="B66" t="str">
            <v>החלפת מסך למחשב נייד של החשב</v>
          </cell>
          <cell r="C66">
            <v>23</v>
          </cell>
          <cell r="D66">
            <v>57</v>
          </cell>
        </row>
        <row r="67">
          <cell r="A67">
            <v>4501974632</v>
          </cell>
          <cell r="B67" t="str">
            <v>מערכת גיבויים: סטורג' תקנה מעבר לירושלים</v>
          </cell>
          <cell r="C67">
            <v>7</v>
          </cell>
          <cell r="D67" t="str">
            <v/>
          </cell>
        </row>
        <row r="68">
          <cell r="A68">
            <v>4501974950</v>
          </cell>
          <cell r="B68" t="str">
            <v>שירותי קוויי IPVPN - עבור רשת התקשורת הממשלתית- הצפנת קווי תקשורת עבור 36 חודש</v>
          </cell>
          <cell r="C68">
            <v>7</v>
          </cell>
          <cell r="D68" t="str">
            <v/>
          </cell>
        </row>
        <row r="69">
          <cell r="A69">
            <v>4501975045</v>
          </cell>
          <cell r="B69" t="str">
            <v>שירותי קוויי IPVPN אספקת נתב ל-36 חודש בזק בינלאומי לממשל זמין</v>
          </cell>
          <cell r="C69">
            <v>7</v>
          </cell>
          <cell r="D69" t="str">
            <v/>
          </cell>
        </row>
        <row r="70">
          <cell r="A70">
            <v>4501975114</v>
          </cell>
          <cell r="B70" t="str">
            <v>תחזוקת מתגים עבור 36 חודש</v>
          </cell>
          <cell r="C70">
            <v>7</v>
          </cell>
          <cell r="D70" t="str">
            <v/>
          </cell>
        </row>
        <row r="71">
          <cell r="A71">
            <v>4501975141</v>
          </cell>
          <cell r="B71" t="str">
            <v>שרת מעבדה</v>
          </cell>
          <cell r="C71">
            <v>7</v>
          </cell>
          <cell r="D71" t="str">
            <v/>
          </cell>
        </row>
        <row r="72">
          <cell r="A72">
            <v>4501975757</v>
          </cell>
          <cell r="B72" t="str">
            <v>תיקון מדפסת A3  : שעת בדיקה טכנאי</v>
          </cell>
          <cell r="C72">
            <v>23</v>
          </cell>
          <cell r="D72">
            <v>57</v>
          </cell>
        </row>
        <row r="73">
          <cell r="A73">
            <v>4501976934</v>
          </cell>
          <cell r="B73" t="str">
            <v>שירותי קוויי IPVPN - עבור רשת התקשורת הממשלתית- הצ קווי תקשורת עבור 36 חודש.</v>
          </cell>
          <cell r="C73">
            <v>7</v>
          </cell>
          <cell r="D73" t="str">
            <v/>
          </cell>
        </row>
        <row r="74">
          <cell r="A74">
            <v>4501977801</v>
          </cell>
          <cell r="B74" t="str">
            <v>רכש Fire Wall DB תחזוקה עבור 36 חודש, הטמעה ובנק שעות</v>
          </cell>
          <cell r="C74">
            <v>7</v>
          </cell>
          <cell r="D74" t="str">
            <v/>
          </cell>
        </row>
        <row r="75">
          <cell r="A75">
            <v>4501978005</v>
          </cell>
          <cell r="B75" t="str">
            <v>לאספקה של שירותי תמיכה בתשתיות התקשוב של רשות המים</v>
          </cell>
          <cell r="C75">
            <v>8</v>
          </cell>
          <cell r="D75" t="str">
            <v/>
          </cell>
        </row>
        <row r="76">
          <cell r="A76">
            <v>4501978464</v>
          </cell>
          <cell r="B76" t="str">
            <v>בנק שעות עבור הצפנת קווים</v>
          </cell>
          <cell r="C76">
            <v>7</v>
          </cell>
          <cell r="D76" t="str">
            <v/>
          </cell>
        </row>
        <row r="77">
          <cell r="A77">
            <v>4501982006</v>
          </cell>
          <cell r="B77" t="str">
            <v>מולטימדיה לחדר מנהל</v>
          </cell>
          <cell r="C77">
            <v>7</v>
          </cell>
          <cell r="D77" t="str">
            <v/>
          </cell>
        </row>
        <row r="78">
          <cell r="A78">
            <v>4501982803</v>
          </cell>
          <cell r="B78" t="str">
            <v>הקמת פרויקט דמי מים</v>
          </cell>
          <cell r="C78">
            <v>7</v>
          </cell>
          <cell r="D78" t="str">
            <v/>
          </cell>
        </row>
        <row r="79">
          <cell r="A79">
            <v>4501946397</v>
          </cell>
          <cell r="B79" t="str">
            <v>סיוע בתפעול עבור יחידת המכרזים של רשות המים</v>
          </cell>
          <cell r="C79">
            <v>23</v>
          </cell>
          <cell r="D79">
            <v>5</v>
          </cell>
        </row>
        <row r="80">
          <cell r="A80">
            <v>4501966130</v>
          </cell>
          <cell r="B80" t="str">
            <v>יעוץ אסטרטגי תקשורתי</v>
          </cell>
          <cell r="C80">
            <v>84</v>
          </cell>
          <cell r="D80" t="str">
            <v/>
          </cell>
        </row>
        <row r="81">
          <cell r="A81">
            <v>4501980825</v>
          </cell>
          <cell r="B81" t="str">
            <v>הקלטה, תמלול והגברה לישיבות מועצת רשות המים</v>
          </cell>
          <cell r="C81">
            <v>84</v>
          </cell>
          <cell r="D81" t="str">
            <v/>
          </cell>
        </row>
        <row r="82">
          <cell r="A82">
            <v>4501974697</v>
          </cell>
          <cell r="B82" t="str">
            <v>מתן שירותי יעוץ משפטי בתחום דיני התכנון והבנייה ודיני ההפקעות</v>
          </cell>
          <cell r="C82">
            <v>84</v>
          </cell>
          <cell r="D82" t="str">
            <v/>
          </cell>
        </row>
        <row r="83">
          <cell r="A83">
            <v>4501980338</v>
          </cell>
          <cell r="B83" t="str">
            <v>הליך גישור עבור הראל וכלל- הכנסיה הרוסית ואח שכ"ט מדינת ישראל רשות המים</v>
          </cell>
          <cell r="C83">
            <v>23</v>
          </cell>
          <cell r="D83">
            <v>57</v>
          </cell>
        </row>
        <row r="84">
          <cell r="A84">
            <v>4501977434</v>
          </cell>
          <cell r="B84" t="str">
            <v>תחזוקת מערכת ההטבה במים, פיתוחה ושירותי תמיכה בגינה</v>
          </cell>
          <cell r="C84">
            <v>84</v>
          </cell>
          <cell r="D84" t="str">
            <v/>
          </cell>
        </row>
        <row r="85">
          <cell r="A85">
            <v>4501981053</v>
          </cell>
          <cell r="B85" t="str">
            <v>בדיקת תחשיבי אגרות ביוב והיטלי מים וביוב של מועצות אזוריות</v>
          </cell>
          <cell r="C85">
            <v>23</v>
          </cell>
          <cell r="D85">
            <v>88</v>
          </cell>
        </row>
        <row r="86">
          <cell r="A86">
            <v>4501981057</v>
          </cell>
          <cell r="B86" t="str">
            <v>יעוץ בתחום תעריפי המים והביוב</v>
          </cell>
          <cell r="C86">
            <v>84</v>
          </cell>
          <cell r="D86" t="str">
            <v/>
          </cell>
        </row>
        <row r="87">
          <cell r="A87">
            <v>4501983284</v>
          </cell>
          <cell r="B87" t="str">
            <v>יעוץ טכנו - כלכלי לחטיבת הכלכלה ולממונה על התאגידים</v>
          </cell>
          <cell r="C87">
            <v>8</v>
          </cell>
          <cell r="D87" t="str">
            <v/>
          </cell>
        </row>
        <row r="88">
          <cell r="A88">
            <v>4501952802</v>
          </cell>
          <cell r="B88" t="str">
            <v>ביקורת דוחות כספיים</v>
          </cell>
          <cell r="C88">
            <v>7</v>
          </cell>
          <cell r="D88" t="str">
            <v/>
          </cell>
        </row>
        <row r="89">
          <cell r="A89">
            <v>4501970116</v>
          </cell>
          <cell r="B89" t="str">
            <v>בקרת מערכת שכר</v>
          </cell>
          <cell r="C89">
            <v>85</v>
          </cell>
          <cell r="D89" t="str">
            <v/>
          </cell>
        </row>
        <row r="90">
          <cell r="A90">
            <v>4501970448</v>
          </cell>
          <cell r="B90" t="str">
            <v>שירותי ביקורת פנים כספית למשרדי הממשלה</v>
          </cell>
          <cell r="C90">
            <v>7</v>
          </cell>
          <cell r="D90" t="str">
            <v/>
          </cell>
        </row>
        <row r="91">
          <cell r="A91">
            <v>4501975098</v>
          </cell>
          <cell r="B91" t="str">
            <v>תחזוקה, תלושים ודוחות למערכת שכר 2020</v>
          </cell>
          <cell r="C91">
            <v>7</v>
          </cell>
          <cell r="D91" t="str">
            <v/>
          </cell>
        </row>
        <row r="92">
          <cell r="A92">
            <v>4501945021</v>
          </cell>
          <cell r="B92" t="str">
            <v>מכרז לייעוץ הנדסי / טכני לנושאי התפלה וטכנולוגיות מים לאגף התפלה</v>
          </cell>
          <cell r="C92">
            <v>8</v>
          </cell>
          <cell r="D92" t="str">
            <v/>
          </cell>
        </row>
        <row r="93">
          <cell r="A93">
            <v>4501961733</v>
          </cell>
          <cell r="B93" t="str">
            <v>מתן שירותי תפעול ואחזקה של מבני הדיגום במתקני התפלת מי ים</v>
          </cell>
          <cell r="C93">
            <v>84</v>
          </cell>
          <cell r="D93" t="str">
            <v/>
          </cell>
        </row>
        <row r="94">
          <cell r="A94">
            <v>4501964405</v>
          </cell>
          <cell r="B94" t="str">
            <v>מתן שירות למערכות איסוף וניתוח מידע עבור מתקני ההתפלה</v>
          </cell>
          <cell r="C94">
            <v>23</v>
          </cell>
          <cell r="D94">
            <v>1</v>
          </cell>
        </row>
        <row r="95">
          <cell r="A95">
            <v>4501975625</v>
          </cell>
          <cell r="B95" t="str">
            <v>וות דעת כלכלית בהליך בוררות מול מתקן התפלה אשקלון</v>
          </cell>
          <cell r="C95">
            <v>23</v>
          </cell>
          <cell r="D95">
            <v>89</v>
          </cell>
        </row>
        <row r="96">
          <cell r="A96">
            <v>4501978345</v>
          </cell>
          <cell r="B96" t="str">
            <v>רכישת מדי מוליכות ורכיבים להפעלת דוגמים אוטומטיים מרחוק</v>
          </cell>
          <cell r="C96">
            <v>23</v>
          </cell>
          <cell r="D96">
            <v>1</v>
          </cell>
        </row>
        <row r="97">
          <cell r="A97">
            <v>4501981734</v>
          </cell>
          <cell r="B97" t="str">
            <v>ניהול פרויקט שורק ב', גליל מערבי, חדרה צינור ואשדוד</v>
          </cell>
          <cell r="C97">
            <v>72</v>
          </cell>
          <cell r="D97" t="str">
            <v/>
          </cell>
        </row>
        <row r="98">
          <cell r="A98">
            <v>4501947474</v>
          </cell>
          <cell r="B98" t="str">
            <v>רכישת מכשירי מדידה של חברת OTT</v>
          </cell>
          <cell r="C98">
            <v>23</v>
          </cell>
          <cell r="D98">
            <v>1</v>
          </cell>
        </row>
        <row r="99">
          <cell r="A99">
            <v>4501947503</v>
          </cell>
          <cell r="B99" t="str">
            <v>ייצור מתקנים ממתכת ומדי רום מיוחדים עבור מתקנים הידרומטרים</v>
          </cell>
          <cell r="C99">
            <v>84</v>
          </cell>
          <cell r="D99" t="str">
            <v/>
          </cell>
        </row>
        <row r="100">
          <cell r="A100">
            <v>4501947539</v>
          </cell>
          <cell r="B100" t="str">
            <v>ייצור מתקנים ממתכת ומדי רום מיוחדים עבור מתקנים הידרומטרים</v>
          </cell>
          <cell r="C100">
            <v>84</v>
          </cell>
          <cell r="D100" t="str">
            <v/>
          </cell>
        </row>
        <row r="101">
          <cell r="A101">
            <v>4501949139</v>
          </cell>
          <cell r="B101" t="str">
            <v>העסקת חזאים למרכז חיזוי שיטפונות</v>
          </cell>
          <cell r="C101">
            <v>23</v>
          </cell>
          <cell r="D101">
            <v>88</v>
          </cell>
        </row>
        <row r="102">
          <cell r="A102">
            <v>4501951005</v>
          </cell>
          <cell r="B102" t="str">
            <v>הבנת הקשר בין שאיבות מים בגליל המזרחי לבין רעידות האדמה בצפון מערב כנר</v>
          </cell>
          <cell r="C102">
            <v>85</v>
          </cell>
          <cell r="D102" t="str">
            <v/>
          </cell>
        </row>
        <row r="103">
          <cell r="A103">
            <v>4501951641</v>
          </cell>
          <cell r="B103" t="str">
            <v>תיקון מכשירי OTT</v>
          </cell>
          <cell r="C103">
            <v>23</v>
          </cell>
          <cell r="D103">
            <v>1</v>
          </cell>
        </row>
        <row r="104">
          <cell r="A104">
            <v>4501961746</v>
          </cell>
          <cell r="B104" t="str">
            <v>הפעלת מודלים הידרומטאורולוגיים</v>
          </cell>
          <cell r="C104">
            <v>84</v>
          </cell>
          <cell r="D104" t="str">
            <v/>
          </cell>
        </row>
        <row r="105">
          <cell r="A105">
            <v>4501965090</v>
          </cell>
          <cell r="B105" t="str">
            <v>תחזוקת מדי גשם</v>
          </cell>
          <cell r="C105">
            <v>23</v>
          </cell>
          <cell r="D105">
            <v>1</v>
          </cell>
        </row>
        <row r="106">
          <cell r="A106">
            <v>4501965093</v>
          </cell>
          <cell r="B106" t="str">
            <v>תחזוקה ותמיכה טכנית לאתר עבור 7 תחנות הידרומטריות:ים המלח, נחל להבות</v>
          </cell>
          <cell r="C106">
            <v>23</v>
          </cell>
          <cell r="D106">
            <v>1</v>
          </cell>
        </row>
        <row r="107">
          <cell r="A107">
            <v>4501968037</v>
          </cell>
          <cell r="B107" t="str">
            <v>אפיון צכרז למערכת מודלים לחיזוי שטפונות</v>
          </cell>
          <cell r="C107">
            <v>23</v>
          </cell>
          <cell r="D107">
            <v>57</v>
          </cell>
        </row>
        <row r="108">
          <cell r="A108">
            <v>4501968502</v>
          </cell>
          <cell r="B108" t="str">
            <v>הרחבה להתקשרות ביצוע שני קידוחי סקר באזור ריחן בגלבוע</v>
          </cell>
          <cell r="C108">
            <v>23</v>
          </cell>
          <cell r="D108">
            <v>89</v>
          </cell>
        </row>
        <row r="109">
          <cell r="A109">
            <v>4501970474</v>
          </cell>
          <cell r="B109" t="str">
            <v>הספקת 3 תחנות ניטור בנחלי אגן ההיקוות של הירדן הדרומי, התקנתן ותחזקן</v>
          </cell>
          <cell r="C109">
            <v>84</v>
          </cell>
          <cell r="D109" t="str">
            <v/>
          </cell>
        </row>
        <row r="110">
          <cell r="A110">
            <v>4501970546</v>
          </cell>
          <cell r="B110" t="str">
            <v>תיקון מכשירים וחלקים של SEBA</v>
          </cell>
          <cell r="C110">
            <v>23</v>
          </cell>
          <cell r="D110">
            <v>1</v>
          </cell>
        </row>
        <row r="111">
          <cell r="A111">
            <v>4501975043</v>
          </cell>
          <cell r="B111" t="str">
            <v>תחזוקה ופיתוח צערכת אינטגרציה לתחיות משקעים R/C</v>
          </cell>
          <cell r="C111">
            <v>8</v>
          </cell>
          <cell r="D111" t="str">
            <v/>
          </cell>
        </row>
        <row r="112">
          <cell r="A112">
            <v>4501977727</v>
          </cell>
          <cell r="B112" t="str">
            <v>אספקת מכשור הדרומטרי</v>
          </cell>
          <cell r="C112">
            <v>8</v>
          </cell>
          <cell r="D112" t="str">
            <v/>
          </cell>
        </row>
        <row r="113">
          <cell r="A113">
            <v>4501977739</v>
          </cell>
          <cell r="B113" t="str">
            <v>אספקת מכשור הדרומטרי</v>
          </cell>
          <cell r="C113">
            <v>8</v>
          </cell>
          <cell r="D113" t="str">
            <v/>
          </cell>
        </row>
        <row r="114">
          <cell r="A114">
            <v>4501977775</v>
          </cell>
          <cell r="B114" t="str">
            <v>אספקת מכשור הדרומטרי</v>
          </cell>
          <cell r="C114">
            <v>8</v>
          </cell>
          <cell r="D114" t="str">
            <v/>
          </cell>
        </row>
        <row r="115">
          <cell r="A115">
            <v>4501981247</v>
          </cell>
          <cell r="B115" t="str">
            <v>הפעלת מרכז חיזוי שיטפונות</v>
          </cell>
          <cell r="C115">
            <v>8</v>
          </cell>
          <cell r="D115" t="str">
            <v/>
          </cell>
        </row>
        <row r="116">
          <cell r="A116">
            <v>4501982082</v>
          </cell>
          <cell r="B116" t="str">
            <v>אחזקת תחנות הידרומטריות- אזור כנרת</v>
          </cell>
          <cell r="C116">
            <v>8</v>
          </cell>
          <cell r="D116" t="str">
            <v/>
          </cell>
        </row>
        <row r="117">
          <cell r="A117">
            <v>4501982519</v>
          </cell>
          <cell r="B117" t="str">
            <v>אחזקת תחנות הידרומטריות- אזור מרכז</v>
          </cell>
          <cell r="C117">
            <v>8</v>
          </cell>
          <cell r="D117" t="str">
            <v/>
          </cell>
        </row>
        <row r="118">
          <cell r="A118">
            <v>4501982593</v>
          </cell>
          <cell r="B118" t="str">
            <v>אחזקת תחנות הידרומטריות- אזור צפון</v>
          </cell>
          <cell r="C118">
            <v>8</v>
          </cell>
          <cell r="D118" t="str">
            <v/>
          </cell>
        </row>
        <row r="119">
          <cell r="A119">
            <v>4501982626</v>
          </cell>
          <cell r="B119" t="str">
            <v>ייעוץ והדרכה בנושא אפליקציות</v>
          </cell>
          <cell r="C119">
            <v>23</v>
          </cell>
          <cell r="D119">
            <v>57</v>
          </cell>
        </row>
        <row r="120">
          <cell r="A120">
            <v>4501964074</v>
          </cell>
          <cell r="B120" t="str">
            <v>הכנת 2 רולאפים</v>
          </cell>
          <cell r="C120">
            <v>23</v>
          </cell>
          <cell r="D120">
            <v>57</v>
          </cell>
        </row>
        <row r="121">
          <cell r="A121">
            <v>4501980758</v>
          </cell>
          <cell r="B121" t="str">
            <v>סיוע בניהול אתר האינטרנט של רשות המים</v>
          </cell>
          <cell r="C121">
            <v>84</v>
          </cell>
          <cell r="D121" t="str">
            <v/>
          </cell>
        </row>
        <row r="122">
          <cell r="A122">
            <v>4501980923</v>
          </cell>
          <cell r="B122" t="str">
            <v>אספקת לקט יומי של קטעי עיתונות, רדיו וטלויזיה</v>
          </cell>
          <cell r="C122">
            <v>23</v>
          </cell>
          <cell r="D122">
            <v>1</v>
          </cell>
        </row>
        <row r="123">
          <cell r="A123">
            <v>4501974171</v>
          </cell>
          <cell r="B123" t="str">
            <v>ייעוץ בתחום בטיחות והגהות</v>
          </cell>
          <cell r="C123">
            <v>84</v>
          </cell>
          <cell r="D123" t="str">
            <v/>
          </cell>
        </row>
        <row r="124">
          <cell r="A124">
            <v>4501980551</v>
          </cell>
          <cell r="B124" t="str">
            <v>כיסוי נסיעות לחו"ל לעובדי מדינה בתפקיד</v>
          </cell>
          <cell r="C124">
            <v>85</v>
          </cell>
          <cell r="D124" t="str">
            <v/>
          </cell>
        </row>
        <row r="125">
          <cell r="A125">
            <v>4501947179</v>
          </cell>
          <cell r="B125" t="str">
            <v>ציוד משרדי מסגרות לתמונות</v>
          </cell>
          <cell r="C125">
            <v>23</v>
          </cell>
          <cell r="D125">
            <v>57</v>
          </cell>
        </row>
        <row r="126">
          <cell r="A126">
            <v>4501951354</v>
          </cell>
          <cell r="B126" t="str">
            <v>שירותי שליטה ובקרה סים דאטה</v>
          </cell>
          <cell r="C126">
            <v>7</v>
          </cell>
          <cell r="D126" t="str">
            <v/>
          </cell>
        </row>
        <row r="127">
          <cell r="A127">
            <v>4501952203</v>
          </cell>
          <cell r="B127" t="str">
            <v>חכירת מכונת צילום</v>
          </cell>
          <cell r="C127">
            <v>7</v>
          </cell>
          <cell r="D127" t="str">
            <v/>
          </cell>
        </row>
        <row r="128">
          <cell r="A128">
            <v>4501955998</v>
          </cell>
          <cell r="B128" t="str">
            <v>רכישת פנקס קנסות</v>
          </cell>
          <cell r="C128">
            <v>23</v>
          </cell>
          <cell r="D128">
            <v>57</v>
          </cell>
        </row>
        <row r="129">
          <cell r="A129">
            <v>4501960383</v>
          </cell>
          <cell r="B129" t="str">
            <v>תחזוקה נשר</v>
          </cell>
          <cell r="C129">
            <v>23</v>
          </cell>
          <cell r="D129">
            <v>1</v>
          </cell>
        </row>
        <row r="130">
          <cell r="A130">
            <v>4501960402</v>
          </cell>
          <cell r="B130" t="str">
            <v>ניהול ותחזוקה בית נועם</v>
          </cell>
          <cell r="C130">
            <v>23</v>
          </cell>
          <cell r="D130">
            <v>1</v>
          </cell>
        </row>
        <row r="131">
          <cell r="A131">
            <v>4501960414</v>
          </cell>
          <cell r="B131" t="str">
            <v>שירותי חניה בבית נועם לשנת 2021</v>
          </cell>
          <cell r="C131">
            <v>23</v>
          </cell>
          <cell r="D131">
            <v>57</v>
          </cell>
        </row>
        <row r="132">
          <cell r="A132">
            <v>4501960451</v>
          </cell>
          <cell r="B132" t="str">
            <v>דמי ניהול חפציבה</v>
          </cell>
          <cell r="C132">
            <v>23</v>
          </cell>
          <cell r="D132">
            <v>1</v>
          </cell>
        </row>
        <row r="133">
          <cell r="A133">
            <v>4501960454</v>
          </cell>
          <cell r="B133" t="str">
            <v>מנהרות הכרמל</v>
          </cell>
          <cell r="C133">
            <v>7</v>
          </cell>
          <cell r="D133" t="str">
            <v/>
          </cell>
        </row>
        <row r="134">
          <cell r="A134">
            <v>4501960461</v>
          </cell>
          <cell r="B134" t="str">
            <v>נוזל שמשות</v>
          </cell>
          <cell r="C134">
            <v>23</v>
          </cell>
          <cell r="D134">
            <v>57</v>
          </cell>
        </row>
        <row r="135">
          <cell r="A135">
            <v>4501960474</v>
          </cell>
          <cell r="B135" t="str">
            <v>אגרת רכב 2021</v>
          </cell>
          <cell r="C135">
            <v>85</v>
          </cell>
          <cell r="D135" t="str">
            <v/>
          </cell>
        </row>
        <row r="136">
          <cell r="A136">
            <v>4501960475</v>
          </cell>
          <cell r="B136" t="str">
            <v>דמי ניהול ברקן</v>
          </cell>
          <cell r="C136">
            <v>23</v>
          </cell>
          <cell r="D136">
            <v>57</v>
          </cell>
        </row>
        <row r="137">
          <cell r="A137">
            <v>4501960481</v>
          </cell>
          <cell r="B137" t="str">
            <v>דמי ניהול ראש פינה</v>
          </cell>
          <cell r="C137">
            <v>23</v>
          </cell>
          <cell r="D137">
            <v>1</v>
          </cell>
        </row>
        <row r="138">
          <cell r="A138">
            <v>4501960490</v>
          </cell>
          <cell r="B138" t="str">
            <v>ארנונה לחפציבה</v>
          </cell>
          <cell r="C138">
            <v>90</v>
          </cell>
          <cell r="D138" t="str">
            <v/>
          </cell>
        </row>
        <row r="139">
          <cell r="A139">
            <v>4501960495</v>
          </cell>
          <cell r="B139" t="str">
            <v>ארנונה נשר</v>
          </cell>
          <cell r="C139">
            <v>90</v>
          </cell>
          <cell r="D139" t="str">
            <v/>
          </cell>
        </row>
        <row r="140">
          <cell r="A140">
            <v>4501960600</v>
          </cell>
          <cell r="B140" t="str">
            <v>תשלומי ארנונה ברקן - מ.א. שומרון</v>
          </cell>
          <cell r="C140">
            <v>90</v>
          </cell>
          <cell r="D140" t="str">
            <v/>
          </cell>
        </row>
        <row r="141">
          <cell r="A141">
            <v>4501960604</v>
          </cell>
          <cell r="B141" t="str">
            <v>ארנונה ראש פינה</v>
          </cell>
          <cell r="C141">
            <v>90</v>
          </cell>
          <cell r="D141" t="str">
            <v/>
          </cell>
        </row>
        <row r="142">
          <cell r="A142">
            <v>4501960610</v>
          </cell>
          <cell r="B142" t="str">
            <v>ארנונה באר שבע</v>
          </cell>
          <cell r="C142">
            <v>90</v>
          </cell>
          <cell r="D142" t="str">
            <v/>
          </cell>
        </row>
        <row r="143">
          <cell r="A143">
            <v>4501960617</v>
          </cell>
          <cell r="B143" t="str">
            <v>ארנונה ירושלים</v>
          </cell>
          <cell r="C143">
            <v>90</v>
          </cell>
          <cell r="D143" t="str">
            <v/>
          </cell>
        </row>
        <row r="144">
          <cell r="A144">
            <v>4501960623</v>
          </cell>
          <cell r="B144" t="str">
            <v>תשלומי חשמל</v>
          </cell>
          <cell r="C144">
            <v>90</v>
          </cell>
          <cell r="D144" t="str">
            <v/>
          </cell>
        </row>
        <row r="145">
          <cell r="A145">
            <v>4501960627</v>
          </cell>
          <cell r="B145" t="str">
            <v>תשלומי ארנגיה ג'נרי</v>
          </cell>
          <cell r="C145">
            <v>90</v>
          </cell>
          <cell r="D145" t="str">
            <v/>
          </cell>
        </row>
        <row r="146">
          <cell r="A146">
            <v>4501960704</v>
          </cell>
          <cell r="B146" t="str">
            <v>ניקיון ותחזוקה גנרי 2021</v>
          </cell>
          <cell r="C146">
            <v>23</v>
          </cell>
          <cell r="D146">
            <v>1</v>
          </cell>
        </row>
        <row r="147">
          <cell r="A147">
            <v>4501960713</v>
          </cell>
          <cell r="B147" t="str">
            <v>חניה ג'נרי</v>
          </cell>
          <cell r="C147">
            <v>23</v>
          </cell>
          <cell r="D147">
            <v>1</v>
          </cell>
        </row>
        <row r="148">
          <cell r="A148">
            <v>4501960714</v>
          </cell>
          <cell r="B148" t="str">
            <v>פנגו שירותי חניה עבור רכבי רשות המים</v>
          </cell>
          <cell r="C148">
            <v>23</v>
          </cell>
          <cell r="D148">
            <v>57</v>
          </cell>
        </row>
        <row r="149">
          <cell r="A149">
            <v>4501960728</v>
          </cell>
          <cell r="B149" t="str">
            <v>שירותי ניקיון לאתרי רשות המים</v>
          </cell>
          <cell r="C149">
            <v>84</v>
          </cell>
          <cell r="D149" t="str">
            <v/>
          </cell>
        </row>
        <row r="150">
          <cell r="A150">
            <v>4501960758</v>
          </cell>
          <cell r="B150" t="str">
            <v>נסיעת רכב ממשלתי ב"נתיב המהיר"</v>
          </cell>
          <cell r="C150">
            <v>7</v>
          </cell>
          <cell r="D150" t="str">
            <v/>
          </cell>
        </row>
        <row r="151">
          <cell r="A151">
            <v>4501960947</v>
          </cell>
          <cell r="B151" t="str">
            <v>סלופארק שירותי חניה עבור רכבי רשות המים</v>
          </cell>
          <cell r="C151">
            <v>23</v>
          </cell>
          <cell r="D151">
            <v>57</v>
          </cell>
        </row>
        <row r="152">
          <cell r="A152">
            <v>4501961205</v>
          </cell>
          <cell r="B152" t="str">
            <v>ביטוח לשנת 2021</v>
          </cell>
          <cell r="C152">
            <v>85</v>
          </cell>
          <cell r="D152" t="str">
            <v/>
          </cell>
        </row>
        <row r="153">
          <cell r="A153">
            <v>4501961554</v>
          </cell>
          <cell r="B153" t="str">
            <v>כביש 6  דרך ארץ</v>
          </cell>
          <cell r="C153">
            <v>7</v>
          </cell>
          <cell r="D153" t="str">
            <v/>
          </cell>
        </row>
        <row r="154">
          <cell r="A154">
            <v>4501961570</v>
          </cell>
          <cell r="B154" t="str">
            <v>כביש 6 חוצה צפון.</v>
          </cell>
          <cell r="C154">
            <v>7</v>
          </cell>
          <cell r="D154" t="str">
            <v/>
          </cell>
        </row>
        <row r="155">
          <cell r="A155">
            <v>4501963226</v>
          </cell>
          <cell r="B155" t="str">
            <v>שכפול מפתחות</v>
          </cell>
          <cell r="C155">
            <v>23</v>
          </cell>
          <cell r="D155">
            <v>57</v>
          </cell>
        </row>
        <row r="156">
          <cell r="A156">
            <v>4501963519</v>
          </cell>
          <cell r="B156" t="str">
            <v>שירות הסעות לכנסים וימי גיבוש</v>
          </cell>
          <cell r="C156">
            <v>7</v>
          </cell>
          <cell r="D156" t="str">
            <v/>
          </cell>
        </row>
        <row r="157">
          <cell r="A157">
            <v>4501963898</v>
          </cell>
          <cell r="B157" t="str">
            <v>תשלום עבור קווי בזק</v>
          </cell>
          <cell r="C157">
            <v>23</v>
          </cell>
          <cell r="D157">
            <v>1</v>
          </cell>
        </row>
        <row r="158">
          <cell r="A158">
            <v>4501963921</v>
          </cell>
          <cell r="B158" t="str">
            <v>הוט לשנת 2021</v>
          </cell>
          <cell r="C158">
            <v>23</v>
          </cell>
          <cell r="D158">
            <v>57</v>
          </cell>
        </row>
        <row r="159">
          <cell r="A159">
            <v>4501963941</v>
          </cell>
          <cell r="B159" t="str">
            <v>מערכת כספת</v>
          </cell>
          <cell r="C159">
            <v>85</v>
          </cell>
          <cell r="D159" t="str">
            <v/>
          </cell>
        </row>
        <row r="160">
          <cell r="A160">
            <v>4501963960</v>
          </cell>
          <cell r="B160" t="str">
            <v>תשלום ביפור</v>
          </cell>
          <cell r="C160">
            <v>23</v>
          </cell>
          <cell r="D160">
            <v>57</v>
          </cell>
        </row>
        <row r="161">
          <cell r="A161">
            <v>4501963998</v>
          </cell>
          <cell r="B161" t="str">
            <v>תשלום תמי 4</v>
          </cell>
          <cell r="C161">
            <v>7</v>
          </cell>
          <cell r="D161" t="str">
            <v/>
          </cell>
        </row>
        <row r="162">
          <cell r="A162">
            <v>4501964025</v>
          </cell>
          <cell r="B162" t="str">
            <v>כרטיסי ביקור</v>
          </cell>
          <cell r="C162">
            <v>23</v>
          </cell>
          <cell r="D162">
            <v>57</v>
          </cell>
        </row>
        <row r="163">
          <cell r="A163">
            <v>4501964033</v>
          </cell>
          <cell r="B163" t="str">
            <v>אגרת תדר למשרד התקשורת לשנים 2021+2022</v>
          </cell>
          <cell r="C163">
            <v>85</v>
          </cell>
          <cell r="D163" t="str">
            <v/>
          </cell>
        </row>
        <row r="164">
          <cell r="A164">
            <v>4501964053</v>
          </cell>
          <cell r="B164" t="str">
            <v>עיתון מעריב</v>
          </cell>
          <cell r="C164">
            <v>23</v>
          </cell>
          <cell r="D164">
            <v>57</v>
          </cell>
        </row>
        <row r="165">
          <cell r="A165">
            <v>4501964062</v>
          </cell>
          <cell r="B165" t="str">
            <v>עיתון גלובס</v>
          </cell>
          <cell r="C165">
            <v>23</v>
          </cell>
          <cell r="D165">
            <v>57</v>
          </cell>
        </row>
        <row r="166">
          <cell r="A166">
            <v>4501964082</v>
          </cell>
          <cell r="B166" t="str">
            <v>עיתון הארץ</v>
          </cell>
          <cell r="C166">
            <v>23</v>
          </cell>
          <cell r="D166">
            <v>57</v>
          </cell>
        </row>
        <row r="167">
          <cell r="A167">
            <v>4501964097</v>
          </cell>
          <cell r="B167" t="str">
            <v>עיתון ידיעות</v>
          </cell>
          <cell r="C167">
            <v>23</v>
          </cell>
          <cell r="D167">
            <v>57</v>
          </cell>
        </row>
        <row r="168">
          <cell r="A168">
            <v>4501964169</v>
          </cell>
          <cell r="B168" t="str">
            <v>עזרה ראשונה</v>
          </cell>
          <cell r="C168">
            <v>23</v>
          </cell>
          <cell r="D168">
            <v>57</v>
          </cell>
        </row>
        <row r="169">
          <cell r="A169">
            <v>4501965807</v>
          </cell>
          <cell r="B169" t="str">
            <v>רכישת לוח מודעות מגנטי</v>
          </cell>
          <cell r="C169">
            <v>23</v>
          </cell>
          <cell r="D169">
            <v>57</v>
          </cell>
        </row>
        <row r="170">
          <cell r="A170">
            <v>4501965931</v>
          </cell>
          <cell r="B170" t="str">
            <v>אספקת שירותי תקשורת מנוהלים - עבור מערכת טלפוניה</v>
          </cell>
          <cell r="C170">
            <v>7</v>
          </cell>
          <cell r="D170" t="str">
            <v/>
          </cell>
        </row>
        <row r="171">
          <cell r="A171">
            <v>4501966098</v>
          </cell>
          <cell r="B171" t="str">
            <v>ציוד משרדי לשנת 2021</v>
          </cell>
          <cell r="C171">
            <v>7</v>
          </cell>
          <cell r="D171" t="str">
            <v/>
          </cell>
        </row>
        <row r="172">
          <cell r="A172">
            <v>4501967080</v>
          </cell>
          <cell r="B172" t="str">
            <v>שירותי רכישת קייטרינג לשנת 2021</v>
          </cell>
          <cell r="C172">
            <v>23</v>
          </cell>
          <cell r="D172">
            <v>57</v>
          </cell>
        </row>
        <row r="173">
          <cell r="A173">
            <v>4501967177</v>
          </cell>
          <cell r="B173" t="str">
            <v>רכישה ושרות שנתי למכונת ביול 2021</v>
          </cell>
          <cell r="C173">
            <v>23</v>
          </cell>
          <cell r="D173">
            <v>57</v>
          </cell>
        </row>
        <row r="174">
          <cell r="A174">
            <v>4501967189</v>
          </cell>
          <cell r="B174" t="str">
            <v>חכירת מכונת צילום</v>
          </cell>
          <cell r="C174">
            <v>7</v>
          </cell>
          <cell r="D174" t="str">
            <v/>
          </cell>
        </row>
        <row r="175">
          <cell r="A175">
            <v>4501967192</v>
          </cell>
          <cell r="B175" t="str">
            <v>חכירת מכונת צילום</v>
          </cell>
          <cell r="C175">
            <v>7</v>
          </cell>
          <cell r="D175" t="str">
            <v/>
          </cell>
        </row>
        <row r="176">
          <cell r="A176">
            <v>4501968647</v>
          </cell>
          <cell r="B176" t="str">
            <v>שירותי ביול 2021</v>
          </cell>
          <cell r="C176">
            <v>23</v>
          </cell>
          <cell r="D176">
            <v>7</v>
          </cell>
        </row>
        <row r="177">
          <cell r="A177">
            <v>4501969048</v>
          </cell>
          <cell r="B177" t="str">
            <v>חידוש רישיונות נשק</v>
          </cell>
          <cell r="C177">
            <v>85</v>
          </cell>
          <cell r="D177" t="str">
            <v/>
          </cell>
        </row>
        <row r="178">
          <cell r="A178">
            <v>4501969083</v>
          </cell>
          <cell r="B178" t="str">
            <v> כרטיס נשיאת כלי יריה (ע"פ בקשתו של יעקב שומכר)</v>
          </cell>
          <cell r="C178">
            <v>23</v>
          </cell>
          <cell r="D178">
            <v>57</v>
          </cell>
        </row>
        <row r="179">
          <cell r="A179">
            <v>4501969206</v>
          </cell>
          <cell r="B179" t="str">
            <v>דמי שימוש לטלפון לוויני</v>
          </cell>
          <cell r="C179">
            <v>7</v>
          </cell>
          <cell r="D179" t="str">
            <v/>
          </cell>
        </row>
        <row r="180">
          <cell r="A180">
            <v>4501969428</v>
          </cell>
          <cell r="B180" t="str">
            <v>רכישת מקרר לרכב של בצפ"א</v>
          </cell>
          <cell r="C180">
            <v>23</v>
          </cell>
          <cell r="D180">
            <v>57</v>
          </cell>
        </row>
        <row r="181">
          <cell r="A181">
            <v>4501971189</v>
          </cell>
          <cell r="B181" t="str">
            <v>שיפוץ חדרים לטובת כניסת השר</v>
          </cell>
          <cell r="C181">
            <v>23</v>
          </cell>
          <cell r="D181">
            <v>1</v>
          </cell>
        </row>
        <row r="182">
          <cell r="A182">
            <v>4501971632</v>
          </cell>
          <cell r="B182" t="str">
            <v>אספקת רכישת כריכים</v>
          </cell>
          <cell r="C182">
            <v>23</v>
          </cell>
          <cell r="D182">
            <v>57</v>
          </cell>
        </row>
        <row r="183">
          <cell r="A183">
            <v>4501971635</v>
          </cell>
          <cell r="B183" t="str">
            <v>אספקת מגשי אירוח למועצה</v>
          </cell>
          <cell r="C183">
            <v>23</v>
          </cell>
          <cell r="D183">
            <v>57</v>
          </cell>
        </row>
        <row r="184">
          <cell r="A184">
            <v>4501972017</v>
          </cell>
          <cell r="B184" t="str">
            <v>שירותי ארכיב 2021</v>
          </cell>
          <cell r="C184">
            <v>84</v>
          </cell>
          <cell r="D184" t="str">
            <v/>
          </cell>
        </row>
        <row r="185">
          <cell r="A185">
            <v>4501972166</v>
          </cell>
          <cell r="B185" t="str">
            <v>ביגוד לעובדי שטח</v>
          </cell>
          <cell r="C185">
            <v>84</v>
          </cell>
          <cell r="D185" t="str">
            <v/>
          </cell>
        </row>
        <row r="186">
          <cell r="A186">
            <v>4501972756</v>
          </cell>
          <cell r="B186" t="str">
            <v>אספקת מוצרי קפה</v>
          </cell>
          <cell r="C186">
            <v>23</v>
          </cell>
          <cell r="D186">
            <v>57</v>
          </cell>
        </row>
        <row r="187">
          <cell r="A187">
            <v>4501972774</v>
          </cell>
          <cell r="B187" t="str">
            <v>רכישת מאפים לשנת 2021</v>
          </cell>
          <cell r="C187">
            <v>23</v>
          </cell>
          <cell r="D187">
            <v>57</v>
          </cell>
        </row>
        <row r="188">
          <cell r="A188">
            <v>4501973278</v>
          </cell>
          <cell r="B188" t="str">
            <v>מערכות חפציבה</v>
          </cell>
          <cell r="C188">
            <v>23</v>
          </cell>
          <cell r="D188">
            <v>1</v>
          </cell>
        </row>
        <row r="189">
          <cell r="A189">
            <v>4501973310</v>
          </cell>
          <cell r="B189" t="str">
            <v>הסעים לשנת 2021</v>
          </cell>
          <cell r="C189">
            <v>7</v>
          </cell>
          <cell r="D189" t="str">
            <v/>
          </cell>
        </row>
        <row r="190">
          <cell r="A190">
            <v>4501973321</v>
          </cell>
          <cell r="B190" t="str">
            <v>הסעים לשנת 2021</v>
          </cell>
          <cell r="C190">
            <v>7</v>
          </cell>
          <cell r="D190" t="str">
            <v/>
          </cell>
        </row>
        <row r="191">
          <cell r="A191">
            <v>4501974677</v>
          </cell>
          <cell r="B191" t="str">
            <v>תיקון מקרר</v>
          </cell>
          <cell r="C191">
            <v>23</v>
          </cell>
          <cell r="D191">
            <v>57</v>
          </cell>
        </row>
        <row r="192">
          <cell r="A192">
            <v>4501975576</v>
          </cell>
          <cell r="B192" t="str">
            <v>דמי מאגר</v>
          </cell>
          <cell r="C192">
            <v>85</v>
          </cell>
          <cell r="D192" t="str">
            <v/>
          </cell>
        </row>
        <row r="193">
          <cell r="A193">
            <v>4501975953</v>
          </cell>
          <cell r="B193" t="str">
            <v>שירותי סבב דואר יומי ושליחויות</v>
          </cell>
          <cell r="C193">
            <v>23</v>
          </cell>
          <cell r="D193">
            <v>57</v>
          </cell>
        </row>
        <row r="194">
          <cell r="A194">
            <v>4501979819</v>
          </cell>
          <cell r="B194" t="str">
            <v>שיפוץ מחסן צחר</v>
          </cell>
          <cell r="C194">
            <v>23</v>
          </cell>
          <cell r="D194">
            <v>57</v>
          </cell>
        </row>
        <row r="195">
          <cell r="A195">
            <v>4501981575</v>
          </cell>
          <cell r="B195" t="str">
            <v>דלק לשנת 2021</v>
          </cell>
          <cell r="C195">
            <v>7</v>
          </cell>
          <cell r="D195" t="str">
            <v/>
          </cell>
        </row>
        <row r="196">
          <cell r="A196">
            <v>4501981929</v>
          </cell>
          <cell r="B196" t="str">
            <v>שיפוץ חדר</v>
          </cell>
          <cell r="C196">
            <v>23</v>
          </cell>
          <cell r="D196">
            <v>1</v>
          </cell>
        </row>
        <row r="197">
          <cell r="A197">
            <v>4501982662</v>
          </cell>
          <cell r="B197" t="str">
            <v>רכישת תרסיסי פלפל</v>
          </cell>
          <cell r="C197">
            <v>23</v>
          </cell>
          <cell r="D197">
            <v>57</v>
          </cell>
        </row>
        <row r="198">
          <cell r="A198">
            <v>4501947670</v>
          </cell>
          <cell r="B198" t="str">
            <v>מתן שירותי יעוץ לתרגול ספקי המים והביוב בהתמודדות עם זיהומי מים ברשת אספקת המים</v>
          </cell>
          <cell r="C198">
            <v>84</v>
          </cell>
          <cell r="D198" t="str">
            <v/>
          </cell>
        </row>
        <row r="199">
          <cell r="A199">
            <v>4501983779</v>
          </cell>
          <cell r="B199" t="str">
            <v>מומחה מתודולוג סייבר - מר יוסי מור</v>
          </cell>
          <cell r="C199">
            <v>7</v>
          </cell>
          <cell r="D199" t="str">
            <v/>
          </cell>
        </row>
        <row r="200">
          <cell r="A200">
            <v>4501973651</v>
          </cell>
          <cell r="B200" t="str">
            <v>שירותי יעוץ בתחומי אבטחת מידע וסייבר</v>
          </cell>
          <cell r="C200">
            <v>23</v>
          </cell>
          <cell r="D200">
            <v>89</v>
          </cell>
        </row>
        <row r="201">
          <cell r="A201">
            <v>4501979669</v>
          </cell>
          <cell r="B201" t="str">
            <v>יעוץ לממונה על הבטחון ברשות המים</v>
          </cell>
          <cell r="C201">
            <v>84</v>
          </cell>
          <cell r="D201" t="str">
            <v/>
          </cell>
        </row>
        <row r="202">
          <cell r="A202">
            <v>4501981509</v>
          </cell>
          <cell r="B202" t="str">
            <v>מתן שירותי אחסנה אחזקה הפעלה והחזרה לכשירות של עתודת רשות המים למצבי משבר ושעת חירום</v>
          </cell>
          <cell r="C202">
            <v>23</v>
          </cell>
          <cell r="D202">
            <v>89</v>
          </cell>
        </row>
        <row r="203">
          <cell r="A203">
            <v>4501982682</v>
          </cell>
          <cell r="B203" t="str">
            <v>מתן שירות למערכות מתך נמוך, טמ"ס ושירותי מוקד וסיור</v>
          </cell>
          <cell r="C203">
            <v>8</v>
          </cell>
          <cell r="D203" t="str">
            <v/>
          </cell>
        </row>
        <row r="204">
          <cell r="A204">
            <v>4501983395</v>
          </cell>
          <cell r="B204" t="str">
            <v>עריכת פיילוט לחיבור ספקי מים לניטור סייבר</v>
          </cell>
          <cell r="C204">
            <v>23</v>
          </cell>
          <cell r="D204">
            <v>57</v>
          </cell>
        </row>
        <row r="205">
          <cell r="A205">
            <v>4501961801</v>
          </cell>
          <cell r="B205" t="str">
            <v>הדפסת דפי רשיונות</v>
          </cell>
          <cell r="C205">
            <v>23</v>
          </cell>
          <cell r="D205">
            <v>57</v>
          </cell>
        </row>
        <row r="206">
          <cell r="A206">
            <v>4501966030</v>
          </cell>
          <cell r="B206" t="str">
            <v>שירותי ייעוץ, ליווי וניהול קריאת מדי מים מרחוק (קר"מ) - סיום הקמה, תקופת הרצה והטמעה בתהלי</v>
          </cell>
          <cell r="C206">
            <v>23</v>
          </cell>
          <cell r="D206">
            <v>88</v>
          </cell>
        </row>
        <row r="207">
          <cell r="A207">
            <v>4501981062</v>
          </cell>
          <cell r="B207" t="str">
            <v>העסקת עובדים ע"י חברת המשקם -עובד חדש</v>
          </cell>
          <cell r="C207">
            <v>23</v>
          </cell>
          <cell r="D207">
            <v>10</v>
          </cell>
        </row>
        <row r="208">
          <cell r="A208">
            <v>4501980494</v>
          </cell>
          <cell r="B208" t="str">
            <v>ייעוץ סיוע ועיבוד נתונים ותמיכה בתהליכי אסדרה</v>
          </cell>
          <cell r="C208">
            <v>84</v>
          </cell>
          <cell r="D208" t="str">
            <v/>
          </cell>
        </row>
        <row r="209">
          <cell r="A209">
            <v>4501964214</v>
          </cell>
          <cell r="B209" t="str">
            <v>ייעוץ ובקרה בנושא שפכי תעשייה</v>
          </cell>
          <cell r="C209">
            <v>84</v>
          </cell>
          <cell r="D209" t="str">
            <v/>
          </cell>
        </row>
        <row r="210">
          <cell r="A210">
            <v>4501964238</v>
          </cell>
          <cell r="B210" t="str">
            <v>ייעוץ ובקרה בנושא שפכי תעשייה</v>
          </cell>
          <cell r="C210">
            <v>84</v>
          </cell>
          <cell r="D210" t="str">
            <v/>
          </cell>
        </row>
        <row r="211">
          <cell r="A211">
            <v>4501978298</v>
          </cell>
          <cell r="B211" t="str">
            <v>עריכת סקר ארצי לאיסוף ולטיפול בשפכים ולניצול קולחין</v>
          </cell>
          <cell r="C211">
            <v>84</v>
          </cell>
          <cell r="D211" t="str">
            <v/>
          </cell>
        </row>
        <row r="212">
          <cell r="A212">
            <v>4501978528</v>
          </cell>
          <cell r="B212" t="str">
            <v>אספקת קרטרידג'ים למיצוי בשיטת SPE למערכת הלאומית לניטור מים</v>
          </cell>
          <cell r="C212">
            <v>23</v>
          </cell>
          <cell r="D212">
            <v>57</v>
          </cell>
        </row>
        <row r="213">
          <cell r="A213">
            <v>4501978651</v>
          </cell>
          <cell r="B213" t="str">
            <v>רכישת ולהתקנת מנדף כימי קבוע למעבדה לניטור מים</v>
          </cell>
          <cell r="C213">
            <v>23</v>
          </cell>
          <cell r="D213">
            <v>57</v>
          </cell>
        </row>
        <row r="214">
          <cell r="A214">
            <v>4501979706</v>
          </cell>
          <cell r="B214" t="str">
            <v>רכישת ספקטרופוטומטר עבור המעבדה הלאומית לניטור מים</v>
          </cell>
          <cell r="C214">
            <v>23</v>
          </cell>
          <cell r="D214">
            <v>57</v>
          </cell>
        </row>
        <row r="215">
          <cell r="A215">
            <v>4501981981</v>
          </cell>
          <cell r="B215" t="str">
            <v>אספקת והתקנת מזגנים עבור מעבדה הלאומית לניטור המים</v>
          </cell>
          <cell r="C215">
            <v>23</v>
          </cell>
          <cell r="D215">
            <v>57</v>
          </cell>
        </row>
        <row r="216">
          <cell r="A216">
            <v>4501956065</v>
          </cell>
          <cell r="B216" t="str">
            <v>רכש זום עבור 4 רישיונות / מארחים</v>
          </cell>
          <cell r="C216">
            <v>23</v>
          </cell>
          <cell r="D216">
            <v>57</v>
          </cell>
        </row>
        <row r="217">
          <cell r="A217">
            <v>4501973313</v>
          </cell>
          <cell r="B217" t="str">
            <v>הסעים לשנת 2021</v>
          </cell>
          <cell r="C217">
            <v>7</v>
          </cell>
          <cell r="D217" t="str">
            <v/>
          </cell>
        </row>
        <row r="218">
          <cell r="A218">
            <v>4501973315</v>
          </cell>
          <cell r="B218" t="str">
            <v>הסעים לשנת 2021</v>
          </cell>
          <cell r="C218">
            <v>7</v>
          </cell>
          <cell r="D218" t="str">
            <v/>
          </cell>
        </row>
        <row r="219">
          <cell r="A219">
            <v>4501977471</v>
          </cell>
          <cell r="B219" t="str">
            <v>אספקת גזים למעבדה הלאומית לניטור מים של רשות המים</v>
          </cell>
          <cell r="C219">
            <v>23</v>
          </cell>
          <cell r="D219">
            <v>57</v>
          </cell>
        </row>
        <row r="220">
          <cell r="A220">
            <v>4501983382</v>
          </cell>
          <cell r="B220" t="str">
            <v>למתן שירותי יעוץ בתכנון כללי, מפורט ותהליכי למכוני טיפול בשפכים</v>
          </cell>
          <cell r="C220">
            <v>8</v>
          </cell>
          <cell r="D220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U220"/>
  <sheetViews>
    <sheetView rightToLeft="1" tabSelected="1" workbookViewId="0" topLeftCell="A187">
      <selection pane="topLeft" activeCell="F224" sqref="F224"/>
    </sheetView>
  </sheetViews>
  <sheetFormatPr defaultRowHeight="14.25"/>
  <cols>
    <col min="3" max="3" width="13" customWidth="1"/>
    <col min="4" max="4" width="16.125" style="28" customWidth="1"/>
    <col min="5" max="5" width="21.125" customWidth="1"/>
    <col min="6" max="6" width="48.625" style="29" customWidth="1"/>
    <col min="7" max="7" width="10.125" style="30" customWidth="1"/>
    <col min="8" max="8" width="11.5" style="30" customWidth="1"/>
    <col min="9" max="9" width="12.125" customWidth="1"/>
    <col min="10" max="10" width="0" hidden="1" customWidth="1"/>
    <col min="11" max="11" width="28.375" customWidth="1"/>
    <col min="13" max="13" width="12.875" style="31" customWidth="1"/>
    <col min="15" max="15" width="11.25" customWidth="1"/>
    <col min="18" max="18" width="13.75" customWidth="1"/>
    <col min="19" max="19" width="8.375" customWidth="1"/>
    <col min="20" max="20" width="8.875" customWidth="1"/>
  </cols>
  <sheetData>
    <row r="1" spans="1:21" ht="14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1" t="s">
        <v>8</v>
      </c>
      <c r="J1" s="1"/>
      <c r="K1" s="1" t="s">
        <v>9</v>
      </c>
      <c r="L1" s="1" t="s">
        <v>10</v>
      </c>
      <c r="M1" s="5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6" t="s">
        <v>17</v>
      </c>
      <c r="T1" s="6" t="s">
        <v>18</v>
      </c>
      <c r="U1" s="7" t="s">
        <v>19</v>
      </c>
    </row>
    <row r="2" spans="1:21" ht="14.25">
      <c r="A2" s="8" t="s">
        <v>20</v>
      </c>
      <c r="B2" s="8" t="s">
        <v>21</v>
      </c>
      <c r="C2" s="8">
        <v>4501944518</v>
      </c>
      <c r="D2" s="9" t="str">
        <f>VLOOKUP(C2,[1]תקנות!$A:$B,2,0)</f>
        <v>41-30-01-19</v>
      </c>
      <c r="E2" s="10" t="str">
        <f>VLOOKUP(C2,[1]תקנות!$A:$C,3,0)</f>
        <v>פעולות מנהל וארגון</v>
      </c>
      <c r="F2" s="11" t="s">
        <v>22</v>
      </c>
      <c r="G2" s="12">
        <v>44115</v>
      </c>
      <c r="H2" s="12">
        <v>44196</v>
      </c>
      <c r="I2" s="8" t="s">
        <v>23</v>
      </c>
      <c r="J2" s="13"/>
      <c r="K2" s="14" t="s">
        <v>24</v>
      </c>
      <c r="L2" s="14" t="s">
        <v>25</v>
      </c>
      <c r="M2" s="15">
        <v>479</v>
      </c>
      <c r="N2" s="14" t="s">
        <v>26</v>
      </c>
      <c r="O2" s="16">
        <v>479</v>
      </c>
      <c r="P2" s="14" t="s">
        <v>26</v>
      </c>
      <c r="Q2" s="16">
        <v>479</v>
      </c>
      <c r="R2" s="16">
        <v>0</v>
      </c>
      <c r="S2" s="11">
        <f>VLOOKUP(C2,[1]גיליון1!$A:$C,3,0)</f>
        <v>85</v>
      </c>
      <c r="T2" s="11" t="str">
        <f>VLOOKUP(C2,[1]גיליון1!$A:$D,4,0)</f>
        <v/>
      </c>
      <c r="U2" s="11" t="s">
        <v>27</v>
      </c>
    </row>
    <row r="3" spans="1:21" ht="14.25">
      <c r="A3" s="8" t="s">
        <v>20</v>
      </c>
      <c r="B3" s="8" t="s">
        <v>21</v>
      </c>
      <c r="C3" s="8">
        <v>4501944521</v>
      </c>
      <c r="D3" s="9" t="str">
        <f>VLOOKUP(C3,[1]תקנות!$A:$B,2,0)</f>
        <v>73-30-01-05</v>
      </c>
      <c r="E3" s="10" t="str">
        <f>VLOOKUP(C3,[1]תקנות!$A:$C,3,0)</f>
        <v>פיתוח ותחזוקת מערכות</v>
      </c>
      <c r="F3" s="11" t="s">
        <v>28</v>
      </c>
      <c r="G3" s="12">
        <v>44115</v>
      </c>
      <c r="H3" s="12">
        <v>44561</v>
      </c>
      <c r="I3" s="8" t="s">
        <v>29</v>
      </c>
      <c r="J3" s="13"/>
      <c r="K3" s="14" t="s">
        <v>30</v>
      </c>
      <c r="L3" s="14" t="s">
        <v>31</v>
      </c>
      <c r="M3" s="17">
        <v>31824</v>
      </c>
      <c r="N3" s="14" t="s">
        <v>26</v>
      </c>
      <c r="O3" s="18">
        <v>31824</v>
      </c>
      <c r="P3" s="14" t="s">
        <v>26</v>
      </c>
      <c r="Q3" s="16">
        <v>0</v>
      </c>
      <c r="R3" s="18">
        <v>31824</v>
      </c>
      <c r="S3" s="11">
        <f>VLOOKUP(C3,[1]גיליון1!$A:$C,3,0)</f>
        <v>23</v>
      </c>
      <c r="T3" s="11">
        <f>VLOOKUP(C3,[1]גיליון1!$A:$D,4,0)</f>
        <v>1</v>
      </c>
      <c r="U3" s="11" t="s">
        <v>27</v>
      </c>
    </row>
    <row r="4" spans="1:21" ht="14.25">
      <c r="A4" s="8" t="s">
        <v>20</v>
      </c>
      <c r="B4" s="8" t="s">
        <v>21</v>
      </c>
      <c r="C4" s="8">
        <v>4501944899</v>
      </c>
      <c r="D4" s="9" t="str">
        <f>VLOOKUP(C4,[1]תקנות!$A:$B,2,0)</f>
        <v>73-30-01-05</v>
      </c>
      <c r="E4" s="10" t="str">
        <f>VLOOKUP(C4,[1]תקנות!$A:$C,3,0)</f>
        <v>פיתוח ותחזוקת מערכות</v>
      </c>
      <c r="F4" s="11" t="s">
        <v>32</v>
      </c>
      <c r="G4" s="12">
        <v>44116</v>
      </c>
      <c r="H4" s="12">
        <v>44926</v>
      </c>
      <c r="I4" s="8" t="s">
        <v>33</v>
      </c>
      <c r="J4" s="13"/>
      <c r="K4" s="14" t="s">
        <v>34</v>
      </c>
      <c r="L4" s="14" t="s">
        <v>35</v>
      </c>
      <c r="M4" s="17">
        <v>54141.260000000002</v>
      </c>
      <c r="N4" s="14" t="s">
        <v>26</v>
      </c>
      <c r="O4" s="18">
        <v>54141.260000000002</v>
      </c>
      <c r="P4" s="14" t="s">
        <v>26</v>
      </c>
      <c r="Q4" s="18">
        <v>48830.129999999997</v>
      </c>
      <c r="R4" s="16">
        <v>0</v>
      </c>
      <c r="S4" s="11">
        <f>VLOOKUP(C4,[1]גיליון1!$A:$C,3,0)</f>
        <v>23</v>
      </c>
      <c r="T4" s="11">
        <f>VLOOKUP(C4,[1]גיליון1!$A:$D,4,0)</f>
        <v>1</v>
      </c>
      <c r="U4" s="11" t="s">
        <v>27</v>
      </c>
    </row>
    <row r="5" spans="1:21" ht="14.25">
      <c r="A5" s="8" t="s">
        <v>20</v>
      </c>
      <c r="B5" s="8" t="s">
        <v>21</v>
      </c>
      <c r="C5" s="8">
        <v>4501944920</v>
      </c>
      <c r="D5" s="9" t="str">
        <f>VLOOKUP(C5,[1]תקנות!$A:$B,2,0)</f>
        <v>73-30-01-05</v>
      </c>
      <c r="E5" s="10" t="str">
        <f>VLOOKUP(C5,[1]תקנות!$A:$C,3,0)</f>
        <v>פיתוח ותחזוקת מערכות</v>
      </c>
      <c r="F5" s="11" t="s">
        <v>36</v>
      </c>
      <c r="G5" s="12">
        <v>44116</v>
      </c>
      <c r="H5" s="12">
        <v>44561</v>
      </c>
      <c r="I5" s="8" t="s">
        <v>37</v>
      </c>
      <c r="J5" s="13"/>
      <c r="K5" s="14" t="s">
        <v>38</v>
      </c>
      <c r="L5" s="8" t="s">
        <v>39</v>
      </c>
      <c r="M5" s="19">
        <v>40950</v>
      </c>
      <c r="N5" s="14" t="s">
        <v>26</v>
      </c>
      <c r="O5" s="18">
        <v>40950</v>
      </c>
      <c r="P5" s="14" t="s">
        <v>26</v>
      </c>
      <c r="Q5" s="16">
        <v>0</v>
      </c>
      <c r="R5" s="18">
        <v>40950</v>
      </c>
      <c r="S5" s="11">
        <f>VLOOKUP(C5,[1]גיליון1!$A:$C,3,0)</f>
        <v>23</v>
      </c>
      <c r="T5" s="11">
        <f>VLOOKUP(C5,[1]גיליון1!$A:$D,4,0)</f>
        <v>57</v>
      </c>
      <c r="U5" s="11" t="s">
        <v>27</v>
      </c>
    </row>
    <row r="6" spans="1:21" ht="14.25">
      <c r="A6" s="8" t="s">
        <v>20</v>
      </c>
      <c r="B6" s="8" t="s">
        <v>21</v>
      </c>
      <c r="C6" s="8">
        <v>4501945021</v>
      </c>
      <c r="D6" s="9" t="str">
        <f>VLOOKUP(C6,[1]תקנות!$A:$B,2,0)</f>
        <v>73-30-01-25</v>
      </c>
      <c r="E6" s="10" t="str">
        <f>VLOOKUP(C6,[1]תקנות!$A:$C,3,0)</f>
        <v>ייעוץ ופעולות בנושא</v>
      </c>
      <c r="F6" s="11" t="s">
        <v>40</v>
      </c>
      <c r="G6" s="12">
        <v>44116</v>
      </c>
      <c r="H6" s="12">
        <v>44530</v>
      </c>
      <c r="I6" s="8" t="s">
        <v>41</v>
      </c>
      <c r="J6" s="13"/>
      <c r="K6" s="14" t="s">
        <v>42</v>
      </c>
      <c r="L6" s="8" t="s">
        <v>43</v>
      </c>
      <c r="M6" s="19">
        <v>1349948.3400000001</v>
      </c>
      <c r="N6" s="14" t="s">
        <v>26</v>
      </c>
      <c r="O6" s="18">
        <v>1349948.3400000001</v>
      </c>
      <c r="P6" s="14" t="s">
        <v>26</v>
      </c>
      <c r="Q6" s="16">
        <v>0</v>
      </c>
      <c r="R6" s="18">
        <v>1349948.3400000001</v>
      </c>
      <c r="S6" s="11">
        <f>VLOOKUP(C6,[1]גיליון1!$A:$C,3,0)</f>
        <v>8</v>
      </c>
      <c r="T6" s="11" t="str">
        <f>VLOOKUP(C6,[1]גיליון1!$A:$D,4,0)</f>
        <v/>
      </c>
      <c r="U6" s="11" t="s">
        <v>27</v>
      </c>
    </row>
    <row r="7" spans="1:21" ht="14.25">
      <c r="A7" s="8" t="s">
        <v>20</v>
      </c>
      <c r="B7" s="8" t="s">
        <v>21</v>
      </c>
      <c r="C7" s="8">
        <v>4501946166</v>
      </c>
      <c r="D7" s="9" t="str">
        <f>VLOOKUP(C7,[1]תקנות!$A:$B,2,0)</f>
        <v>41-30-01-10</v>
      </c>
      <c r="E7" s="10" t="str">
        <f>VLOOKUP(C7,[1]תקנות!$A:$C,3,0)</f>
        <v>הוצאות תפעול</v>
      </c>
      <c r="F7" s="11" t="s">
        <v>44</v>
      </c>
      <c r="G7" s="12">
        <v>44118</v>
      </c>
      <c r="H7" s="12">
        <v>44196</v>
      </c>
      <c r="I7" s="8" t="s">
        <v>45</v>
      </c>
      <c r="J7" s="13"/>
      <c r="K7" s="14" t="s">
        <v>46</v>
      </c>
      <c r="L7" s="14" t="s">
        <v>25</v>
      </c>
      <c r="M7" s="17">
        <v>1994</v>
      </c>
      <c r="N7" s="14" t="s">
        <v>26</v>
      </c>
      <c r="O7" s="18">
        <v>1994</v>
      </c>
      <c r="P7" s="14" t="s">
        <v>26</v>
      </c>
      <c r="Q7" s="16">
        <v>0</v>
      </c>
      <c r="R7" s="18">
        <v>1994</v>
      </c>
      <c r="S7" s="11">
        <f>VLOOKUP(C7,[1]גיליון1!$A:$C,3,0)</f>
        <v>85</v>
      </c>
      <c r="T7" s="11" t="str">
        <f>VLOOKUP(C7,[1]גיליון1!$A:$D,4,0)</f>
        <v/>
      </c>
      <c r="U7" s="11" t="s">
        <v>27</v>
      </c>
    </row>
    <row r="8" spans="1:21" ht="14.25">
      <c r="A8" s="8" t="s">
        <v>20</v>
      </c>
      <c r="B8" s="8" t="s">
        <v>21</v>
      </c>
      <c r="C8" s="8">
        <v>4501946397</v>
      </c>
      <c r="D8" s="9" t="str">
        <f>VLOOKUP(C8,[1]תקנות!$A:$B,2,0)</f>
        <v>41-30-01-21</v>
      </c>
      <c r="E8" s="10" t="str">
        <f>VLOOKUP(C8,[1]תקנות!$A:$C,3,0)</f>
        <v>ייעוץ בקרה וליווי</v>
      </c>
      <c r="F8" s="11" t="s">
        <v>47</v>
      </c>
      <c r="G8" s="12">
        <v>44119</v>
      </c>
      <c r="H8" s="12">
        <v>44473</v>
      </c>
      <c r="I8" s="8" t="s">
        <v>48</v>
      </c>
      <c r="J8" s="13"/>
      <c r="K8" s="14" t="s">
        <v>49</v>
      </c>
      <c r="L8" s="14" t="s">
        <v>50</v>
      </c>
      <c r="M8" s="17">
        <v>465957.77000000002</v>
      </c>
      <c r="N8" s="14" t="s">
        <v>26</v>
      </c>
      <c r="O8" s="18">
        <v>465957.77000000002</v>
      </c>
      <c r="P8" s="14" t="s">
        <v>26</v>
      </c>
      <c r="Q8" s="18">
        <v>119047.26</v>
      </c>
      <c r="R8" s="18">
        <v>346910.51000000001</v>
      </c>
      <c r="S8" s="11">
        <f>VLOOKUP(C8,[1]גיליון1!$A:$C,3,0)</f>
        <v>23</v>
      </c>
      <c r="T8" s="11">
        <f>VLOOKUP(C8,[1]גיליון1!$A:$D,4,0)</f>
        <v>5</v>
      </c>
      <c r="U8" s="11" t="s">
        <v>27</v>
      </c>
    </row>
    <row r="9" spans="1:21" ht="14.25">
      <c r="A9" s="8" t="s">
        <v>20</v>
      </c>
      <c r="B9" s="8" t="s">
        <v>21</v>
      </c>
      <c r="C9" s="8">
        <v>4501946631</v>
      </c>
      <c r="D9" s="9" t="str">
        <f>VLOOKUP(C9,[1]תקנות!$A:$B,2,0)</f>
        <v>41-30-01-10</v>
      </c>
      <c r="E9" s="10" t="str">
        <f>VLOOKUP(C9,[1]תקנות!$A:$C,3,0)</f>
        <v>הוצאות תפעול</v>
      </c>
      <c r="F9" s="11" t="s">
        <v>22</v>
      </c>
      <c r="G9" s="12">
        <v>44119</v>
      </c>
      <c r="H9" s="12">
        <v>44196</v>
      </c>
      <c r="I9" s="8" t="s">
        <v>23</v>
      </c>
      <c r="J9" s="13"/>
      <c r="K9" s="14" t="s">
        <v>24</v>
      </c>
      <c r="L9" s="14" t="s">
        <v>25</v>
      </c>
      <c r="M9" s="15">
        <v>479</v>
      </c>
      <c r="N9" s="14" t="s">
        <v>26</v>
      </c>
      <c r="O9" s="16">
        <v>479</v>
      </c>
      <c r="P9" s="14" t="s">
        <v>26</v>
      </c>
      <c r="Q9" s="16">
        <v>479</v>
      </c>
      <c r="R9" s="16">
        <v>0</v>
      </c>
      <c r="S9" s="11">
        <f>VLOOKUP(C9,[1]גיליון1!$A:$C,3,0)</f>
        <v>85</v>
      </c>
      <c r="T9" s="11" t="str">
        <f>VLOOKUP(C9,[1]גיליון1!$A:$D,4,0)</f>
        <v/>
      </c>
      <c r="U9" s="11" t="s">
        <v>27</v>
      </c>
    </row>
    <row r="10" spans="1:21" ht="14.25">
      <c r="A10" s="8" t="s">
        <v>20</v>
      </c>
      <c r="B10" s="8" t="s">
        <v>51</v>
      </c>
      <c r="C10" s="8">
        <v>4501947179</v>
      </c>
      <c r="D10" s="9" t="str">
        <f>VLOOKUP(C10,[1]תקנות!$A:$B,2,0)</f>
        <v>41-30-01-19</v>
      </c>
      <c r="E10" s="10" t="str">
        <f>VLOOKUP(C10,[1]תקנות!$A:$C,3,0)</f>
        <v>פעולות מנהל וארגון</v>
      </c>
      <c r="F10" s="11" t="s">
        <v>52</v>
      </c>
      <c r="G10" s="12">
        <v>44122</v>
      </c>
      <c r="H10" s="12">
        <v>44195</v>
      </c>
      <c r="I10" s="8" t="s">
        <v>53</v>
      </c>
      <c r="J10" s="13"/>
      <c r="K10" s="14" t="s">
        <v>54</v>
      </c>
      <c r="L10" s="14" t="s">
        <v>55</v>
      </c>
      <c r="M10" s="15">
        <v>289.93000000000001</v>
      </c>
      <c r="N10" s="14" t="s">
        <v>26</v>
      </c>
      <c r="O10" s="16">
        <v>289.93000000000001</v>
      </c>
      <c r="P10" s="14" t="s">
        <v>26</v>
      </c>
      <c r="Q10" s="16">
        <v>289.93000000000001</v>
      </c>
      <c r="R10" s="16">
        <v>0</v>
      </c>
      <c r="S10" s="11">
        <f>VLOOKUP(C10,[1]גיליון1!$A:$C,3,0)</f>
        <v>23</v>
      </c>
      <c r="T10" s="11">
        <f>VLOOKUP(C10,[1]גיליון1!$A:$D,4,0)</f>
        <v>57</v>
      </c>
      <c r="U10" s="11" t="s">
        <v>27</v>
      </c>
    </row>
    <row r="11" spans="1:21" ht="14.25">
      <c r="A11" s="8" t="s">
        <v>20</v>
      </c>
      <c r="B11" s="8" t="s">
        <v>21</v>
      </c>
      <c r="C11" s="8">
        <v>4501947474</v>
      </c>
      <c r="D11" s="9" t="str">
        <f>VLOOKUP(C11,[1]תקנות!$A:$B,2,0)</f>
        <v>73-30-01-03</v>
      </c>
      <c r="E11" s="10" t="str">
        <f>VLOOKUP(C11,[1]תקנות!$A:$C,3,0)</f>
        <v>איכות מים- ניטור</v>
      </c>
      <c r="F11" s="11" t="s">
        <v>56</v>
      </c>
      <c r="G11" s="12">
        <v>44123</v>
      </c>
      <c r="H11" s="12">
        <v>44316</v>
      </c>
      <c r="I11" s="8" t="s">
        <v>57</v>
      </c>
      <c r="J11" s="13"/>
      <c r="K11" s="14" t="s">
        <v>58</v>
      </c>
      <c r="L11" s="14" t="s">
        <v>59</v>
      </c>
      <c r="M11" s="17">
        <v>77022.270000000004</v>
      </c>
      <c r="N11" s="14" t="s">
        <v>26</v>
      </c>
      <c r="O11" s="18">
        <v>77022.270000000004</v>
      </c>
      <c r="P11" s="14" t="s">
        <v>26</v>
      </c>
      <c r="Q11" s="18">
        <v>77022.270000000004</v>
      </c>
      <c r="R11" s="16">
        <v>0</v>
      </c>
      <c r="S11" s="11">
        <f>VLOOKUP(C11,[1]גיליון1!$A:$C,3,0)</f>
        <v>23</v>
      </c>
      <c r="T11" s="11">
        <f>VLOOKUP(C11,[1]גיליון1!$A:$D,4,0)</f>
        <v>1</v>
      </c>
      <c r="U11" s="11" t="s">
        <v>27</v>
      </c>
    </row>
    <row r="12" spans="1:21" ht="14.25">
      <c r="A12" s="8" t="s">
        <v>20</v>
      </c>
      <c r="B12" s="8" t="s">
        <v>21</v>
      </c>
      <c r="C12" s="8">
        <v>4501947503</v>
      </c>
      <c r="D12" s="9" t="str">
        <f>VLOOKUP(C12,[1]תקנות!$A:$B,2,0)</f>
        <v>73-30-01-03</v>
      </c>
      <c r="E12" s="10" t="str">
        <f>VLOOKUP(C12,[1]תקנות!$A:$C,3,0)</f>
        <v>איכות מים- ניטור</v>
      </c>
      <c r="F12" s="11" t="s">
        <v>60</v>
      </c>
      <c r="G12" s="12">
        <v>44123</v>
      </c>
      <c r="H12" s="12">
        <v>44561</v>
      </c>
      <c r="I12" s="8" t="s">
        <v>61</v>
      </c>
      <c r="J12" s="13"/>
      <c r="K12" s="14" t="s">
        <v>62</v>
      </c>
      <c r="L12" s="14" t="s">
        <v>63</v>
      </c>
      <c r="M12" s="17">
        <v>20475</v>
      </c>
      <c r="N12" s="14" t="s">
        <v>26</v>
      </c>
      <c r="O12" s="18">
        <v>20475</v>
      </c>
      <c r="P12" s="14" t="s">
        <v>26</v>
      </c>
      <c r="Q12" s="16">
        <v>0</v>
      </c>
      <c r="R12" s="18">
        <v>20475</v>
      </c>
      <c r="S12" s="11">
        <f>VLOOKUP(C12,[1]גיליון1!$A:$C,3,0)</f>
        <v>84</v>
      </c>
      <c r="T12" s="11" t="str">
        <f>VLOOKUP(C12,[1]גיליון1!$A:$D,4,0)</f>
        <v/>
      </c>
      <c r="U12" s="11" t="s">
        <v>27</v>
      </c>
    </row>
    <row r="13" spans="1:21" ht="14.25">
      <c r="A13" s="8" t="s">
        <v>20</v>
      </c>
      <c r="B13" s="8" t="s">
        <v>21</v>
      </c>
      <c r="C13" s="8">
        <v>4501947531</v>
      </c>
      <c r="D13" s="9" t="str">
        <f>VLOOKUP(C13,[1]תקנות!$A:$B,2,0)</f>
        <v>73-30-01-05</v>
      </c>
      <c r="E13" s="10" t="str">
        <f>VLOOKUP(C13,[1]תקנות!$A:$C,3,0)</f>
        <v>פיתוח ותחזוקת מערכות</v>
      </c>
      <c r="F13" s="11" t="s">
        <v>64</v>
      </c>
      <c r="G13" s="12">
        <v>44123</v>
      </c>
      <c r="H13" s="12">
        <v>44561</v>
      </c>
      <c r="I13" s="8" t="s">
        <v>65</v>
      </c>
      <c r="J13" s="13"/>
      <c r="K13" s="14" t="s">
        <v>66</v>
      </c>
      <c r="L13" s="14" t="s">
        <v>67</v>
      </c>
      <c r="M13" s="17">
        <v>234000</v>
      </c>
      <c r="N13" s="14" t="s">
        <v>26</v>
      </c>
      <c r="O13" s="18">
        <v>234000</v>
      </c>
      <c r="P13" s="14" t="s">
        <v>26</v>
      </c>
      <c r="Q13" s="16">
        <v>0</v>
      </c>
      <c r="R13" s="18">
        <v>234000</v>
      </c>
      <c r="S13" s="11">
        <f>VLOOKUP(C13,[1]גיליון1!$A:$C,3,0)</f>
        <v>84</v>
      </c>
      <c r="T13" s="11" t="str">
        <f>VLOOKUP(C13,[1]גיליון1!$A:$D,4,0)</f>
        <v/>
      </c>
      <c r="U13" s="11" t="s">
        <v>27</v>
      </c>
    </row>
    <row r="14" spans="1:21" ht="14.25">
      <c r="A14" s="8" t="s">
        <v>20</v>
      </c>
      <c r="B14" s="8" t="s">
        <v>21</v>
      </c>
      <c r="C14" s="8">
        <v>4501947539</v>
      </c>
      <c r="D14" s="9" t="str">
        <f>VLOOKUP(C14,[1]תקנות!$A:$B,2,0)</f>
        <v>73-30-01-03</v>
      </c>
      <c r="E14" s="10" t="str">
        <f>VLOOKUP(C14,[1]תקנות!$A:$C,3,0)</f>
        <v>איכות מים- ניטור</v>
      </c>
      <c r="F14" s="11" t="s">
        <v>68</v>
      </c>
      <c r="G14" s="12">
        <v>44123</v>
      </c>
      <c r="H14" s="12">
        <v>44561</v>
      </c>
      <c r="I14" s="8" t="s">
        <v>61</v>
      </c>
      <c r="J14" s="13"/>
      <c r="K14" s="14" t="s">
        <v>62</v>
      </c>
      <c r="L14" s="14" t="s">
        <v>63</v>
      </c>
      <c r="M14" s="17">
        <v>59143.5</v>
      </c>
      <c r="N14" s="14" t="s">
        <v>26</v>
      </c>
      <c r="O14" s="18">
        <v>59143.5</v>
      </c>
      <c r="P14" s="14" t="s">
        <v>26</v>
      </c>
      <c r="Q14" s="16">
        <v>0</v>
      </c>
      <c r="R14" s="18">
        <v>59143.5</v>
      </c>
      <c r="S14" s="11">
        <f>VLOOKUP(C14,[1]גיליון1!$A:$C,3,0)</f>
        <v>84</v>
      </c>
      <c r="T14" s="11" t="str">
        <f>VLOOKUP(C14,[1]גיליון1!$A:$D,4,0)</f>
        <v/>
      </c>
      <c r="U14" s="11" t="s">
        <v>27</v>
      </c>
    </row>
    <row r="15" spans="1:21" ht="14.25">
      <c r="A15" s="8" t="s">
        <v>20</v>
      </c>
      <c r="B15" s="8" t="s">
        <v>21</v>
      </c>
      <c r="C15" s="8">
        <v>4501947670</v>
      </c>
      <c r="D15" s="9" t="str">
        <f>VLOOKUP(C15,[1]תקנות!$A:$B,2,0)</f>
        <v>41-30-01-26</v>
      </c>
      <c r="E15" s="10" t="str">
        <f>VLOOKUP(C15,[1]תקנות!$A:$C,3,0)</f>
        <v>היערכות משק המים לשע</v>
      </c>
      <c r="F15" s="11" t="s">
        <v>69</v>
      </c>
      <c r="G15" s="12">
        <v>44123</v>
      </c>
      <c r="H15" s="12">
        <v>44500</v>
      </c>
      <c r="I15" s="8" t="s">
        <v>70</v>
      </c>
      <c r="J15" s="13"/>
      <c r="K15" s="14" t="s">
        <v>71</v>
      </c>
      <c r="L15" s="14" t="s">
        <v>72</v>
      </c>
      <c r="M15" s="17">
        <v>69966</v>
      </c>
      <c r="N15" s="14" t="s">
        <v>26</v>
      </c>
      <c r="O15" s="18">
        <v>69966</v>
      </c>
      <c r="P15" s="14" t="s">
        <v>26</v>
      </c>
      <c r="Q15" s="18">
        <v>19202.630000000001</v>
      </c>
      <c r="R15" s="18">
        <v>50763.379999999997</v>
      </c>
      <c r="S15" s="11">
        <f>VLOOKUP(C15,[1]גיליון1!$A:$C,3,0)</f>
        <v>84</v>
      </c>
      <c r="T15" s="11" t="str">
        <f>VLOOKUP(C15,[1]גיליון1!$A:$D,4,0)</f>
        <v/>
      </c>
      <c r="U15" s="11" t="s">
        <v>27</v>
      </c>
    </row>
    <row r="16" spans="1:21" ht="14.25">
      <c r="A16" s="8" t="s">
        <v>20</v>
      </c>
      <c r="B16" s="8" t="s">
        <v>21</v>
      </c>
      <c r="C16" s="8">
        <v>4501948662</v>
      </c>
      <c r="D16" s="9" t="str">
        <f>VLOOKUP(C16,[1]תקנות!$A:$B,2,0)</f>
        <v>73-30-01-05</v>
      </c>
      <c r="E16" s="10" t="str">
        <f>VLOOKUP(C16,[1]תקנות!$A:$C,3,0)</f>
        <v>פיתוח ותחזוקת מערכות</v>
      </c>
      <c r="F16" s="11" t="s">
        <v>73</v>
      </c>
      <c r="G16" s="12">
        <v>44125</v>
      </c>
      <c r="H16" s="12">
        <v>45291</v>
      </c>
      <c r="I16" s="8" t="s">
        <v>74</v>
      </c>
      <c r="J16" s="13"/>
      <c r="K16" s="14" t="s">
        <v>75</v>
      </c>
      <c r="L16" s="14" t="s">
        <v>76</v>
      </c>
      <c r="M16" s="17">
        <v>382861.44</v>
      </c>
      <c r="N16" s="14" t="s">
        <v>26</v>
      </c>
      <c r="O16" s="18">
        <v>382861.44</v>
      </c>
      <c r="P16" s="14" t="s">
        <v>26</v>
      </c>
      <c r="Q16" s="18">
        <v>359626.96999999997</v>
      </c>
      <c r="R16" s="16">
        <v>0</v>
      </c>
      <c r="S16" s="11">
        <f>VLOOKUP(C16,[1]גיליון1!$A:$C,3,0)</f>
        <v>84</v>
      </c>
      <c r="T16" s="11" t="str">
        <f>VLOOKUP(C16,[1]גיליון1!$A:$D,4,0)</f>
        <v/>
      </c>
      <c r="U16" s="11" t="s">
        <v>27</v>
      </c>
    </row>
    <row r="17" spans="1:21" ht="14.25">
      <c r="A17" s="8" t="s">
        <v>20</v>
      </c>
      <c r="B17" s="8" t="s">
        <v>21</v>
      </c>
      <c r="C17" s="8">
        <v>4501949139</v>
      </c>
      <c r="D17" s="9" t="str">
        <f>VLOOKUP(C17,[1]תקנות!$A:$B,2,0)</f>
        <v>73-30-01-03</v>
      </c>
      <c r="E17" s="10" t="str">
        <f>VLOOKUP(C17,[1]תקנות!$A:$C,3,0)</f>
        <v>איכות מים- ניטור</v>
      </c>
      <c r="F17" s="11" t="s">
        <v>77</v>
      </c>
      <c r="G17" s="12">
        <v>44126</v>
      </c>
      <c r="H17" s="12">
        <v>44226</v>
      </c>
      <c r="I17" s="8" t="s">
        <v>78</v>
      </c>
      <c r="J17" s="13"/>
      <c r="K17" s="14" t="s">
        <v>79</v>
      </c>
      <c r="L17" s="14" t="s">
        <v>80</v>
      </c>
      <c r="M17" s="17">
        <v>46930.459999999999</v>
      </c>
      <c r="N17" s="14" t="s">
        <v>26</v>
      </c>
      <c r="O17" s="18">
        <v>46930.459999999999</v>
      </c>
      <c r="P17" s="14" t="s">
        <v>26</v>
      </c>
      <c r="Q17" s="16">
        <v>0</v>
      </c>
      <c r="R17" s="18">
        <v>46930.459999999999</v>
      </c>
      <c r="S17" s="11">
        <f>VLOOKUP(C17,[1]גיליון1!$A:$C,3,0)</f>
        <v>23</v>
      </c>
      <c r="T17" s="11">
        <f>VLOOKUP(C17,[1]גיליון1!$A:$D,4,0)</f>
        <v>88</v>
      </c>
      <c r="U17" s="11" t="s">
        <v>27</v>
      </c>
    </row>
    <row r="18" spans="1:21" ht="14.25">
      <c r="A18" s="8" t="s">
        <v>20</v>
      </c>
      <c r="B18" s="8" t="s">
        <v>21</v>
      </c>
      <c r="C18" s="8">
        <v>4501949895</v>
      </c>
      <c r="D18" s="9" t="str">
        <f>VLOOKUP(C18,[1]תקנות!$A:$B,2,0)</f>
        <v>73-30-01-05</v>
      </c>
      <c r="E18" s="10" t="str">
        <f>VLOOKUP(C18,[1]תקנות!$A:$C,3,0)</f>
        <v>פיתוח ותחזוקת מערכות</v>
      </c>
      <c r="F18" s="11" t="s">
        <v>81</v>
      </c>
      <c r="G18" s="12">
        <v>44129</v>
      </c>
      <c r="H18" s="12">
        <v>44705</v>
      </c>
      <c r="I18" s="8" t="s">
        <v>82</v>
      </c>
      <c r="J18" s="13"/>
      <c r="K18" s="14" t="s">
        <v>83</v>
      </c>
      <c r="L18" s="14" t="s">
        <v>84</v>
      </c>
      <c r="M18" s="17">
        <v>1680.03</v>
      </c>
      <c r="N18" s="14" t="s">
        <v>26</v>
      </c>
      <c r="O18" s="18">
        <v>1680.03</v>
      </c>
      <c r="P18" s="14" t="s">
        <v>26</v>
      </c>
      <c r="Q18" s="16">
        <v>0</v>
      </c>
      <c r="R18" s="18">
        <v>1680.03</v>
      </c>
      <c r="S18" s="11">
        <f>VLOOKUP(C18,[1]גיליון1!$A:$C,3,0)</f>
        <v>7</v>
      </c>
      <c r="T18" s="11" t="str">
        <f>VLOOKUP(C18,[1]גיליון1!$A:$D,4,0)</f>
        <v/>
      </c>
      <c r="U18" s="11" t="s">
        <v>27</v>
      </c>
    </row>
    <row r="19" spans="1:21" ht="14.25">
      <c r="A19" s="8" t="s">
        <v>20</v>
      </c>
      <c r="B19" s="8" t="s">
        <v>21</v>
      </c>
      <c r="C19" s="8">
        <v>4501950523</v>
      </c>
      <c r="D19" s="9" t="str">
        <f>VLOOKUP(C19,[1]תקנות!$A:$B,2,0)</f>
        <v>41-30-01-20</v>
      </c>
      <c r="E19" s="10" t="str">
        <f>VLOOKUP(C19,[1]תקנות!$A:$C,3,0)</f>
        <v>הדרכה ורווחה</v>
      </c>
      <c r="F19" s="11" t="s">
        <v>85</v>
      </c>
      <c r="G19" s="12">
        <v>44130</v>
      </c>
      <c r="H19" s="12">
        <v>44196</v>
      </c>
      <c r="I19" s="8" t="s">
        <v>86</v>
      </c>
      <c r="J19" s="13"/>
      <c r="K19" s="14" t="s">
        <v>87</v>
      </c>
      <c r="L19" s="14" t="s">
        <v>25</v>
      </c>
      <c r="M19" s="15">
        <v>500</v>
      </c>
      <c r="N19" s="14" t="s">
        <v>26</v>
      </c>
      <c r="O19" s="16">
        <v>500</v>
      </c>
      <c r="P19" s="14" t="s">
        <v>26</v>
      </c>
      <c r="Q19" s="16">
        <v>500</v>
      </c>
      <c r="R19" s="16">
        <v>0</v>
      </c>
      <c r="S19" s="11">
        <f>VLOOKUP(C19,[1]גיליון1!$A:$C,3,0)</f>
        <v>23</v>
      </c>
      <c r="T19" s="11">
        <f>VLOOKUP(C19,[1]גיליון1!$A:$D,4,0)</f>
        <v>57</v>
      </c>
      <c r="U19" s="11" t="s">
        <v>27</v>
      </c>
    </row>
    <row r="20" spans="1:21" ht="14.25">
      <c r="A20" s="8" t="s">
        <v>20</v>
      </c>
      <c r="B20" s="8" t="s">
        <v>21</v>
      </c>
      <c r="C20" s="8">
        <v>4501950600</v>
      </c>
      <c r="D20" s="9" t="str">
        <f>VLOOKUP(C20,[1]תקנות!$A:$B,2,0)</f>
        <v>41-30-01-20</v>
      </c>
      <c r="E20" s="10" t="str">
        <f>VLOOKUP(C20,[1]תקנות!$A:$C,3,0)</f>
        <v>הדרכה ורווחה</v>
      </c>
      <c r="F20" s="11" t="s">
        <v>88</v>
      </c>
      <c r="G20" s="12">
        <v>44130</v>
      </c>
      <c r="H20" s="12">
        <v>44196</v>
      </c>
      <c r="I20" s="8" t="s">
        <v>89</v>
      </c>
      <c r="J20" s="13"/>
      <c r="K20" s="14" t="s">
        <v>90</v>
      </c>
      <c r="L20" s="14" t="s">
        <v>91</v>
      </c>
      <c r="M20" s="17">
        <v>2160</v>
      </c>
      <c r="N20" s="14" t="s">
        <v>26</v>
      </c>
      <c r="O20" s="18">
        <v>2160</v>
      </c>
      <c r="P20" s="14" t="s">
        <v>26</v>
      </c>
      <c r="Q20" s="18">
        <v>2160</v>
      </c>
      <c r="R20" s="16">
        <v>0</v>
      </c>
      <c r="S20" s="11">
        <f>VLOOKUP(C20,[1]גיליון1!$A:$C,3,0)</f>
        <v>85</v>
      </c>
      <c r="T20" s="11" t="str">
        <f>VLOOKUP(C20,[1]גיליון1!$A:$D,4,0)</f>
        <v/>
      </c>
      <c r="U20" s="11" t="s">
        <v>27</v>
      </c>
    </row>
    <row r="21" spans="1:21" ht="14.25">
      <c r="A21" s="8" t="s">
        <v>20</v>
      </c>
      <c r="B21" s="8" t="s">
        <v>21</v>
      </c>
      <c r="C21" s="8">
        <v>4501950708</v>
      </c>
      <c r="D21" s="9" t="str">
        <f>VLOOKUP(C21,[1]תקנות!$A:$B,2,0)</f>
        <v>73-30-01-05</v>
      </c>
      <c r="E21" s="10" t="str">
        <f>VLOOKUP(C21,[1]תקנות!$A:$C,3,0)</f>
        <v>פיתוח ותחזוקת מערכות</v>
      </c>
      <c r="F21" s="11" t="s">
        <v>92</v>
      </c>
      <c r="G21" s="12">
        <v>44131</v>
      </c>
      <c r="H21" s="12">
        <v>44316</v>
      </c>
      <c r="I21" s="8" t="s">
        <v>74</v>
      </c>
      <c r="J21" s="13"/>
      <c r="K21" s="14" t="s">
        <v>75</v>
      </c>
      <c r="L21" s="14" t="s">
        <v>76</v>
      </c>
      <c r="M21" s="17">
        <v>32538.919999999998</v>
      </c>
      <c r="N21" s="14" t="s">
        <v>26</v>
      </c>
      <c r="O21" s="18">
        <v>32538.919999999998</v>
      </c>
      <c r="P21" s="14" t="s">
        <v>26</v>
      </c>
      <c r="Q21" s="18">
        <v>31260.57</v>
      </c>
      <c r="R21" s="16">
        <v>0</v>
      </c>
      <c r="S21" s="11">
        <f>VLOOKUP(C21,[1]גיליון1!$A:$C,3,0)</f>
        <v>7</v>
      </c>
      <c r="T21" s="11" t="str">
        <f>VLOOKUP(C21,[1]גיליון1!$A:$D,4,0)</f>
        <v/>
      </c>
      <c r="U21" s="11" t="s">
        <v>27</v>
      </c>
    </row>
    <row r="22" spans="1:21" ht="14.25">
      <c r="A22" s="8" t="s">
        <v>20</v>
      </c>
      <c r="B22" s="8" t="s">
        <v>21</v>
      </c>
      <c r="C22" s="8">
        <v>4501950991</v>
      </c>
      <c r="D22" s="9" t="str">
        <f>VLOOKUP(C22,[1]תקנות!$A:$B,2,0)</f>
        <v>73-30-01-05</v>
      </c>
      <c r="E22" s="10" t="str">
        <f>VLOOKUP(C22,[1]תקנות!$A:$C,3,0)</f>
        <v>פיתוח ותחזוקת מערכות</v>
      </c>
      <c r="F22" s="11" t="s">
        <v>93</v>
      </c>
      <c r="G22" s="12">
        <v>44131</v>
      </c>
      <c r="H22" s="12">
        <v>44209</v>
      </c>
      <c r="I22" s="8" t="s">
        <v>74</v>
      </c>
      <c r="J22" s="13"/>
      <c r="K22" s="14" t="s">
        <v>75</v>
      </c>
      <c r="L22" s="14" t="s">
        <v>76</v>
      </c>
      <c r="M22" s="17">
        <v>150515.60000000001</v>
      </c>
      <c r="N22" s="14" t="s">
        <v>26</v>
      </c>
      <c r="O22" s="18">
        <v>150515.60000000001</v>
      </c>
      <c r="P22" s="14" t="s">
        <v>26</v>
      </c>
      <c r="Q22" s="16">
        <v>0</v>
      </c>
      <c r="R22" s="18">
        <v>150515.60000000001</v>
      </c>
      <c r="S22" s="11">
        <f>VLOOKUP(C22,[1]גיליון1!$A:$C,3,0)</f>
        <v>7</v>
      </c>
      <c r="T22" s="11" t="str">
        <f>VLOOKUP(C22,[1]גיליון1!$A:$D,4,0)</f>
        <v/>
      </c>
      <c r="U22" s="11" t="s">
        <v>27</v>
      </c>
    </row>
    <row r="23" spans="1:21" ht="14.25">
      <c r="A23" s="8" t="s">
        <v>20</v>
      </c>
      <c r="B23" s="8" t="s">
        <v>21</v>
      </c>
      <c r="C23" s="8">
        <v>4501951005</v>
      </c>
      <c r="D23" s="9" t="str">
        <f>VLOOKUP(C23,[1]תקנות!$A:$B,2,0)</f>
        <v>73-30-01-03</v>
      </c>
      <c r="E23" s="10" t="str">
        <f>VLOOKUP(C23,[1]תקנות!$A:$C,3,0)</f>
        <v>איכות מים- ניטור</v>
      </c>
      <c r="F23" s="11" t="s">
        <v>94</v>
      </c>
      <c r="G23" s="12">
        <v>44131</v>
      </c>
      <c r="H23" s="12">
        <v>44711</v>
      </c>
      <c r="I23" s="8" t="s">
        <v>95</v>
      </c>
      <c r="J23" s="13"/>
      <c r="K23" s="14" t="s">
        <v>96</v>
      </c>
      <c r="L23" s="14" t="s">
        <v>25</v>
      </c>
      <c r="M23" s="17">
        <v>150000</v>
      </c>
      <c r="N23" s="14" t="s">
        <v>26</v>
      </c>
      <c r="O23" s="18">
        <v>150000</v>
      </c>
      <c r="P23" s="14" t="s">
        <v>26</v>
      </c>
      <c r="Q23" s="16">
        <v>0</v>
      </c>
      <c r="R23" s="18">
        <v>150000</v>
      </c>
      <c r="S23" s="11">
        <f>VLOOKUP(C23,[1]גיליון1!$A:$C,3,0)</f>
        <v>85</v>
      </c>
      <c r="T23" s="11" t="str">
        <f>VLOOKUP(C23,[1]גיליון1!$A:$D,4,0)</f>
        <v/>
      </c>
      <c r="U23" s="11" t="s">
        <v>27</v>
      </c>
    </row>
    <row r="24" spans="1:21" ht="14.25">
      <c r="A24" s="8" t="s">
        <v>20</v>
      </c>
      <c r="B24" s="8" t="s">
        <v>21</v>
      </c>
      <c r="C24" s="8">
        <v>4501951084</v>
      </c>
      <c r="D24" s="9" t="str">
        <f>VLOOKUP(C24,[1]תקנות!$A:$B,2,0)</f>
        <v>73-30-01-05</v>
      </c>
      <c r="E24" s="10" t="str">
        <f>VLOOKUP(C24,[1]תקנות!$A:$C,3,0)</f>
        <v>פיתוח ותחזוקת מערכות</v>
      </c>
      <c r="F24" s="11" t="s">
        <v>97</v>
      </c>
      <c r="G24" s="12">
        <v>44131</v>
      </c>
      <c r="H24" s="12">
        <v>44227</v>
      </c>
      <c r="I24" s="8" t="s">
        <v>98</v>
      </c>
      <c r="J24" s="13"/>
      <c r="K24" s="14" t="s">
        <v>99</v>
      </c>
      <c r="L24" s="14" t="s">
        <v>100</v>
      </c>
      <c r="M24" s="17">
        <v>41559.800000000003</v>
      </c>
      <c r="N24" s="14" t="s">
        <v>26</v>
      </c>
      <c r="O24" s="18">
        <v>41559.800000000003</v>
      </c>
      <c r="P24" s="14" t="s">
        <v>26</v>
      </c>
      <c r="Q24" s="16">
        <v>0</v>
      </c>
      <c r="R24" s="18">
        <v>41559.800000000003</v>
      </c>
      <c r="S24" s="11">
        <f>VLOOKUP(C24,[1]גיליון1!$A:$C,3,0)</f>
        <v>7</v>
      </c>
      <c r="T24" s="11" t="str">
        <f>VLOOKUP(C24,[1]גיליון1!$A:$D,4,0)</f>
        <v/>
      </c>
      <c r="U24" s="11" t="s">
        <v>27</v>
      </c>
    </row>
    <row r="25" spans="1:21" ht="14.25">
      <c r="A25" s="8" t="s">
        <v>20</v>
      </c>
      <c r="B25" s="8" t="s">
        <v>21</v>
      </c>
      <c r="C25" s="8">
        <v>4501951217</v>
      </c>
      <c r="D25" s="9" t="str">
        <f>VLOOKUP(C25,[1]תקנות!$A:$B,2,0)</f>
        <v>73-30-01-05</v>
      </c>
      <c r="E25" s="10" t="str">
        <f>VLOOKUP(C25,[1]תקנות!$A:$C,3,0)</f>
        <v>פיתוח ותחזוקת מערכות</v>
      </c>
      <c r="F25" s="11" t="s">
        <v>101</v>
      </c>
      <c r="G25" s="12">
        <v>44131</v>
      </c>
      <c r="H25" s="12">
        <v>44444</v>
      </c>
      <c r="I25" s="8" t="s">
        <v>102</v>
      </c>
      <c r="J25" s="13"/>
      <c r="K25" s="14" t="s">
        <v>103</v>
      </c>
      <c r="L25" s="14" t="s">
        <v>104</v>
      </c>
      <c r="M25" s="17">
        <v>4833.6199999999999</v>
      </c>
      <c r="N25" s="14" t="s">
        <v>26</v>
      </c>
      <c r="O25" s="18">
        <v>4833.6199999999999</v>
      </c>
      <c r="P25" s="14" t="s">
        <v>26</v>
      </c>
      <c r="Q25" s="16">
        <v>0</v>
      </c>
      <c r="R25" s="18">
        <v>4833.6199999999999</v>
      </c>
      <c r="S25" s="11">
        <f>VLOOKUP(C25,[1]גיליון1!$A:$C,3,0)</f>
        <v>7</v>
      </c>
      <c r="T25" s="11" t="str">
        <f>VLOOKUP(C25,[1]גיליון1!$A:$D,4,0)</f>
        <v/>
      </c>
      <c r="U25" s="11" t="s">
        <v>27</v>
      </c>
    </row>
    <row r="26" spans="1:21" ht="14.25">
      <c r="A26" s="8" t="s">
        <v>20</v>
      </c>
      <c r="B26" s="8" t="s">
        <v>21</v>
      </c>
      <c r="C26" s="8">
        <v>4501951289</v>
      </c>
      <c r="D26" s="9" t="str">
        <f>VLOOKUP(C26,[1]תקנות!$A:$B,2,0)</f>
        <v>73-30-01-05</v>
      </c>
      <c r="E26" s="10" t="str">
        <f>VLOOKUP(C26,[1]תקנות!$A:$C,3,0)</f>
        <v>פיתוח ותחזוקת מערכות</v>
      </c>
      <c r="F26" s="20" t="s">
        <v>105</v>
      </c>
      <c r="G26" s="12">
        <v>44131</v>
      </c>
      <c r="H26" s="12">
        <v>44611</v>
      </c>
      <c r="I26" s="8" t="s">
        <v>74</v>
      </c>
      <c r="J26" s="13"/>
      <c r="K26" s="14" t="s">
        <v>75</v>
      </c>
      <c r="L26" s="14" t="s">
        <v>76</v>
      </c>
      <c r="M26" s="17">
        <v>3757.98</v>
      </c>
      <c r="N26" s="14" t="s">
        <v>26</v>
      </c>
      <c r="O26" s="18">
        <v>3757.98</v>
      </c>
      <c r="P26" s="14" t="s">
        <v>26</v>
      </c>
      <c r="Q26" s="16">
        <v>0</v>
      </c>
      <c r="R26" s="18">
        <v>3757.98</v>
      </c>
      <c r="S26" s="11">
        <f>VLOOKUP(C26,[1]גיליון1!$A:$C,3,0)</f>
        <v>23</v>
      </c>
      <c r="T26" s="11">
        <f>VLOOKUP(C26,[1]גיליון1!$A:$D,4,0)</f>
        <v>57</v>
      </c>
      <c r="U26" s="11" t="s">
        <v>27</v>
      </c>
    </row>
    <row r="27" spans="1:21" ht="14.25">
      <c r="A27" s="8" t="s">
        <v>20</v>
      </c>
      <c r="B27" s="8" t="s">
        <v>21</v>
      </c>
      <c r="C27" s="8">
        <v>4501951294</v>
      </c>
      <c r="D27" s="9" t="str">
        <f>VLOOKUP(C27,[1]תקנות!$A:$B,2,0)</f>
        <v>73-30-01-05</v>
      </c>
      <c r="E27" s="10" t="str">
        <f>VLOOKUP(C27,[1]תקנות!$A:$C,3,0)</f>
        <v>פיתוח ותחזוקת מערכות</v>
      </c>
      <c r="F27" s="21" t="s">
        <v>106</v>
      </c>
      <c r="G27" s="12">
        <v>44131</v>
      </c>
      <c r="H27" s="12">
        <v>44196</v>
      </c>
      <c r="I27" s="8" t="s">
        <v>74</v>
      </c>
      <c r="J27" s="13"/>
      <c r="K27" s="14" t="s">
        <v>75</v>
      </c>
      <c r="L27" s="14" t="s">
        <v>76</v>
      </c>
      <c r="M27" s="17">
        <v>2925</v>
      </c>
      <c r="N27" s="14" t="s">
        <v>26</v>
      </c>
      <c r="O27" s="18">
        <v>2925</v>
      </c>
      <c r="P27" s="14" t="s">
        <v>26</v>
      </c>
      <c r="Q27" s="18">
        <v>2925</v>
      </c>
      <c r="R27" s="16">
        <v>0</v>
      </c>
      <c r="S27" s="11">
        <f>VLOOKUP(C27,[1]גיליון1!$A:$C,3,0)</f>
        <v>23</v>
      </c>
      <c r="T27" s="11">
        <f>VLOOKUP(C27,[1]גיליון1!$A:$D,4,0)</f>
        <v>57</v>
      </c>
      <c r="U27" s="11" t="s">
        <v>27</v>
      </c>
    </row>
    <row r="28" spans="1:21" ht="14.25">
      <c r="A28" s="8" t="s">
        <v>20</v>
      </c>
      <c r="B28" s="8" t="s">
        <v>21</v>
      </c>
      <c r="C28" s="8">
        <v>4501951300</v>
      </c>
      <c r="D28" s="9" t="str">
        <f>VLOOKUP(C28,[1]תקנות!$A:$B,2,0)</f>
        <v>73-30-01-05</v>
      </c>
      <c r="E28" s="10" t="str">
        <f>VLOOKUP(C28,[1]תקנות!$A:$C,3,0)</f>
        <v>פיתוח ותחזוקת מערכות</v>
      </c>
      <c r="F28" s="11" t="s">
        <v>107</v>
      </c>
      <c r="G28" s="12">
        <v>44131</v>
      </c>
      <c r="H28" s="12">
        <v>44196</v>
      </c>
      <c r="I28" s="8" t="s">
        <v>108</v>
      </c>
      <c r="J28" s="13"/>
      <c r="K28" s="14" t="s">
        <v>109</v>
      </c>
      <c r="L28" s="14" t="s">
        <v>110</v>
      </c>
      <c r="M28" s="17">
        <v>2340</v>
      </c>
      <c r="N28" s="14" t="s">
        <v>26</v>
      </c>
      <c r="O28" s="18">
        <v>2340</v>
      </c>
      <c r="P28" s="14" t="s">
        <v>26</v>
      </c>
      <c r="Q28" s="16">
        <v>0</v>
      </c>
      <c r="R28" s="18">
        <v>2340</v>
      </c>
      <c r="S28" s="11">
        <f>VLOOKUP(C28,[1]גיליון1!$A:$C,3,0)</f>
        <v>23</v>
      </c>
      <c r="T28" s="11">
        <f>VLOOKUP(C28,[1]גיליון1!$A:$D,4,0)</f>
        <v>57</v>
      </c>
      <c r="U28" s="11" t="s">
        <v>27</v>
      </c>
    </row>
    <row r="29" spans="1:21" ht="14.25">
      <c r="A29" s="8" t="s">
        <v>20</v>
      </c>
      <c r="B29" s="8" t="s">
        <v>51</v>
      </c>
      <c r="C29" s="8">
        <v>4501951354</v>
      </c>
      <c r="D29" s="9" t="str">
        <f>VLOOKUP(C29,[1]תקנות!$A:$B,2,0)</f>
        <v>41-30-01-19</v>
      </c>
      <c r="E29" s="10" t="str">
        <f>VLOOKUP(C29,[1]תקנות!$A:$C,3,0)</f>
        <v>פעולות מנהל וארגון</v>
      </c>
      <c r="F29" s="11" t="s">
        <v>111</v>
      </c>
      <c r="G29" s="12">
        <v>44131</v>
      </c>
      <c r="H29" s="12">
        <v>44561</v>
      </c>
      <c r="I29" s="8" t="s">
        <v>112</v>
      </c>
      <c r="J29" s="13"/>
      <c r="K29" s="14" t="s">
        <v>113</v>
      </c>
      <c r="L29" s="14" t="s">
        <v>114</v>
      </c>
      <c r="M29" s="17">
        <v>2954.02</v>
      </c>
      <c r="N29" s="14" t="s">
        <v>26</v>
      </c>
      <c r="O29" s="18">
        <v>2954.02</v>
      </c>
      <c r="P29" s="14" t="s">
        <v>26</v>
      </c>
      <c r="Q29" s="16">
        <v>537.08000000000004</v>
      </c>
      <c r="R29" s="18">
        <v>2416.9400000000001</v>
      </c>
      <c r="S29" s="11">
        <f>VLOOKUP(C29,[1]גיליון1!$A:$C,3,0)</f>
        <v>7</v>
      </c>
      <c r="T29" s="11" t="str">
        <f>VLOOKUP(C29,[1]גיליון1!$A:$D,4,0)</f>
        <v/>
      </c>
      <c r="U29" s="11" t="s">
        <v>27</v>
      </c>
    </row>
    <row r="30" spans="1:21" ht="14.25">
      <c r="A30" s="8" t="s">
        <v>20</v>
      </c>
      <c r="B30" s="8" t="s">
        <v>21</v>
      </c>
      <c r="C30" s="8">
        <v>4501951641</v>
      </c>
      <c r="D30" s="9" t="str">
        <f>VLOOKUP(C30,[1]תקנות!$A:$B,2,0)</f>
        <v>73-30-01-03</v>
      </c>
      <c r="E30" s="10" t="str">
        <f>VLOOKUP(C30,[1]תקנות!$A:$C,3,0)</f>
        <v>איכות מים- ניטור</v>
      </c>
      <c r="F30" s="11" t="s">
        <v>115</v>
      </c>
      <c r="G30" s="12">
        <v>44132</v>
      </c>
      <c r="H30" s="12">
        <v>44530</v>
      </c>
      <c r="I30" s="8" t="s">
        <v>57</v>
      </c>
      <c r="J30" s="13"/>
      <c r="K30" s="14" t="s">
        <v>58</v>
      </c>
      <c r="L30" s="14" t="s">
        <v>59</v>
      </c>
      <c r="M30" s="17">
        <v>59934.419999999998</v>
      </c>
      <c r="N30" s="14" t="s">
        <v>26</v>
      </c>
      <c r="O30" s="18">
        <v>59934.419999999998</v>
      </c>
      <c r="P30" s="14" t="s">
        <v>26</v>
      </c>
      <c r="Q30" s="18">
        <v>22913.279999999999</v>
      </c>
      <c r="R30" s="18">
        <v>37021.139999999999</v>
      </c>
      <c r="S30" s="11">
        <f>VLOOKUP(C30,[1]גיליון1!$A:$C,3,0)</f>
        <v>23</v>
      </c>
      <c r="T30" s="11">
        <f>VLOOKUP(C30,[1]גיליון1!$A:$D,4,0)</f>
        <v>1</v>
      </c>
      <c r="U30" s="11" t="s">
        <v>27</v>
      </c>
    </row>
    <row r="31" spans="1:21" ht="14.25">
      <c r="A31" s="8" t="s">
        <v>20</v>
      </c>
      <c r="B31" s="8" t="s">
        <v>21</v>
      </c>
      <c r="C31" s="8">
        <v>4501951817</v>
      </c>
      <c r="D31" s="9" t="str">
        <f>VLOOKUP(C31,[1]תקנות!$A:$B,2,0)</f>
        <v>73-30-01-05</v>
      </c>
      <c r="E31" s="10" t="str">
        <f>VLOOKUP(C31,[1]תקנות!$A:$C,3,0)</f>
        <v>פיתוח ותחזוקת מערכות</v>
      </c>
      <c r="F31" s="11" t="s">
        <v>116</v>
      </c>
      <c r="G31" s="12">
        <v>44132</v>
      </c>
      <c r="H31" s="12">
        <v>44561</v>
      </c>
      <c r="I31" s="8" t="s">
        <v>117</v>
      </c>
      <c r="J31" s="13"/>
      <c r="K31" s="14" t="s">
        <v>118</v>
      </c>
      <c r="L31" s="14" t="s">
        <v>119</v>
      </c>
      <c r="M31" s="17">
        <v>129567.13000000001</v>
      </c>
      <c r="N31" s="14" t="s">
        <v>26</v>
      </c>
      <c r="O31" s="18">
        <v>129567.13000000001</v>
      </c>
      <c r="P31" s="14" t="s">
        <v>26</v>
      </c>
      <c r="Q31" s="16">
        <v>0</v>
      </c>
      <c r="R31" s="18">
        <v>129567.13000000001</v>
      </c>
      <c r="S31" s="11">
        <f>VLOOKUP(C31,[1]גיליון1!$A:$C,3,0)</f>
        <v>23</v>
      </c>
      <c r="T31" s="11">
        <f>VLOOKUP(C31,[1]גיליון1!$A:$D,4,0)</f>
        <v>1</v>
      </c>
      <c r="U31" s="11" t="s">
        <v>27</v>
      </c>
    </row>
    <row r="32" spans="1:21" ht="14.25">
      <c r="A32" s="8" t="s">
        <v>20</v>
      </c>
      <c r="B32" s="8" t="s">
        <v>21</v>
      </c>
      <c r="C32" s="8">
        <v>4501951981</v>
      </c>
      <c r="D32" s="9" t="str">
        <f>VLOOKUP(C32,[1]תקנות!$A:$B,2,0)</f>
        <v>73-30-01-05</v>
      </c>
      <c r="E32" s="10" t="str">
        <f>VLOOKUP(C32,[1]תקנות!$A:$C,3,0)</f>
        <v>פיתוח ותחזוקת מערכות</v>
      </c>
      <c r="F32" s="11" t="s">
        <v>120</v>
      </c>
      <c r="G32" s="12">
        <v>44133</v>
      </c>
      <c r="H32" s="12">
        <v>44742</v>
      </c>
      <c r="I32" s="8" t="s">
        <v>121</v>
      </c>
      <c r="J32" s="13"/>
      <c r="K32" s="14" t="s">
        <v>122</v>
      </c>
      <c r="L32" s="14" t="s">
        <v>123</v>
      </c>
      <c r="M32" s="17">
        <v>24015.369999999999</v>
      </c>
      <c r="N32" s="14" t="s">
        <v>26</v>
      </c>
      <c r="O32" s="18">
        <v>24015.369999999999</v>
      </c>
      <c r="P32" s="14" t="s">
        <v>26</v>
      </c>
      <c r="Q32" s="18">
        <v>23237.07</v>
      </c>
      <c r="R32" s="16">
        <v>0</v>
      </c>
      <c r="S32" s="11">
        <f>VLOOKUP(C32,[1]גיליון1!$A:$C,3,0)</f>
        <v>7</v>
      </c>
      <c r="T32" s="11" t="str">
        <f>VLOOKUP(C32,[1]גיליון1!$A:$D,4,0)</f>
        <v/>
      </c>
      <c r="U32" s="11" t="s">
        <v>27</v>
      </c>
    </row>
    <row r="33" spans="1:21" ht="14.25">
      <c r="A33" s="8" t="s">
        <v>20</v>
      </c>
      <c r="B33" s="8" t="s">
        <v>21</v>
      </c>
      <c r="C33" s="8">
        <v>4501952020</v>
      </c>
      <c r="D33" s="9" t="str">
        <f>VLOOKUP(C33,[1]תקנות!$A:$B,2,0)</f>
        <v>73-30-01-05</v>
      </c>
      <c r="E33" s="10" t="str">
        <f>VLOOKUP(C33,[1]תקנות!$A:$C,3,0)</f>
        <v>פיתוח ותחזוקת מערכות</v>
      </c>
      <c r="F33" s="11" t="s">
        <v>124</v>
      </c>
      <c r="G33" s="12">
        <v>44133</v>
      </c>
      <c r="H33" s="12">
        <v>44561</v>
      </c>
      <c r="I33" s="8" t="s">
        <v>125</v>
      </c>
      <c r="J33" s="13"/>
      <c r="K33" s="14" t="s">
        <v>126</v>
      </c>
      <c r="L33" s="14" t="s">
        <v>127</v>
      </c>
      <c r="M33" s="17">
        <v>2808</v>
      </c>
      <c r="N33" s="14" t="s">
        <v>26</v>
      </c>
      <c r="O33" s="18">
        <v>2808</v>
      </c>
      <c r="P33" s="14" t="s">
        <v>26</v>
      </c>
      <c r="Q33" s="16">
        <v>0</v>
      </c>
      <c r="R33" s="18">
        <v>2808</v>
      </c>
      <c r="S33" s="11">
        <f>VLOOKUP(C33,[1]גיליון1!$A:$C,3,0)</f>
        <v>23</v>
      </c>
      <c r="T33" s="11">
        <f>VLOOKUP(C33,[1]גיליון1!$A:$D,4,0)</f>
        <v>57</v>
      </c>
      <c r="U33" s="11" t="s">
        <v>27</v>
      </c>
    </row>
    <row r="34" spans="1:21" ht="14.25">
      <c r="A34" s="8" t="s">
        <v>20</v>
      </c>
      <c r="B34" s="8" t="s">
        <v>21</v>
      </c>
      <c r="C34" s="8">
        <v>4501952046</v>
      </c>
      <c r="D34" s="9" t="str">
        <f>VLOOKUP(C34,[1]תקנות!$A:$B,2,0)</f>
        <v>73-30-01-05</v>
      </c>
      <c r="E34" s="10" t="str">
        <f>VLOOKUP(C34,[1]תקנות!$A:$C,3,0)</f>
        <v>פיתוח ותחזוקת מערכות</v>
      </c>
      <c r="F34" s="11" t="s">
        <v>128</v>
      </c>
      <c r="G34" s="12">
        <v>44133</v>
      </c>
      <c r="H34" s="12">
        <v>44530</v>
      </c>
      <c r="I34" s="8" t="s">
        <v>129</v>
      </c>
      <c r="J34" s="13"/>
      <c r="K34" s="14" t="s">
        <v>130</v>
      </c>
      <c r="L34" s="14" t="s">
        <v>131</v>
      </c>
      <c r="M34" s="17">
        <v>1246.01</v>
      </c>
      <c r="N34" s="14" t="s">
        <v>26</v>
      </c>
      <c r="O34" s="18">
        <v>1246.01</v>
      </c>
      <c r="P34" s="14" t="s">
        <v>26</v>
      </c>
      <c r="Q34" s="16">
        <v>0</v>
      </c>
      <c r="R34" s="18">
        <v>1246.01</v>
      </c>
      <c r="S34" s="11">
        <f>VLOOKUP(C34,[1]גיליון1!$A:$C,3,0)</f>
        <v>23</v>
      </c>
      <c r="T34" s="11">
        <f>VLOOKUP(C34,[1]גיליון1!$A:$D,4,0)</f>
        <v>57</v>
      </c>
      <c r="U34" s="11" t="s">
        <v>27</v>
      </c>
    </row>
    <row r="35" spans="1:21" ht="14.25">
      <c r="A35" s="8" t="s">
        <v>20</v>
      </c>
      <c r="B35" s="8" t="s">
        <v>51</v>
      </c>
      <c r="C35" s="8">
        <v>4501952203</v>
      </c>
      <c r="D35" s="9" t="str">
        <f>VLOOKUP(C35,[1]תקנות!$A:$B,2,0)</f>
        <v>41-30-01-19</v>
      </c>
      <c r="E35" s="10" t="str">
        <f>VLOOKUP(C35,[1]תקנות!$A:$C,3,0)</f>
        <v>פעולות מנהל וארגון</v>
      </c>
      <c r="F35" s="11" t="s">
        <v>132</v>
      </c>
      <c r="G35" s="12">
        <v>44133</v>
      </c>
      <c r="H35" s="12">
        <v>44527</v>
      </c>
      <c r="I35" s="8" t="s">
        <v>133</v>
      </c>
      <c r="J35" s="13"/>
      <c r="K35" s="14" t="s">
        <v>134</v>
      </c>
      <c r="L35" s="14" t="s">
        <v>135</v>
      </c>
      <c r="M35" s="17">
        <v>3425.25</v>
      </c>
      <c r="N35" s="14" t="s">
        <v>26</v>
      </c>
      <c r="O35" s="18">
        <v>3425.25</v>
      </c>
      <c r="P35" s="14" t="s">
        <v>26</v>
      </c>
      <c r="Q35" s="16">
        <v>0</v>
      </c>
      <c r="R35" s="18">
        <v>3425.25</v>
      </c>
      <c r="S35" s="11">
        <f>VLOOKUP(C35,[1]גיליון1!$A:$C,3,0)</f>
        <v>7</v>
      </c>
      <c r="T35" s="11" t="str">
        <f>VLOOKUP(C35,[1]גיליון1!$A:$D,4,0)</f>
        <v/>
      </c>
      <c r="U35" s="11" t="s">
        <v>27</v>
      </c>
    </row>
    <row r="36" spans="1:21" ht="14.25">
      <c r="A36" s="8" t="s">
        <v>20</v>
      </c>
      <c r="B36" s="8" t="s">
        <v>21</v>
      </c>
      <c r="C36" s="8">
        <v>4501952802</v>
      </c>
      <c r="D36" s="9" t="str">
        <f>VLOOKUP(C36,[1]תקנות!$A:$B,2,0)</f>
        <v>41-30-01-21</v>
      </c>
      <c r="E36" s="10" t="str">
        <f>VLOOKUP(C36,[1]תקנות!$A:$C,3,0)</f>
        <v>ייעוץ בקרה וליווי</v>
      </c>
      <c r="F36" s="11" t="s">
        <v>136</v>
      </c>
      <c r="G36" s="12">
        <v>44136</v>
      </c>
      <c r="H36" s="12">
        <v>44507</v>
      </c>
      <c r="I36" s="8" t="s">
        <v>137</v>
      </c>
      <c r="J36" s="13"/>
      <c r="K36" s="14" t="s">
        <v>138</v>
      </c>
      <c r="L36" s="14" t="s">
        <v>139</v>
      </c>
      <c r="M36" s="17">
        <v>210993.75</v>
      </c>
      <c r="N36" s="14" t="s">
        <v>26</v>
      </c>
      <c r="O36" s="18">
        <v>210993.75</v>
      </c>
      <c r="P36" s="14" t="s">
        <v>26</v>
      </c>
      <c r="Q36" s="16">
        <v>0</v>
      </c>
      <c r="R36" s="18">
        <v>210993.75</v>
      </c>
      <c r="S36" s="11">
        <f>VLOOKUP(C36,[1]גיליון1!$A:$C,3,0)</f>
        <v>7</v>
      </c>
      <c r="T36" s="11" t="str">
        <f>VLOOKUP(C36,[1]גיליון1!$A:$D,4,0)</f>
        <v/>
      </c>
      <c r="U36" s="11" t="s">
        <v>27</v>
      </c>
    </row>
    <row r="37" spans="1:21" ht="14.25">
      <c r="A37" s="8" t="s">
        <v>20</v>
      </c>
      <c r="B37" s="8" t="s">
        <v>21</v>
      </c>
      <c r="C37" s="8">
        <v>4501954356</v>
      </c>
      <c r="D37" s="9" t="str">
        <f>VLOOKUP(C37,[1]תקנות!$A:$B,2,0)</f>
        <v>41-30-01-20</v>
      </c>
      <c r="E37" s="10" t="str">
        <f>VLOOKUP(C37,[1]תקנות!$A:$C,3,0)</f>
        <v>הדרכה ורווחה</v>
      </c>
      <c r="F37" s="11" t="s">
        <v>140</v>
      </c>
      <c r="G37" s="12">
        <v>44138</v>
      </c>
      <c r="H37" s="12">
        <v>44196</v>
      </c>
      <c r="I37" s="8" t="s">
        <v>141</v>
      </c>
      <c r="J37" s="13"/>
      <c r="K37" s="14" t="s">
        <v>142</v>
      </c>
      <c r="L37" s="14" t="s">
        <v>143</v>
      </c>
      <c r="M37" s="17">
        <v>1345.5</v>
      </c>
      <c r="N37" s="14" t="s">
        <v>26</v>
      </c>
      <c r="O37" s="18">
        <v>1345.5</v>
      </c>
      <c r="P37" s="14" t="s">
        <v>26</v>
      </c>
      <c r="Q37" s="18">
        <v>1345.5</v>
      </c>
      <c r="R37" s="16">
        <v>0</v>
      </c>
      <c r="S37" s="11">
        <f>VLOOKUP(C37,[1]גיליון1!$A:$C,3,0)</f>
        <v>76</v>
      </c>
      <c r="T37" s="11" t="str">
        <f>VLOOKUP(C37,[1]גיליון1!$A:$D,4,0)</f>
        <v/>
      </c>
      <c r="U37" s="11" t="s">
        <v>27</v>
      </c>
    </row>
    <row r="38" spans="1:21" ht="14.25">
      <c r="A38" s="8" t="s">
        <v>20</v>
      </c>
      <c r="B38" s="8" t="s">
        <v>21</v>
      </c>
      <c r="C38" s="8">
        <v>4501954887</v>
      </c>
      <c r="D38" s="9" t="str">
        <f>VLOOKUP(C38,[1]תקנות!$A:$B,2,0)</f>
        <v>73-30-01-05</v>
      </c>
      <c r="E38" s="10" t="str">
        <f>VLOOKUP(C38,[1]תקנות!$A:$C,3,0)</f>
        <v>פיתוח ותחזוקת מערכות</v>
      </c>
      <c r="F38" s="11" t="s">
        <v>144</v>
      </c>
      <c r="G38" s="12">
        <v>44139</v>
      </c>
      <c r="H38" s="12">
        <v>44561</v>
      </c>
      <c r="I38" s="8" t="s">
        <v>145</v>
      </c>
      <c r="J38" s="13"/>
      <c r="K38" s="14" t="s">
        <v>146</v>
      </c>
      <c r="L38" s="14" t="s">
        <v>147</v>
      </c>
      <c r="M38" s="17">
        <v>44847.25</v>
      </c>
      <c r="N38" s="14" t="s">
        <v>26</v>
      </c>
      <c r="O38" s="18">
        <v>44847.25</v>
      </c>
      <c r="P38" s="14" t="s">
        <v>26</v>
      </c>
      <c r="Q38" s="16">
        <v>0</v>
      </c>
      <c r="R38" s="18">
        <v>44847.25</v>
      </c>
      <c r="S38" s="11">
        <f>VLOOKUP(C38,[1]גיליון1!$A:$C,3,0)</f>
        <v>23</v>
      </c>
      <c r="T38" s="11">
        <f>VLOOKUP(C38,[1]גיליון1!$A:$D,4,0)</f>
        <v>1</v>
      </c>
      <c r="U38" s="11" t="s">
        <v>27</v>
      </c>
    </row>
    <row r="39" spans="1:21" ht="14.25">
      <c r="A39" s="8" t="s">
        <v>20</v>
      </c>
      <c r="B39" s="8" t="s">
        <v>21</v>
      </c>
      <c r="C39" s="8">
        <v>4501955680</v>
      </c>
      <c r="D39" s="9" t="str">
        <f>VLOOKUP(C39,[1]תקנות!$A:$B,2,0)</f>
        <v>41-30-01-20</v>
      </c>
      <c r="E39" s="10" t="str">
        <f>VLOOKUP(C39,[1]תקנות!$A:$C,3,0)</f>
        <v>הדרכה ורווחה</v>
      </c>
      <c r="F39" s="11" t="s">
        <v>148</v>
      </c>
      <c r="G39" s="12">
        <v>44140</v>
      </c>
      <c r="H39" s="12">
        <v>44196</v>
      </c>
      <c r="I39" s="8" t="s">
        <v>149</v>
      </c>
      <c r="J39" s="13"/>
      <c r="K39" s="14" t="s">
        <v>150</v>
      </c>
      <c r="L39" s="14" t="s">
        <v>151</v>
      </c>
      <c r="M39" s="17">
        <v>1345.5</v>
      </c>
      <c r="N39" s="14" t="s">
        <v>26</v>
      </c>
      <c r="O39" s="18">
        <v>1345.5</v>
      </c>
      <c r="P39" s="14" t="s">
        <v>26</v>
      </c>
      <c r="Q39" s="18">
        <v>1345.5</v>
      </c>
      <c r="R39" s="16">
        <v>0</v>
      </c>
      <c r="S39" s="11">
        <f>VLOOKUP(C39,[1]גיליון1!$A:$C,3,0)</f>
        <v>76</v>
      </c>
      <c r="T39" s="11" t="str">
        <f>VLOOKUP(C39,[1]גיליון1!$A:$D,4,0)</f>
        <v/>
      </c>
      <c r="U39" s="11" t="s">
        <v>27</v>
      </c>
    </row>
    <row r="40" spans="1:21" ht="14.25">
      <c r="A40" s="8" t="s">
        <v>20</v>
      </c>
      <c r="B40" s="8" t="s">
        <v>21</v>
      </c>
      <c r="C40" s="8">
        <v>4501955693</v>
      </c>
      <c r="D40" s="9" t="str">
        <f>VLOOKUP(C40,[1]תקנות!$A:$B,2,0)</f>
        <v>41-30-01-20</v>
      </c>
      <c r="E40" s="10" t="str">
        <f>VLOOKUP(C40,[1]תקנות!$A:$C,3,0)</f>
        <v>הדרכה ורווחה</v>
      </c>
      <c r="F40" s="11" t="s">
        <v>152</v>
      </c>
      <c r="G40" s="12">
        <v>44140</v>
      </c>
      <c r="H40" s="12">
        <v>44196</v>
      </c>
      <c r="I40" s="8" t="s">
        <v>153</v>
      </c>
      <c r="J40" s="13"/>
      <c r="K40" s="14" t="s">
        <v>154</v>
      </c>
      <c r="L40" s="14" t="s">
        <v>155</v>
      </c>
      <c r="M40" s="15">
        <v>538.20000000000005</v>
      </c>
      <c r="N40" s="14" t="s">
        <v>26</v>
      </c>
      <c r="O40" s="16">
        <v>538.20000000000005</v>
      </c>
      <c r="P40" s="14" t="s">
        <v>26</v>
      </c>
      <c r="Q40" s="16">
        <v>538.20000000000005</v>
      </c>
      <c r="R40" s="16">
        <v>0</v>
      </c>
      <c r="S40" s="11">
        <f>VLOOKUP(C40,[1]גיליון1!$A:$C,3,0)</f>
        <v>76</v>
      </c>
      <c r="T40" s="11" t="str">
        <f>VLOOKUP(C40,[1]גיליון1!$A:$D,4,0)</f>
        <v/>
      </c>
      <c r="U40" s="11" t="s">
        <v>27</v>
      </c>
    </row>
    <row r="41" spans="1:21" ht="14.25">
      <c r="A41" s="8" t="s">
        <v>20</v>
      </c>
      <c r="B41" s="8" t="s">
        <v>51</v>
      </c>
      <c r="C41" s="8">
        <v>4501955998</v>
      </c>
      <c r="D41" s="9" t="str">
        <f>VLOOKUP(C41,[1]תקנות!$A:$B,2,0)</f>
        <v>41-30-01-19</v>
      </c>
      <c r="E41" s="10" t="str">
        <f>VLOOKUP(C41,[1]תקנות!$A:$C,3,0)</f>
        <v>פעולות מנהל וארגון</v>
      </c>
      <c r="F41" s="11" t="s">
        <v>156</v>
      </c>
      <c r="G41" s="12">
        <v>44143</v>
      </c>
      <c r="H41" s="12">
        <v>44286</v>
      </c>
      <c r="I41" s="8" t="s">
        <v>157</v>
      </c>
      <c r="J41" s="13"/>
      <c r="K41" s="14" t="s">
        <v>158</v>
      </c>
      <c r="L41" s="14" t="s">
        <v>159</v>
      </c>
      <c r="M41" s="15">
        <v>877.5</v>
      </c>
      <c r="N41" s="14" t="s">
        <v>26</v>
      </c>
      <c r="O41" s="16">
        <v>877.5</v>
      </c>
      <c r="P41" s="14" t="s">
        <v>26</v>
      </c>
      <c r="Q41" s="16">
        <v>0</v>
      </c>
      <c r="R41" s="16">
        <v>877.5</v>
      </c>
      <c r="S41" s="11">
        <f>VLOOKUP(C41,[1]גיליון1!$A:$C,3,0)</f>
        <v>23</v>
      </c>
      <c r="T41" s="11">
        <f>VLOOKUP(C41,[1]גיליון1!$A:$D,4,0)</f>
        <v>57</v>
      </c>
      <c r="U41" s="11" t="s">
        <v>27</v>
      </c>
    </row>
    <row r="42" spans="1:21" ht="14.25">
      <c r="A42" s="8" t="s">
        <v>20</v>
      </c>
      <c r="B42" s="8" t="s">
        <v>21</v>
      </c>
      <c r="C42" s="8">
        <v>4501955999</v>
      </c>
      <c r="D42" s="9" t="str">
        <f>VLOOKUP(C42,[1]תקנות!$A:$B,2,0)</f>
        <v>41-30-01-20</v>
      </c>
      <c r="E42" s="10" t="str">
        <f>VLOOKUP(C42,[1]תקנות!$A:$C,3,0)</f>
        <v>הדרכה ורווחה</v>
      </c>
      <c r="F42" s="11" t="s">
        <v>160</v>
      </c>
      <c r="G42" s="12">
        <v>44143</v>
      </c>
      <c r="H42" s="12">
        <v>44196</v>
      </c>
      <c r="I42" s="8" t="s">
        <v>161</v>
      </c>
      <c r="J42" s="13"/>
      <c r="K42" s="14" t="s">
        <v>162</v>
      </c>
      <c r="L42" s="14" t="s">
        <v>25</v>
      </c>
      <c r="M42" s="17">
        <v>1614.5999999999999</v>
      </c>
      <c r="N42" s="14" t="s">
        <v>26</v>
      </c>
      <c r="O42" s="18">
        <v>1614.5999999999999</v>
      </c>
      <c r="P42" s="14" t="s">
        <v>26</v>
      </c>
      <c r="Q42" s="18">
        <v>1614.5999999999999</v>
      </c>
      <c r="R42" s="16">
        <v>0</v>
      </c>
      <c r="S42" s="11">
        <f>VLOOKUP(C42,[1]גיליון1!$A:$C,3,0)</f>
        <v>76</v>
      </c>
      <c r="T42" s="11" t="str">
        <f>VLOOKUP(C42,[1]גיליון1!$A:$D,4,0)</f>
        <v/>
      </c>
      <c r="U42" s="11" t="s">
        <v>27</v>
      </c>
    </row>
    <row r="43" spans="1:21" ht="14.25">
      <c r="A43" s="8" t="s">
        <v>20</v>
      </c>
      <c r="B43" s="8" t="s">
        <v>21</v>
      </c>
      <c r="C43" s="8">
        <v>4501956065</v>
      </c>
      <c r="D43" s="9" t="str">
        <f>VLOOKUP(C43,[1]תקנות!$A:$B,2,0)</f>
        <v>41-30-01-19</v>
      </c>
      <c r="E43" s="10" t="str">
        <f>VLOOKUP(C43,[1]תקנות!$A:$C,3,0)</f>
        <v>פעולות מנהל וארגון</v>
      </c>
      <c r="F43" s="11" t="s">
        <v>163</v>
      </c>
      <c r="G43" s="12">
        <v>44143</v>
      </c>
      <c r="H43" s="12">
        <v>44514</v>
      </c>
      <c r="I43" s="8" t="s">
        <v>164</v>
      </c>
      <c r="J43" s="13"/>
      <c r="K43" s="14" t="s">
        <v>165</v>
      </c>
      <c r="L43" s="14" t="s">
        <v>166</v>
      </c>
      <c r="M43" s="17">
        <v>2607.7199999999998</v>
      </c>
      <c r="N43" s="14" t="s">
        <v>26</v>
      </c>
      <c r="O43" s="18">
        <v>2607.7199999999998</v>
      </c>
      <c r="P43" s="14" t="s">
        <v>26</v>
      </c>
      <c r="Q43" s="18">
        <v>2596.1399999999999</v>
      </c>
      <c r="R43" s="16">
        <v>0</v>
      </c>
      <c r="S43" s="11">
        <f>VLOOKUP(C43,[1]גיליון1!$A:$C,3,0)</f>
        <v>23</v>
      </c>
      <c r="T43" s="11">
        <f>VLOOKUP(C43,[1]גיליון1!$A:$D,4,0)</f>
        <v>57</v>
      </c>
      <c r="U43" s="11" t="s">
        <v>27</v>
      </c>
    </row>
    <row r="44" spans="1:21" ht="14.25">
      <c r="A44" s="8" t="s">
        <v>20</v>
      </c>
      <c r="B44" s="8" t="s">
        <v>21</v>
      </c>
      <c r="C44" s="8">
        <v>4501959374</v>
      </c>
      <c r="D44" s="9" t="str">
        <f>VLOOKUP(C44,[1]תקנות!$A:$B,2,0)</f>
        <v>73-30-01-19</v>
      </c>
      <c r="E44" s="10" t="str">
        <f>VLOOKUP(C44,[1]תקנות!$A:$C,3,0)</f>
        <v>תכנון בקרה וייעוץ</v>
      </c>
      <c r="F44" s="11" t="s">
        <v>167</v>
      </c>
      <c r="G44" s="12">
        <v>44150</v>
      </c>
      <c r="H44" s="12">
        <v>44500</v>
      </c>
      <c r="I44" s="8" t="s">
        <v>168</v>
      </c>
      <c r="J44" s="13"/>
      <c r="K44" s="14" t="s">
        <v>169</v>
      </c>
      <c r="L44" s="14" t="s">
        <v>170</v>
      </c>
      <c r="M44" s="17">
        <v>200000</v>
      </c>
      <c r="N44" s="14" t="s">
        <v>26</v>
      </c>
      <c r="O44" s="18">
        <v>200000</v>
      </c>
      <c r="P44" s="14" t="s">
        <v>26</v>
      </c>
      <c r="Q44" s="16">
        <v>0</v>
      </c>
      <c r="R44" s="18">
        <v>200000</v>
      </c>
      <c r="S44" s="11">
        <f>VLOOKUP(C44,[1]גיליון1!$A:$C,3,0)</f>
        <v>8</v>
      </c>
      <c r="T44" s="11" t="str">
        <f>VLOOKUP(C44,[1]גיליון1!$A:$D,4,0)</f>
        <v/>
      </c>
      <c r="U44" s="11" t="s">
        <v>27</v>
      </c>
    </row>
    <row r="45" spans="1:21" ht="14.25">
      <c r="A45" s="8" t="s">
        <v>20</v>
      </c>
      <c r="B45" s="8" t="s">
        <v>51</v>
      </c>
      <c r="C45" s="8">
        <v>4501960383</v>
      </c>
      <c r="D45" s="9" t="str">
        <f>VLOOKUP(C45,[1]תקנות!$A:$B,2,0)</f>
        <v>41-30-01-10</v>
      </c>
      <c r="E45" s="10" t="str">
        <f>VLOOKUP(C45,[1]תקנות!$A:$C,3,0)</f>
        <v>הוצאות תפעול</v>
      </c>
      <c r="F45" s="11" t="s">
        <v>171</v>
      </c>
      <c r="G45" s="12">
        <v>44151</v>
      </c>
      <c r="H45" s="12">
        <v>44561</v>
      </c>
      <c r="I45" s="8" t="s">
        <v>172</v>
      </c>
      <c r="J45" s="14"/>
      <c r="K45" s="14" t="s">
        <v>173</v>
      </c>
      <c r="L45" s="16" t="s">
        <v>174</v>
      </c>
      <c r="M45" s="22">
        <v>29357.639999999999</v>
      </c>
      <c r="N45" s="16" t="s">
        <v>26</v>
      </c>
      <c r="O45" s="14">
        <v>29357.639999999999</v>
      </c>
      <c r="P45" s="16" t="s">
        <v>26</v>
      </c>
      <c r="Q45" s="16">
        <v>0</v>
      </c>
      <c r="R45" s="14">
        <v>29357.639999999999</v>
      </c>
      <c r="S45" s="11">
        <f>VLOOKUP(C45,[1]גיליון1!$A:$C,3,0)</f>
        <v>23</v>
      </c>
      <c r="T45" s="11">
        <f>VLOOKUP(C45,[1]גיליון1!$A:$D,4,0)</f>
        <v>1</v>
      </c>
      <c r="U45" s="11" t="s">
        <v>27</v>
      </c>
    </row>
    <row r="46" spans="1:21" ht="14.25">
      <c r="A46" s="8" t="s">
        <v>20</v>
      </c>
      <c r="B46" s="8" t="s">
        <v>51</v>
      </c>
      <c r="C46" s="8">
        <v>4501960402</v>
      </c>
      <c r="D46" s="9" t="str">
        <f>VLOOKUP(C46,[1]תקנות!$A:$B,2,0)</f>
        <v>41-30-01-10</v>
      </c>
      <c r="E46" s="10" t="str">
        <f>VLOOKUP(C46,[1]תקנות!$A:$C,3,0)</f>
        <v>הוצאות תפעול</v>
      </c>
      <c r="F46" s="11" t="s">
        <v>175</v>
      </c>
      <c r="G46" s="12">
        <v>44151</v>
      </c>
      <c r="H46" s="12">
        <v>44470</v>
      </c>
      <c r="I46" s="8" t="s">
        <v>176</v>
      </c>
      <c r="J46" s="13"/>
      <c r="K46" s="14" t="s">
        <v>177</v>
      </c>
      <c r="L46" s="14" t="s">
        <v>178</v>
      </c>
      <c r="M46" s="17">
        <v>57666.959999999999</v>
      </c>
      <c r="N46" s="14" t="s">
        <v>26</v>
      </c>
      <c r="O46" s="18">
        <v>57666.959999999999</v>
      </c>
      <c r="P46" s="14" t="s">
        <v>26</v>
      </c>
      <c r="Q46" s="16">
        <v>0</v>
      </c>
      <c r="R46" s="18">
        <v>57666.959999999999</v>
      </c>
      <c r="S46" s="11">
        <f>VLOOKUP(C46,[1]גיליון1!$A:$C,3,0)</f>
        <v>23</v>
      </c>
      <c r="T46" s="11">
        <f>VLOOKUP(C46,[1]גיליון1!$A:$D,4,0)</f>
        <v>1</v>
      </c>
      <c r="U46" s="11" t="s">
        <v>27</v>
      </c>
    </row>
    <row r="47" spans="1:21" ht="14.25">
      <c r="A47" s="8" t="s">
        <v>20</v>
      </c>
      <c r="B47" s="8" t="s">
        <v>51</v>
      </c>
      <c r="C47" s="8">
        <v>4501960414</v>
      </c>
      <c r="D47" s="9" t="str">
        <f>VLOOKUP(C47,[1]תקנות!$A:$B,2,0)</f>
        <v>41-30-01-10</v>
      </c>
      <c r="E47" s="10" t="str">
        <f>VLOOKUP(C47,[1]תקנות!$A:$C,3,0)</f>
        <v>הוצאות תפעול</v>
      </c>
      <c r="F47" s="11" t="s">
        <v>179</v>
      </c>
      <c r="G47" s="12">
        <v>44151</v>
      </c>
      <c r="H47" s="12">
        <v>44561</v>
      </c>
      <c r="I47" s="8" t="s">
        <v>176</v>
      </c>
      <c r="J47" s="13"/>
      <c r="K47" s="14" t="s">
        <v>177</v>
      </c>
      <c r="L47" s="14" t="s">
        <v>178</v>
      </c>
      <c r="M47" s="17">
        <v>26128.439999999999</v>
      </c>
      <c r="N47" s="14" t="s">
        <v>26</v>
      </c>
      <c r="O47" s="18">
        <v>26128.439999999999</v>
      </c>
      <c r="P47" s="14" t="s">
        <v>26</v>
      </c>
      <c r="Q47" s="16">
        <v>0</v>
      </c>
      <c r="R47" s="18">
        <v>26128.439999999999</v>
      </c>
      <c r="S47" s="11">
        <f>VLOOKUP(C47,[1]גיליון1!$A:$C,3,0)</f>
        <v>23</v>
      </c>
      <c r="T47" s="11">
        <f>VLOOKUP(C47,[1]גיליון1!$A:$D,4,0)</f>
        <v>57</v>
      </c>
      <c r="U47" s="11" t="s">
        <v>27</v>
      </c>
    </row>
    <row r="48" spans="1:21" ht="14.25">
      <c r="A48" s="8" t="s">
        <v>20</v>
      </c>
      <c r="B48" s="8" t="s">
        <v>51</v>
      </c>
      <c r="C48" s="8">
        <v>4501960451</v>
      </c>
      <c r="D48" s="9" t="str">
        <f>VLOOKUP(C48,[1]תקנות!$A:$B,2,0)</f>
        <v>41-30-01-10</v>
      </c>
      <c r="E48" s="10" t="str">
        <f>VLOOKUP(C48,[1]תקנות!$A:$C,3,0)</f>
        <v>הוצאות תפעול</v>
      </c>
      <c r="F48" s="11" t="s">
        <v>180</v>
      </c>
      <c r="G48" s="12">
        <v>44151</v>
      </c>
      <c r="H48" s="12">
        <v>44469</v>
      </c>
      <c r="I48" s="8" t="s">
        <v>181</v>
      </c>
      <c r="J48" s="13"/>
      <c r="K48" s="14" t="s">
        <v>182</v>
      </c>
      <c r="L48" s="14" t="s">
        <v>183</v>
      </c>
      <c r="M48" s="17">
        <v>206570.70000000001</v>
      </c>
      <c r="N48" s="14" t="s">
        <v>26</v>
      </c>
      <c r="O48" s="18">
        <v>206570.70000000001</v>
      </c>
      <c r="P48" s="14" t="s">
        <v>26</v>
      </c>
      <c r="Q48" s="16">
        <v>0</v>
      </c>
      <c r="R48" s="18">
        <v>206570.70000000001</v>
      </c>
      <c r="S48" s="11">
        <f>VLOOKUP(C48,[1]גיליון1!$A:$C,3,0)</f>
        <v>23</v>
      </c>
      <c r="T48" s="11">
        <f>VLOOKUP(C48,[1]גיליון1!$A:$D,4,0)</f>
        <v>1</v>
      </c>
      <c r="U48" s="11" t="s">
        <v>27</v>
      </c>
    </row>
    <row r="49" spans="1:21" ht="14.25">
      <c r="A49" s="8" t="s">
        <v>20</v>
      </c>
      <c r="B49" s="8" t="s">
        <v>51</v>
      </c>
      <c r="C49" s="8">
        <v>4501960454</v>
      </c>
      <c r="D49" s="9" t="str">
        <f>VLOOKUP(C49,[1]תקנות!$A:$B,2,0)</f>
        <v>41-30-01-10</v>
      </c>
      <c r="E49" s="10" t="str">
        <f>VLOOKUP(C49,[1]תקנות!$A:$C,3,0)</f>
        <v>הוצאות תפעול</v>
      </c>
      <c r="F49" s="11" t="s">
        <v>184</v>
      </c>
      <c r="G49" s="12">
        <v>44151</v>
      </c>
      <c r="H49" s="12">
        <v>44561</v>
      </c>
      <c r="I49" s="8" t="s">
        <v>185</v>
      </c>
      <c r="J49" s="13"/>
      <c r="K49" s="14" t="s">
        <v>186</v>
      </c>
      <c r="L49" s="14" t="s">
        <v>187</v>
      </c>
      <c r="M49" s="17">
        <v>1000</v>
      </c>
      <c r="N49" s="14" t="s">
        <v>26</v>
      </c>
      <c r="O49" s="18">
        <v>1000</v>
      </c>
      <c r="P49" s="14" t="s">
        <v>26</v>
      </c>
      <c r="Q49" s="16">
        <v>0</v>
      </c>
      <c r="R49" s="18">
        <v>1000</v>
      </c>
      <c r="S49" s="11">
        <f>VLOOKUP(C49,[1]גיליון1!$A:$C,3,0)</f>
        <v>7</v>
      </c>
      <c r="T49" s="11" t="str">
        <f>VLOOKUP(C49,[1]גיליון1!$A:$D,4,0)</f>
        <v/>
      </c>
      <c r="U49" s="11" t="s">
        <v>27</v>
      </c>
    </row>
    <row r="50" spans="1:21" ht="14.25">
      <c r="A50" s="8" t="s">
        <v>20</v>
      </c>
      <c r="B50" s="8" t="s">
        <v>51</v>
      </c>
      <c r="C50" s="8">
        <v>4501960461</v>
      </c>
      <c r="D50" s="9" t="str">
        <f>VLOOKUP(C50,[1]תקנות!$A:$B,2,0)</f>
        <v>41-30-01-10</v>
      </c>
      <c r="E50" s="10" t="str">
        <f>VLOOKUP(C50,[1]תקנות!$A:$C,3,0)</f>
        <v>הוצאות תפעול</v>
      </c>
      <c r="F50" s="11" t="s">
        <v>188</v>
      </c>
      <c r="G50" s="12">
        <v>44151</v>
      </c>
      <c r="H50" s="12">
        <v>44286</v>
      </c>
      <c r="I50" s="8" t="s">
        <v>189</v>
      </c>
      <c r="J50" s="13"/>
      <c r="K50" s="14" t="s">
        <v>190</v>
      </c>
      <c r="L50" s="14" t="s">
        <v>191</v>
      </c>
      <c r="M50" s="15">
        <v>749.97000000000003</v>
      </c>
      <c r="N50" s="14" t="s">
        <v>26</v>
      </c>
      <c r="O50" s="16">
        <v>749.97000000000003</v>
      </c>
      <c r="P50" s="14" t="s">
        <v>26</v>
      </c>
      <c r="Q50" s="16">
        <v>0</v>
      </c>
      <c r="R50" s="16">
        <v>749.97000000000003</v>
      </c>
      <c r="S50" s="11">
        <f>VLOOKUP(C50,[1]גיליון1!$A:$C,3,0)</f>
        <v>23</v>
      </c>
      <c r="T50" s="11">
        <f>VLOOKUP(C50,[1]גיליון1!$A:$D,4,0)</f>
        <v>57</v>
      </c>
      <c r="U50" s="11" t="s">
        <v>27</v>
      </c>
    </row>
    <row r="51" spans="1:21" ht="14.25">
      <c r="A51" s="8" t="s">
        <v>20</v>
      </c>
      <c r="B51" s="8" t="s">
        <v>51</v>
      </c>
      <c r="C51" s="8">
        <v>4501960474</v>
      </c>
      <c r="D51" s="9" t="str">
        <f>VLOOKUP(C51,[1]תקנות!$A:$B,2,0)</f>
        <v>41-30-01-10</v>
      </c>
      <c r="E51" s="10" t="str">
        <f>VLOOKUP(C51,[1]תקנות!$A:$C,3,0)</f>
        <v>הוצאות תפעול</v>
      </c>
      <c r="F51" s="11" t="s">
        <v>192</v>
      </c>
      <c r="G51" s="12">
        <v>44151</v>
      </c>
      <c r="H51" s="12">
        <v>44561</v>
      </c>
      <c r="I51" s="8" t="s">
        <v>193</v>
      </c>
      <c r="J51" s="13"/>
      <c r="K51" s="14" t="s">
        <v>194</v>
      </c>
      <c r="L51" s="14" t="s">
        <v>25</v>
      </c>
      <c r="M51" s="17">
        <v>128000</v>
      </c>
      <c r="N51" s="14" t="s">
        <v>26</v>
      </c>
      <c r="O51" s="18">
        <v>128000</v>
      </c>
      <c r="P51" s="14" t="s">
        <v>26</v>
      </c>
      <c r="Q51" s="16">
        <v>0</v>
      </c>
      <c r="R51" s="18">
        <v>128000</v>
      </c>
      <c r="S51" s="11">
        <f>VLOOKUP(C51,[1]גיליון1!$A:$C,3,0)</f>
        <v>85</v>
      </c>
      <c r="T51" s="11" t="str">
        <f>VLOOKUP(C51,[1]גיליון1!$A:$D,4,0)</f>
        <v/>
      </c>
      <c r="U51" s="11" t="s">
        <v>27</v>
      </c>
    </row>
    <row r="52" spans="1:21" ht="14.25">
      <c r="A52" s="8" t="s">
        <v>20</v>
      </c>
      <c r="B52" s="8" t="s">
        <v>51</v>
      </c>
      <c r="C52" s="8">
        <v>4501960475</v>
      </c>
      <c r="D52" s="9" t="str">
        <f>VLOOKUP(C52,[1]תקנות!$A:$B,2,0)</f>
        <v>41-30-01-10</v>
      </c>
      <c r="E52" s="10" t="str">
        <f>VLOOKUP(C52,[1]תקנות!$A:$C,3,0)</f>
        <v>הוצאות תפעול</v>
      </c>
      <c r="F52" s="11" t="s">
        <v>195</v>
      </c>
      <c r="G52" s="12">
        <v>44151</v>
      </c>
      <c r="H52" s="12">
        <v>44561</v>
      </c>
      <c r="I52" s="8" t="s">
        <v>196</v>
      </c>
      <c r="J52" s="13"/>
      <c r="K52" s="14" t="s">
        <v>197</v>
      </c>
      <c r="L52" s="14" t="s">
        <v>198</v>
      </c>
      <c r="M52" s="17">
        <v>5007.5100000000002</v>
      </c>
      <c r="N52" s="14" t="s">
        <v>26</v>
      </c>
      <c r="O52" s="18">
        <v>5007.5100000000002</v>
      </c>
      <c r="P52" s="14" t="s">
        <v>26</v>
      </c>
      <c r="Q52" s="16">
        <v>0</v>
      </c>
      <c r="R52" s="18">
        <v>5007.5100000000002</v>
      </c>
      <c r="S52" s="11">
        <f>VLOOKUP(C52,[1]גיליון1!$A:$C,3,0)</f>
        <v>23</v>
      </c>
      <c r="T52" s="11">
        <f>VLOOKUP(C52,[1]גיליון1!$A:$D,4,0)</f>
        <v>57</v>
      </c>
      <c r="U52" s="11" t="s">
        <v>27</v>
      </c>
    </row>
    <row r="53" spans="1:21" ht="14.25">
      <c r="A53" s="8" t="s">
        <v>20</v>
      </c>
      <c r="B53" s="8" t="s">
        <v>51</v>
      </c>
      <c r="C53" s="8">
        <v>4501960481</v>
      </c>
      <c r="D53" s="9" t="str">
        <f>VLOOKUP(C53,[1]תקנות!$A:$B,2,0)</f>
        <v>41-30-01-10</v>
      </c>
      <c r="E53" s="10" t="str">
        <f>VLOOKUP(C53,[1]תקנות!$A:$C,3,0)</f>
        <v>הוצאות תפעול</v>
      </c>
      <c r="F53" s="11" t="s">
        <v>199</v>
      </c>
      <c r="G53" s="12">
        <v>44151</v>
      </c>
      <c r="H53" s="12">
        <v>44561</v>
      </c>
      <c r="I53" s="8" t="s">
        <v>200</v>
      </c>
      <c r="J53" s="13"/>
      <c r="K53" s="14" t="s">
        <v>201</v>
      </c>
      <c r="L53" s="14" t="s">
        <v>202</v>
      </c>
      <c r="M53" s="17">
        <v>50740.559999999998</v>
      </c>
      <c r="N53" s="14" t="s">
        <v>26</v>
      </c>
      <c r="O53" s="18">
        <v>50740.559999999998</v>
      </c>
      <c r="P53" s="14" t="s">
        <v>26</v>
      </c>
      <c r="Q53" s="16">
        <v>0</v>
      </c>
      <c r="R53" s="18">
        <v>50740.559999999998</v>
      </c>
      <c r="S53" s="11">
        <f>VLOOKUP(C53,[1]גיליון1!$A:$C,3,0)</f>
        <v>23</v>
      </c>
      <c r="T53" s="11">
        <f>VLOOKUP(C53,[1]גיליון1!$A:$D,4,0)</f>
        <v>1</v>
      </c>
      <c r="U53" s="11" t="s">
        <v>27</v>
      </c>
    </row>
    <row r="54" spans="1:21" ht="14.25">
      <c r="A54" s="8" t="s">
        <v>20</v>
      </c>
      <c r="B54" s="8" t="s">
        <v>51</v>
      </c>
      <c r="C54" s="8">
        <v>4501960490</v>
      </c>
      <c r="D54" s="9" t="str">
        <f>VLOOKUP(C54,[1]תקנות!$A:$B,2,0)</f>
        <v>41-30-01-10</v>
      </c>
      <c r="E54" s="10" t="str">
        <f>VLOOKUP(C54,[1]תקנות!$A:$C,3,0)</f>
        <v>הוצאות תפעול</v>
      </c>
      <c r="F54" s="11" t="s">
        <v>203</v>
      </c>
      <c r="G54" s="12">
        <v>44151</v>
      </c>
      <c r="H54" s="12">
        <v>44561</v>
      </c>
      <c r="I54" s="8" t="s">
        <v>204</v>
      </c>
      <c r="J54" s="13"/>
      <c r="K54" s="14" t="s">
        <v>205</v>
      </c>
      <c r="L54" s="14" t="s">
        <v>206</v>
      </c>
      <c r="M54" s="17">
        <v>136048</v>
      </c>
      <c r="N54" s="14" t="s">
        <v>26</v>
      </c>
      <c r="O54" s="18">
        <v>136048</v>
      </c>
      <c r="P54" s="14" t="s">
        <v>26</v>
      </c>
      <c r="Q54" s="16">
        <v>0</v>
      </c>
      <c r="R54" s="18">
        <v>136048</v>
      </c>
      <c r="S54" s="11">
        <f>VLOOKUP(C54,[1]גיליון1!$A:$C,3,0)</f>
        <v>90</v>
      </c>
      <c r="T54" s="11" t="str">
        <f>VLOOKUP(C54,[1]גיליון1!$A:$D,4,0)</f>
        <v/>
      </c>
      <c r="U54" s="11" t="s">
        <v>27</v>
      </c>
    </row>
    <row r="55" spans="1:21" ht="14.25">
      <c r="A55" s="8" t="s">
        <v>20</v>
      </c>
      <c r="B55" s="8" t="s">
        <v>51</v>
      </c>
      <c r="C55" s="8">
        <v>4501960495</v>
      </c>
      <c r="D55" s="9" t="str">
        <f>VLOOKUP(C55,[1]תקנות!$A:$B,2,0)</f>
        <v>41-30-01-10</v>
      </c>
      <c r="E55" s="10" t="str">
        <f>VLOOKUP(C55,[1]תקנות!$A:$C,3,0)</f>
        <v>הוצאות תפעול</v>
      </c>
      <c r="F55" s="11" t="s">
        <v>207</v>
      </c>
      <c r="G55" s="12">
        <v>44151</v>
      </c>
      <c r="H55" s="12">
        <v>44561</v>
      </c>
      <c r="I55" s="8" t="s">
        <v>208</v>
      </c>
      <c r="J55" s="13"/>
      <c r="K55" s="14" t="s">
        <v>209</v>
      </c>
      <c r="L55" s="14" t="s">
        <v>210</v>
      </c>
      <c r="M55" s="17">
        <v>20364</v>
      </c>
      <c r="N55" s="14" t="s">
        <v>26</v>
      </c>
      <c r="O55" s="18">
        <v>20364</v>
      </c>
      <c r="P55" s="14" t="s">
        <v>26</v>
      </c>
      <c r="Q55" s="18">
        <v>9530</v>
      </c>
      <c r="R55" s="18">
        <v>10834</v>
      </c>
      <c r="S55" s="11">
        <f>VLOOKUP(C55,[1]גיליון1!$A:$C,3,0)</f>
        <v>90</v>
      </c>
      <c r="T55" s="11" t="str">
        <f>VLOOKUP(C55,[1]גיליון1!$A:$D,4,0)</f>
        <v/>
      </c>
      <c r="U55" s="11" t="s">
        <v>27</v>
      </c>
    </row>
    <row r="56" spans="1:21" ht="14.25">
      <c r="A56" s="8" t="s">
        <v>20</v>
      </c>
      <c r="B56" s="8" t="s">
        <v>51</v>
      </c>
      <c r="C56" s="8">
        <v>4501960600</v>
      </c>
      <c r="D56" s="9" t="str">
        <f>VLOOKUP(C56,[1]תקנות!$A:$B,2,0)</f>
        <v>41-30-01-10</v>
      </c>
      <c r="E56" s="10" t="str">
        <f>VLOOKUP(C56,[1]תקנות!$A:$C,3,0)</f>
        <v>הוצאות תפעול</v>
      </c>
      <c r="F56" s="11" t="s">
        <v>211</v>
      </c>
      <c r="G56" s="12">
        <v>44152</v>
      </c>
      <c r="H56" s="12">
        <v>44561</v>
      </c>
      <c r="I56" s="8" t="s">
        <v>212</v>
      </c>
      <c r="J56" s="13"/>
      <c r="K56" s="14" t="s">
        <v>213</v>
      </c>
      <c r="L56" s="14" t="s">
        <v>214</v>
      </c>
      <c r="M56" s="17">
        <v>17244</v>
      </c>
      <c r="N56" s="14" t="s">
        <v>26</v>
      </c>
      <c r="O56" s="18">
        <v>17244</v>
      </c>
      <c r="P56" s="14" t="s">
        <v>26</v>
      </c>
      <c r="Q56" s="16">
        <v>0</v>
      </c>
      <c r="R56" s="18">
        <v>17244</v>
      </c>
      <c r="S56" s="11">
        <f>VLOOKUP(C56,[1]גיליון1!$A:$C,3,0)</f>
        <v>90</v>
      </c>
      <c r="T56" s="11" t="str">
        <f>VLOOKUP(C56,[1]גיליון1!$A:$D,4,0)</f>
        <v/>
      </c>
      <c r="U56" s="11" t="s">
        <v>27</v>
      </c>
    </row>
    <row r="57" spans="1:21" ht="14.25">
      <c r="A57" s="8" t="s">
        <v>20</v>
      </c>
      <c r="B57" s="8" t="s">
        <v>51</v>
      </c>
      <c r="C57" s="8">
        <v>4501960604</v>
      </c>
      <c r="D57" s="9" t="str">
        <f>VLOOKUP(C57,[1]תקנות!$A:$B,2,0)</f>
        <v>41-30-01-10</v>
      </c>
      <c r="E57" s="10" t="str">
        <f>VLOOKUP(C57,[1]תקנות!$A:$C,3,0)</f>
        <v>הוצאות תפעול</v>
      </c>
      <c r="F57" s="11" t="s">
        <v>215</v>
      </c>
      <c r="G57" s="12">
        <v>44152</v>
      </c>
      <c r="H57" s="12">
        <v>44561</v>
      </c>
      <c r="I57" s="8" t="s">
        <v>216</v>
      </c>
      <c r="J57" s="13"/>
      <c r="K57" s="14" t="s">
        <v>217</v>
      </c>
      <c r="L57" s="14" t="s">
        <v>25</v>
      </c>
      <c r="M57" s="17">
        <v>42350</v>
      </c>
      <c r="N57" s="14" t="s">
        <v>26</v>
      </c>
      <c r="O57" s="18">
        <v>42350</v>
      </c>
      <c r="P57" s="14" t="s">
        <v>26</v>
      </c>
      <c r="Q57" s="16">
        <v>0</v>
      </c>
      <c r="R57" s="18">
        <v>42350</v>
      </c>
      <c r="S57" s="11">
        <f>VLOOKUP(C57,[1]גיליון1!$A:$C,3,0)</f>
        <v>90</v>
      </c>
      <c r="T57" s="11" t="str">
        <f>VLOOKUP(C57,[1]גיליון1!$A:$D,4,0)</f>
        <v/>
      </c>
      <c r="U57" s="11" t="s">
        <v>27</v>
      </c>
    </row>
    <row r="58" spans="1:21" ht="14.25">
      <c r="A58" s="8" t="s">
        <v>20</v>
      </c>
      <c r="B58" s="8" t="s">
        <v>51</v>
      </c>
      <c r="C58" s="8">
        <v>4501960610</v>
      </c>
      <c r="D58" s="9" t="str">
        <f>VLOOKUP(C58,[1]תקנות!$A:$B,2,0)</f>
        <v>41-30-01-10</v>
      </c>
      <c r="E58" s="10" t="str">
        <f>VLOOKUP(C58,[1]תקנות!$A:$C,3,0)</f>
        <v>הוצאות תפעול</v>
      </c>
      <c r="F58" s="11" t="s">
        <v>218</v>
      </c>
      <c r="G58" s="12">
        <v>44152</v>
      </c>
      <c r="H58" s="12">
        <v>44561</v>
      </c>
      <c r="I58" s="8" t="s">
        <v>219</v>
      </c>
      <c r="J58" s="13"/>
      <c r="K58" s="14" t="s">
        <v>220</v>
      </c>
      <c r="L58" s="14" t="s">
        <v>221</v>
      </c>
      <c r="M58" s="17">
        <v>48578.599999999999</v>
      </c>
      <c r="N58" s="14" t="s">
        <v>26</v>
      </c>
      <c r="O58" s="18">
        <v>48578.599999999999</v>
      </c>
      <c r="P58" s="14" t="s">
        <v>26</v>
      </c>
      <c r="Q58" s="16">
        <v>0</v>
      </c>
      <c r="R58" s="18">
        <v>48578.599999999999</v>
      </c>
      <c r="S58" s="11">
        <f>VLOOKUP(C58,[1]גיליון1!$A:$C,3,0)</f>
        <v>90</v>
      </c>
      <c r="T58" s="11" t="str">
        <f>VLOOKUP(C58,[1]גיליון1!$A:$D,4,0)</f>
        <v/>
      </c>
      <c r="U58" s="11" t="s">
        <v>27</v>
      </c>
    </row>
    <row r="59" spans="1:21" ht="14.25">
      <c r="A59" s="8" t="s">
        <v>20</v>
      </c>
      <c r="B59" s="8" t="s">
        <v>51</v>
      </c>
      <c r="C59" s="8">
        <v>4501960617</v>
      </c>
      <c r="D59" s="9" t="str">
        <f>VLOOKUP(C59,[1]תקנות!$A:$B,2,0)</f>
        <v>41-30-01-10</v>
      </c>
      <c r="E59" s="10" t="str">
        <f>VLOOKUP(C59,[1]תקנות!$A:$C,3,0)</f>
        <v>הוצאות תפעול</v>
      </c>
      <c r="F59" s="11" t="s">
        <v>222</v>
      </c>
      <c r="G59" s="12">
        <v>44152</v>
      </c>
      <c r="H59" s="12">
        <v>44286</v>
      </c>
      <c r="I59" s="8" t="s">
        <v>204</v>
      </c>
      <c r="J59" s="13"/>
      <c r="K59" s="14" t="s">
        <v>205</v>
      </c>
      <c r="L59" s="14" t="s">
        <v>206</v>
      </c>
      <c r="M59" s="17">
        <v>465301.73999999999</v>
      </c>
      <c r="N59" s="14" t="s">
        <v>26</v>
      </c>
      <c r="O59" s="18">
        <v>465301.73999999999</v>
      </c>
      <c r="P59" s="14" t="s">
        <v>26</v>
      </c>
      <c r="Q59" s="16">
        <v>0</v>
      </c>
      <c r="R59" s="18">
        <v>465301.73999999999</v>
      </c>
      <c r="S59" s="11">
        <f>VLOOKUP(C59,[1]גיליון1!$A:$C,3,0)</f>
        <v>90</v>
      </c>
      <c r="T59" s="11" t="str">
        <f>VLOOKUP(C59,[1]גיליון1!$A:$D,4,0)</f>
        <v/>
      </c>
      <c r="U59" s="11" t="s">
        <v>27</v>
      </c>
    </row>
    <row r="60" spans="1:21" ht="14.25">
      <c r="A60" s="8" t="s">
        <v>20</v>
      </c>
      <c r="B60" s="8" t="s">
        <v>51</v>
      </c>
      <c r="C60" s="8">
        <v>4501960623</v>
      </c>
      <c r="D60" s="9" t="str">
        <f>VLOOKUP(C60,[1]תקנות!$A:$B,2,0)</f>
        <v>41-30-01-10</v>
      </c>
      <c r="E60" s="10" t="str">
        <f>VLOOKUP(C60,[1]תקנות!$A:$C,3,0)</f>
        <v>הוצאות תפעול</v>
      </c>
      <c r="F60" s="11" t="s">
        <v>223</v>
      </c>
      <c r="G60" s="12">
        <v>44152</v>
      </c>
      <c r="H60" s="12">
        <v>44561</v>
      </c>
      <c r="I60" s="8" t="s">
        <v>224</v>
      </c>
      <c r="J60" s="13"/>
      <c r="K60" s="14" t="s">
        <v>225</v>
      </c>
      <c r="L60" s="14" t="s">
        <v>226</v>
      </c>
      <c r="M60" s="17">
        <v>89246.429999999993</v>
      </c>
      <c r="N60" s="14" t="s">
        <v>26</v>
      </c>
      <c r="O60" s="18">
        <v>89246.429999999993</v>
      </c>
      <c r="P60" s="14" t="s">
        <v>26</v>
      </c>
      <c r="Q60" s="16">
        <v>0</v>
      </c>
      <c r="R60" s="18">
        <v>89246.429999999993</v>
      </c>
      <c r="S60" s="11">
        <f>VLOOKUP(C60,[1]גיליון1!$A:$C,3,0)</f>
        <v>90</v>
      </c>
      <c r="T60" s="11" t="str">
        <f>VLOOKUP(C60,[1]גיליון1!$A:$D,4,0)</f>
        <v/>
      </c>
      <c r="U60" s="11" t="s">
        <v>27</v>
      </c>
    </row>
    <row r="61" spans="1:21" ht="14.25">
      <c r="A61" s="8" t="s">
        <v>20</v>
      </c>
      <c r="B61" s="8" t="s">
        <v>51</v>
      </c>
      <c r="C61" s="8">
        <v>4501960627</v>
      </c>
      <c r="D61" s="9" t="str">
        <f>VLOOKUP(C61,[1]תקנות!$A:$B,2,0)</f>
        <v>41-30-01-10</v>
      </c>
      <c r="E61" s="10" t="str">
        <f>VLOOKUP(C61,[1]תקנות!$A:$C,3,0)</f>
        <v>הוצאות תפעול</v>
      </c>
      <c r="F61" s="11" t="s">
        <v>227</v>
      </c>
      <c r="G61" s="12">
        <v>44152</v>
      </c>
      <c r="H61" s="12">
        <v>44377</v>
      </c>
      <c r="I61" s="8" t="s">
        <v>228</v>
      </c>
      <c r="J61" s="13"/>
      <c r="K61" s="14" t="s">
        <v>229</v>
      </c>
      <c r="L61" s="14" t="s">
        <v>230</v>
      </c>
      <c r="M61" s="17">
        <v>675974.15000000002</v>
      </c>
      <c r="N61" s="14" t="s">
        <v>26</v>
      </c>
      <c r="O61" s="18">
        <v>675974.15000000002</v>
      </c>
      <c r="P61" s="14" t="s">
        <v>26</v>
      </c>
      <c r="Q61" s="16">
        <v>0</v>
      </c>
      <c r="R61" s="18">
        <v>675974.15000000002</v>
      </c>
      <c r="S61" s="11">
        <f>VLOOKUP(C61,[1]גיליון1!$A:$C,3,0)</f>
        <v>90</v>
      </c>
      <c r="T61" s="11" t="str">
        <f>VLOOKUP(C61,[1]גיליון1!$A:$D,4,0)</f>
        <v/>
      </c>
      <c r="U61" s="11" t="s">
        <v>27</v>
      </c>
    </row>
    <row r="62" spans="1:21" ht="14.25">
      <c r="A62" s="8" t="s">
        <v>20</v>
      </c>
      <c r="B62" s="8" t="s">
        <v>51</v>
      </c>
      <c r="C62" s="8">
        <v>4501960704</v>
      </c>
      <c r="D62" s="9" t="str">
        <f>VLOOKUP(C62,[1]תקנות!$A:$B,2,0)</f>
        <v>41-30-01-10</v>
      </c>
      <c r="E62" s="10" t="str">
        <f>VLOOKUP(C62,[1]תקנות!$A:$C,3,0)</f>
        <v>הוצאות תפעול</v>
      </c>
      <c r="F62" s="11" t="s">
        <v>231</v>
      </c>
      <c r="G62" s="12">
        <v>44152</v>
      </c>
      <c r="H62" s="12">
        <v>44377</v>
      </c>
      <c r="I62" s="8" t="s">
        <v>232</v>
      </c>
      <c r="J62" s="13"/>
      <c r="K62" s="14" t="s">
        <v>233</v>
      </c>
      <c r="L62" s="14" t="s">
        <v>234</v>
      </c>
      <c r="M62" s="17">
        <v>817051.47999999998</v>
      </c>
      <c r="N62" s="14" t="s">
        <v>26</v>
      </c>
      <c r="O62" s="18">
        <v>817051.47999999998</v>
      </c>
      <c r="P62" s="14" t="s">
        <v>26</v>
      </c>
      <c r="Q62" s="16">
        <v>0</v>
      </c>
      <c r="R62" s="18">
        <v>817051.47999999998</v>
      </c>
      <c r="S62" s="11">
        <f>VLOOKUP(C62,[1]גיליון1!$A:$C,3,0)</f>
        <v>23</v>
      </c>
      <c r="T62" s="11">
        <f>VLOOKUP(C62,[1]גיליון1!$A:$D,4,0)</f>
        <v>1</v>
      </c>
      <c r="U62" s="11" t="s">
        <v>27</v>
      </c>
    </row>
    <row r="63" spans="1:21" ht="14.25">
      <c r="A63" s="8" t="s">
        <v>20</v>
      </c>
      <c r="B63" s="8" t="s">
        <v>51</v>
      </c>
      <c r="C63" s="8">
        <v>4501960713</v>
      </c>
      <c r="D63" s="9" t="str">
        <f>VLOOKUP(C63,[1]תקנות!$A:$B,2,0)</f>
        <v>41-30-01-10</v>
      </c>
      <c r="E63" s="10" t="str">
        <f>VLOOKUP(C63,[1]תקנות!$A:$C,3,0)</f>
        <v>הוצאות תפעול</v>
      </c>
      <c r="F63" s="11" t="s">
        <v>235</v>
      </c>
      <c r="G63" s="12">
        <v>44152</v>
      </c>
      <c r="H63" s="12">
        <v>44561</v>
      </c>
      <c r="I63" s="8" t="s">
        <v>232</v>
      </c>
      <c r="J63" s="13"/>
      <c r="K63" s="14" t="s">
        <v>233</v>
      </c>
      <c r="L63" s="14" t="s">
        <v>234</v>
      </c>
      <c r="M63" s="17">
        <v>293999.98999999999</v>
      </c>
      <c r="N63" s="14" t="s">
        <v>26</v>
      </c>
      <c r="O63" s="18">
        <v>293999.98999999999</v>
      </c>
      <c r="P63" s="14" t="s">
        <v>26</v>
      </c>
      <c r="Q63" s="16">
        <v>0</v>
      </c>
      <c r="R63" s="18">
        <v>293999.98999999999</v>
      </c>
      <c r="S63" s="11">
        <f>VLOOKUP(C63,[1]גיליון1!$A:$C,3,0)</f>
        <v>23</v>
      </c>
      <c r="T63" s="11">
        <f>VLOOKUP(C63,[1]גיליון1!$A:$D,4,0)</f>
        <v>1</v>
      </c>
      <c r="U63" s="11" t="s">
        <v>27</v>
      </c>
    </row>
    <row r="64" spans="1:21" ht="14.25">
      <c r="A64" s="8" t="s">
        <v>20</v>
      </c>
      <c r="B64" s="8" t="s">
        <v>51</v>
      </c>
      <c r="C64" s="8">
        <v>4501960714</v>
      </c>
      <c r="D64" s="9" t="str">
        <f>VLOOKUP(C64,[1]תקנות!$A:$B,2,0)</f>
        <v>41-30-01-10</v>
      </c>
      <c r="E64" s="10" t="str">
        <f>VLOOKUP(C64,[1]תקנות!$A:$C,3,0)</f>
        <v>הוצאות תפעול</v>
      </c>
      <c r="F64" s="11" t="s">
        <v>236</v>
      </c>
      <c r="G64" s="12">
        <v>44152</v>
      </c>
      <c r="H64" s="12">
        <v>44561</v>
      </c>
      <c r="I64" s="8" t="s">
        <v>237</v>
      </c>
      <c r="J64" s="13"/>
      <c r="K64" s="14" t="s">
        <v>238</v>
      </c>
      <c r="L64" s="14" t="s">
        <v>239</v>
      </c>
      <c r="M64" s="17">
        <v>38387.989999999998</v>
      </c>
      <c r="N64" s="14" t="s">
        <v>26</v>
      </c>
      <c r="O64" s="18">
        <v>38387.989999999998</v>
      </c>
      <c r="P64" s="14" t="s">
        <v>26</v>
      </c>
      <c r="Q64" s="16">
        <v>0</v>
      </c>
      <c r="R64" s="18">
        <v>38387.989999999998</v>
      </c>
      <c r="S64" s="11">
        <f>VLOOKUP(C64,[1]גיליון1!$A:$C,3,0)</f>
        <v>23</v>
      </c>
      <c r="T64" s="11">
        <f>VLOOKUP(C64,[1]גיליון1!$A:$D,4,0)</f>
        <v>57</v>
      </c>
      <c r="U64" s="11" t="s">
        <v>27</v>
      </c>
    </row>
    <row r="65" spans="1:21" ht="14.25">
      <c r="A65" s="8" t="s">
        <v>20</v>
      </c>
      <c r="B65" s="8" t="s">
        <v>51</v>
      </c>
      <c r="C65" s="8">
        <v>4501960728</v>
      </c>
      <c r="D65" s="9" t="str">
        <f>VLOOKUP(C65,[1]תקנות!$A:$B,2,0)</f>
        <v>41-30-01-10</v>
      </c>
      <c r="E65" s="10" t="str">
        <f>VLOOKUP(C65,[1]תקנות!$A:$C,3,0)</f>
        <v>הוצאות תפעול</v>
      </c>
      <c r="F65" s="11" t="s">
        <v>240</v>
      </c>
      <c r="G65" s="12">
        <v>44152</v>
      </c>
      <c r="H65" s="12">
        <v>44561</v>
      </c>
      <c r="I65" s="8" t="s">
        <v>241</v>
      </c>
      <c r="J65" s="13"/>
      <c r="K65" s="14" t="s">
        <v>242</v>
      </c>
      <c r="L65" s="14" t="s">
        <v>243</v>
      </c>
      <c r="M65" s="17">
        <v>273624.39000000001</v>
      </c>
      <c r="N65" s="14" t="s">
        <v>26</v>
      </c>
      <c r="O65" s="18">
        <v>273624.39000000001</v>
      </c>
      <c r="P65" s="14" t="s">
        <v>26</v>
      </c>
      <c r="Q65" s="16">
        <v>0</v>
      </c>
      <c r="R65" s="18">
        <v>273624.39000000001</v>
      </c>
      <c r="S65" s="11">
        <f>VLOOKUP(C65,[1]גיליון1!$A:$C,3,0)</f>
        <v>84</v>
      </c>
      <c r="T65" s="11" t="str">
        <f>VLOOKUP(C65,[1]גיליון1!$A:$D,4,0)</f>
        <v/>
      </c>
      <c r="U65" s="11" t="s">
        <v>27</v>
      </c>
    </row>
    <row r="66" spans="1:21" ht="14.25">
      <c r="A66" s="8" t="s">
        <v>20</v>
      </c>
      <c r="B66" s="8" t="s">
        <v>51</v>
      </c>
      <c r="C66" s="8">
        <v>4501960758</v>
      </c>
      <c r="D66" s="9" t="str">
        <f>VLOOKUP(C66,[1]תקנות!$A:$B,2,0)</f>
        <v>41-30-01-10</v>
      </c>
      <c r="E66" s="10" t="str">
        <f>VLOOKUP(C66,[1]תקנות!$A:$C,3,0)</f>
        <v>הוצאות תפעול</v>
      </c>
      <c r="F66" s="11" t="s">
        <v>244</v>
      </c>
      <c r="G66" s="12">
        <v>44152</v>
      </c>
      <c r="H66" s="12">
        <v>44561</v>
      </c>
      <c r="I66" s="8" t="s">
        <v>245</v>
      </c>
      <c r="J66" s="13"/>
      <c r="K66" s="14" t="s">
        <v>246</v>
      </c>
      <c r="L66" s="14" t="s">
        <v>247</v>
      </c>
      <c r="M66" s="17">
        <v>2340</v>
      </c>
      <c r="N66" s="14" t="s">
        <v>26</v>
      </c>
      <c r="O66" s="18">
        <v>2340</v>
      </c>
      <c r="P66" s="14" t="s">
        <v>26</v>
      </c>
      <c r="Q66" s="16">
        <v>0</v>
      </c>
      <c r="R66" s="18">
        <v>2340</v>
      </c>
      <c r="S66" s="11">
        <f>VLOOKUP(C66,[1]גיליון1!$A:$C,3,0)</f>
        <v>7</v>
      </c>
      <c r="T66" s="11" t="str">
        <f>VLOOKUP(C66,[1]גיליון1!$A:$D,4,0)</f>
        <v/>
      </c>
      <c r="U66" s="11" t="s">
        <v>27</v>
      </c>
    </row>
    <row r="67" spans="1:21" ht="14.25">
      <c r="A67" s="8" t="s">
        <v>20</v>
      </c>
      <c r="B67" s="8" t="s">
        <v>51</v>
      </c>
      <c r="C67" s="8">
        <v>4501960947</v>
      </c>
      <c r="D67" s="9" t="str">
        <f>VLOOKUP(C67,[1]תקנות!$A:$B,2,0)</f>
        <v>41-30-01-10</v>
      </c>
      <c r="E67" s="10" t="str">
        <f>VLOOKUP(C67,[1]תקנות!$A:$C,3,0)</f>
        <v>הוצאות תפעול</v>
      </c>
      <c r="F67" s="11" t="s">
        <v>248</v>
      </c>
      <c r="G67" s="12">
        <v>44152</v>
      </c>
      <c r="H67" s="12">
        <v>44561</v>
      </c>
      <c r="I67" s="8" t="s">
        <v>249</v>
      </c>
      <c r="J67" s="13"/>
      <c r="K67" s="14" t="s">
        <v>250</v>
      </c>
      <c r="L67" s="14" t="s">
        <v>251</v>
      </c>
      <c r="M67" s="17">
        <v>38387.989999999998</v>
      </c>
      <c r="N67" s="14" t="s">
        <v>26</v>
      </c>
      <c r="O67" s="18">
        <v>38387.989999999998</v>
      </c>
      <c r="P67" s="14" t="s">
        <v>26</v>
      </c>
      <c r="Q67" s="16">
        <v>0</v>
      </c>
      <c r="R67" s="18">
        <v>38387.989999999998</v>
      </c>
      <c r="S67" s="11">
        <f>VLOOKUP(C67,[1]גיליון1!$A:$C,3,0)</f>
        <v>23</v>
      </c>
      <c r="T67" s="11">
        <f>VLOOKUP(C67,[1]גיליון1!$A:$D,4,0)</f>
        <v>57</v>
      </c>
      <c r="U67" s="11" t="s">
        <v>27</v>
      </c>
    </row>
    <row r="68" spans="1:21" ht="14.25">
      <c r="A68" s="8" t="s">
        <v>20</v>
      </c>
      <c r="B68" s="8" t="s">
        <v>51</v>
      </c>
      <c r="C68" s="8">
        <v>4501961205</v>
      </c>
      <c r="D68" s="9" t="str">
        <f>VLOOKUP(C68,[1]תקנות!$A:$B,2,0)</f>
        <v>41-30-01-10</v>
      </c>
      <c r="E68" s="10" t="str">
        <f>VLOOKUP(C68,[1]תקנות!$A:$C,3,0)</f>
        <v>הוצאות תפעול</v>
      </c>
      <c r="F68" s="20" t="s">
        <v>252</v>
      </c>
      <c r="G68" s="12">
        <v>44153</v>
      </c>
      <c r="H68" s="12">
        <v>44561</v>
      </c>
      <c r="I68" s="8" t="s">
        <v>89</v>
      </c>
      <c r="J68" s="13"/>
      <c r="K68" s="14" t="s">
        <v>90</v>
      </c>
      <c r="L68" s="14" t="s">
        <v>91</v>
      </c>
      <c r="M68" s="17">
        <v>182175</v>
      </c>
      <c r="N68" s="14" t="s">
        <v>26</v>
      </c>
      <c r="O68" s="18">
        <v>182175</v>
      </c>
      <c r="P68" s="14" t="s">
        <v>26</v>
      </c>
      <c r="Q68" s="16">
        <v>0</v>
      </c>
      <c r="R68" s="18">
        <v>182175</v>
      </c>
      <c r="S68" s="11">
        <f>VLOOKUP(C68,[1]גיליון1!$A:$C,3,0)</f>
        <v>85</v>
      </c>
      <c r="T68" s="11" t="str">
        <f>VLOOKUP(C68,[1]גיליון1!$A:$D,4,0)</f>
        <v/>
      </c>
      <c r="U68" s="11" t="s">
        <v>27</v>
      </c>
    </row>
    <row r="69" spans="1:21" ht="14.25">
      <c r="A69" s="8" t="s">
        <v>20</v>
      </c>
      <c r="B69" s="8" t="s">
        <v>21</v>
      </c>
      <c r="C69" s="8">
        <v>4501961534</v>
      </c>
      <c r="D69" s="9" t="str">
        <f>VLOOKUP(C69,[1]תקנות!$A:$B,2,0)</f>
        <v>41-30-01-20</v>
      </c>
      <c r="E69" s="10" t="str">
        <f>VLOOKUP(C69,[1]תקנות!$A:$C,3,0)</f>
        <v>הדרכה ורווחה</v>
      </c>
      <c r="F69" s="11" t="s">
        <v>253</v>
      </c>
      <c r="G69" s="12">
        <v>44153</v>
      </c>
      <c r="H69" s="12">
        <v>44500</v>
      </c>
      <c r="I69" s="8" t="s">
        <v>254</v>
      </c>
      <c r="J69" s="13"/>
      <c r="K69" s="14" t="s">
        <v>255</v>
      </c>
      <c r="L69" s="14" t="s">
        <v>256</v>
      </c>
      <c r="M69" s="17">
        <v>164483.87</v>
      </c>
      <c r="N69" s="14" t="s">
        <v>26</v>
      </c>
      <c r="O69" s="18">
        <v>164483.87</v>
      </c>
      <c r="P69" s="14" t="s">
        <v>26</v>
      </c>
      <c r="Q69" s="16">
        <v>0</v>
      </c>
      <c r="R69" s="18">
        <v>164483.87</v>
      </c>
      <c r="S69" s="11">
        <f>VLOOKUP(C69,[1]גיליון1!$A:$C,3,0)</f>
        <v>84</v>
      </c>
      <c r="T69" s="11" t="str">
        <f>VLOOKUP(C69,[1]גיליון1!$A:$D,4,0)</f>
        <v/>
      </c>
      <c r="U69" s="11" t="s">
        <v>27</v>
      </c>
    </row>
    <row r="70" spans="1:21" ht="14.25">
      <c r="A70" s="8" t="s">
        <v>20</v>
      </c>
      <c r="B70" s="8" t="s">
        <v>51</v>
      </c>
      <c r="C70" s="8">
        <v>4501961554</v>
      </c>
      <c r="D70" s="9" t="str">
        <f>VLOOKUP(C70,[1]תקנות!$A:$B,2,0)</f>
        <v>41-30-01-10</v>
      </c>
      <c r="E70" s="10" t="str">
        <f>VLOOKUP(C70,[1]תקנות!$A:$C,3,0)</f>
        <v>הוצאות תפעול</v>
      </c>
      <c r="F70" s="11" t="s">
        <v>257</v>
      </c>
      <c r="G70" s="12">
        <v>44153</v>
      </c>
      <c r="H70" s="12">
        <v>44561</v>
      </c>
      <c r="I70" s="8" t="s">
        <v>258</v>
      </c>
      <c r="J70" s="13"/>
      <c r="K70" s="14" t="s">
        <v>259</v>
      </c>
      <c r="L70" s="14" t="s">
        <v>260</v>
      </c>
      <c r="M70" s="17">
        <v>26693.549999999999</v>
      </c>
      <c r="N70" s="14" t="s">
        <v>26</v>
      </c>
      <c r="O70" s="18">
        <v>26693.549999999999</v>
      </c>
      <c r="P70" s="14" t="s">
        <v>26</v>
      </c>
      <c r="Q70" s="16">
        <v>0</v>
      </c>
      <c r="R70" s="18">
        <v>26693.549999999999</v>
      </c>
      <c r="S70" s="11">
        <f>VLOOKUP(C70,[1]גיליון1!$A:$C,3,0)</f>
        <v>7</v>
      </c>
      <c r="T70" s="11" t="str">
        <f>VLOOKUP(C70,[1]גיליון1!$A:$D,4,0)</f>
        <v/>
      </c>
      <c r="U70" s="11" t="s">
        <v>27</v>
      </c>
    </row>
    <row r="71" spans="1:21" ht="14.25">
      <c r="A71" s="8" t="s">
        <v>20</v>
      </c>
      <c r="B71" s="8" t="s">
        <v>51</v>
      </c>
      <c r="C71" s="8">
        <v>4501961570</v>
      </c>
      <c r="D71" s="9" t="str">
        <f>VLOOKUP(C71,[1]תקנות!$A:$B,2,0)</f>
        <v>41-30-01-10</v>
      </c>
      <c r="E71" s="10" t="str">
        <f>VLOOKUP(C71,[1]תקנות!$A:$C,3,0)</f>
        <v>הוצאות תפעול</v>
      </c>
      <c r="F71" s="11" t="s">
        <v>261</v>
      </c>
      <c r="G71" s="12">
        <v>44153</v>
      </c>
      <c r="H71" s="12">
        <v>44561</v>
      </c>
      <c r="I71" s="8" t="s">
        <v>262</v>
      </c>
      <c r="J71" s="13"/>
      <c r="K71" s="14" t="s">
        <v>263</v>
      </c>
      <c r="L71" s="14" t="s">
        <v>264</v>
      </c>
      <c r="M71" s="17">
        <v>11700</v>
      </c>
      <c r="N71" s="14" t="s">
        <v>26</v>
      </c>
      <c r="O71" s="18">
        <v>11700</v>
      </c>
      <c r="P71" s="14" t="s">
        <v>26</v>
      </c>
      <c r="Q71" s="16">
        <v>0</v>
      </c>
      <c r="R71" s="18">
        <v>11700</v>
      </c>
      <c r="S71" s="11">
        <f>VLOOKUP(C71,[1]גיליון1!$A:$C,3,0)</f>
        <v>7</v>
      </c>
      <c r="T71" s="11" t="str">
        <f>VLOOKUP(C71,[1]גיליון1!$A:$D,4,0)</f>
        <v/>
      </c>
      <c r="U71" s="11" t="s">
        <v>27</v>
      </c>
    </row>
    <row r="72" spans="1:21" ht="14.25">
      <c r="A72" s="8" t="s">
        <v>20</v>
      </c>
      <c r="B72" s="8" t="s">
        <v>21</v>
      </c>
      <c r="C72" s="8">
        <v>4501961733</v>
      </c>
      <c r="D72" s="9" t="str">
        <f>VLOOKUP(C72,[1]תקנות!$A:$B,2,0)</f>
        <v>73-30-01-25</v>
      </c>
      <c r="E72" s="10" t="str">
        <f>VLOOKUP(C72,[1]תקנות!$A:$C,3,0)</f>
        <v>ייעוץ ופעולות בנושא</v>
      </c>
      <c r="F72" s="11" t="s">
        <v>265</v>
      </c>
      <c r="G72" s="12">
        <v>44153</v>
      </c>
      <c r="H72" s="12">
        <v>44561</v>
      </c>
      <c r="I72" s="8" t="s">
        <v>266</v>
      </c>
      <c r="J72" s="13"/>
      <c r="K72" s="14" t="s">
        <v>267</v>
      </c>
      <c r="L72" s="14" t="s">
        <v>268</v>
      </c>
      <c r="M72" s="17">
        <v>947349</v>
      </c>
      <c r="N72" s="14" t="s">
        <v>26</v>
      </c>
      <c r="O72" s="18">
        <v>947349</v>
      </c>
      <c r="P72" s="14" t="s">
        <v>26</v>
      </c>
      <c r="Q72" s="16">
        <v>0</v>
      </c>
      <c r="R72" s="18">
        <v>947349</v>
      </c>
      <c r="S72" s="11">
        <f>VLOOKUP(C72,[1]גיליון1!$A:$C,3,0)</f>
        <v>84</v>
      </c>
      <c r="T72" s="11" t="str">
        <f>VLOOKUP(C72,[1]גיליון1!$A:$D,4,0)</f>
        <v/>
      </c>
      <c r="U72" s="11" t="s">
        <v>27</v>
      </c>
    </row>
    <row r="73" spans="1:21" ht="14.25">
      <c r="A73" s="8" t="s">
        <v>20</v>
      </c>
      <c r="B73" s="8" t="s">
        <v>21</v>
      </c>
      <c r="C73" s="8">
        <v>4501961746</v>
      </c>
      <c r="D73" s="9" t="str">
        <f>VLOOKUP(C73,[1]תקנות!$A:$B,2,0)</f>
        <v>73-30-01-03</v>
      </c>
      <c r="E73" s="10" t="str">
        <f>VLOOKUP(C73,[1]תקנות!$A:$C,3,0)</f>
        <v>איכות מים- ניטור</v>
      </c>
      <c r="F73" s="11" t="s">
        <v>269</v>
      </c>
      <c r="G73" s="12">
        <v>44153</v>
      </c>
      <c r="H73" s="12">
        <v>44561</v>
      </c>
      <c r="I73" s="8" t="s">
        <v>270</v>
      </c>
      <c r="J73" s="13"/>
      <c r="K73" s="14" t="s">
        <v>271</v>
      </c>
      <c r="L73" s="14" t="s">
        <v>272</v>
      </c>
      <c r="M73" s="17">
        <v>57493.800000000003</v>
      </c>
      <c r="N73" s="14" t="s">
        <v>26</v>
      </c>
      <c r="O73" s="18">
        <v>57493.800000000003</v>
      </c>
      <c r="P73" s="14" t="s">
        <v>26</v>
      </c>
      <c r="Q73" s="16">
        <v>0</v>
      </c>
      <c r="R73" s="18">
        <v>57493.800000000003</v>
      </c>
      <c r="S73" s="11">
        <f>VLOOKUP(C73,[1]גיליון1!$A:$C,3,0)</f>
        <v>84</v>
      </c>
      <c r="T73" s="11" t="str">
        <f>VLOOKUP(C73,[1]גיליון1!$A:$D,4,0)</f>
        <v/>
      </c>
      <c r="U73" s="11" t="s">
        <v>27</v>
      </c>
    </row>
    <row r="74" spans="1:21" ht="14.25">
      <c r="A74" s="8" t="s">
        <v>20</v>
      </c>
      <c r="B74" s="8" t="s">
        <v>21</v>
      </c>
      <c r="C74" s="8">
        <v>4501961801</v>
      </c>
      <c r="D74" s="9" t="str">
        <f>VLOOKUP(C74,[1]תקנות!$A:$B,2,0)</f>
        <v>41-30-01-10</v>
      </c>
      <c r="E74" s="10" t="str">
        <f>VLOOKUP(C74,[1]תקנות!$A:$C,3,0)</f>
        <v>הוצאות תפעול</v>
      </c>
      <c r="F74" s="11" t="s">
        <v>273</v>
      </c>
      <c r="G74" s="12">
        <v>44153</v>
      </c>
      <c r="H74" s="12">
        <v>44561</v>
      </c>
      <c r="I74" s="8" t="s">
        <v>274</v>
      </c>
      <c r="J74" s="13"/>
      <c r="K74" s="14" t="s">
        <v>275</v>
      </c>
      <c r="L74" s="14" t="s">
        <v>276</v>
      </c>
      <c r="M74" s="17">
        <v>1965.5999999999999</v>
      </c>
      <c r="N74" s="14" t="s">
        <v>26</v>
      </c>
      <c r="O74" s="18">
        <v>1965.5999999999999</v>
      </c>
      <c r="P74" s="14" t="s">
        <v>26</v>
      </c>
      <c r="Q74" s="16">
        <v>0</v>
      </c>
      <c r="R74" s="18">
        <v>1965.5999999999999</v>
      </c>
      <c r="S74" s="11">
        <f>VLOOKUP(C74,[1]גיליון1!$A:$C,3,0)</f>
        <v>23</v>
      </c>
      <c r="T74" s="11">
        <f>VLOOKUP(C74,[1]גיליון1!$A:$D,4,0)</f>
        <v>57</v>
      </c>
      <c r="U74" s="11" t="s">
        <v>27</v>
      </c>
    </row>
    <row r="75" spans="1:21" ht="14.25">
      <c r="A75" s="8" t="s">
        <v>20</v>
      </c>
      <c r="B75" s="8" t="s">
        <v>21</v>
      </c>
      <c r="C75" s="8">
        <v>4501962128</v>
      </c>
      <c r="D75" s="9" t="str">
        <f>VLOOKUP(C75,[1]תקנות!$A:$B,2,0)</f>
        <v>41-30-01-20</v>
      </c>
      <c r="E75" s="10" t="str">
        <f>VLOOKUP(C75,[1]תקנות!$A:$C,3,0)</f>
        <v>הדרכה ורווחה</v>
      </c>
      <c r="F75" s="11" t="s">
        <v>277</v>
      </c>
      <c r="G75" s="12">
        <v>44154</v>
      </c>
      <c r="H75" s="12">
        <v>44561</v>
      </c>
      <c r="I75" s="8" t="s">
        <v>278</v>
      </c>
      <c r="J75" s="13"/>
      <c r="K75" s="14" t="s">
        <v>279</v>
      </c>
      <c r="L75" s="14" t="s">
        <v>280</v>
      </c>
      <c r="M75" s="17">
        <v>1680</v>
      </c>
      <c r="N75" s="14" t="s">
        <v>26</v>
      </c>
      <c r="O75" s="18">
        <v>1680</v>
      </c>
      <c r="P75" s="14" t="s">
        <v>26</v>
      </c>
      <c r="Q75" s="16">
        <v>0</v>
      </c>
      <c r="R75" s="18">
        <v>1680</v>
      </c>
      <c r="S75" s="11">
        <f>VLOOKUP(C75,[1]גיליון1!$A:$C,3,0)</f>
        <v>23</v>
      </c>
      <c r="T75" s="11">
        <f>VLOOKUP(C75,[1]גיליון1!$A:$D,4,0)</f>
        <v>57</v>
      </c>
      <c r="U75" s="11" t="s">
        <v>27</v>
      </c>
    </row>
    <row r="76" spans="1:21" ht="14.25">
      <c r="A76" s="8" t="s">
        <v>20</v>
      </c>
      <c r="B76" s="8" t="s">
        <v>51</v>
      </c>
      <c r="C76" s="8">
        <v>4501963226</v>
      </c>
      <c r="D76" s="9" t="str">
        <f>VLOOKUP(C76,[1]תקנות!$A:$B,2,0)</f>
        <v>41-30-01-10</v>
      </c>
      <c r="E76" s="10" t="str">
        <f>VLOOKUP(C76,[1]תקנות!$A:$C,3,0)</f>
        <v>הוצאות תפעול</v>
      </c>
      <c r="F76" s="11" t="s">
        <v>281</v>
      </c>
      <c r="G76" s="12">
        <v>44158</v>
      </c>
      <c r="H76" s="12">
        <v>44286</v>
      </c>
      <c r="I76" s="8" t="s">
        <v>232</v>
      </c>
      <c r="J76" s="13"/>
      <c r="K76" s="14" t="s">
        <v>233</v>
      </c>
      <c r="L76" s="14" t="s">
        <v>234</v>
      </c>
      <c r="M76" s="15">
        <v>311.92000000000002</v>
      </c>
      <c r="N76" s="14" t="s">
        <v>26</v>
      </c>
      <c r="O76" s="16">
        <v>311.92000000000002</v>
      </c>
      <c r="P76" s="14" t="s">
        <v>26</v>
      </c>
      <c r="Q76" s="16">
        <v>0</v>
      </c>
      <c r="R76" s="16">
        <v>311.92000000000002</v>
      </c>
      <c r="S76" s="11">
        <f>VLOOKUP(C76,[1]גיליון1!$A:$C,3,0)</f>
        <v>23</v>
      </c>
      <c r="T76" s="11">
        <f>VLOOKUP(C76,[1]גיליון1!$A:$D,4,0)</f>
        <v>57</v>
      </c>
      <c r="U76" s="11" t="s">
        <v>27</v>
      </c>
    </row>
    <row r="77" spans="1:21" ht="14.25">
      <c r="A77" s="8" t="s">
        <v>20</v>
      </c>
      <c r="B77" s="8" t="s">
        <v>51</v>
      </c>
      <c r="C77" s="8">
        <v>4501963519</v>
      </c>
      <c r="D77" s="9" t="str">
        <f>VLOOKUP(C77,[1]תקנות!$A:$B,2,0)</f>
        <v>41-30-01-10</v>
      </c>
      <c r="E77" s="10" t="str">
        <f>VLOOKUP(C77,[1]תקנות!$A:$C,3,0)</f>
        <v>הוצאות תפעול</v>
      </c>
      <c r="F77" s="11" t="s">
        <v>282</v>
      </c>
      <c r="G77" s="12">
        <v>44158</v>
      </c>
      <c r="H77" s="12">
        <v>44500</v>
      </c>
      <c r="I77" s="8" t="s">
        <v>283</v>
      </c>
      <c r="J77" s="13"/>
      <c r="K77" s="14" t="s">
        <v>284</v>
      </c>
      <c r="L77" s="14" t="s">
        <v>285</v>
      </c>
      <c r="M77" s="17">
        <v>12220.25</v>
      </c>
      <c r="N77" s="14" t="s">
        <v>26</v>
      </c>
      <c r="O77" s="18">
        <v>12220.25</v>
      </c>
      <c r="P77" s="14" t="s">
        <v>26</v>
      </c>
      <c r="Q77" s="16">
        <v>0</v>
      </c>
      <c r="R77" s="18">
        <v>12220.25</v>
      </c>
      <c r="S77" s="11">
        <f>VLOOKUP(C77,[1]גיליון1!$A:$C,3,0)</f>
        <v>7</v>
      </c>
      <c r="T77" s="11" t="str">
        <f>VLOOKUP(C77,[1]גיליון1!$A:$D,4,0)</f>
        <v/>
      </c>
      <c r="U77" s="11" t="s">
        <v>27</v>
      </c>
    </row>
    <row r="78" spans="1:21" ht="14.25">
      <c r="A78" s="8" t="s">
        <v>20</v>
      </c>
      <c r="B78" s="8" t="s">
        <v>51</v>
      </c>
      <c r="C78" s="8">
        <v>4501963898</v>
      </c>
      <c r="D78" s="9" t="str">
        <f>VLOOKUP(C78,[1]תקנות!$A:$B,2,0)</f>
        <v>41-30-01-10</v>
      </c>
      <c r="E78" s="10" t="str">
        <f>VLOOKUP(C78,[1]תקנות!$A:$C,3,0)</f>
        <v>הוצאות תפעול</v>
      </c>
      <c r="F78" s="11" t="s">
        <v>286</v>
      </c>
      <c r="G78" s="12">
        <v>44159</v>
      </c>
      <c r="H78" s="12">
        <v>44561</v>
      </c>
      <c r="I78" s="8" t="s">
        <v>287</v>
      </c>
      <c r="J78" s="13"/>
      <c r="K78" s="14" t="s">
        <v>288</v>
      </c>
      <c r="L78" s="14" t="s">
        <v>289</v>
      </c>
      <c r="M78" s="17">
        <v>71000</v>
      </c>
      <c r="N78" s="14" t="s">
        <v>26</v>
      </c>
      <c r="O78" s="18">
        <v>71000</v>
      </c>
      <c r="P78" s="14" t="s">
        <v>26</v>
      </c>
      <c r="Q78" s="16">
        <v>0</v>
      </c>
      <c r="R78" s="18">
        <v>71000</v>
      </c>
      <c r="S78" s="11">
        <f>VLOOKUP(C78,[1]גיליון1!$A:$C,3,0)</f>
        <v>23</v>
      </c>
      <c r="T78" s="11">
        <f>VLOOKUP(C78,[1]גיליון1!$A:$D,4,0)</f>
        <v>1</v>
      </c>
      <c r="U78" s="11" t="s">
        <v>27</v>
      </c>
    </row>
    <row r="79" spans="1:21" ht="14.25">
      <c r="A79" s="8" t="s">
        <v>20</v>
      </c>
      <c r="B79" s="8" t="s">
        <v>51</v>
      </c>
      <c r="C79" s="8">
        <v>4501963921</v>
      </c>
      <c r="D79" s="9" t="str">
        <f>VLOOKUP(C79,[1]תקנות!$A:$B,2,0)</f>
        <v>41-30-01-10</v>
      </c>
      <c r="E79" s="10" t="str">
        <f>VLOOKUP(C79,[1]תקנות!$A:$C,3,0)</f>
        <v>הוצאות תפעול</v>
      </c>
      <c r="F79" s="11" t="s">
        <v>290</v>
      </c>
      <c r="G79" s="12">
        <v>44159</v>
      </c>
      <c r="H79" s="12">
        <v>44561</v>
      </c>
      <c r="I79" s="8" t="s">
        <v>291</v>
      </c>
      <c r="J79" s="13"/>
      <c r="K79" s="14" t="s">
        <v>292</v>
      </c>
      <c r="L79" s="14" t="s">
        <v>293</v>
      </c>
      <c r="M79" s="15">
        <v>884.51999999999998</v>
      </c>
      <c r="N79" s="14" t="s">
        <v>26</v>
      </c>
      <c r="O79" s="16">
        <v>884.51999999999998</v>
      </c>
      <c r="P79" s="14" t="s">
        <v>26</v>
      </c>
      <c r="Q79" s="16">
        <v>0</v>
      </c>
      <c r="R79" s="16">
        <v>884.51999999999998</v>
      </c>
      <c r="S79" s="11">
        <f>VLOOKUP(C79,[1]גיליון1!$A:$C,3,0)</f>
        <v>23</v>
      </c>
      <c r="T79" s="11">
        <f>VLOOKUP(C79,[1]גיליון1!$A:$D,4,0)</f>
        <v>57</v>
      </c>
      <c r="U79" s="11" t="s">
        <v>27</v>
      </c>
    </row>
    <row r="80" spans="1:21" ht="14.25">
      <c r="A80" s="8" t="s">
        <v>20</v>
      </c>
      <c r="B80" s="8" t="s">
        <v>51</v>
      </c>
      <c r="C80" s="8">
        <v>4501963941</v>
      </c>
      <c r="D80" s="9" t="str">
        <f>VLOOKUP(C80,[1]תקנות!$A:$B,2,0)</f>
        <v>41-30-01-10</v>
      </c>
      <c r="E80" s="10" t="str">
        <f>VLOOKUP(C80,[1]תקנות!$A:$C,3,0)</f>
        <v>הוצאות תפעול</v>
      </c>
      <c r="F80" s="11" t="s">
        <v>294</v>
      </c>
      <c r="G80" s="12">
        <v>44159</v>
      </c>
      <c r="H80" s="12">
        <v>44561</v>
      </c>
      <c r="I80" s="8" t="s">
        <v>295</v>
      </c>
      <c r="J80" s="13"/>
      <c r="K80" s="14" t="s">
        <v>296</v>
      </c>
      <c r="L80" s="14" t="s">
        <v>25</v>
      </c>
      <c r="M80" s="17">
        <v>13000</v>
      </c>
      <c r="N80" s="14" t="s">
        <v>26</v>
      </c>
      <c r="O80" s="18">
        <v>13000</v>
      </c>
      <c r="P80" s="14" t="s">
        <v>26</v>
      </c>
      <c r="Q80" s="16">
        <v>0</v>
      </c>
      <c r="R80" s="18">
        <v>13000</v>
      </c>
      <c r="S80" s="11">
        <f>VLOOKUP(C80,[1]גיליון1!$A:$C,3,0)</f>
        <v>85</v>
      </c>
      <c r="T80" s="11" t="str">
        <f>VLOOKUP(C80,[1]גיליון1!$A:$D,4,0)</f>
        <v/>
      </c>
      <c r="U80" s="11" t="s">
        <v>27</v>
      </c>
    </row>
    <row r="81" spans="1:21" ht="14.25">
      <c r="A81" s="8" t="s">
        <v>20</v>
      </c>
      <c r="B81" s="8" t="s">
        <v>51</v>
      </c>
      <c r="C81" s="8">
        <v>4501963960</v>
      </c>
      <c r="D81" s="9" t="str">
        <f>VLOOKUP(C81,[1]תקנות!$A:$B,2,0)</f>
        <v>41-30-01-10</v>
      </c>
      <c r="E81" s="10" t="str">
        <f>VLOOKUP(C81,[1]תקנות!$A:$C,3,0)</f>
        <v>הוצאות תפעול</v>
      </c>
      <c r="F81" s="11" t="s">
        <v>297</v>
      </c>
      <c r="G81" s="12">
        <v>44159</v>
      </c>
      <c r="H81" s="12">
        <v>44712</v>
      </c>
      <c r="I81" s="8" t="s">
        <v>298</v>
      </c>
      <c r="J81" s="13"/>
      <c r="K81" s="14" t="s">
        <v>299</v>
      </c>
      <c r="L81" s="14" t="s">
        <v>300</v>
      </c>
      <c r="M81" s="17">
        <v>3510</v>
      </c>
      <c r="N81" s="14" t="s">
        <v>26</v>
      </c>
      <c r="O81" s="18">
        <v>3510</v>
      </c>
      <c r="P81" s="14" t="s">
        <v>26</v>
      </c>
      <c r="Q81" s="16">
        <v>0</v>
      </c>
      <c r="R81" s="18">
        <v>3510</v>
      </c>
      <c r="S81" s="11">
        <f>VLOOKUP(C81,[1]גיליון1!$A:$C,3,0)</f>
        <v>23</v>
      </c>
      <c r="T81" s="11">
        <f>VLOOKUP(C81,[1]גיליון1!$A:$D,4,0)</f>
        <v>57</v>
      </c>
      <c r="U81" s="11" t="s">
        <v>27</v>
      </c>
    </row>
    <row r="82" spans="1:21" ht="14.25">
      <c r="A82" s="8" t="s">
        <v>20</v>
      </c>
      <c r="B82" s="8" t="s">
        <v>51</v>
      </c>
      <c r="C82" s="8">
        <v>4501963998</v>
      </c>
      <c r="D82" s="9" t="str">
        <f>VLOOKUP(C82,[1]תקנות!$A:$B,2,0)</f>
        <v>41-30-01-10</v>
      </c>
      <c r="E82" s="10" t="str">
        <f>VLOOKUP(C82,[1]תקנות!$A:$C,3,0)</f>
        <v>הוצאות תפעול</v>
      </c>
      <c r="F82" s="11" t="s">
        <v>301</v>
      </c>
      <c r="G82" s="12">
        <v>44159</v>
      </c>
      <c r="H82" s="12">
        <v>44561</v>
      </c>
      <c r="I82" s="8" t="s">
        <v>302</v>
      </c>
      <c r="J82" s="13"/>
      <c r="K82" s="14" t="s">
        <v>303</v>
      </c>
      <c r="L82" s="14" t="s">
        <v>304</v>
      </c>
      <c r="M82" s="17">
        <v>3709.3299999999999</v>
      </c>
      <c r="N82" s="14" t="s">
        <v>26</v>
      </c>
      <c r="O82" s="18">
        <v>3709.3299999999999</v>
      </c>
      <c r="P82" s="14" t="s">
        <v>26</v>
      </c>
      <c r="Q82" s="16">
        <v>0</v>
      </c>
      <c r="R82" s="18">
        <v>3709.3299999999999</v>
      </c>
      <c r="S82" s="11">
        <f>VLOOKUP(C82,[1]גיליון1!$A:$C,3,0)</f>
        <v>7</v>
      </c>
      <c r="T82" s="11" t="str">
        <f>VLOOKUP(C82,[1]גיליון1!$A:$D,4,0)</f>
        <v/>
      </c>
      <c r="U82" s="11" t="s">
        <v>27</v>
      </c>
    </row>
    <row r="83" spans="1:21" ht="14.25">
      <c r="A83" s="8" t="s">
        <v>20</v>
      </c>
      <c r="B83" s="8" t="s">
        <v>51</v>
      </c>
      <c r="C83" s="8">
        <v>4501964025</v>
      </c>
      <c r="D83" s="9" t="str">
        <f>VLOOKUP(C83,[1]תקנות!$A:$B,2,0)</f>
        <v>41-30-01-10</v>
      </c>
      <c r="E83" s="10" t="str">
        <f>VLOOKUP(C83,[1]תקנות!$A:$C,3,0)</f>
        <v>הוצאות תפעול</v>
      </c>
      <c r="F83" s="11" t="s">
        <v>305</v>
      </c>
      <c r="G83" s="12">
        <v>44159</v>
      </c>
      <c r="H83" s="12">
        <v>44561</v>
      </c>
      <c r="I83" s="8" t="s">
        <v>157</v>
      </c>
      <c r="J83" s="13"/>
      <c r="K83" s="14" t="s">
        <v>158</v>
      </c>
      <c r="L83" s="14" t="s">
        <v>159</v>
      </c>
      <c r="M83" s="17">
        <v>4914</v>
      </c>
      <c r="N83" s="14" t="s">
        <v>26</v>
      </c>
      <c r="O83" s="18">
        <v>4914</v>
      </c>
      <c r="P83" s="14" t="s">
        <v>26</v>
      </c>
      <c r="Q83" s="16">
        <v>0</v>
      </c>
      <c r="R83" s="18">
        <v>4914</v>
      </c>
      <c r="S83" s="11">
        <f>VLOOKUP(C83,[1]גיליון1!$A:$C,3,0)</f>
        <v>23</v>
      </c>
      <c r="T83" s="11">
        <f>VLOOKUP(C83,[1]גיליון1!$A:$D,4,0)</f>
        <v>57</v>
      </c>
      <c r="U83" s="11" t="s">
        <v>27</v>
      </c>
    </row>
    <row r="84" spans="1:21" ht="14.25">
      <c r="A84" s="8" t="s">
        <v>20</v>
      </c>
      <c r="B84" s="8" t="s">
        <v>51</v>
      </c>
      <c r="C84" s="8">
        <v>4501964033</v>
      </c>
      <c r="D84" s="9" t="str">
        <f>VLOOKUP(C84,[1]תקנות!$A:$B,2,0)</f>
        <v>41-30-01-10</v>
      </c>
      <c r="E84" s="10" t="str">
        <f>VLOOKUP(C84,[1]תקנות!$A:$C,3,0)</f>
        <v>הוצאות תפעול</v>
      </c>
      <c r="F84" s="11" t="s">
        <v>306</v>
      </c>
      <c r="G84" s="12">
        <v>44159</v>
      </c>
      <c r="H84" s="12">
        <v>44561</v>
      </c>
      <c r="I84" s="8" t="s">
        <v>307</v>
      </c>
      <c r="J84" s="13"/>
      <c r="K84" s="14" t="s">
        <v>308</v>
      </c>
      <c r="L84" s="14" t="s">
        <v>25</v>
      </c>
      <c r="M84" s="17">
        <v>2769.8000000000002</v>
      </c>
      <c r="N84" s="14" t="s">
        <v>26</v>
      </c>
      <c r="O84" s="18">
        <v>2769.8000000000002</v>
      </c>
      <c r="P84" s="14" t="s">
        <v>26</v>
      </c>
      <c r="Q84" s="16">
        <v>0</v>
      </c>
      <c r="R84" s="18">
        <v>2769.8000000000002</v>
      </c>
      <c r="S84" s="11">
        <f>VLOOKUP(C84,[1]גיליון1!$A:$C,3,0)</f>
        <v>85</v>
      </c>
      <c r="T84" s="11" t="str">
        <f>VLOOKUP(C84,[1]גיליון1!$A:$D,4,0)</f>
        <v/>
      </c>
      <c r="U84" s="11" t="s">
        <v>27</v>
      </c>
    </row>
    <row r="85" spans="1:21" ht="14.25">
      <c r="A85" s="8" t="s">
        <v>20</v>
      </c>
      <c r="B85" s="8" t="s">
        <v>51</v>
      </c>
      <c r="C85" s="8">
        <v>4501964053</v>
      </c>
      <c r="D85" s="9" t="str">
        <f>VLOOKUP(C85,[1]תקנות!$A:$B,2,0)</f>
        <v>41-30-01-20</v>
      </c>
      <c r="E85" s="10" t="str">
        <f>VLOOKUP(C85,[1]תקנות!$A:$C,3,0)</f>
        <v>הדרכה ורווחה</v>
      </c>
      <c r="F85" s="11" t="s">
        <v>309</v>
      </c>
      <c r="G85" s="12">
        <v>44159</v>
      </c>
      <c r="H85" s="12">
        <v>44561</v>
      </c>
      <c r="I85" s="8" t="s">
        <v>310</v>
      </c>
      <c r="J85" s="13"/>
      <c r="K85" s="14" t="s">
        <v>311</v>
      </c>
      <c r="L85" s="14" t="s">
        <v>312</v>
      </c>
      <c r="M85" s="17">
        <v>1529.0999999999999</v>
      </c>
      <c r="N85" s="14" t="s">
        <v>26</v>
      </c>
      <c r="O85" s="18">
        <v>1529.0999999999999</v>
      </c>
      <c r="P85" s="14" t="s">
        <v>26</v>
      </c>
      <c r="Q85" s="16">
        <v>0</v>
      </c>
      <c r="R85" s="18">
        <v>1529.0999999999999</v>
      </c>
      <c r="S85" s="11">
        <f>VLOOKUP(C85,[1]גיליון1!$A:$C,3,0)</f>
        <v>23</v>
      </c>
      <c r="T85" s="11">
        <f>VLOOKUP(C85,[1]גיליון1!$A:$D,4,0)</f>
        <v>57</v>
      </c>
      <c r="U85" s="11" t="s">
        <v>27</v>
      </c>
    </row>
    <row r="86" spans="1:21" ht="14.25">
      <c r="A86" s="8" t="s">
        <v>20</v>
      </c>
      <c r="B86" s="8" t="s">
        <v>51</v>
      </c>
      <c r="C86" s="8">
        <v>4501964062</v>
      </c>
      <c r="D86" s="9" t="str">
        <f>VLOOKUP(C86,[1]תקנות!$A:$B,2,0)</f>
        <v>41-30-01-20</v>
      </c>
      <c r="E86" s="10" t="str">
        <f>VLOOKUP(C86,[1]תקנות!$A:$C,3,0)</f>
        <v>הדרכה ורווחה</v>
      </c>
      <c r="F86" s="11" t="s">
        <v>313</v>
      </c>
      <c r="G86" s="12">
        <v>44159</v>
      </c>
      <c r="H86" s="12">
        <v>44561</v>
      </c>
      <c r="I86" s="8" t="s">
        <v>314</v>
      </c>
      <c r="J86" s="13"/>
      <c r="K86" s="14" t="s">
        <v>315</v>
      </c>
      <c r="L86" s="14" t="s">
        <v>316</v>
      </c>
      <c r="M86" s="17">
        <v>7034.04</v>
      </c>
      <c r="N86" s="14" t="s">
        <v>26</v>
      </c>
      <c r="O86" s="18">
        <v>7034.04</v>
      </c>
      <c r="P86" s="14" t="s">
        <v>26</v>
      </c>
      <c r="Q86" s="16">
        <v>0</v>
      </c>
      <c r="R86" s="18">
        <v>7034.04</v>
      </c>
      <c r="S86" s="11">
        <f>VLOOKUP(C86,[1]גיליון1!$A:$C,3,0)</f>
        <v>23</v>
      </c>
      <c r="T86" s="11">
        <f>VLOOKUP(C86,[1]גיליון1!$A:$D,4,0)</f>
        <v>57</v>
      </c>
      <c r="U86" s="11" t="s">
        <v>27</v>
      </c>
    </row>
    <row r="87" spans="1:21" ht="14.25">
      <c r="A87" s="8" t="s">
        <v>20</v>
      </c>
      <c r="B87" s="8" t="s">
        <v>21</v>
      </c>
      <c r="C87" s="8">
        <v>4501964074</v>
      </c>
      <c r="D87" s="9" t="str">
        <f>VLOOKUP(C87,[1]תקנות!$A:$B,2,0)</f>
        <v>41-30-01-22</v>
      </c>
      <c r="E87" s="10" t="str">
        <f>VLOOKUP(C87,[1]תקנות!$A:$C,3,0)</f>
        <v>חסכון במים הסברה</v>
      </c>
      <c r="F87" s="11" t="s">
        <v>317</v>
      </c>
      <c r="G87" s="12">
        <v>44159</v>
      </c>
      <c r="H87" s="12">
        <v>44196</v>
      </c>
      <c r="I87" s="8" t="s">
        <v>318</v>
      </c>
      <c r="J87" s="13"/>
      <c r="K87" s="14" t="s">
        <v>319</v>
      </c>
      <c r="L87" s="14" t="s">
        <v>320</v>
      </c>
      <c r="M87" s="15">
        <v>772.20000000000005</v>
      </c>
      <c r="N87" s="14" t="s">
        <v>26</v>
      </c>
      <c r="O87" s="16">
        <v>772.20000000000005</v>
      </c>
      <c r="P87" s="14" t="s">
        <v>26</v>
      </c>
      <c r="Q87" s="16">
        <v>596.70000000000005</v>
      </c>
      <c r="R87" s="16">
        <v>175.5</v>
      </c>
      <c r="S87" s="11">
        <f>VLOOKUP(C87,[1]גיליון1!$A:$C,3,0)</f>
        <v>23</v>
      </c>
      <c r="T87" s="11">
        <f>VLOOKUP(C87,[1]גיליון1!$A:$D,4,0)</f>
        <v>57</v>
      </c>
      <c r="U87" s="11" t="s">
        <v>27</v>
      </c>
    </row>
    <row r="88" spans="1:21" ht="14.25">
      <c r="A88" s="8" t="s">
        <v>20</v>
      </c>
      <c r="B88" s="8" t="s">
        <v>51</v>
      </c>
      <c r="C88" s="8">
        <v>4501964082</v>
      </c>
      <c r="D88" s="9" t="str">
        <f>VLOOKUP(C88,[1]תקנות!$A:$B,2,0)</f>
        <v>41-30-01-20</v>
      </c>
      <c r="E88" s="10" t="str">
        <f>VLOOKUP(C88,[1]תקנות!$A:$C,3,0)</f>
        <v>הדרכה ורווחה</v>
      </c>
      <c r="F88" s="11" t="s">
        <v>321</v>
      </c>
      <c r="G88" s="12">
        <v>44159</v>
      </c>
      <c r="H88" s="12">
        <v>44561</v>
      </c>
      <c r="I88" s="8" t="s">
        <v>322</v>
      </c>
      <c r="J88" s="13"/>
      <c r="K88" s="14" t="s">
        <v>323</v>
      </c>
      <c r="L88" s="14" t="s">
        <v>324</v>
      </c>
      <c r="M88" s="17">
        <v>12768.58</v>
      </c>
      <c r="N88" s="14" t="s">
        <v>26</v>
      </c>
      <c r="O88" s="18">
        <v>12768.58</v>
      </c>
      <c r="P88" s="14" t="s">
        <v>26</v>
      </c>
      <c r="Q88" s="16">
        <v>0</v>
      </c>
      <c r="R88" s="18">
        <v>12768.58</v>
      </c>
      <c r="S88" s="11">
        <f>VLOOKUP(C88,[1]גיליון1!$A:$C,3,0)</f>
        <v>23</v>
      </c>
      <c r="T88" s="11">
        <f>VLOOKUP(C88,[1]גיליון1!$A:$D,4,0)</f>
        <v>57</v>
      </c>
      <c r="U88" s="11" t="s">
        <v>27</v>
      </c>
    </row>
    <row r="89" spans="1:21" ht="14.25">
      <c r="A89" s="8" t="s">
        <v>20</v>
      </c>
      <c r="B89" s="8" t="s">
        <v>51</v>
      </c>
      <c r="C89" s="8">
        <v>4501964097</v>
      </c>
      <c r="D89" s="9" t="str">
        <f>VLOOKUP(C89,[1]תקנות!$A:$B,2,0)</f>
        <v>41-30-01-20</v>
      </c>
      <c r="E89" s="10" t="str">
        <f>VLOOKUP(C89,[1]תקנות!$A:$C,3,0)</f>
        <v>הדרכה ורווחה</v>
      </c>
      <c r="F89" s="11" t="s">
        <v>325</v>
      </c>
      <c r="G89" s="12">
        <v>44159</v>
      </c>
      <c r="H89" s="12">
        <v>44561</v>
      </c>
      <c r="I89" s="8" t="s">
        <v>326</v>
      </c>
      <c r="J89" s="13"/>
      <c r="K89" s="14" t="s">
        <v>327</v>
      </c>
      <c r="L89" s="14" t="s">
        <v>328</v>
      </c>
      <c r="M89" s="17">
        <v>6347.4799999999996</v>
      </c>
      <c r="N89" s="14" t="s">
        <v>26</v>
      </c>
      <c r="O89" s="18">
        <v>6347.4799999999996</v>
      </c>
      <c r="P89" s="14" t="s">
        <v>26</v>
      </c>
      <c r="Q89" s="16">
        <v>0</v>
      </c>
      <c r="R89" s="18">
        <v>6347.4799999999996</v>
      </c>
      <c r="S89" s="11">
        <f>VLOOKUP(C89,[1]גיליון1!$A:$C,3,0)</f>
        <v>23</v>
      </c>
      <c r="T89" s="11">
        <f>VLOOKUP(C89,[1]גיליון1!$A:$D,4,0)</f>
        <v>57</v>
      </c>
      <c r="U89" s="11" t="s">
        <v>27</v>
      </c>
    </row>
    <row r="90" spans="1:21" ht="14.25">
      <c r="A90" s="8" t="s">
        <v>20</v>
      </c>
      <c r="B90" s="8" t="s">
        <v>51</v>
      </c>
      <c r="C90" s="8">
        <v>4501964169</v>
      </c>
      <c r="D90" s="9" t="str">
        <f>VLOOKUP(C90,[1]תקנות!$A:$B,2,0)</f>
        <v>41-30-01-10</v>
      </c>
      <c r="E90" s="10" t="str">
        <f>VLOOKUP(C90,[1]תקנות!$A:$C,3,0)</f>
        <v>הוצאות תפעול</v>
      </c>
      <c r="F90" s="11" t="s">
        <v>329</v>
      </c>
      <c r="G90" s="12">
        <v>44159</v>
      </c>
      <c r="H90" s="12">
        <v>44561</v>
      </c>
      <c r="I90" s="8" t="s">
        <v>330</v>
      </c>
      <c r="J90" s="13"/>
      <c r="K90" s="14" t="s">
        <v>331</v>
      </c>
      <c r="L90" s="14" t="s">
        <v>332</v>
      </c>
      <c r="M90" s="17">
        <v>4864.8599999999997</v>
      </c>
      <c r="N90" s="14" t="s">
        <v>26</v>
      </c>
      <c r="O90" s="18">
        <v>4864.8599999999997</v>
      </c>
      <c r="P90" s="14" t="s">
        <v>26</v>
      </c>
      <c r="Q90" s="16">
        <v>0</v>
      </c>
      <c r="R90" s="18">
        <v>4864.8599999999997</v>
      </c>
      <c r="S90" s="11">
        <f>VLOOKUP(C90,[1]גיליון1!$A:$C,3,0)</f>
        <v>23</v>
      </c>
      <c r="T90" s="11">
        <f>VLOOKUP(C90,[1]גיליון1!$A:$D,4,0)</f>
        <v>57</v>
      </c>
      <c r="U90" s="11" t="s">
        <v>27</v>
      </c>
    </row>
    <row r="91" spans="1:21" ht="14.25">
      <c r="A91" s="8" t="s">
        <v>20</v>
      </c>
      <c r="B91" s="8" t="s">
        <v>21</v>
      </c>
      <c r="C91" s="8">
        <v>4501964214</v>
      </c>
      <c r="D91" s="9" t="str">
        <f>VLOOKUP(C91,[1]תקנות!$A:$B,2,0)</f>
        <v>73-30-01-03</v>
      </c>
      <c r="E91" s="10" t="str">
        <f>VLOOKUP(C91,[1]תקנות!$A:$C,3,0)</f>
        <v>איכות מים- ניטור</v>
      </c>
      <c r="F91" s="11" t="s">
        <v>333</v>
      </c>
      <c r="G91" s="12">
        <v>44159</v>
      </c>
      <c r="H91" s="12">
        <v>44561</v>
      </c>
      <c r="I91" s="8" t="s">
        <v>334</v>
      </c>
      <c r="J91" s="13"/>
      <c r="K91" s="14" t="s">
        <v>335</v>
      </c>
      <c r="L91" s="14" t="s">
        <v>336</v>
      </c>
      <c r="M91" s="17">
        <v>67807.940000000002</v>
      </c>
      <c r="N91" s="14" t="s">
        <v>26</v>
      </c>
      <c r="O91" s="18">
        <v>67807.940000000002</v>
      </c>
      <c r="P91" s="14" t="s">
        <v>26</v>
      </c>
      <c r="Q91" s="16">
        <v>0</v>
      </c>
      <c r="R91" s="18">
        <v>67807.940000000002</v>
      </c>
      <c r="S91" s="11">
        <f>VLOOKUP(C91,[1]גיליון1!$A:$C,3,0)</f>
        <v>84</v>
      </c>
      <c r="T91" s="11" t="str">
        <f>VLOOKUP(C91,[1]גיליון1!$A:$D,4,0)</f>
        <v/>
      </c>
      <c r="U91" s="11" t="s">
        <v>27</v>
      </c>
    </row>
    <row r="92" spans="1:21" ht="14.25">
      <c r="A92" s="8" t="s">
        <v>20</v>
      </c>
      <c r="B92" s="8" t="s">
        <v>21</v>
      </c>
      <c r="C92" s="8">
        <v>4501964238</v>
      </c>
      <c r="D92" s="9" t="str">
        <f>VLOOKUP(C92,[1]תקנות!$A:$B,2,0)</f>
        <v>73-30-01-03</v>
      </c>
      <c r="E92" s="10" t="str">
        <f>VLOOKUP(C92,[1]תקנות!$A:$C,3,0)</f>
        <v>איכות מים- ניטור</v>
      </c>
      <c r="F92" s="11" t="s">
        <v>337</v>
      </c>
      <c r="G92" s="12">
        <v>44159</v>
      </c>
      <c r="H92" s="12">
        <v>44561</v>
      </c>
      <c r="I92" s="8" t="s">
        <v>338</v>
      </c>
      <c r="J92" s="13"/>
      <c r="K92" s="14" t="s">
        <v>339</v>
      </c>
      <c r="L92" s="14" t="s">
        <v>340</v>
      </c>
      <c r="M92" s="17">
        <v>73653</v>
      </c>
      <c r="N92" s="14" t="s">
        <v>26</v>
      </c>
      <c r="O92" s="18">
        <v>73653</v>
      </c>
      <c r="P92" s="14" t="s">
        <v>26</v>
      </c>
      <c r="Q92" s="16">
        <v>0</v>
      </c>
      <c r="R92" s="18">
        <v>73653</v>
      </c>
      <c r="S92" s="11">
        <f>VLOOKUP(C92,[1]גיליון1!$A:$C,3,0)</f>
        <v>84</v>
      </c>
      <c r="T92" s="11" t="str">
        <f>VLOOKUP(C92,[1]גיליון1!$A:$D,4,0)</f>
        <v/>
      </c>
      <c r="U92" s="11" t="s">
        <v>27</v>
      </c>
    </row>
    <row r="93" spans="1:21" ht="14.25">
      <c r="A93" s="8" t="s">
        <v>20</v>
      </c>
      <c r="B93" s="8" t="s">
        <v>21</v>
      </c>
      <c r="C93" s="8">
        <v>4501964405</v>
      </c>
      <c r="D93" s="9" t="str">
        <f>VLOOKUP(C93,[1]תקנות!$A:$B,2,0)</f>
        <v>73-30-01-25</v>
      </c>
      <c r="E93" s="10" t="str">
        <f>VLOOKUP(C93,[1]תקנות!$A:$C,3,0)</f>
        <v>ייעוץ ופעולות בנושא</v>
      </c>
      <c r="F93" s="11" t="s">
        <v>341</v>
      </c>
      <c r="G93" s="12">
        <v>44159</v>
      </c>
      <c r="H93" s="12">
        <v>44561</v>
      </c>
      <c r="I93" s="8" t="s">
        <v>342</v>
      </c>
      <c r="J93" s="13"/>
      <c r="K93" s="14" t="s">
        <v>343</v>
      </c>
      <c r="L93" s="14" t="s">
        <v>344</v>
      </c>
      <c r="M93" s="17">
        <v>65030.940000000002</v>
      </c>
      <c r="N93" s="14" t="s">
        <v>26</v>
      </c>
      <c r="O93" s="18">
        <v>65030.940000000002</v>
      </c>
      <c r="P93" s="14" t="s">
        <v>26</v>
      </c>
      <c r="Q93" s="16">
        <v>0</v>
      </c>
      <c r="R93" s="18">
        <v>65030.940000000002</v>
      </c>
      <c r="S93" s="11">
        <f>VLOOKUP(C93,[1]גיליון1!$A:$C,3,0)</f>
        <v>23</v>
      </c>
      <c r="T93" s="11">
        <f>VLOOKUP(C93,[1]גיליון1!$A:$D,4,0)</f>
        <v>1</v>
      </c>
      <c r="U93" s="11" t="s">
        <v>27</v>
      </c>
    </row>
    <row r="94" spans="1:21" ht="14.25">
      <c r="A94" s="8" t="s">
        <v>20</v>
      </c>
      <c r="B94" s="8" t="s">
        <v>21</v>
      </c>
      <c r="C94" s="8">
        <v>4501965090</v>
      </c>
      <c r="D94" s="9" t="str">
        <f>VLOOKUP(C94,[1]תקנות!$A:$B,2,0)</f>
        <v>73-30-01-03</v>
      </c>
      <c r="E94" s="10" t="str">
        <f>VLOOKUP(C94,[1]תקנות!$A:$C,3,0)</f>
        <v>איכות מים- ניטור</v>
      </c>
      <c r="F94" s="11" t="s">
        <v>345</v>
      </c>
      <c r="G94" s="12">
        <v>44160</v>
      </c>
      <c r="H94" s="12">
        <v>44561</v>
      </c>
      <c r="I94" s="8" t="s">
        <v>346</v>
      </c>
      <c r="J94" s="13"/>
      <c r="K94" s="14" t="s">
        <v>347</v>
      </c>
      <c r="L94" s="14" t="s">
        <v>348</v>
      </c>
      <c r="M94" s="17">
        <v>37440</v>
      </c>
      <c r="N94" s="14" t="s">
        <v>26</v>
      </c>
      <c r="O94" s="18">
        <v>37440</v>
      </c>
      <c r="P94" s="14" t="s">
        <v>26</v>
      </c>
      <c r="Q94" s="16">
        <v>0</v>
      </c>
      <c r="R94" s="18">
        <v>37440</v>
      </c>
      <c r="S94" s="11">
        <f>VLOOKUP(C94,[1]גיליון1!$A:$C,3,0)</f>
        <v>23</v>
      </c>
      <c r="T94" s="11">
        <f>VLOOKUP(C94,[1]גיליון1!$A:$D,4,0)</f>
        <v>1</v>
      </c>
      <c r="U94" s="11" t="s">
        <v>27</v>
      </c>
    </row>
    <row r="95" spans="1:21" ht="14.25">
      <c r="A95" s="8" t="s">
        <v>20</v>
      </c>
      <c r="B95" s="8" t="s">
        <v>21</v>
      </c>
      <c r="C95" s="8">
        <v>4501965093</v>
      </c>
      <c r="D95" s="9" t="str">
        <f>VLOOKUP(C95,[1]תקנות!$A:$B,2,0)</f>
        <v>73-30-01-03</v>
      </c>
      <c r="E95" s="10" t="str">
        <f>VLOOKUP(C95,[1]תקנות!$A:$C,3,0)</f>
        <v>איכות מים- ניטור</v>
      </c>
      <c r="F95" s="20" t="s">
        <v>349</v>
      </c>
      <c r="G95" s="12">
        <v>44160</v>
      </c>
      <c r="H95" s="12">
        <v>44530</v>
      </c>
      <c r="I95" s="8" t="s">
        <v>350</v>
      </c>
      <c r="J95" s="13"/>
      <c r="K95" s="14" t="s">
        <v>351</v>
      </c>
      <c r="L95" s="14" t="s">
        <v>352</v>
      </c>
      <c r="M95" s="17">
        <v>16906.5</v>
      </c>
      <c r="N95" s="14" t="s">
        <v>26</v>
      </c>
      <c r="O95" s="18">
        <v>16906.5</v>
      </c>
      <c r="P95" s="14" t="s">
        <v>26</v>
      </c>
      <c r="Q95" s="16">
        <v>0</v>
      </c>
      <c r="R95" s="18">
        <v>16906.5</v>
      </c>
      <c r="S95" s="11">
        <f>VLOOKUP(C95,[1]גיליון1!$A:$C,3,0)</f>
        <v>23</v>
      </c>
      <c r="T95" s="11">
        <f>VLOOKUP(C95,[1]גיליון1!$A:$D,4,0)</f>
        <v>1</v>
      </c>
      <c r="U95" s="11" t="s">
        <v>27</v>
      </c>
    </row>
    <row r="96" spans="1:21" ht="14.25">
      <c r="A96" s="8" t="s">
        <v>20</v>
      </c>
      <c r="B96" s="8" t="s">
        <v>21</v>
      </c>
      <c r="C96" s="8">
        <v>4501965098</v>
      </c>
      <c r="D96" s="9" t="str">
        <f>VLOOKUP(C96,[1]תקנות!$A:$B,2,0)</f>
        <v>73-30-01-19</v>
      </c>
      <c r="E96" s="10" t="str">
        <f>VLOOKUP(C96,[1]תקנות!$A:$C,3,0)</f>
        <v>תכנון בקרה וייעוץ</v>
      </c>
      <c r="F96" s="20" t="s">
        <v>353</v>
      </c>
      <c r="G96" s="12">
        <v>44160</v>
      </c>
      <c r="H96" s="12">
        <v>44530</v>
      </c>
      <c r="I96" s="8" t="s">
        <v>354</v>
      </c>
      <c r="J96" s="13"/>
      <c r="K96" s="14" t="s">
        <v>355</v>
      </c>
      <c r="L96" s="14" t="s">
        <v>356</v>
      </c>
      <c r="M96" s="17">
        <v>499619.25</v>
      </c>
      <c r="N96" s="14" t="s">
        <v>26</v>
      </c>
      <c r="O96" s="18">
        <v>499619.25</v>
      </c>
      <c r="P96" s="14" t="s">
        <v>26</v>
      </c>
      <c r="Q96" s="16">
        <v>0</v>
      </c>
      <c r="R96" s="18">
        <v>499619.25</v>
      </c>
      <c r="S96" s="11">
        <f>VLOOKUP(C96,[1]גיליון1!$A:$C,3,0)</f>
        <v>8</v>
      </c>
      <c r="T96" s="11" t="str">
        <f>VLOOKUP(C96,[1]גיליון1!$A:$D,4,0)</f>
        <v/>
      </c>
      <c r="U96" s="11" t="s">
        <v>27</v>
      </c>
    </row>
    <row r="97" spans="1:21" ht="14.25">
      <c r="A97" s="8" t="s">
        <v>20</v>
      </c>
      <c r="B97" s="8" t="s">
        <v>21</v>
      </c>
      <c r="C97" s="8">
        <v>4501965104</v>
      </c>
      <c r="D97" s="9" t="str">
        <f>VLOOKUP(C97,[1]תקנות!$A:$B,2,0)</f>
        <v>73-30-01-19</v>
      </c>
      <c r="E97" s="10" t="str">
        <f>VLOOKUP(C97,[1]תקנות!$A:$C,3,0)</f>
        <v>תכנון בקרה וייעוץ</v>
      </c>
      <c r="F97" s="20" t="s">
        <v>357</v>
      </c>
      <c r="G97" s="12">
        <v>44160</v>
      </c>
      <c r="H97" s="12">
        <v>44530</v>
      </c>
      <c r="I97" s="8" t="s">
        <v>354</v>
      </c>
      <c r="J97" s="13"/>
      <c r="K97" s="14" t="s">
        <v>355</v>
      </c>
      <c r="L97" s="14" t="s">
        <v>356</v>
      </c>
      <c r="M97" s="17">
        <v>499952.70000000001</v>
      </c>
      <c r="N97" s="14" t="s">
        <v>26</v>
      </c>
      <c r="O97" s="18">
        <v>499952.70000000001</v>
      </c>
      <c r="P97" s="14" t="s">
        <v>26</v>
      </c>
      <c r="Q97" s="16">
        <v>0</v>
      </c>
      <c r="R97" s="18">
        <v>499952.70000000001</v>
      </c>
      <c r="S97" s="11">
        <f>VLOOKUP(C97,[1]גיליון1!$A:$C,3,0)</f>
        <v>8</v>
      </c>
      <c r="T97" s="11" t="str">
        <f>VLOOKUP(C97,[1]גיליון1!$A:$D,4,0)</f>
        <v/>
      </c>
      <c r="U97" s="11" t="s">
        <v>27</v>
      </c>
    </row>
    <row r="98" spans="1:21" ht="14.25">
      <c r="A98" s="8" t="s">
        <v>20</v>
      </c>
      <c r="B98" s="8" t="s">
        <v>51</v>
      </c>
      <c r="C98" s="8">
        <v>4501965807</v>
      </c>
      <c r="D98" s="9" t="str">
        <f>VLOOKUP(C98,[1]תקנות!$A:$B,2,0)</f>
        <v>41-30-01-10</v>
      </c>
      <c r="E98" s="10" t="str">
        <f>VLOOKUP(C98,[1]תקנות!$A:$C,3,0)</f>
        <v>הוצאות תפעול</v>
      </c>
      <c r="F98" s="11" t="s">
        <v>358</v>
      </c>
      <c r="G98" s="12">
        <v>44164</v>
      </c>
      <c r="H98" s="12">
        <v>44286</v>
      </c>
      <c r="I98" s="8" t="s">
        <v>359</v>
      </c>
      <c r="J98" s="13"/>
      <c r="K98" s="14" t="s">
        <v>360</v>
      </c>
      <c r="L98" s="14" t="s">
        <v>361</v>
      </c>
      <c r="M98" s="17">
        <v>2534.2199999999998</v>
      </c>
      <c r="N98" s="14" t="s">
        <v>26</v>
      </c>
      <c r="O98" s="18">
        <v>2534.2199999999998</v>
      </c>
      <c r="P98" s="14" t="s">
        <v>26</v>
      </c>
      <c r="Q98" s="16">
        <v>0</v>
      </c>
      <c r="R98" s="18">
        <v>2534.2199999999998</v>
      </c>
      <c r="S98" s="11">
        <f>VLOOKUP(C98,[1]גיליון1!$A:$C,3,0)</f>
        <v>23</v>
      </c>
      <c r="T98" s="11">
        <f>VLOOKUP(C98,[1]גיליון1!$A:$D,4,0)</f>
        <v>57</v>
      </c>
      <c r="U98" s="11" t="s">
        <v>27</v>
      </c>
    </row>
    <row r="99" spans="1:21" ht="14.25">
      <c r="A99" s="8" t="s">
        <v>20</v>
      </c>
      <c r="B99" s="8" t="s">
        <v>51</v>
      </c>
      <c r="C99" s="8">
        <v>4501965931</v>
      </c>
      <c r="D99" s="9" t="str">
        <f>VLOOKUP(C99,[1]תקנות!$A:$B,2,0)</f>
        <v>41-30-01-10</v>
      </c>
      <c r="E99" s="10" t="str">
        <f>VLOOKUP(C99,[1]תקנות!$A:$C,3,0)</f>
        <v>הוצאות תפעול</v>
      </c>
      <c r="F99" s="11" t="s">
        <v>362</v>
      </c>
      <c r="G99" s="12">
        <v>44164</v>
      </c>
      <c r="H99" s="12">
        <v>44561</v>
      </c>
      <c r="I99" s="8" t="s">
        <v>363</v>
      </c>
      <c r="J99" s="13"/>
      <c r="K99" s="14" t="s">
        <v>364</v>
      </c>
      <c r="L99" s="14" t="s">
        <v>365</v>
      </c>
      <c r="M99" s="17">
        <v>148891.53</v>
      </c>
      <c r="N99" s="14" t="s">
        <v>26</v>
      </c>
      <c r="O99" s="18">
        <v>148891.53</v>
      </c>
      <c r="P99" s="14" t="s">
        <v>26</v>
      </c>
      <c r="Q99" s="16">
        <v>0</v>
      </c>
      <c r="R99" s="18">
        <v>148891.53</v>
      </c>
      <c r="S99" s="11">
        <f>VLOOKUP(C99,[1]גיליון1!$A:$C,3,0)</f>
        <v>7</v>
      </c>
      <c r="T99" s="11" t="str">
        <f>VLOOKUP(C99,[1]גיליון1!$A:$D,4,0)</f>
        <v/>
      </c>
      <c r="U99" s="11" t="s">
        <v>27</v>
      </c>
    </row>
    <row r="100" spans="1:21" ht="14.25">
      <c r="A100" s="8" t="s">
        <v>20</v>
      </c>
      <c r="B100" s="8" t="s">
        <v>21</v>
      </c>
      <c r="C100" s="8">
        <v>4501966030</v>
      </c>
      <c r="D100" s="9" t="str">
        <f>VLOOKUP(C100,[1]תקנות!$A:$B,2,0)</f>
        <v>73-30-01-03</v>
      </c>
      <c r="E100" s="10" t="str">
        <f>VLOOKUP(C100,[1]תקנות!$A:$C,3,0)</f>
        <v>איכות מים- ניטור</v>
      </c>
      <c r="F100" s="11" t="s">
        <v>366</v>
      </c>
      <c r="G100" s="12">
        <v>44164</v>
      </c>
      <c r="H100" s="12">
        <v>44377</v>
      </c>
      <c r="I100" s="8" t="s">
        <v>367</v>
      </c>
      <c r="J100" s="13"/>
      <c r="K100" s="14" t="s">
        <v>368</v>
      </c>
      <c r="L100" s="14" t="s">
        <v>369</v>
      </c>
      <c r="M100" s="17">
        <v>74999.339999999997</v>
      </c>
      <c r="N100" s="14" t="s">
        <v>26</v>
      </c>
      <c r="O100" s="18">
        <v>74999.339999999997</v>
      </c>
      <c r="P100" s="14" t="s">
        <v>26</v>
      </c>
      <c r="Q100" s="16">
        <v>0</v>
      </c>
      <c r="R100" s="18">
        <v>74999.339999999997</v>
      </c>
      <c r="S100" s="11">
        <f>VLOOKUP(C100,[1]גיליון1!$A:$C,3,0)</f>
        <v>23</v>
      </c>
      <c r="T100" s="11">
        <f>VLOOKUP(C100,[1]גיליון1!$A:$D,4,0)</f>
        <v>88</v>
      </c>
      <c r="U100" s="11" t="s">
        <v>27</v>
      </c>
    </row>
    <row r="101" spans="1:21" ht="14.25">
      <c r="A101" s="8" t="s">
        <v>20</v>
      </c>
      <c r="B101" s="8" t="s">
        <v>51</v>
      </c>
      <c r="C101" s="8">
        <v>4501966098</v>
      </c>
      <c r="D101" s="9" t="str">
        <f>VLOOKUP(C101,[1]תקנות!$A:$B,2,0)</f>
        <v>41-30-01-10</v>
      </c>
      <c r="E101" s="10" t="str">
        <f>VLOOKUP(C101,[1]תקנות!$A:$C,3,0)</f>
        <v>הוצאות תפעול</v>
      </c>
      <c r="F101" s="11" t="s">
        <v>370</v>
      </c>
      <c r="G101" s="12">
        <v>44164</v>
      </c>
      <c r="H101" s="12">
        <v>44377</v>
      </c>
      <c r="I101" s="8" t="s">
        <v>53</v>
      </c>
      <c r="J101" s="13"/>
      <c r="K101" s="14" t="s">
        <v>54</v>
      </c>
      <c r="L101" s="14" t="s">
        <v>55</v>
      </c>
      <c r="M101" s="17">
        <v>18056.279999999999</v>
      </c>
      <c r="N101" s="14" t="s">
        <v>26</v>
      </c>
      <c r="O101" s="18">
        <v>18056.279999999999</v>
      </c>
      <c r="P101" s="14" t="s">
        <v>26</v>
      </c>
      <c r="Q101" s="16">
        <v>0</v>
      </c>
      <c r="R101" s="18">
        <v>18056.279999999999</v>
      </c>
      <c r="S101" s="11">
        <f>VLOOKUP(C101,[1]גיליון1!$A:$C,3,0)</f>
        <v>7</v>
      </c>
      <c r="T101" s="11" t="str">
        <f>VLOOKUP(C101,[1]גיליון1!$A:$D,4,0)</f>
        <v/>
      </c>
      <c r="U101" s="11" t="s">
        <v>27</v>
      </c>
    </row>
    <row r="102" spans="1:21" ht="14.25">
      <c r="A102" s="8" t="s">
        <v>20</v>
      </c>
      <c r="B102" s="8" t="s">
        <v>21</v>
      </c>
      <c r="C102" s="8">
        <v>4501966130</v>
      </c>
      <c r="D102" s="9" t="str">
        <f>VLOOKUP(C102,[1]תקנות!$A:$B,2,0)</f>
        <v>73-30-01-19</v>
      </c>
      <c r="E102" s="10" t="str">
        <f>VLOOKUP(C102,[1]תקנות!$A:$C,3,0)</f>
        <v>תכנון בקרה וייעוץ</v>
      </c>
      <c r="F102" s="11" t="s">
        <v>371</v>
      </c>
      <c r="G102" s="12">
        <v>44164</v>
      </c>
      <c r="H102" s="12">
        <v>44252</v>
      </c>
      <c r="I102" s="8" t="s">
        <v>372</v>
      </c>
      <c r="J102" s="13"/>
      <c r="K102" s="14" t="s">
        <v>373</v>
      </c>
      <c r="L102" s="14" t="s">
        <v>374</v>
      </c>
      <c r="M102" s="17">
        <v>49140</v>
      </c>
      <c r="N102" s="14" t="s">
        <v>26</v>
      </c>
      <c r="O102" s="18">
        <v>49140</v>
      </c>
      <c r="P102" s="14" t="s">
        <v>26</v>
      </c>
      <c r="Q102" s="18">
        <v>5454.54</v>
      </c>
      <c r="R102" s="18">
        <v>43685.459999999999</v>
      </c>
      <c r="S102" s="11">
        <f>VLOOKUP(C102,[1]גיליון1!$A:$C,3,0)</f>
        <v>84</v>
      </c>
      <c r="T102" s="11" t="str">
        <f>VLOOKUP(C102,[1]גיליון1!$A:$D,4,0)</f>
        <v/>
      </c>
      <c r="U102" s="11" t="s">
        <v>27</v>
      </c>
    </row>
    <row r="103" spans="1:21" ht="14.25">
      <c r="A103" s="8" t="s">
        <v>20</v>
      </c>
      <c r="B103" s="8" t="s">
        <v>21</v>
      </c>
      <c r="C103" s="8">
        <v>4501966355</v>
      </c>
      <c r="D103" s="9" t="str">
        <f>VLOOKUP(C103,[1]תקנות!$A:$B,2,0)</f>
        <v>73-30-01-05</v>
      </c>
      <c r="E103" s="10" t="str">
        <f>VLOOKUP(C103,[1]תקנות!$A:$C,3,0)</f>
        <v>פיתוח ותחזוקת מערכות</v>
      </c>
      <c r="F103" s="11" t="s">
        <v>375</v>
      </c>
      <c r="G103" s="12">
        <v>44164</v>
      </c>
      <c r="H103" s="12">
        <v>44561</v>
      </c>
      <c r="I103" s="8" t="s">
        <v>376</v>
      </c>
      <c r="J103" s="13"/>
      <c r="K103" s="14" t="s">
        <v>377</v>
      </c>
      <c r="L103" s="14" t="s">
        <v>378</v>
      </c>
      <c r="M103" s="17">
        <v>21712.860000000001</v>
      </c>
      <c r="N103" s="14" t="s">
        <v>26</v>
      </c>
      <c r="O103" s="18">
        <v>21712.860000000001</v>
      </c>
      <c r="P103" s="14" t="s">
        <v>26</v>
      </c>
      <c r="Q103" s="16">
        <v>0</v>
      </c>
      <c r="R103" s="18">
        <v>21712.860000000001</v>
      </c>
      <c r="S103" s="11">
        <f>VLOOKUP(C103,[1]גיליון1!$A:$C,3,0)</f>
        <v>23</v>
      </c>
      <c r="T103" s="11">
        <f>VLOOKUP(C103,[1]גיליון1!$A:$D,4,0)</f>
        <v>57</v>
      </c>
      <c r="U103" s="11" t="s">
        <v>27</v>
      </c>
    </row>
    <row r="104" spans="1:21" ht="14.25">
      <c r="A104" s="8" t="s">
        <v>20</v>
      </c>
      <c r="B104" s="8" t="s">
        <v>21</v>
      </c>
      <c r="C104" s="8">
        <v>4501966917</v>
      </c>
      <c r="D104" s="9" t="str">
        <f>VLOOKUP(C104,[1]תקנות!$A:$B,2,0)</f>
        <v>41-30-01-20</v>
      </c>
      <c r="E104" s="10" t="str">
        <f>VLOOKUP(C104,[1]תקנות!$A:$C,3,0)</f>
        <v>הדרכה ורווחה</v>
      </c>
      <c r="F104" s="11" t="s">
        <v>379</v>
      </c>
      <c r="G104" s="12">
        <v>44165</v>
      </c>
      <c r="H104" s="12">
        <v>44561</v>
      </c>
      <c r="I104" s="8" t="s">
        <v>380</v>
      </c>
      <c r="J104" s="13"/>
      <c r="K104" s="14" t="s">
        <v>381</v>
      </c>
      <c r="L104" s="14" t="s">
        <v>25</v>
      </c>
      <c r="M104" s="17">
        <v>3259.3899999999999</v>
      </c>
      <c r="N104" s="14" t="s">
        <v>26</v>
      </c>
      <c r="O104" s="18">
        <v>3259.3899999999999</v>
      </c>
      <c r="P104" s="14" t="s">
        <v>26</v>
      </c>
      <c r="Q104" s="16">
        <v>0</v>
      </c>
      <c r="R104" s="18">
        <v>3259.3899999999999</v>
      </c>
      <c r="S104" s="11">
        <f>VLOOKUP(C104,[1]גיליון1!$A:$C,3,0)</f>
        <v>23</v>
      </c>
      <c r="T104" s="11">
        <f>VLOOKUP(C104,[1]גיליון1!$A:$D,4,0)</f>
        <v>57</v>
      </c>
      <c r="U104" s="11" t="s">
        <v>27</v>
      </c>
    </row>
    <row r="105" spans="1:21" ht="14.25">
      <c r="A105" s="8" t="s">
        <v>20</v>
      </c>
      <c r="B105" s="8" t="s">
        <v>51</v>
      </c>
      <c r="C105" s="8">
        <v>4501967080</v>
      </c>
      <c r="D105" s="9" t="str">
        <f>VLOOKUP(C105,[1]תקנות!$A:$B,2,0)</f>
        <v>41-30-01-10</v>
      </c>
      <c r="E105" s="10" t="str">
        <f>VLOOKUP(C105,[1]תקנות!$A:$C,3,0)</f>
        <v>הוצאות תפעול</v>
      </c>
      <c r="F105" s="11" t="s">
        <v>382</v>
      </c>
      <c r="G105" s="12">
        <v>44165</v>
      </c>
      <c r="H105" s="12">
        <v>44561</v>
      </c>
      <c r="I105" s="8" t="s">
        <v>383</v>
      </c>
      <c r="J105" s="13"/>
      <c r="K105" s="14" t="s">
        <v>384</v>
      </c>
      <c r="L105" s="14" t="s">
        <v>385</v>
      </c>
      <c r="M105" s="17">
        <v>49906.349999999999</v>
      </c>
      <c r="N105" s="14" t="s">
        <v>26</v>
      </c>
      <c r="O105" s="18">
        <v>49906.349999999999</v>
      </c>
      <c r="P105" s="14" t="s">
        <v>26</v>
      </c>
      <c r="Q105" s="16">
        <v>0</v>
      </c>
      <c r="R105" s="18">
        <v>49906.349999999999</v>
      </c>
      <c r="S105" s="11">
        <f>VLOOKUP(C105,[1]גיליון1!$A:$C,3,0)</f>
        <v>23</v>
      </c>
      <c r="T105" s="11">
        <f>VLOOKUP(C105,[1]גיליון1!$A:$D,4,0)</f>
        <v>57</v>
      </c>
      <c r="U105" s="11" t="s">
        <v>27</v>
      </c>
    </row>
    <row r="106" spans="1:21" ht="14.25">
      <c r="A106" s="8" t="s">
        <v>20</v>
      </c>
      <c r="B106" s="8" t="s">
        <v>51</v>
      </c>
      <c r="C106" s="8">
        <v>4501967177</v>
      </c>
      <c r="D106" s="9" t="str">
        <f>VLOOKUP(C106,[1]תקנות!$A:$B,2,0)</f>
        <v>41-30-01-10</v>
      </c>
      <c r="E106" s="10" t="str">
        <f>VLOOKUP(C106,[1]תקנות!$A:$C,3,0)</f>
        <v>הוצאות תפעול</v>
      </c>
      <c r="F106" s="11" t="s">
        <v>386</v>
      </c>
      <c r="G106" s="12">
        <v>44165</v>
      </c>
      <c r="H106" s="12">
        <v>44561</v>
      </c>
      <c r="I106" s="8" t="s">
        <v>387</v>
      </c>
      <c r="J106" s="13"/>
      <c r="K106" s="14" t="s">
        <v>388</v>
      </c>
      <c r="L106" s="14" t="s">
        <v>389</v>
      </c>
      <c r="M106" s="17">
        <v>20627.099999999999</v>
      </c>
      <c r="N106" s="14" t="s">
        <v>26</v>
      </c>
      <c r="O106" s="18">
        <v>20627.099999999999</v>
      </c>
      <c r="P106" s="14" t="s">
        <v>26</v>
      </c>
      <c r="Q106" s="16">
        <v>0</v>
      </c>
      <c r="R106" s="18">
        <v>20627.099999999999</v>
      </c>
      <c r="S106" s="11">
        <f>VLOOKUP(C106,[1]גיליון1!$A:$C,3,0)</f>
        <v>23</v>
      </c>
      <c r="T106" s="11">
        <f>VLOOKUP(C106,[1]גיליון1!$A:$D,4,0)</f>
        <v>57</v>
      </c>
      <c r="U106" s="11" t="s">
        <v>27</v>
      </c>
    </row>
    <row r="107" spans="1:21" ht="14.25">
      <c r="A107" s="8" t="s">
        <v>20</v>
      </c>
      <c r="B107" s="8" t="s">
        <v>51</v>
      </c>
      <c r="C107" s="8">
        <v>4501967189</v>
      </c>
      <c r="D107" s="9" t="str">
        <f>VLOOKUP(C107,[1]תקנות!$A:$B,2,0)</f>
        <v>41-30-01-10</v>
      </c>
      <c r="E107" s="10" t="str">
        <f>VLOOKUP(C107,[1]תקנות!$A:$C,3,0)</f>
        <v>הוצאות תפעול</v>
      </c>
      <c r="F107" s="11" t="s">
        <v>390</v>
      </c>
      <c r="G107" s="12">
        <v>44165</v>
      </c>
      <c r="H107" s="12">
        <v>44561</v>
      </c>
      <c r="I107" s="8" t="s">
        <v>391</v>
      </c>
      <c r="J107" s="13"/>
      <c r="K107" s="14" t="s">
        <v>392</v>
      </c>
      <c r="L107" s="14" t="s">
        <v>393</v>
      </c>
      <c r="M107" s="17">
        <v>2486.7199999999998</v>
      </c>
      <c r="N107" s="14" t="s">
        <v>26</v>
      </c>
      <c r="O107" s="18">
        <v>2486.7199999999998</v>
      </c>
      <c r="P107" s="14" t="s">
        <v>26</v>
      </c>
      <c r="Q107" s="16">
        <v>0</v>
      </c>
      <c r="R107" s="18">
        <v>2486.7199999999998</v>
      </c>
      <c r="S107" s="11">
        <f>VLOOKUP(C107,[1]גיליון1!$A:$C,3,0)</f>
        <v>7</v>
      </c>
      <c r="T107" s="11" t="str">
        <f>VLOOKUP(C107,[1]גיליון1!$A:$D,4,0)</f>
        <v/>
      </c>
      <c r="U107" s="11" t="s">
        <v>27</v>
      </c>
    </row>
    <row r="108" spans="1:21" ht="14.25">
      <c r="A108" s="8" t="s">
        <v>20</v>
      </c>
      <c r="B108" s="8" t="s">
        <v>51</v>
      </c>
      <c r="C108" s="8">
        <v>4501967192</v>
      </c>
      <c r="D108" s="9" t="str">
        <f>VLOOKUP(C108,[1]תקנות!$A:$B,2,0)</f>
        <v>41-30-01-10</v>
      </c>
      <c r="E108" s="10" t="str">
        <f>VLOOKUP(C108,[1]תקנות!$A:$C,3,0)</f>
        <v>הוצאות תפעול</v>
      </c>
      <c r="F108" s="11" t="s">
        <v>394</v>
      </c>
      <c r="G108" s="12">
        <v>44165</v>
      </c>
      <c r="H108" s="12">
        <v>44652</v>
      </c>
      <c r="I108" s="8" t="s">
        <v>133</v>
      </c>
      <c r="J108" s="13"/>
      <c r="K108" s="14" t="s">
        <v>134</v>
      </c>
      <c r="L108" s="14" t="s">
        <v>135</v>
      </c>
      <c r="M108" s="17">
        <v>11651.67</v>
      </c>
      <c r="N108" s="14" t="s">
        <v>26</v>
      </c>
      <c r="O108" s="18">
        <v>11651.67</v>
      </c>
      <c r="P108" s="14" t="s">
        <v>26</v>
      </c>
      <c r="Q108" s="16">
        <v>0</v>
      </c>
      <c r="R108" s="18">
        <v>11651.67</v>
      </c>
      <c r="S108" s="11">
        <f>VLOOKUP(C108,[1]גיליון1!$A:$C,3,0)</f>
        <v>7</v>
      </c>
      <c r="T108" s="11" t="str">
        <f>VLOOKUP(C108,[1]גיליון1!$A:$D,4,0)</f>
        <v/>
      </c>
      <c r="U108" s="11" t="s">
        <v>27</v>
      </c>
    </row>
    <row r="109" spans="1:21" ht="14.25">
      <c r="A109" s="8" t="s">
        <v>20</v>
      </c>
      <c r="B109" s="8" t="s">
        <v>21</v>
      </c>
      <c r="C109" s="8">
        <v>4501968037</v>
      </c>
      <c r="D109" s="9" t="str">
        <f>VLOOKUP(C109,[1]תקנות!$A:$B,2,0)</f>
        <v>73-30-01-03</v>
      </c>
      <c r="E109" s="10" t="str">
        <f>VLOOKUP(C109,[1]תקנות!$A:$C,3,0)</f>
        <v>איכות מים- ניטור</v>
      </c>
      <c r="F109" s="11" t="s">
        <v>395</v>
      </c>
      <c r="G109" s="12">
        <v>44167</v>
      </c>
      <c r="H109" s="12">
        <v>44255</v>
      </c>
      <c r="I109" s="8" t="s">
        <v>396</v>
      </c>
      <c r="J109" s="13"/>
      <c r="K109" s="14" t="s">
        <v>397</v>
      </c>
      <c r="L109" s="14" t="s">
        <v>398</v>
      </c>
      <c r="M109" s="17">
        <v>3508.8299999999999</v>
      </c>
      <c r="N109" s="14" t="s">
        <v>26</v>
      </c>
      <c r="O109" s="18">
        <v>3508.8299999999999</v>
      </c>
      <c r="P109" s="14" t="s">
        <v>26</v>
      </c>
      <c r="Q109" s="16">
        <v>0</v>
      </c>
      <c r="R109" s="18">
        <v>3508.8299999999999</v>
      </c>
      <c r="S109" s="11">
        <f>VLOOKUP(C109,[1]גיליון1!$A:$C,3,0)</f>
        <v>23</v>
      </c>
      <c r="T109" s="11">
        <f>VLOOKUP(C109,[1]גיליון1!$A:$D,4,0)</f>
        <v>57</v>
      </c>
      <c r="U109" s="11" t="s">
        <v>27</v>
      </c>
    </row>
    <row r="110" spans="1:21" ht="14.25">
      <c r="A110" s="8" t="s">
        <v>20</v>
      </c>
      <c r="B110" s="8" t="s">
        <v>21</v>
      </c>
      <c r="C110" s="8">
        <v>4501968451</v>
      </c>
      <c r="D110" s="9" t="str">
        <f>VLOOKUP(C110,[1]תקנות!$A:$B,2,0)</f>
        <v>41-30-01-20</v>
      </c>
      <c r="E110" s="10" t="str">
        <f>VLOOKUP(C110,[1]תקנות!$A:$C,3,0)</f>
        <v>הדרכה ורווחה</v>
      </c>
      <c r="F110" s="11" t="s">
        <v>399</v>
      </c>
      <c r="G110" s="12">
        <v>44167</v>
      </c>
      <c r="H110" s="12">
        <v>44561</v>
      </c>
      <c r="I110" s="8" t="s">
        <v>400</v>
      </c>
      <c r="J110" s="13"/>
      <c r="K110" s="14" t="s">
        <v>401</v>
      </c>
      <c r="L110" s="14" t="s">
        <v>25</v>
      </c>
      <c r="M110" s="17">
        <v>3226.8099999999999</v>
      </c>
      <c r="N110" s="14" t="s">
        <v>26</v>
      </c>
      <c r="O110" s="18">
        <v>3226.8099999999999</v>
      </c>
      <c r="P110" s="14" t="s">
        <v>26</v>
      </c>
      <c r="Q110" s="16">
        <v>0</v>
      </c>
      <c r="R110" s="18">
        <v>3226.8099999999999</v>
      </c>
      <c r="S110" s="11">
        <f>VLOOKUP(C110,[1]גיליון1!$A:$C,3,0)</f>
        <v>23</v>
      </c>
      <c r="T110" s="11">
        <f>VLOOKUP(C110,[1]גיליון1!$A:$D,4,0)</f>
        <v>57</v>
      </c>
      <c r="U110" s="11" t="s">
        <v>27</v>
      </c>
    </row>
    <row r="111" spans="1:21" ht="14.25">
      <c r="A111" s="8" t="s">
        <v>20</v>
      </c>
      <c r="B111" s="8" t="s">
        <v>21</v>
      </c>
      <c r="C111" s="8">
        <v>4501968491</v>
      </c>
      <c r="D111" s="9" t="str">
        <f>VLOOKUP(C111,[1]תקנות!$A:$B,2,0)</f>
        <v>41-30-01-20</v>
      </c>
      <c r="E111" s="10" t="str">
        <f>VLOOKUP(C111,[1]תקנות!$A:$C,3,0)</f>
        <v>הדרכה ורווחה</v>
      </c>
      <c r="F111" s="11" t="s">
        <v>399</v>
      </c>
      <c r="G111" s="12">
        <v>44167</v>
      </c>
      <c r="H111" s="12">
        <v>44561</v>
      </c>
      <c r="I111" s="8" t="s">
        <v>402</v>
      </c>
      <c r="J111" s="13"/>
      <c r="K111" s="14" t="s">
        <v>403</v>
      </c>
      <c r="L111" s="14" t="s">
        <v>25</v>
      </c>
      <c r="M111" s="17">
        <v>3226.8099999999999</v>
      </c>
      <c r="N111" s="14" t="s">
        <v>26</v>
      </c>
      <c r="O111" s="18">
        <v>3226.8099999999999</v>
      </c>
      <c r="P111" s="14" t="s">
        <v>26</v>
      </c>
      <c r="Q111" s="16">
        <v>0</v>
      </c>
      <c r="R111" s="18">
        <v>3226.8099999999999</v>
      </c>
      <c r="S111" s="11">
        <f>VLOOKUP(C111,[1]גיליון1!$A:$C,3,0)</f>
        <v>23</v>
      </c>
      <c r="T111" s="11">
        <f>VLOOKUP(C111,[1]גיליון1!$A:$D,4,0)</f>
        <v>57</v>
      </c>
      <c r="U111" s="11" t="s">
        <v>27</v>
      </c>
    </row>
    <row r="112" spans="1:21" ht="14.25">
      <c r="A112" s="8" t="s">
        <v>20</v>
      </c>
      <c r="B112" s="8" t="s">
        <v>21</v>
      </c>
      <c r="C112" s="8">
        <v>4501968502</v>
      </c>
      <c r="D112" s="9" t="str">
        <f>VLOOKUP(C112,[1]תקנות!$A:$B,2,0)</f>
        <v>73-30-01-03</v>
      </c>
      <c r="E112" s="10" t="str">
        <f>VLOOKUP(C112,[1]תקנות!$A:$C,3,0)</f>
        <v>איכות מים- ניטור</v>
      </c>
      <c r="F112" s="11" t="s">
        <v>404</v>
      </c>
      <c r="G112" s="12">
        <v>44167</v>
      </c>
      <c r="H112" s="12">
        <v>44377</v>
      </c>
      <c r="I112" s="8" t="s">
        <v>405</v>
      </c>
      <c r="J112" s="13"/>
      <c r="K112" s="14" t="s">
        <v>406</v>
      </c>
      <c r="L112" s="14" t="s">
        <v>407</v>
      </c>
      <c r="M112" s="17">
        <v>405522</v>
      </c>
      <c r="N112" s="14" t="s">
        <v>26</v>
      </c>
      <c r="O112" s="18">
        <v>405522</v>
      </c>
      <c r="P112" s="14" t="s">
        <v>26</v>
      </c>
      <c r="Q112" s="16">
        <v>0</v>
      </c>
      <c r="R112" s="18">
        <v>405522</v>
      </c>
      <c r="S112" s="11">
        <f>VLOOKUP(C112,[1]גיליון1!$A:$C,3,0)</f>
        <v>23</v>
      </c>
      <c r="T112" s="11">
        <f>VLOOKUP(C112,[1]גיליון1!$A:$D,4,0)</f>
        <v>89</v>
      </c>
      <c r="U112" s="11" t="s">
        <v>27</v>
      </c>
    </row>
    <row r="113" spans="1:21" ht="14.25">
      <c r="A113" s="8" t="s">
        <v>20</v>
      </c>
      <c r="B113" s="8" t="s">
        <v>21</v>
      </c>
      <c r="C113" s="8">
        <v>4501968538</v>
      </c>
      <c r="D113" s="9" t="str">
        <f>VLOOKUP(C113,[1]תקנות!$A:$B,2,0)</f>
        <v>41-30-01-20</v>
      </c>
      <c r="E113" s="10" t="str">
        <f>VLOOKUP(C113,[1]תקנות!$A:$C,3,0)</f>
        <v>הדרכה ורווחה</v>
      </c>
      <c r="F113" s="11" t="s">
        <v>399</v>
      </c>
      <c r="G113" s="12">
        <v>44167</v>
      </c>
      <c r="H113" s="12">
        <v>44561</v>
      </c>
      <c r="I113" s="8" t="s">
        <v>408</v>
      </c>
      <c r="J113" s="13"/>
      <c r="K113" s="14" t="s">
        <v>409</v>
      </c>
      <c r="L113" s="14" t="s">
        <v>25</v>
      </c>
      <c r="M113" s="17">
        <v>3226.8099999999999</v>
      </c>
      <c r="N113" s="14" t="s">
        <v>26</v>
      </c>
      <c r="O113" s="18">
        <v>3226.8099999999999</v>
      </c>
      <c r="P113" s="14" t="s">
        <v>26</v>
      </c>
      <c r="Q113" s="16">
        <v>0</v>
      </c>
      <c r="R113" s="18">
        <v>3226.8099999999999</v>
      </c>
      <c r="S113" s="11">
        <f>VLOOKUP(C113,[1]גיליון1!$A:$C,3,0)</f>
        <v>23</v>
      </c>
      <c r="T113" s="11">
        <f>VLOOKUP(C113,[1]גיליון1!$A:$D,4,0)</f>
        <v>57</v>
      </c>
      <c r="U113" s="11" t="s">
        <v>27</v>
      </c>
    </row>
    <row r="114" spans="1:21" ht="14.25">
      <c r="A114" s="8" t="s">
        <v>20</v>
      </c>
      <c r="B114" s="8" t="s">
        <v>21</v>
      </c>
      <c r="C114" s="8">
        <v>4501968553</v>
      </c>
      <c r="D114" s="9" t="str">
        <f>VLOOKUP(C114,[1]תקנות!$A:$B,2,0)</f>
        <v>41-30-01-20</v>
      </c>
      <c r="E114" s="10" t="str">
        <f>VLOOKUP(C114,[1]תקנות!$A:$C,3,0)</f>
        <v>הדרכה ורווחה</v>
      </c>
      <c r="F114" s="11" t="s">
        <v>399</v>
      </c>
      <c r="G114" s="12">
        <v>44167</v>
      </c>
      <c r="H114" s="12">
        <v>44561</v>
      </c>
      <c r="I114" s="8" t="s">
        <v>410</v>
      </c>
      <c r="J114" s="13"/>
      <c r="K114" s="14" t="s">
        <v>411</v>
      </c>
      <c r="L114" s="14" t="s">
        <v>412</v>
      </c>
      <c r="M114" s="17">
        <v>3226.8099999999999</v>
      </c>
      <c r="N114" s="14" t="s">
        <v>26</v>
      </c>
      <c r="O114" s="18">
        <v>3226.8099999999999</v>
      </c>
      <c r="P114" s="14" t="s">
        <v>26</v>
      </c>
      <c r="Q114" s="16">
        <v>0</v>
      </c>
      <c r="R114" s="18">
        <v>3226.8099999999999</v>
      </c>
      <c r="S114" s="11">
        <f>VLOOKUP(C114,[1]גיליון1!$A:$C,3,0)</f>
        <v>23</v>
      </c>
      <c r="T114" s="11">
        <f>VLOOKUP(C114,[1]גיליון1!$A:$D,4,0)</f>
        <v>57</v>
      </c>
      <c r="U114" s="11" t="s">
        <v>27</v>
      </c>
    </row>
    <row r="115" spans="1:21" ht="14.25">
      <c r="A115" s="8" t="s">
        <v>20</v>
      </c>
      <c r="B115" s="8" t="s">
        <v>21</v>
      </c>
      <c r="C115" s="8">
        <v>4501968562</v>
      </c>
      <c r="D115" s="9" t="str">
        <f>VLOOKUP(C115,[1]תקנות!$A:$B,2,0)</f>
        <v>41-30-01-20</v>
      </c>
      <c r="E115" s="10" t="str">
        <f>VLOOKUP(C115,[1]תקנות!$A:$C,3,0)</f>
        <v>הדרכה ורווחה</v>
      </c>
      <c r="F115" s="11" t="s">
        <v>413</v>
      </c>
      <c r="G115" s="12">
        <v>44167</v>
      </c>
      <c r="H115" s="12">
        <v>44561</v>
      </c>
      <c r="I115" s="8" t="s">
        <v>414</v>
      </c>
      <c r="J115" s="13"/>
      <c r="K115" s="14" t="s">
        <v>415</v>
      </c>
      <c r="L115" s="14" t="s">
        <v>25</v>
      </c>
      <c r="M115" s="17">
        <v>8180.5500000000002</v>
      </c>
      <c r="N115" s="14" t="s">
        <v>26</v>
      </c>
      <c r="O115" s="18">
        <v>8180.5500000000002</v>
      </c>
      <c r="P115" s="14" t="s">
        <v>26</v>
      </c>
      <c r="Q115" s="16">
        <v>0</v>
      </c>
      <c r="R115" s="18">
        <v>8180.5500000000002</v>
      </c>
      <c r="S115" s="11">
        <f>VLOOKUP(C115,[1]גיליון1!$A:$C,3,0)</f>
        <v>23</v>
      </c>
      <c r="T115" s="11">
        <f>VLOOKUP(C115,[1]גיליון1!$A:$D,4,0)</f>
        <v>57</v>
      </c>
      <c r="U115" s="11" t="s">
        <v>27</v>
      </c>
    </row>
    <row r="116" spans="1:21" ht="14.25">
      <c r="A116" s="8" t="s">
        <v>20</v>
      </c>
      <c r="B116" s="8" t="s">
        <v>21</v>
      </c>
      <c r="C116" s="8">
        <v>4501968566</v>
      </c>
      <c r="D116" s="9" t="str">
        <f>VLOOKUP(C116,[1]תקנות!$A:$B,2,0)</f>
        <v>41-30-01-20</v>
      </c>
      <c r="E116" s="10" t="str">
        <f>VLOOKUP(C116,[1]תקנות!$A:$C,3,0)</f>
        <v>הדרכה ורווחה</v>
      </c>
      <c r="F116" s="11" t="s">
        <v>399</v>
      </c>
      <c r="G116" s="12">
        <v>44167</v>
      </c>
      <c r="H116" s="12">
        <v>44561</v>
      </c>
      <c r="I116" s="8" t="s">
        <v>416</v>
      </c>
      <c r="J116" s="13"/>
      <c r="K116" s="14" t="s">
        <v>417</v>
      </c>
      <c r="L116" s="14" t="s">
        <v>25</v>
      </c>
      <c r="M116" s="17">
        <v>3226.8099999999999</v>
      </c>
      <c r="N116" s="14" t="s">
        <v>26</v>
      </c>
      <c r="O116" s="18">
        <v>3226.8099999999999</v>
      </c>
      <c r="P116" s="14" t="s">
        <v>26</v>
      </c>
      <c r="Q116" s="16">
        <v>0</v>
      </c>
      <c r="R116" s="18">
        <v>3226.8099999999999</v>
      </c>
      <c r="S116" s="11">
        <f>VLOOKUP(C116,[1]גיליון1!$A:$C,3,0)</f>
        <v>23</v>
      </c>
      <c r="T116" s="11">
        <f>VLOOKUP(C116,[1]גיליון1!$A:$D,4,0)</f>
        <v>57</v>
      </c>
      <c r="U116" s="11" t="s">
        <v>27</v>
      </c>
    </row>
    <row r="117" spans="1:21" ht="14.25">
      <c r="A117" s="8" t="s">
        <v>20</v>
      </c>
      <c r="B117" s="8" t="s">
        <v>21</v>
      </c>
      <c r="C117" s="8">
        <v>4501968572</v>
      </c>
      <c r="D117" s="9" t="str">
        <f>VLOOKUP(C117,[1]תקנות!$A:$B,2,0)</f>
        <v>41-30-01-20</v>
      </c>
      <c r="E117" s="10" t="str">
        <f>VLOOKUP(C117,[1]תקנות!$A:$C,3,0)</f>
        <v>הדרכה ורווחה</v>
      </c>
      <c r="F117" s="11" t="s">
        <v>418</v>
      </c>
      <c r="G117" s="12">
        <v>44167</v>
      </c>
      <c r="H117" s="12">
        <v>44561</v>
      </c>
      <c r="I117" s="8" t="s">
        <v>419</v>
      </c>
      <c r="J117" s="13"/>
      <c r="K117" s="14" t="s">
        <v>420</v>
      </c>
      <c r="L117" s="14" t="s">
        <v>25</v>
      </c>
      <c r="M117" s="17">
        <v>4529.5799999999999</v>
      </c>
      <c r="N117" s="14" t="s">
        <v>26</v>
      </c>
      <c r="O117" s="18">
        <v>4529.5799999999999</v>
      </c>
      <c r="P117" s="14" t="s">
        <v>26</v>
      </c>
      <c r="Q117" s="16">
        <v>0</v>
      </c>
      <c r="R117" s="18">
        <v>4529.5799999999999</v>
      </c>
      <c r="S117" s="11">
        <f>VLOOKUP(C117,[1]גיליון1!$A:$C,3,0)</f>
        <v>23</v>
      </c>
      <c r="T117" s="11">
        <f>VLOOKUP(C117,[1]גיליון1!$A:$D,4,0)</f>
        <v>57</v>
      </c>
      <c r="U117" s="11" t="s">
        <v>27</v>
      </c>
    </row>
    <row r="118" spans="1:21" ht="14.25">
      <c r="A118" s="8" t="s">
        <v>20</v>
      </c>
      <c r="B118" s="8" t="s">
        <v>51</v>
      </c>
      <c r="C118" s="8">
        <v>4501968647</v>
      </c>
      <c r="D118" s="9" t="str">
        <f>VLOOKUP(C118,[1]תקנות!$A:$B,2,0)</f>
        <v>41-30-01-10</v>
      </c>
      <c r="E118" s="10" t="str">
        <f>VLOOKUP(C118,[1]תקנות!$A:$C,3,0)</f>
        <v>הוצאות תפעול</v>
      </c>
      <c r="F118" s="11" t="s">
        <v>421</v>
      </c>
      <c r="G118" s="12">
        <v>44167</v>
      </c>
      <c r="H118" s="12">
        <v>44561</v>
      </c>
      <c r="I118" s="8" t="s">
        <v>422</v>
      </c>
      <c r="J118" s="13"/>
      <c r="K118" s="14" t="s">
        <v>423</v>
      </c>
      <c r="L118" s="14" t="s">
        <v>424</v>
      </c>
      <c r="M118" s="17">
        <v>119340</v>
      </c>
      <c r="N118" s="14" t="s">
        <v>26</v>
      </c>
      <c r="O118" s="18">
        <v>119340</v>
      </c>
      <c r="P118" s="14" t="s">
        <v>26</v>
      </c>
      <c r="Q118" s="16">
        <v>0</v>
      </c>
      <c r="R118" s="18">
        <v>119340</v>
      </c>
      <c r="S118" s="11">
        <f>VLOOKUP(C118,[1]גיליון1!$A:$C,3,0)</f>
        <v>23</v>
      </c>
      <c r="T118" s="11">
        <f>VLOOKUP(C118,[1]גיליון1!$A:$D,4,0)</f>
        <v>7</v>
      </c>
      <c r="U118" s="11" t="s">
        <v>27</v>
      </c>
    </row>
    <row r="119" spans="1:21" ht="14.25">
      <c r="A119" s="8" t="s">
        <v>20</v>
      </c>
      <c r="B119" s="8" t="s">
        <v>21</v>
      </c>
      <c r="C119" s="8">
        <v>4501968669</v>
      </c>
      <c r="D119" s="9" t="str">
        <f>VLOOKUP(C119,[1]תקנות!$A:$B,2,0)</f>
        <v>41-30-01-20</v>
      </c>
      <c r="E119" s="10" t="str">
        <f>VLOOKUP(C119,[1]תקנות!$A:$C,3,0)</f>
        <v>הדרכה ורווחה</v>
      </c>
      <c r="F119" s="11" t="s">
        <v>425</v>
      </c>
      <c r="G119" s="12">
        <v>44167</v>
      </c>
      <c r="H119" s="12">
        <v>44561</v>
      </c>
      <c r="I119" s="8" t="s">
        <v>426</v>
      </c>
      <c r="J119" s="13"/>
      <c r="K119" s="14" t="s">
        <v>427</v>
      </c>
      <c r="L119" s="14" t="s">
        <v>25</v>
      </c>
      <c r="M119" s="17">
        <v>3681.29</v>
      </c>
      <c r="N119" s="14" t="s">
        <v>26</v>
      </c>
      <c r="O119" s="18">
        <v>3681.29</v>
      </c>
      <c r="P119" s="14" t="s">
        <v>26</v>
      </c>
      <c r="Q119" s="16">
        <v>0</v>
      </c>
      <c r="R119" s="18">
        <v>3681.29</v>
      </c>
      <c r="S119" s="11">
        <f>VLOOKUP(C119,[1]גיליון1!$A:$C,3,0)</f>
        <v>23</v>
      </c>
      <c r="T119" s="11">
        <f>VLOOKUP(C119,[1]גיליון1!$A:$D,4,0)</f>
        <v>57</v>
      </c>
      <c r="U119" s="11" t="s">
        <v>27</v>
      </c>
    </row>
    <row r="120" spans="1:21" ht="14.25">
      <c r="A120" s="8" t="s">
        <v>20</v>
      </c>
      <c r="B120" s="8" t="s">
        <v>21</v>
      </c>
      <c r="C120" s="8">
        <v>4501968684</v>
      </c>
      <c r="D120" s="9" t="str">
        <f>VLOOKUP(C120,[1]תקנות!$A:$B,2,0)</f>
        <v>73-30-01-05</v>
      </c>
      <c r="E120" s="10" t="str">
        <f>VLOOKUP(C120,[1]תקנות!$A:$C,3,0)</f>
        <v>פיתוח ותחזוקת מערכות</v>
      </c>
      <c r="F120" s="11" t="s">
        <v>428</v>
      </c>
      <c r="G120" s="12">
        <v>44167</v>
      </c>
      <c r="H120" s="12">
        <v>44264</v>
      </c>
      <c r="I120" s="8" t="s">
        <v>108</v>
      </c>
      <c r="J120" s="13"/>
      <c r="K120" s="14" t="s">
        <v>109</v>
      </c>
      <c r="L120" s="14" t="s">
        <v>110</v>
      </c>
      <c r="M120" s="17">
        <v>1287</v>
      </c>
      <c r="N120" s="14" t="s">
        <v>26</v>
      </c>
      <c r="O120" s="18">
        <v>1287</v>
      </c>
      <c r="P120" s="14" t="s">
        <v>26</v>
      </c>
      <c r="Q120" s="16">
        <v>0</v>
      </c>
      <c r="R120" s="18">
        <v>1287</v>
      </c>
      <c r="S120" s="11">
        <f>VLOOKUP(C120,[1]גיליון1!$A:$C,3,0)</f>
        <v>23</v>
      </c>
      <c r="T120" s="11">
        <f>VLOOKUP(C120,[1]גיליון1!$A:$D,4,0)</f>
        <v>57</v>
      </c>
      <c r="U120" s="11" t="s">
        <v>27</v>
      </c>
    </row>
    <row r="121" spans="1:21" ht="14.25">
      <c r="A121" s="8" t="s">
        <v>20</v>
      </c>
      <c r="B121" s="8" t="s">
        <v>51</v>
      </c>
      <c r="C121" s="8">
        <v>4501969048</v>
      </c>
      <c r="D121" s="9" t="str">
        <f>VLOOKUP(C121,[1]תקנות!$A:$B,2,0)</f>
        <v>41-30-01-10</v>
      </c>
      <c r="E121" s="10" t="str">
        <f>VLOOKUP(C121,[1]תקנות!$A:$C,3,0)</f>
        <v>הוצאות תפעול</v>
      </c>
      <c r="F121" s="11" t="s">
        <v>429</v>
      </c>
      <c r="G121" s="12">
        <v>44168</v>
      </c>
      <c r="H121" s="12">
        <v>45107</v>
      </c>
      <c r="I121" s="8" t="s">
        <v>430</v>
      </c>
      <c r="J121" s="14"/>
      <c r="K121" s="14" t="s">
        <v>431</v>
      </c>
      <c r="L121" s="18" t="s">
        <v>25</v>
      </c>
      <c r="M121" s="22">
        <v>6240</v>
      </c>
      <c r="N121" s="18" t="s">
        <v>26</v>
      </c>
      <c r="O121" s="14">
        <v>6240</v>
      </c>
      <c r="P121" s="16" t="s">
        <v>26</v>
      </c>
      <c r="Q121" s="18">
        <v>0</v>
      </c>
      <c r="R121" s="14">
        <v>6240</v>
      </c>
      <c r="S121" s="11">
        <f>VLOOKUP(C121,[1]גיליון1!$A:$C,3,0)</f>
        <v>85</v>
      </c>
      <c r="T121" s="11" t="str">
        <f>VLOOKUP(C121,[1]גיליון1!$A:$D,4,0)</f>
        <v/>
      </c>
      <c r="U121" s="11" t="s">
        <v>27</v>
      </c>
    </row>
    <row r="122" spans="1:21" ht="14.25">
      <c r="A122" s="8" t="s">
        <v>20</v>
      </c>
      <c r="B122" s="8" t="s">
        <v>51</v>
      </c>
      <c r="C122" s="8">
        <v>4501969083</v>
      </c>
      <c r="D122" s="9" t="str">
        <f>VLOOKUP(C122,[1]תקנות!$A:$B,2,0)</f>
        <v>41-30-01-10</v>
      </c>
      <c r="E122" s="10" t="str">
        <f>VLOOKUP(C122,[1]תקנות!$A:$C,3,0)</f>
        <v>הוצאות תפעול</v>
      </c>
      <c r="F122" s="11" t="s">
        <v>432</v>
      </c>
      <c r="G122" s="12">
        <v>44168</v>
      </c>
      <c r="H122" s="12">
        <v>44561</v>
      </c>
      <c r="I122" s="8" t="s">
        <v>433</v>
      </c>
      <c r="J122" s="13"/>
      <c r="K122" s="14" t="s">
        <v>434</v>
      </c>
      <c r="L122" s="14" t="s">
        <v>435</v>
      </c>
      <c r="M122" s="15">
        <v>737.10000000000002</v>
      </c>
      <c r="N122" s="14" t="s">
        <v>26</v>
      </c>
      <c r="O122" s="16">
        <v>737.10000000000002</v>
      </c>
      <c r="P122" s="14" t="s">
        <v>26</v>
      </c>
      <c r="Q122" s="16">
        <v>0</v>
      </c>
      <c r="R122" s="16">
        <v>737.10000000000002</v>
      </c>
      <c r="S122" s="11">
        <f>VLOOKUP(C122,[1]גיליון1!$A:$C,3,0)</f>
        <v>23</v>
      </c>
      <c r="T122" s="11">
        <f>VLOOKUP(C122,[1]גיליון1!$A:$D,4,0)</f>
        <v>57</v>
      </c>
      <c r="U122" s="11" t="s">
        <v>27</v>
      </c>
    </row>
    <row r="123" spans="1:21" ht="14.25">
      <c r="A123" s="8" t="s">
        <v>20</v>
      </c>
      <c r="B123" s="8" t="s">
        <v>51</v>
      </c>
      <c r="C123" s="8">
        <v>4501969206</v>
      </c>
      <c r="D123" s="9" t="str">
        <f>VLOOKUP(C123,[1]תקנות!$A:$B,2,0)</f>
        <v>41-30-01-10</v>
      </c>
      <c r="E123" s="10" t="str">
        <f>VLOOKUP(C123,[1]תקנות!$A:$C,3,0)</f>
        <v>הוצאות תפעול</v>
      </c>
      <c r="F123" s="11" t="s">
        <v>436</v>
      </c>
      <c r="G123" s="12">
        <v>44168</v>
      </c>
      <c r="H123" s="12">
        <v>44372</v>
      </c>
      <c r="I123" s="8" t="s">
        <v>437</v>
      </c>
      <c r="J123" s="13"/>
      <c r="K123" s="14" t="s">
        <v>438</v>
      </c>
      <c r="L123" s="14" t="s">
        <v>439</v>
      </c>
      <c r="M123" s="17">
        <v>20203.799999999999</v>
      </c>
      <c r="N123" s="14" t="s">
        <v>26</v>
      </c>
      <c r="O123" s="18">
        <v>20203.799999999999</v>
      </c>
      <c r="P123" s="14" t="s">
        <v>26</v>
      </c>
      <c r="Q123" s="16">
        <v>0</v>
      </c>
      <c r="R123" s="18">
        <v>20203.799999999999</v>
      </c>
      <c r="S123" s="11">
        <f>VLOOKUP(C123,[1]גיליון1!$A:$C,3,0)</f>
        <v>7</v>
      </c>
      <c r="T123" s="11" t="str">
        <f>VLOOKUP(C123,[1]גיליון1!$A:$D,4,0)</f>
        <v/>
      </c>
      <c r="U123" s="11" t="s">
        <v>27</v>
      </c>
    </row>
    <row r="124" spans="1:21" ht="14.25">
      <c r="A124" s="8" t="s">
        <v>20</v>
      </c>
      <c r="B124" s="8" t="s">
        <v>51</v>
      </c>
      <c r="C124" s="8">
        <v>4501969428</v>
      </c>
      <c r="D124" s="9" t="str">
        <f>VLOOKUP(C124,[1]תקנות!$A:$B,2,0)</f>
        <v>41-30-01-10</v>
      </c>
      <c r="E124" s="10" t="str">
        <f>VLOOKUP(C124,[1]תקנות!$A:$C,3,0)</f>
        <v>הוצאות תפעול</v>
      </c>
      <c r="F124" s="11" t="s">
        <v>440</v>
      </c>
      <c r="G124" s="12">
        <v>44168</v>
      </c>
      <c r="H124" s="12">
        <v>44286</v>
      </c>
      <c r="I124" s="8" t="s">
        <v>441</v>
      </c>
      <c r="J124" s="13"/>
      <c r="K124" s="14" t="s">
        <v>442</v>
      </c>
      <c r="L124" s="14" t="s">
        <v>443</v>
      </c>
      <c r="M124" s="17">
        <v>2990.52</v>
      </c>
      <c r="N124" s="14" t="s">
        <v>26</v>
      </c>
      <c r="O124" s="18">
        <v>2990.52</v>
      </c>
      <c r="P124" s="14" t="s">
        <v>26</v>
      </c>
      <c r="Q124" s="18">
        <v>2990.52</v>
      </c>
      <c r="R124" s="16">
        <v>0</v>
      </c>
      <c r="S124" s="11">
        <f>VLOOKUP(C124,[1]גיליון1!$A:$C,3,0)</f>
        <v>23</v>
      </c>
      <c r="T124" s="11">
        <f>VLOOKUP(C124,[1]גיליון1!$A:$D,4,0)</f>
        <v>57</v>
      </c>
      <c r="U124" s="11" t="s">
        <v>27</v>
      </c>
    </row>
    <row r="125" spans="1:21" ht="14.25">
      <c r="A125" s="8" t="s">
        <v>20</v>
      </c>
      <c r="B125" s="8" t="s">
        <v>21</v>
      </c>
      <c r="C125" s="8">
        <v>4501970116</v>
      </c>
      <c r="D125" s="9" t="str">
        <f>VLOOKUP(C125,[1]תקנות!$A:$B,2,0)</f>
        <v>41-30-01-10</v>
      </c>
      <c r="E125" s="10" t="str">
        <f>VLOOKUP(C125,[1]תקנות!$A:$C,3,0)</f>
        <v>הוצאות תפעול</v>
      </c>
      <c r="F125" s="11" t="s">
        <v>444</v>
      </c>
      <c r="G125" s="12">
        <v>44171</v>
      </c>
      <c r="H125" s="12">
        <v>44561</v>
      </c>
      <c r="I125" s="8" t="s">
        <v>445</v>
      </c>
      <c r="J125" s="13"/>
      <c r="K125" s="14" t="s">
        <v>446</v>
      </c>
      <c r="L125" s="14" t="s">
        <v>25</v>
      </c>
      <c r="M125" s="17">
        <v>30000</v>
      </c>
      <c r="N125" s="14" t="s">
        <v>26</v>
      </c>
      <c r="O125" s="18">
        <v>30000</v>
      </c>
      <c r="P125" s="14" t="s">
        <v>26</v>
      </c>
      <c r="Q125" s="16">
        <v>0</v>
      </c>
      <c r="R125" s="18">
        <v>30000</v>
      </c>
      <c r="S125" s="11">
        <f>VLOOKUP(C125,[1]גיליון1!$A:$C,3,0)</f>
        <v>85</v>
      </c>
      <c r="T125" s="11" t="str">
        <f>VLOOKUP(C125,[1]גיליון1!$A:$D,4,0)</f>
        <v/>
      </c>
      <c r="U125" s="11" t="s">
        <v>27</v>
      </c>
    </row>
    <row r="126" spans="1:21" ht="14.25">
      <c r="A126" s="8" t="s">
        <v>20</v>
      </c>
      <c r="B126" s="8" t="s">
        <v>21</v>
      </c>
      <c r="C126" s="8">
        <v>4501970448</v>
      </c>
      <c r="D126" s="9" t="str">
        <f>VLOOKUP(C126,[1]תקנות!$A:$B,2,0)</f>
        <v>73-30-01-19</v>
      </c>
      <c r="E126" s="10" t="str">
        <f>VLOOKUP(C126,[1]תקנות!$A:$C,3,0)</f>
        <v>תכנון בקרה וייעוץ</v>
      </c>
      <c r="F126" s="11" t="s">
        <v>447</v>
      </c>
      <c r="G126" s="12">
        <v>44171</v>
      </c>
      <c r="H126" s="12">
        <v>44471</v>
      </c>
      <c r="I126" s="8" t="s">
        <v>448</v>
      </c>
      <c r="J126" s="13"/>
      <c r="K126" s="14" t="s">
        <v>449</v>
      </c>
      <c r="L126" s="14" t="s">
        <v>450</v>
      </c>
      <c r="M126" s="17">
        <v>237802.5</v>
      </c>
      <c r="N126" s="14" t="s">
        <v>26</v>
      </c>
      <c r="O126" s="18">
        <v>237802.5</v>
      </c>
      <c r="P126" s="14" t="s">
        <v>26</v>
      </c>
      <c r="Q126" s="16">
        <v>0</v>
      </c>
      <c r="R126" s="18">
        <v>237802.5</v>
      </c>
      <c r="S126" s="11">
        <f>VLOOKUP(C126,[1]גיליון1!$A:$C,3,0)</f>
        <v>7</v>
      </c>
      <c r="T126" s="11" t="str">
        <f>VLOOKUP(C126,[1]גיליון1!$A:$D,4,0)</f>
        <v/>
      </c>
      <c r="U126" s="11" t="s">
        <v>27</v>
      </c>
    </row>
    <row r="127" spans="1:21" ht="14.25">
      <c r="A127" s="8" t="s">
        <v>20</v>
      </c>
      <c r="B127" s="8" t="s">
        <v>21</v>
      </c>
      <c r="C127" s="8">
        <v>4501970474</v>
      </c>
      <c r="D127" s="9" t="str">
        <f>VLOOKUP(C127,[1]תקנות!$A:$B,2,0)</f>
        <v>73-30-01-03</v>
      </c>
      <c r="E127" s="10" t="str">
        <f>VLOOKUP(C127,[1]תקנות!$A:$C,3,0)</f>
        <v>איכות מים- ניטור</v>
      </c>
      <c r="F127" s="11" t="s">
        <v>451</v>
      </c>
      <c r="G127" s="12">
        <v>44171</v>
      </c>
      <c r="H127" s="12">
        <v>44561</v>
      </c>
      <c r="I127" s="8" t="s">
        <v>57</v>
      </c>
      <c r="J127" s="13"/>
      <c r="K127" s="14" t="s">
        <v>58</v>
      </c>
      <c r="L127" s="14" t="s">
        <v>59</v>
      </c>
      <c r="M127" s="17">
        <v>116506.26</v>
      </c>
      <c r="N127" s="14" t="s">
        <v>26</v>
      </c>
      <c r="O127" s="18">
        <v>116506.26</v>
      </c>
      <c r="P127" s="14" t="s">
        <v>26</v>
      </c>
      <c r="Q127" s="16">
        <v>0</v>
      </c>
      <c r="R127" s="18">
        <v>116506.26</v>
      </c>
      <c r="S127" s="11">
        <f>VLOOKUP(C127,[1]גיליון1!$A:$C,3,0)</f>
        <v>84</v>
      </c>
      <c r="T127" s="11" t="str">
        <f>VLOOKUP(C127,[1]גיליון1!$A:$D,4,0)</f>
        <v/>
      </c>
      <c r="U127" s="11" t="s">
        <v>27</v>
      </c>
    </row>
    <row r="128" spans="1:21" ht="14.25">
      <c r="A128" s="8" t="s">
        <v>20</v>
      </c>
      <c r="B128" s="8" t="s">
        <v>21</v>
      </c>
      <c r="C128" s="8">
        <v>4501970546</v>
      </c>
      <c r="D128" s="9" t="str">
        <f>VLOOKUP(C128,[1]תקנות!$A:$B,2,0)</f>
        <v>73-30-01-03</v>
      </c>
      <c r="E128" s="10" t="str">
        <f>VLOOKUP(C128,[1]תקנות!$A:$C,3,0)</f>
        <v>איכות מים- ניטור</v>
      </c>
      <c r="F128" s="11" t="s">
        <v>452</v>
      </c>
      <c r="G128" s="12">
        <v>44171</v>
      </c>
      <c r="H128" s="12">
        <v>44561</v>
      </c>
      <c r="I128" s="8" t="s">
        <v>453</v>
      </c>
      <c r="J128" s="13"/>
      <c r="K128" s="14" t="s">
        <v>454</v>
      </c>
      <c r="L128" s="14" t="s">
        <v>455</v>
      </c>
      <c r="M128" s="17">
        <v>159950.70000000001</v>
      </c>
      <c r="N128" s="14" t="s">
        <v>26</v>
      </c>
      <c r="O128" s="18">
        <v>159950.70000000001</v>
      </c>
      <c r="P128" s="14" t="s">
        <v>26</v>
      </c>
      <c r="Q128" s="16">
        <v>0</v>
      </c>
      <c r="R128" s="18">
        <v>159950.70000000001</v>
      </c>
      <c r="S128" s="11">
        <f>VLOOKUP(C128,[1]גיליון1!$A:$C,3,0)</f>
        <v>23</v>
      </c>
      <c r="T128" s="11">
        <f>VLOOKUP(C128,[1]גיליון1!$A:$D,4,0)</f>
        <v>1</v>
      </c>
      <c r="U128" s="11" t="s">
        <v>27</v>
      </c>
    </row>
    <row r="129" spans="1:21" ht="14.25">
      <c r="A129" s="8" t="s">
        <v>20</v>
      </c>
      <c r="B129" s="8" t="s">
        <v>21</v>
      </c>
      <c r="C129" s="8">
        <v>4501970560</v>
      </c>
      <c r="D129" s="9" t="str">
        <f>VLOOKUP(C129,[1]תקנות!$A:$B,2,0)</f>
        <v>73-30-01-03</v>
      </c>
      <c r="E129" s="10" t="str">
        <f>VLOOKUP(C129,[1]תקנות!$A:$C,3,0)</f>
        <v>איכות מים- ניטור</v>
      </c>
      <c r="F129" s="11" t="s">
        <v>456</v>
      </c>
      <c r="G129" s="12">
        <v>44171</v>
      </c>
      <c r="H129" s="12">
        <v>44561</v>
      </c>
      <c r="I129" s="8" t="s">
        <v>457</v>
      </c>
      <c r="J129" s="13"/>
      <c r="K129" s="14" t="s">
        <v>458</v>
      </c>
      <c r="L129" s="14" t="s">
        <v>25</v>
      </c>
      <c r="M129" s="17">
        <v>119772.5</v>
      </c>
      <c r="N129" s="14" t="s">
        <v>26</v>
      </c>
      <c r="O129" s="18">
        <v>119772.5</v>
      </c>
      <c r="P129" s="14" t="s">
        <v>26</v>
      </c>
      <c r="Q129" s="16">
        <v>0</v>
      </c>
      <c r="R129" s="18">
        <v>119772.5</v>
      </c>
      <c r="S129" s="11">
        <f>VLOOKUP(C129,[1]גיליון1!$A:$C,3,0)</f>
        <v>23</v>
      </c>
      <c r="T129" s="11">
        <f>VLOOKUP(C129,[1]גיליון1!$A:$D,4,0)</f>
        <v>1</v>
      </c>
      <c r="U129" s="11" t="s">
        <v>27</v>
      </c>
    </row>
    <row r="130" spans="1:21" ht="14.25">
      <c r="A130" s="8" t="s">
        <v>20</v>
      </c>
      <c r="B130" s="8" t="s">
        <v>21</v>
      </c>
      <c r="C130" s="8">
        <v>4501970583</v>
      </c>
      <c r="D130" s="9" t="str">
        <f>VLOOKUP(C130,[1]תקנות!$A:$B,2,0)</f>
        <v>73-30-01-19</v>
      </c>
      <c r="E130" s="10" t="str">
        <f>VLOOKUP(C130,[1]תקנות!$A:$C,3,0)</f>
        <v>תכנון בקרה וייעוץ</v>
      </c>
      <c r="F130" s="11" t="s">
        <v>459</v>
      </c>
      <c r="G130" s="12">
        <v>44171</v>
      </c>
      <c r="H130" s="12">
        <v>44530</v>
      </c>
      <c r="I130" s="8" t="s">
        <v>460</v>
      </c>
      <c r="J130" s="13"/>
      <c r="K130" s="14" t="s">
        <v>461</v>
      </c>
      <c r="L130" s="14" t="s">
        <v>462</v>
      </c>
      <c r="M130" s="17">
        <v>502017.75</v>
      </c>
      <c r="N130" s="14" t="s">
        <v>26</v>
      </c>
      <c r="O130" s="18">
        <v>502017.75</v>
      </c>
      <c r="P130" s="14" t="s">
        <v>26</v>
      </c>
      <c r="Q130" s="16">
        <v>0</v>
      </c>
      <c r="R130" s="18">
        <v>502017.75</v>
      </c>
      <c r="S130" s="11">
        <f>VLOOKUP(C130,[1]גיליון1!$A:$C,3,0)</f>
        <v>8</v>
      </c>
      <c r="T130" s="11" t="str">
        <f>VLOOKUP(C130,[1]גיליון1!$A:$D,4,0)</f>
        <v/>
      </c>
      <c r="U130" s="11" t="s">
        <v>27</v>
      </c>
    </row>
    <row r="131" spans="1:21" ht="14.25">
      <c r="A131" s="8" t="s">
        <v>20</v>
      </c>
      <c r="B131" s="8" t="s">
        <v>51</v>
      </c>
      <c r="C131" s="8">
        <v>4501971189</v>
      </c>
      <c r="D131" s="9" t="str">
        <f>VLOOKUP(C131,[1]תקנות!$A:$B,2,0)</f>
        <v>41-30-01-35</v>
      </c>
      <c r="E131" s="10" t="str">
        <f>VLOOKUP(C131,[1]תקנות!$A:$C,3,0)</f>
        <v>מעבר רשות המים</v>
      </c>
      <c r="F131" s="11" t="s">
        <v>463</v>
      </c>
      <c r="G131" s="12">
        <v>44172</v>
      </c>
      <c r="H131" s="12">
        <v>44561</v>
      </c>
      <c r="I131" s="8" t="s">
        <v>232</v>
      </c>
      <c r="J131" s="13"/>
      <c r="K131" s="14" t="s">
        <v>233</v>
      </c>
      <c r="L131" s="14" t="s">
        <v>234</v>
      </c>
      <c r="M131" s="17">
        <v>400000</v>
      </c>
      <c r="N131" s="14" t="s">
        <v>26</v>
      </c>
      <c r="O131" s="18">
        <v>400000</v>
      </c>
      <c r="P131" s="14" t="s">
        <v>26</v>
      </c>
      <c r="Q131" s="16">
        <v>0</v>
      </c>
      <c r="R131" s="18">
        <v>400000</v>
      </c>
      <c r="S131" s="11">
        <f>VLOOKUP(C131,[1]גיליון1!$A:$C,3,0)</f>
        <v>23</v>
      </c>
      <c r="T131" s="11">
        <f>VLOOKUP(C131,[1]גיליון1!$A:$D,4,0)</f>
        <v>1</v>
      </c>
      <c r="U131" s="11" t="s">
        <v>27</v>
      </c>
    </row>
    <row r="132" spans="1:21" ht="14.25">
      <c r="A132" s="8" t="s">
        <v>20</v>
      </c>
      <c r="B132" s="8" t="s">
        <v>51</v>
      </c>
      <c r="C132" s="8">
        <v>4501971632</v>
      </c>
      <c r="D132" s="9" t="str">
        <f>VLOOKUP(C132,[1]תקנות!$A:$B,2,0)</f>
        <v>41-30-01-10</v>
      </c>
      <c r="E132" s="10" t="str">
        <f>VLOOKUP(C132,[1]תקנות!$A:$C,3,0)</f>
        <v>הוצאות תפעול</v>
      </c>
      <c r="F132" s="11" t="s">
        <v>464</v>
      </c>
      <c r="G132" s="12">
        <v>44172</v>
      </c>
      <c r="H132" s="12">
        <v>44561</v>
      </c>
      <c r="I132" s="8" t="s">
        <v>465</v>
      </c>
      <c r="J132" s="13"/>
      <c r="K132" s="14" t="s">
        <v>466</v>
      </c>
      <c r="L132" s="14" t="s">
        <v>467</v>
      </c>
      <c r="M132" s="17">
        <v>6669</v>
      </c>
      <c r="N132" s="14" t="s">
        <v>26</v>
      </c>
      <c r="O132" s="18">
        <v>6669</v>
      </c>
      <c r="P132" s="14" t="s">
        <v>26</v>
      </c>
      <c r="Q132" s="16">
        <v>0</v>
      </c>
      <c r="R132" s="18">
        <v>6669</v>
      </c>
      <c r="S132" s="11">
        <f>VLOOKUP(C132,[1]גיליון1!$A:$C,3,0)</f>
        <v>23</v>
      </c>
      <c r="T132" s="11">
        <f>VLOOKUP(C132,[1]גיליון1!$A:$D,4,0)</f>
        <v>57</v>
      </c>
      <c r="U132" s="11" t="s">
        <v>27</v>
      </c>
    </row>
    <row r="133" spans="1:21" ht="14.25">
      <c r="A133" s="8" t="s">
        <v>20</v>
      </c>
      <c r="B133" s="8" t="s">
        <v>51</v>
      </c>
      <c r="C133" s="8">
        <v>4501971635</v>
      </c>
      <c r="D133" s="9" t="str">
        <f>VLOOKUP(C133,[1]תקנות!$A:$B,2,0)</f>
        <v>41-30-01-10</v>
      </c>
      <c r="E133" s="10" t="str">
        <f>VLOOKUP(C133,[1]תקנות!$A:$C,3,0)</f>
        <v>הוצאות תפעול</v>
      </c>
      <c r="F133" s="11" t="s">
        <v>468</v>
      </c>
      <c r="G133" s="12">
        <v>44172</v>
      </c>
      <c r="H133" s="12">
        <v>44561</v>
      </c>
      <c r="I133" s="8" t="s">
        <v>469</v>
      </c>
      <c r="J133" s="13"/>
      <c r="K133" s="14" t="s">
        <v>470</v>
      </c>
      <c r="L133" s="14" t="s">
        <v>471</v>
      </c>
      <c r="M133" s="17">
        <v>25000.560000000001</v>
      </c>
      <c r="N133" s="14" t="s">
        <v>26</v>
      </c>
      <c r="O133" s="18">
        <v>25000.560000000001</v>
      </c>
      <c r="P133" s="14" t="s">
        <v>26</v>
      </c>
      <c r="Q133" s="16">
        <v>0</v>
      </c>
      <c r="R133" s="18">
        <v>25000.560000000001</v>
      </c>
      <c r="S133" s="11">
        <f>VLOOKUP(C133,[1]גיליון1!$A:$C,3,0)</f>
        <v>23</v>
      </c>
      <c r="T133" s="11">
        <f>VLOOKUP(C133,[1]גיליון1!$A:$D,4,0)</f>
        <v>57</v>
      </c>
      <c r="U133" s="11" t="s">
        <v>27</v>
      </c>
    </row>
    <row r="134" spans="1:21" ht="14.25">
      <c r="A134" s="8" t="s">
        <v>20</v>
      </c>
      <c r="B134" s="8" t="s">
        <v>51</v>
      </c>
      <c r="C134" s="8">
        <v>4501972017</v>
      </c>
      <c r="D134" s="9" t="str">
        <f>VLOOKUP(C134,[1]תקנות!$A:$B,2,0)</f>
        <v>41-30-01-10</v>
      </c>
      <c r="E134" s="10" t="str">
        <f>VLOOKUP(C134,[1]תקנות!$A:$C,3,0)</f>
        <v>הוצאות תפעול</v>
      </c>
      <c r="F134" s="11" t="s">
        <v>472</v>
      </c>
      <c r="G134" s="12">
        <v>44173</v>
      </c>
      <c r="H134" s="12">
        <v>44561</v>
      </c>
      <c r="I134" s="8" t="s">
        <v>473</v>
      </c>
      <c r="J134" s="14"/>
      <c r="K134" s="14" t="s">
        <v>474</v>
      </c>
      <c r="L134" s="18" t="s">
        <v>475</v>
      </c>
      <c r="M134" s="22">
        <v>75324.600000000006</v>
      </c>
      <c r="N134" s="18" t="s">
        <v>26</v>
      </c>
      <c r="O134" s="14">
        <v>75324.600000000006</v>
      </c>
      <c r="P134" s="16" t="s">
        <v>26</v>
      </c>
      <c r="Q134" s="18">
        <v>0</v>
      </c>
      <c r="R134" s="14">
        <v>75324.600000000006</v>
      </c>
      <c r="S134" s="11">
        <f>VLOOKUP(C134,[1]גיליון1!$A:$C,3,0)</f>
        <v>84</v>
      </c>
      <c r="T134" s="11" t="str">
        <f>VLOOKUP(C134,[1]גיליון1!$A:$D,4,0)</f>
        <v/>
      </c>
      <c r="U134" s="11" t="s">
        <v>27</v>
      </c>
    </row>
    <row r="135" spans="1:21" ht="14.25">
      <c r="A135" s="8" t="s">
        <v>20</v>
      </c>
      <c r="B135" s="8" t="s">
        <v>51</v>
      </c>
      <c r="C135" s="8">
        <v>4501972166</v>
      </c>
      <c r="D135" s="9" t="str">
        <f>VLOOKUP(C135,[1]תקנות!$A:$B,2,0)</f>
        <v>41-30-01-10</v>
      </c>
      <c r="E135" s="10" t="str">
        <f>VLOOKUP(C135,[1]תקנות!$A:$C,3,0)</f>
        <v>הוצאות תפעול</v>
      </c>
      <c r="F135" s="11" t="s">
        <v>476</v>
      </c>
      <c r="G135" s="12">
        <v>44173</v>
      </c>
      <c r="H135" s="12">
        <v>44561</v>
      </c>
      <c r="I135" s="8" t="s">
        <v>189</v>
      </c>
      <c r="J135" s="13"/>
      <c r="K135" s="14" t="s">
        <v>190</v>
      </c>
      <c r="L135" s="14" t="s">
        <v>191</v>
      </c>
      <c r="M135" s="17">
        <v>69999.929999999993</v>
      </c>
      <c r="N135" s="14" t="s">
        <v>26</v>
      </c>
      <c r="O135" s="18">
        <v>69999.929999999993</v>
      </c>
      <c r="P135" s="14" t="s">
        <v>26</v>
      </c>
      <c r="Q135" s="16">
        <v>0</v>
      </c>
      <c r="R135" s="18">
        <v>69999.929999999993</v>
      </c>
      <c r="S135" s="11">
        <f>VLOOKUP(C135,[1]גיליון1!$A:$C,3,0)</f>
        <v>84</v>
      </c>
      <c r="T135" s="11" t="str">
        <f>VLOOKUP(C135,[1]גיליון1!$A:$D,4,0)</f>
        <v/>
      </c>
      <c r="U135" s="11" t="s">
        <v>27</v>
      </c>
    </row>
    <row r="136" spans="1:21" ht="14.25">
      <c r="A136" s="8" t="s">
        <v>20</v>
      </c>
      <c r="B136" s="8" t="s">
        <v>51</v>
      </c>
      <c r="C136" s="8">
        <v>4501972756</v>
      </c>
      <c r="D136" s="9" t="str">
        <f>VLOOKUP(C136,[1]תקנות!$A:$B,2,0)</f>
        <v>41-30-01-10</v>
      </c>
      <c r="E136" s="10" t="str">
        <f>VLOOKUP(C136,[1]תקנות!$A:$C,3,0)</f>
        <v>הוצאות תפעול</v>
      </c>
      <c r="F136" s="11" t="s">
        <v>477</v>
      </c>
      <c r="G136" s="12">
        <v>44174</v>
      </c>
      <c r="H136" s="12">
        <v>44561</v>
      </c>
      <c r="I136" s="8" t="s">
        <v>125</v>
      </c>
      <c r="J136" s="13"/>
      <c r="K136" s="14" t="s">
        <v>126</v>
      </c>
      <c r="L136" s="14" t="s">
        <v>127</v>
      </c>
      <c r="M136" s="17">
        <v>15000.57</v>
      </c>
      <c r="N136" s="14" t="s">
        <v>26</v>
      </c>
      <c r="O136" s="18">
        <v>15000.57</v>
      </c>
      <c r="P136" s="14" t="s">
        <v>26</v>
      </c>
      <c r="Q136" s="16">
        <v>0</v>
      </c>
      <c r="R136" s="18">
        <v>15000.57</v>
      </c>
      <c r="S136" s="11">
        <f>VLOOKUP(C136,[1]גיליון1!$A:$C,3,0)</f>
        <v>23</v>
      </c>
      <c r="T136" s="11">
        <f>VLOOKUP(C136,[1]גיליון1!$A:$D,4,0)</f>
        <v>57</v>
      </c>
      <c r="U136" s="11" t="s">
        <v>27</v>
      </c>
    </row>
    <row r="137" spans="1:21" ht="14.25">
      <c r="A137" s="8" t="s">
        <v>20</v>
      </c>
      <c r="B137" s="8" t="s">
        <v>51</v>
      </c>
      <c r="C137" s="8">
        <v>4501972774</v>
      </c>
      <c r="D137" s="9" t="str">
        <f>VLOOKUP(C137,[1]תקנות!$A:$B,2,0)</f>
        <v>41-30-01-10</v>
      </c>
      <c r="E137" s="10" t="str">
        <f>VLOOKUP(C137,[1]תקנות!$A:$C,3,0)</f>
        <v>הוצאות תפעול</v>
      </c>
      <c r="F137" s="11" t="s">
        <v>478</v>
      </c>
      <c r="G137" s="12">
        <v>44174</v>
      </c>
      <c r="H137" s="12">
        <v>44561</v>
      </c>
      <c r="I137" s="8" t="s">
        <v>479</v>
      </c>
      <c r="J137" s="13"/>
      <c r="K137" s="14" t="s">
        <v>480</v>
      </c>
      <c r="L137" s="14" t="s">
        <v>481</v>
      </c>
      <c r="M137" s="17">
        <v>9999.9899999999998</v>
      </c>
      <c r="N137" s="14" t="s">
        <v>26</v>
      </c>
      <c r="O137" s="18">
        <v>9999.9899999999998</v>
      </c>
      <c r="P137" s="14" t="s">
        <v>26</v>
      </c>
      <c r="Q137" s="16">
        <v>0</v>
      </c>
      <c r="R137" s="18">
        <v>9999.9899999999998</v>
      </c>
      <c r="S137" s="11">
        <f>VLOOKUP(C137,[1]גיליון1!$A:$C,3,0)</f>
        <v>23</v>
      </c>
      <c r="T137" s="11">
        <f>VLOOKUP(C137,[1]גיליון1!$A:$D,4,0)</f>
        <v>57</v>
      </c>
      <c r="U137" s="11" t="s">
        <v>27</v>
      </c>
    </row>
    <row r="138" spans="1:21" ht="14.25">
      <c r="A138" s="8" t="s">
        <v>20</v>
      </c>
      <c r="B138" s="8" t="s">
        <v>51</v>
      </c>
      <c r="C138" s="8">
        <v>4501973278</v>
      </c>
      <c r="D138" s="9" t="str">
        <f>VLOOKUP(C138,[1]תקנות!$A:$B,2,0)</f>
        <v>41-30-01-35</v>
      </c>
      <c r="E138" s="10" t="str">
        <f>VLOOKUP(C138,[1]תקנות!$A:$C,3,0)</f>
        <v>מעבר רשות המים</v>
      </c>
      <c r="F138" s="11" t="s">
        <v>482</v>
      </c>
      <c r="G138" s="12">
        <v>44174</v>
      </c>
      <c r="H138" s="12">
        <v>44561</v>
      </c>
      <c r="I138" s="8" t="s">
        <v>181</v>
      </c>
      <c r="J138" s="13"/>
      <c r="K138" s="14" t="s">
        <v>182</v>
      </c>
      <c r="L138" s="14" t="s">
        <v>183</v>
      </c>
      <c r="M138" s="17">
        <v>65117.519999999997</v>
      </c>
      <c r="N138" s="14" t="s">
        <v>26</v>
      </c>
      <c r="O138" s="18">
        <v>65117.519999999997</v>
      </c>
      <c r="P138" s="14" t="s">
        <v>26</v>
      </c>
      <c r="Q138" s="16">
        <v>0</v>
      </c>
      <c r="R138" s="18">
        <v>65117.519999999997</v>
      </c>
      <c r="S138" s="11">
        <f>VLOOKUP(C138,[1]גיליון1!$A:$C,3,0)</f>
        <v>23</v>
      </c>
      <c r="T138" s="11">
        <f>VLOOKUP(C138,[1]גיליון1!$A:$D,4,0)</f>
        <v>1</v>
      </c>
      <c r="U138" s="11" t="s">
        <v>27</v>
      </c>
    </row>
    <row r="139" spans="1:21" ht="14.25">
      <c r="A139" s="8" t="s">
        <v>20</v>
      </c>
      <c r="B139" s="8" t="s">
        <v>51</v>
      </c>
      <c r="C139" s="8">
        <v>4501973310</v>
      </c>
      <c r="D139" s="9" t="str">
        <f>VLOOKUP(C139,[1]תקנות!$A:$B,2,0)</f>
        <v>41-30-01-35</v>
      </c>
      <c r="E139" s="10" t="str">
        <f>VLOOKUP(C139,[1]תקנות!$A:$C,3,0)</f>
        <v>מעבר רשות המים</v>
      </c>
      <c r="F139" s="11" t="s">
        <v>483</v>
      </c>
      <c r="G139" s="12">
        <v>44174</v>
      </c>
      <c r="H139" s="12">
        <v>44500</v>
      </c>
      <c r="I139" s="8" t="s">
        <v>484</v>
      </c>
      <c r="J139" s="13"/>
      <c r="K139" s="14" t="s">
        <v>485</v>
      </c>
      <c r="L139" s="14" t="s">
        <v>486</v>
      </c>
      <c r="M139" s="17">
        <v>199589</v>
      </c>
      <c r="N139" s="14" t="s">
        <v>26</v>
      </c>
      <c r="O139" s="18">
        <v>199589</v>
      </c>
      <c r="P139" s="14" t="s">
        <v>26</v>
      </c>
      <c r="Q139" s="16">
        <v>0</v>
      </c>
      <c r="R139" s="18">
        <v>199589</v>
      </c>
      <c r="S139" s="11">
        <f>VLOOKUP(C139,[1]גיליון1!$A:$C,3,0)</f>
        <v>7</v>
      </c>
      <c r="T139" s="11" t="str">
        <f>VLOOKUP(C139,[1]גיליון1!$A:$D,4,0)</f>
        <v/>
      </c>
      <c r="U139" s="11" t="s">
        <v>27</v>
      </c>
    </row>
    <row r="140" spans="1:21" ht="14.25">
      <c r="A140" s="8" t="s">
        <v>20</v>
      </c>
      <c r="B140" s="8" t="s">
        <v>51</v>
      </c>
      <c r="C140" s="8">
        <v>4501973313</v>
      </c>
      <c r="D140" s="9" t="str">
        <f>VLOOKUP(C140,[1]תקנות!$A:$B,2,0)</f>
        <v>41-30-01-35</v>
      </c>
      <c r="E140" s="10" t="str">
        <f>VLOOKUP(C140,[1]תקנות!$A:$C,3,0)</f>
        <v>מעבר רשות המים</v>
      </c>
      <c r="F140" s="11" t="s">
        <v>487</v>
      </c>
      <c r="G140" s="12">
        <v>44174</v>
      </c>
      <c r="H140" s="12">
        <v>44500</v>
      </c>
      <c r="I140" s="8" t="s">
        <v>488</v>
      </c>
      <c r="J140" s="13"/>
      <c r="K140" s="14" t="s">
        <v>489</v>
      </c>
      <c r="L140" s="14" t="s">
        <v>490</v>
      </c>
      <c r="M140" s="17">
        <v>59444.989999999998</v>
      </c>
      <c r="N140" s="14" t="s">
        <v>26</v>
      </c>
      <c r="O140" s="18">
        <v>59444.989999999998</v>
      </c>
      <c r="P140" s="14" t="s">
        <v>26</v>
      </c>
      <c r="Q140" s="16">
        <v>0</v>
      </c>
      <c r="R140" s="18">
        <v>59444.989999999998</v>
      </c>
      <c r="S140" s="11">
        <f>VLOOKUP(C140,[1]גיליון1!$A:$C,3,0)</f>
        <v>7</v>
      </c>
      <c r="T140" s="11" t="str">
        <f>VLOOKUP(C140,[1]גיליון1!$A:$D,4,0)</f>
        <v/>
      </c>
      <c r="U140" s="11" t="s">
        <v>27</v>
      </c>
    </row>
    <row r="141" spans="1:21" ht="14.25">
      <c r="A141" s="8" t="s">
        <v>20</v>
      </c>
      <c r="B141" s="8" t="s">
        <v>51</v>
      </c>
      <c r="C141" s="8">
        <v>4501973315</v>
      </c>
      <c r="D141" s="9" t="str">
        <f>VLOOKUP(C141,[1]תקנות!$A:$B,2,0)</f>
        <v>41-30-01-35</v>
      </c>
      <c r="E141" s="10" t="str">
        <f>VLOOKUP(C141,[1]תקנות!$A:$C,3,0)</f>
        <v>מעבר רשות המים</v>
      </c>
      <c r="F141" s="11" t="s">
        <v>491</v>
      </c>
      <c r="G141" s="12">
        <v>44174</v>
      </c>
      <c r="H141" s="12">
        <v>44500</v>
      </c>
      <c r="I141" s="8" t="s">
        <v>492</v>
      </c>
      <c r="J141" s="13"/>
      <c r="K141" s="14" t="s">
        <v>493</v>
      </c>
      <c r="L141" s="14" t="s">
        <v>494</v>
      </c>
      <c r="M141" s="17">
        <v>93555.320000000007</v>
      </c>
      <c r="N141" s="14" t="s">
        <v>26</v>
      </c>
      <c r="O141" s="18">
        <v>93555.320000000007</v>
      </c>
      <c r="P141" s="14" t="s">
        <v>26</v>
      </c>
      <c r="Q141" s="16">
        <v>0</v>
      </c>
      <c r="R141" s="18">
        <v>93555.320000000007</v>
      </c>
      <c r="S141" s="11">
        <f>VLOOKUP(C141,[1]גיליון1!$A:$C,3,0)</f>
        <v>7</v>
      </c>
      <c r="T141" s="11" t="str">
        <f>VLOOKUP(C141,[1]גיליון1!$A:$D,4,0)</f>
        <v/>
      </c>
      <c r="U141" s="11" t="s">
        <v>27</v>
      </c>
    </row>
    <row r="142" spans="1:21" ht="14.25">
      <c r="A142" s="8" t="s">
        <v>20</v>
      </c>
      <c r="B142" s="8" t="s">
        <v>51</v>
      </c>
      <c r="C142" s="8">
        <v>4501973321</v>
      </c>
      <c r="D142" s="9" t="str">
        <f>VLOOKUP(C142,[1]תקנות!$A:$B,2,0)</f>
        <v>41-30-01-35</v>
      </c>
      <c r="E142" s="10" t="str">
        <f>VLOOKUP(C142,[1]תקנות!$A:$C,3,0)</f>
        <v>מעבר רשות המים</v>
      </c>
      <c r="F142" s="11" t="s">
        <v>495</v>
      </c>
      <c r="G142" s="12">
        <v>44174</v>
      </c>
      <c r="H142" s="12">
        <v>44500</v>
      </c>
      <c r="I142" s="8" t="s">
        <v>283</v>
      </c>
      <c r="J142" s="14"/>
      <c r="K142" s="14" t="s">
        <v>284</v>
      </c>
      <c r="L142" s="18" t="s">
        <v>285</v>
      </c>
      <c r="M142" s="22">
        <v>232621.37</v>
      </c>
      <c r="N142" s="18" t="s">
        <v>26</v>
      </c>
      <c r="O142" s="14">
        <v>232621.37</v>
      </c>
      <c r="P142" s="16" t="s">
        <v>26</v>
      </c>
      <c r="Q142" s="18">
        <v>0</v>
      </c>
      <c r="R142" s="14">
        <v>232621.37</v>
      </c>
      <c r="S142" s="11">
        <f>VLOOKUP(C142,[1]גיליון1!$A:$C,3,0)</f>
        <v>7</v>
      </c>
      <c r="T142" s="11" t="str">
        <f>VLOOKUP(C142,[1]גיליון1!$A:$D,4,0)</f>
        <v/>
      </c>
      <c r="U142" s="11" t="s">
        <v>27</v>
      </c>
    </row>
    <row r="143" spans="1:21" ht="14.25">
      <c r="A143" s="8" t="s">
        <v>20</v>
      </c>
      <c r="B143" s="8" t="s">
        <v>21</v>
      </c>
      <c r="C143" s="8">
        <v>4501973651</v>
      </c>
      <c r="D143" s="9" t="str">
        <f>VLOOKUP(C143,[1]תקנות!$A:$B,2,0)</f>
        <v>41-30-01-26</v>
      </c>
      <c r="E143" s="10" t="str">
        <f>VLOOKUP(C143,[1]תקנות!$A:$C,3,0)</f>
        <v>היערכות משק המים לשע</v>
      </c>
      <c r="F143" s="11" t="s">
        <v>496</v>
      </c>
      <c r="G143" s="12">
        <v>44175</v>
      </c>
      <c r="H143" s="12">
        <v>44561</v>
      </c>
      <c r="I143" s="8" t="s">
        <v>497</v>
      </c>
      <c r="J143" s="13"/>
      <c r="K143" s="14" t="s">
        <v>498</v>
      </c>
      <c r="L143" s="14" t="s">
        <v>499</v>
      </c>
      <c r="M143" s="17">
        <v>249876.89999999999</v>
      </c>
      <c r="N143" s="14" t="s">
        <v>26</v>
      </c>
      <c r="O143" s="18">
        <v>249876.89999999999</v>
      </c>
      <c r="P143" s="14" t="s">
        <v>26</v>
      </c>
      <c r="Q143" s="16">
        <v>0</v>
      </c>
      <c r="R143" s="18">
        <v>249876.89999999999</v>
      </c>
      <c r="S143" s="11">
        <f>VLOOKUP(C143,[1]גיליון1!$A:$C,3,0)</f>
        <v>23</v>
      </c>
      <c r="T143" s="11">
        <f>VLOOKUP(C143,[1]גיליון1!$A:$D,4,0)</f>
        <v>89</v>
      </c>
      <c r="U143" s="11" t="s">
        <v>27</v>
      </c>
    </row>
    <row r="144" spans="1:21" ht="14.25">
      <c r="A144" s="8" t="s">
        <v>20</v>
      </c>
      <c r="B144" s="8" t="s">
        <v>21</v>
      </c>
      <c r="C144" s="8">
        <v>4501974171</v>
      </c>
      <c r="D144" s="9" t="str">
        <f>VLOOKUP(C144,[1]תקנות!$A:$B,2,0)</f>
        <v>41-30-01-19</v>
      </c>
      <c r="E144" s="10" t="str">
        <f>VLOOKUP(C144,[1]תקנות!$A:$C,3,0)</f>
        <v>פעולות מנהל וארגון</v>
      </c>
      <c r="F144" s="11" t="s">
        <v>500</v>
      </c>
      <c r="G144" s="12">
        <v>44175</v>
      </c>
      <c r="H144" s="12">
        <v>44561</v>
      </c>
      <c r="I144" s="8" t="s">
        <v>501</v>
      </c>
      <c r="J144" s="13"/>
      <c r="K144" s="14" t="s">
        <v>502</v>
      </c>
      <c r="L144" s="14" t="s">
        <v>503</v>
      </c>
      <c r="M144" s="17">
        <v>117234</v>
      </c>
      <c r="N144" s="14" t="s">
        <v>26</v>
      </c>
      <c r="O144" s="18">
        <v>117234</v>
      </c>
      <c r="P144" s="14" t="s">
        <v>26</v>
      </c>
      <c r="Q144" s="16">
        <v>0</v>
      </c>
      <c r="R144" s="18">
        <v>117234</v>
      </c>
      <c r="S144" s="11">
        <f>VLOOKUP(C144,[1]גיליון1!$A:$C,3,0)</f>
        <v>84</v>
      </c>
      <c r="T144" s="11" t="str">
        <f>VLOOKUP(C144,[1]גיליון1!$A:$D,4,0)</f>
        <v/>
      </c>
      <c r="U144" s="11" t="s">
        <v>27</v>
      </c>
    </row>
    <row r="145" spans="1:21" ht="14.25">
      <c r="A145" s="8" t="s">
        <v>20</v>
      </c>
      <c r="B145" s="8" t="s">
        <v>21</v>
      </c>
      <c r="C145" s="8">
        <v>4501974632</v>
      </c>
      <c r="D145" s="9" t="str">
        <f>VLOOKUP(C145,[1]תקנות!$A:$B,2,0)</f>
        <v>41-30-01-35</v>
      </c>
      <c r="E145" s="10" t="str">
        <f>VLOOKUP(C145,[1]תקנות!$A:$C,3,0)</f>
        <v>מעבר רשות המים</v>
      </c>
      <c r="F145" s="11" t="s">
        <v>504</v>
      </c>
      <c r="G145" s="12">
        <v>44178</v>
      </c>
      <c r="H145" s="12">
        <v>44500</v>
      </c>
      <c r="I145" s="8" t="s">
        <v>74</v>
      </c>
      <c r="J145" s="13"/>
      <c r="K145" s="14" t="s">
        <v>75</v>
      </c>
      <c r="L145" s="14" t="s">
        <v>76</v>
      </c>
      <c r="M145" s="17">
        <v>700032.18000000005</v>
      </c>
      <c r="N145" s="14" t="s">
        <v>26</v>
      </c>
      <c r="O145" s="18">
        <v>700032.18000000005</v>
      </c>
      <c r="P145" s="14" t="s">
        <v>26</v>
      </c>
      <c r="Q145" s="16">
        <v>0</v>
      </c>
      <c r="R145" s="18">
        <v>700032.18000000005</v>
      </c>
      <c r="S145" s="11">
        <f>VLOOKUP(C145,[1]גיליון1!$A:$C,3,0)</f>
        <v>7</v>
      </c>
      <c r="T145" s="11" t="str">
        <f>VLOOKUP(C145,[1]גיליון1!$A:$D,4,0)</f>
        <v/>
      </c>
      <c r="U145" s="11" t="s">
        <v>27</v>
      </c>
    </row>
    <row r="146" spans="1:21" ht="14.25">
      <c r="A146" s="8" t="s">
        <v>20</v>
      </c>
      <c r="B146" s="8" t="s">
        <v>51</v>
      </c>
      <c r="C146" s="8">
        <v>4501974677</v>
      </c>
      <c r="D146" s="9" t="str">
        <f>VLOOKUP(C146,[1]תקנות!$A:$B,2,0)</f>
        <v>41-30-01-10</v>
      </c>
      <c r="E146" s="10" t="str">
        <f>VLOOKUP(C146,[1]תקנות!$A:$C,3,0)</f>
        <v>הוצאות תפעול</v>
      </c>
      <c r="F146" s="11" t="s">
        <v>505</v>
      </c>
      <c r="G146" s="12">
        <v>44178</v>
      </c>
      <c r="H146" s="12">
        <v>44285</v>
      </c>
      <c r="I146" s="8" t="s">
        <v>506</v>
      </c>
      <c r="J146" s="13"/>
      <c r="K146" s="14" t="s">
        <v>507</v>
      </c>
      <c r="L146" s="14" t="s">
        <v>508</v>
      </c>
      <c r="M146" s="17">
        <v>1638</v>
      </c>
      <c r="N146" s="14" t="s">
        <v>26</v>
      </c>
      <c r="O146" s="18">
        <v>1638</v>
      </c>
      <c r="P146" s="14" t="s">
        <v>26</v>
      </c>
      <c r="Q146" s="16">
        <v>0</v>
      </c>
      <c r="R146" s="18">
        <v>1638</v>
      </c>
      <c r="S146" s="11">
        <f>VLOOKUP(C146,[1]גיליון1!$A:$C,3,0)</f>
        <v>23</v>
      </c>
      <c r="T146" s="11">
        <f>VLOOKUP(C146,[1]גיליון1!$A:$D,4,0)</f>
        <v>57</v>
      </c>
      <c r="U146" s="11" t="s">
        <v>27</v>
      </c>
    </row>
    <row r="147" spans="1:21" ht="14.25">
      <c r="A147" s="8" t="s">
        <v>20</v>
      </c>
      <c r="B147" s="8" t="s">
        <v>21</v>
      </c>
      <c r="C147" s="8">
        <v>4501974697</v>
      </c>
      <c r="D147" s="9" t="str">
        <f>VLOOKUP(C147,[1]תקנות!$A:$B,2,0)</f>
        <v>41-30-01-21</v>
      </c>
      <c r="E147" s="10" t="str">
        <f>VLOOKUP(C147,[1]תקנות!$A:$C,3,0)</f>
        <v>ייעוץ בקרה וליווי</v>
      </c>
      <c r="F147" s="11" t="s">
        <v>509</v>
      </c>
      <c r="G147" s="12">
        <v>44178</v>
      </c>
      <c r="H147" s="12">
        <v>44561</v>
      </c>
      <c r="I147" s="8" t="s">
        <v>510</v>
      </c>
      <c r="J147" s="13"/>
      <c r="K147" s="14" t="s">
        <v>511</v>
      </c>
      <c r="L147" s="14" t="s">
        <v>512</v>
      </c>
      <c r="M147" s="17">
        <v>103253</v>
      </c>
      <c r="N147" s="14" t="s">
        <v>26</v>
      </c>
      <c r="O147" s="18">
        <v>103253</v>
      </c>
      <c r="P147" s="14" t="s">
        <v>26</v>
      </c>
      <c r="Q147" s="16">
        <v>0</v>
      </c>
      <c r="R147" s="18">
        <v>103253</v>
      </c>
      <c r="S147" s="11">
        <f>VLOOKUP(C147,[1]גיליון1!$A:$C,3,0)</f>
        <v>84</v>
      </c>
      <c r="T147" s="11" t="str">
        <f>VLOOKUP(C147,[1]גיליון1!$A:$D,4,0)</f>
        <v/>
      </c>
      <c r="U147" s="11" t="s">
        <v>27</v>
      </c>
    </row>
    <row r="148" spans="1:21" ht="14.25">
      <c r="A148" s="8" t="s">
        <v>20</v>
      </c>
      <c r="B148" s="8" t="s">
        <v>21</v>
      </c>
      <c r="C148" s="8">
        <v>4501974950</v>
      </c>
      <c r="D148" s="9" t="str">
        <f>VLOOKUP(C148,[1]תקנות!$A:$B,2,0)</f>
        <v>73-30-01-05</v>
      </c>
      <c r="E148" s="10" t="str">
        <f>VLOOKUP(C148,[1]תקנות!$A:$C,3,0)</f>
        <v>פיתוח ותחזוקת מערכות</v>
      </c>
      <c r="F148" s="11" t="s">
        <v>513</v>
      </c>
      <c r="G148" s="12">
        <v>44178</v>
      </c>
      <c r="H148" s="12">
        <v>44705</v>
      </c>
      <c r="I148" s="8" t="s">
        <v>82</v>
      </c>
      <c r="J148" s="13"/>
      <c r="K148" s="14" t="s">
        <v>83</v>
      </c>
      <c r="L148" s="14" t="s">
        <v>84</v>
      </c>
      <c r="M148" s="17">
        <v>122404.09</v>
      </c>
      <c r="N148" s="14" t="s">
        <v>26</v>
      </c>
      <c r="O148" s="18">
        <v>122404.09</v>
      </c>
      <c r="P148" s="14" t="s">
        <v>26</v>
      </c>
      <c r="Q148" s="16">
        <v>0</v>
      </c>
      <c r="R148" s="18">
        <v>122404.09</v>
      </c>
      <c r="S148" s="11">
        <f>VLOOKUP(C148,[1]גיליון1!$A:$C,3,0)</f>
        <v>7</v>
      </c>
      <c r="T148" s="11" t="str">
        <f>VLOOKUP(C148,[1]גיליון1!$A:$D,4,0)</f>
        <v/>
      </c>
      <c r="U148" s="11" t="s">
        <v>27</v>
      </c>
    </row>
    <row r="149" spans="1:21" ht="14.25">
      <c r="A149" s="8" t="s">
        <v>20</v>
      </c>
      <c r="B149" s="8" t="s">
        <v>21</v>
      </c>
      <c r="C149" s="8">
        <v>4501974975</v>
      </c>
      <c r="D149" s="9" t="str">
        <f>VLOOKUP(C149,[1]תקנות!$A:$B,2,0)</f>
        <v>41-30-01-20</v>
      </c>
      <c r="E149" s="10" t="str">
        <f>VLOOKUP(C149,[1]תקנות!$A:$C,3,0)</f>
        <v>הדרכה ורווחה</v>
      </c>
      <c r="F149" s="11" t="s">
        <v>514</v>
      </c>
      <c r="G149" s="12">
        <v>44178</v>
      </c>
      <c r="H149" s="12">
        <v>44196</v>
      </c>
      <c r="I149" s="8" t="s">
        <v>515</v>
      </c>
      <c r="J149" s="13"/>
      <c r="K149" s="14" t="s">
        <v>516</v>
      </c>
      <c r="L149" s="14" t="s">
        <v>517</v>
      </c>
      <c r="M149" s="17">
        <v>1106</v>
      </c>
      <c r="N149" s="14" t="s">
        <v>26</v>
      </c>
      <c r="O149" s="18">
        <v>1106</v>
      </c>
      <c r="P149" s="14" t="s">
        <v>26</v>
      </c>
      <c r="Q149" s="16">
        <v>0</v>
      </c>
      <c r="R149" s="18">
        <v>1106</v>
      </c>
      <c r="S149" s="11">
        <f>VLOOKUP(C149,[1]גיליון1!$A:$C,3,0)</f>
        <v>23</v>
      </c>
      <c r="T149" s="11">
        <f>VLOOKUP(C149,[1]גיליון1!$A:$D,4,0)</f>
        <v>57</v>
      </c>
      <c r="U149" s="11" t="s">
        <v>27</v>
      </c>
    </row>
    <row r="150" spans="1:21" ht="14.25">
      <c r="A150" s="8" t="s">
        <v>20</v>
      </c>
      <c r="B150" s="8" t="s">
        <v>21</v>
      </c>
      <c r="C150" s="8">
        <v>4501975043</v>
      </c>
      <c r="D150" s="9" t="str">
        <f>VLOOKUP(C150,[1]תקנות!$A:$B,2,0)</f>
        <v>73-30-01-03</v>
      </c>
      <c r="E150" s="10" t="str">
        <f>VLOOKUP(C150,[1]תקנות!$A:$C,3,0)</f>
        <v>איכות מים- ניטור</v>
      </c>
      <c r="F150" s="11" t="s">
        <v>518</v>
      </c>
      <c r="G150" s="12">
        <v>44178</v>
      </c>
      <c r="H150" s="12">
        <v>45291</v>
      </c>
      <c r="I150" s="8" t="s">
        <v>396</v>
      </c>
      <c r="J150" s="13"/>
      <c r="K150" s="14" t="s">
        <v>397</v>
      </c>
      <c r="L150" s="14" t="s">
        <v>398</v>
      </c>
      <c r="M150" s="17">
        <v>263484</v>
      </c>
      <c r="N150" s="14" t="s">
        <v>26</v>
      </c>
      <c r="O150" s="18">
        <v>263484</v>
      </c>
      <c r="P150" s="14" t="s">
        <v>26</v>
      </c>
      <c r="Q150" s="16">
        <v>0</v>
      </c>
      <c r="R150" s="18">
        <v>263484</v>
      </c>
      <c r="S150" s="11">
        <f>VLOOKUP(C150,[1]גיליון1!$A:$C,3,0)</f>
        <v>8</v>
      </c>
      <c r="T150" s="11" t="str">
        <f>VLOOKUP(C150,[1]גיליון1!$A:$D,4,0)</f>
        <v/>
      </c>
      <c r="U150" s="11" t="s">
        <v>27</v>
      </c>
    </row>
    <row r="151" spans="1:21" ht="14.25">
      <c r="A151" s="8" t="s">
        <v>20</v>
      </c>
      <c r="B151" s="8" t="s">
        <v>21</v>
      </c>
      <c r="C151" s="8">
        <v>4501975045</v>
      </c>
      <c r="D151" s="9" t="str">
        <f>VLOOKUP(C151,[1]תקנות!$A:$B,2,0)</f>
        <v>73-30-01-05</v>
      </c>
      <c r="E151" s="10" t="str">
        <f>VLOOKUP(C151,[1]תקנות!$A:$C,3,0)</f>
        <v>פיתוח ותחזוקת מערכות</v>
      </c>
      <c r="F151" s="11" t="s">
        <v>519</v>
      </c>
      <c r="G151" s="12">
        <v>44178</v>
      </c>
      <c r="H151" s="12">
        <v>44705</v>
      </c>
      <c r="I151" s="8" t="s">
        <v>287</v>
      </c>
      <c r="J151" s="13"/>
      <c r="K151" s="14" t="s">
        <v>288</v>
      </c>
      <c r="L151" s="14" t="s">
        <v>289</v>
      </c>
      <c r="M151" s="17">
        <v>50364.139999999999</v>
      </c>
      <c r="N151" s="14" t="s">
        <v>26</v>
      </c>
      <c r="O151" s="18">
        <v>50364.139999999999</v>
      </c>
      <c r="P151" s="14" t="s">
        <v>26</v>
      </c>
      <c r="Q151" s="16">
        <v>0</v>
      </c>
      <c r="R151" s="18">
        <v>50364.139999999999</v>
      </c>
      <c r="S151" s="11">
        <f>VLOOKUP(C151,[1]גיליון1!$A:$C,3,0)</f>
        <v>7</v>
      </c>
      <c r="T151" s="11" t="str">
        <f>VLOOKUP(C151,[1]גיליון1!$A:$D,4,0)</f>
        <v/>
      </c>
      <c r="U151" s="11" t="s">
        <v>27</v>
      </c>
    </row>
    <row r="152" spans="1:21" ht="14.25">
      <c r="A152" s="8" t="s">
        <v>20</v>
      </c>
      <c r="B152" s="8" t="s">
        <v>21</v>
      </c>
      <c r="C152" s="8">
        <v>4501975098</v>
      </c>
      <c r="D152" s="9" t="str">
        <f>VLOOKUP(C152,[1]תקנות!$A:$B,2,0)</f>
        <v>41-30-01-10</v>
      </c>
      <c r="E152" s="10" t="str">
        <f>VLOOKUP(C152,[1]תקנות!$A:$C,3,0)</f>
        <v>הוצאות תפעול</v>
      </c>
      <c r="F152" s="11" t="s">
        <v>520</v>
      </c>
      <c r="G152" s="12">
        <v>44178</v>
      </c>
      <c r="H152" s="12">
        <v>44561</v>
      </c>
      <c r="I152" s="8" t="s">
        <v>521</v>
      </c>
      <c r="J152" s="13"/>
      <c r="K152" s="14" t="s">
        <v>522</v>
      </c>
      <c r="L152" s="14" t="s">
        <v>523</v>
      </c>
      <c r="M152" s="17">
        <v>78000.389999999999</v>
      </c>
      <c r="N152" s="14" t="s">
        <v>26</v>
      </c>
      <c r="O152" s="18">
        <v>78000.389999999999</v>
      </c>
      <c r="P152" s="14" t="s">
        <v>26</v>
      </c>
      <c r="Q152" s="16">
        <v>0</v>
      </c>
      <c r="R152" s="18">
        <v>78000.389999999999</v>
      </c>
      <c r="S152" s="11">
        <f>VLOOKUP(C152,[1]גיליון1!$A:$C,3,0)</f>
        <v>7</v>
      </c>
      <c r="T152" s="11" t="str">
        <f>VLOOKUP(C152,[1]גיליון1!$A:$D,4,0)</f>
        <v/>
      </c>
      <c r="U152" s="11" t="s">
        <v>27</v>
      </c>
    </row>
    <row r="153" spans="1:21" ht="14.25">
      <c r="A153" s="8" t="s">
        <v>20</v>
      </c>
      <c r="B153" s="8" t="s">
        <v>21</v>
      </c>
      <c r="C153" s="8">
        <v>4501975114</v>
      </c>
      <c r="D153" s="9" t="str">
        <f>VLOOKUP(C153,[1]תקנות!$A:$B,2,0)</f>
        <v>73-30-01-05</v>
      </c>
      <c r="E153" s="10" t="str">
        <f>VLOOKUP(C153,[1]תקנות!$A:$C,3,0)</f>
        <v>פיתוח ותחזוקת מערכות</v>
      </c>
      <c r="F153" s="11" t="s">
        <v>524</v>
      </c>
      <c r="G153" s="12">
        <v>44178</v>
      </c>
      <c r="H153" s="12">
        <v>45069</v>
      </c>
      <c r="I153" s="8" t="s">
        <v>363</v>
      </c>
      <c r="J153" s="13"/>
      <c r="K153" s="14" t="s">
        <v>364</v>
      </c>
      <c r="L153" s="14" t="s">
        <v>365</v>
      </c>
      <c r="M153" s="17">
        <v>192375.41</v>
      </c>
      <c r="N153" s="14" t="s">
        <v>26</v>
      </c>
      <c r="O153" s="18">
        <v>192375.41</v>
      </c>
      <c r="P153" s="14" t="s">
        <v>26</v>
      </c>
      <c r="Q153" s="16">
        <v>0</v>
      </c>
      <c r="R153" s="18">
        <v>192375.41</v>
      </c>
      <c r="S153" s="11">
        <f>VLOOKUP(C153,[1]גיליון1!$A:$C,3,0)</f>
        <v>7</v>
      </c>
      <c r="T153" s="11" t="str">
        <f>VLOOKUP(C153,[1]גיליון1!$A:$D,4,0)</f>
        <v/>
      </c>
      <c r="U153" s="11" t="s">
        <v>27</v>
      </c>
    </row>
    <row r="154" spans="1:21" ht="14.25">
      <c r="A154" s="8" t="s">
        <v>20</v>
      </c>
      <c r="B154" s="8" t="s">
        <v>21</v>
      </c>
      <c r="C154" s="8">
        <v>4501975141</v>
      </c>
      <c r="D154" s="9" t="str">
        <f>VLOOKUP(C154,[1]תקנות!$A:$B,2,0)</f>
        <v>41-30-01-35</v>
      </c>
      <c r="E154" s="10" t="str">
        <f>VLOOKUP(C154,[1]תקנות!$A:$C,3,0)</f>
        <v>מעבר רשות המים</v>
      </c>
      <c r="F154" s="11" t="s">
        <v>525</v>
      </c>
      <c r="G154" s="12">
        <v>44178</v>
      </c>
      <c r="H154" s="12">
        <v>44316</v>
      </c>
      <c r="I154" s="8" t="s">
        <v>74</v>
      </c>
      <c r="J154" s="13"/>
      <c r="K154" s="14" t="s">
        <v>75</v>
      </c>
      <c r="L154" s="14" t="s">
        <v>76</v>
      </c>
      <c r="M154" s="17">
        <v>91700.720000000001</v>
      </c>
      <c r="N154" s="14" t="s">
        <v>26</v>
      </c>
      <c r="O154" s="18">
        <v>91700.720000000001</v>
      </c>
      <c r="P154" s="14" t="s">
        <v>26</v>
      </c>
      <c r="Q154" s="16">
        <v>0</v>
      </c>
      <c r="R154" s="18">
        <v>91700.720000000001</v>
      </c>
      <c r="S154" s="11">
        <f>VLOOKUP(C154,[1]גיליון1!$A:$C,3,0)</f>
        <v>7</v>
      </c>
      <c r="T154" s="11" t="str">
        <f>VLOOKUP(C154,[1]גיליון1!$A:$D,4,0)</f>
        <v/>
      </c>
      <c r="U154" s="11" t="s">
        <v>27</v>
      </c>
    </row>
    <row r="155" spans="1:21" ht="14.25">
      <c r="A155" s="8" t="s">
        <v>20</v>
      </c>
      <c r="B155" s="8" t="s">
        <v>51</v>
      </c>
      <c r="C155" s="8">
        <v>4501975576</v>
      </c>
      <c r="D155" s="9" t="str">
        <f>VLOOKUP(C155,[1]תקנות!$A:$B,2,0)</f>
        <v>41-30-01-11</v>
      </c>
      <c r="E155" s="10" t="str">
        <f>VLOOKUP(C155,[1]תקנות!$A:$C,3,0)</f>
        <v>דמי שימוש ממשלתיים</v>
      </c>
      <c r="F155" s="11" t="s">
        <v>526</v>
      </c>
      <c r="G155" s="12">
        <v>44179</v>
      </c>
      <c r="H155" s="12">
        <v>44196</v>
      </c>
      <c r="I155" s="8" t="s">
        <v>527</v>
      </c>
      <c r="J155" s="13"/>
      <c r="K155" s="14" t="s">
        <v>528</v>
      </c>
      <c r="L155" s="14" t="s">
        <v>25</v>
      </c>
      <c r="M155" s="17">
        <v>5000</v>
      </c>
      <c r="N155" s="14" t="s">
        <v>26</v>
      </c>
      <c r="O155" s="18">
        <v>5000</v>
      </c>
      <c r="P155" s="14" t="s">
        <v>26</v>
      </c>
      <c r="Q155" s="18">
        <v>5000</v>
      </c>
      <c r="R155" s="16">
        <v>0</v>
      </c>
      <c r="S155" s="11">
        <f>VLOOKUP(C155,[1]גיליון1!$A:$C,3,0)</f>
        <v>85</v>
      </c>
      <c r="T155" s="11" t="str">
        <f>VLOOKUP(C155,[1]גיליון1!$A:$D,4,0)</f>
        <v/>
      </c>
      <c r="U155" s="11" t="s">
        <v>27</v>
      </c>
    </row>
    <row r="156" spans="1:21" ht="14.25">
      <c r="A156" s="8" t="s">
        <v>20</v>
      </c>
      <c r="B156" s="8" t="s">
        <v>21</v>
      </c>
      <c r="C156" s="8">
        <v>4501975625</v>
      </c>
      <c r="D156" s="9" t="str">
        <f>VLOOKUP(C156,[1]תקנות!$A:$B,2,0)</f>
        <v>73-30-01-25</v>
      </c>
      <c r="E156" s="10" t="str">
        <f>VLOOKUP(C156,[1]תקנות!$A:$C,3,0)</f>
        <v>ייעוץ ופעולות בנושא</v>
      </c>
      <c r="F156" s="11" t="s">
        <v>529</v>
      </c>
      <c r="G156" s="12">
        <v>44179</v>
      </c>
      <c r="H156" s="12">
        <v>45291</v>
      </c>
      <c r="I156" s="8" t="s">
        <v>530</v>
      </c>
      <c r="J156" s="13"/>
      <c r="K156" s="14" t="s">
        <v>531</v>
      </c>
      <c r="L156" s="14" t="s">
        <v>532</v>
      </c>
      <c r="M156" s="17">
        <v>249999.47</v>
      </c>
      <c r="N156" s="14" t="s">
        <v>26</v>
      </c>
      <c r="O156" s="18">
        <v>249999.47</v>
      </c>
      <c r="P156" s="14" t="s">
        <v>26</v>
      </c>
      <c r="Q156" s="16">
        <v>0</v>
      </c>
      <c r="R156" s="18">
        <v>249999.47</v>
      </c>
      <c r="S156" s="11">
        <f>VLOOKUP(C156,[1]גיליון1!$A:$C,3,0)</f>
        <v>23</v>
      </c>
      <c r="T156" s="11">
        <f>VLOOKUP(C156,[1]גיליון1!$A:$D,4,0)</f>
        <v>89</v>
      </c>
      <c r="U156" s="11" t="s">
        <v>27</v>
      </c>
    </row>
    <row r="157" spans="1:21" ht="14.25">
      <c r="A157" s="8" t="s">
        <v>20</v>
      </c>
      <c r="B157" s="8" t="s">
        <v>21</v>
      </c>
      <c r="C157" s="8">
        <v>4501975757</v>
      </c>
      <c r="D157" s="9" t="str">
        <f>VLOOKUP(C157,[1]תקנות!$A:$B,2,0)</f>
        <v>73-30-01-05</v>
      </c>
      <c r="E157" s="10" t="str">
        <f>VLOOKUP(C157,[1]תקנות!$A:$C,3,0)</f>
        <v>פיתוח ותחזוקת מערכות</v>
      </c>
      <c r="F157" s="11" t="s">
        <v>533</v>
      </c>
      <c r="G157" s="12">
        <v>44179</v>
      </c>
      <c r="H157" s="12">
        <v>44255</v>
      </c>
      <c r="I157" s="8" t="s">
        <v>121</v>
      </c>
      <c r="J157" s="13"/>
      <c r="K157" s="14" t="s">
        <v>122</v>
      </c>
      <c r="L157" s="14" t="s">
        <v>123</v>
      </c>
      <c r="M157" s="15">
        <v>257.39999999999998</v>
      </c>
      <c r="N157" s="14" t="s">
        <v>26</v>
      </c>
      <c r="O157" s="16">
        <v>257.39999999999998</v>
      </c>
      <c r="P157" s="14" t="s">
        <v>26</v>
      </c>
      <c r="Q157" s="16">
        <v>0</v>
      </c>
      <c r="R157" s="16">
        <v>257.39999999999998</v>
      </c>
      <c r="S157" s="11">
        <f>VLOOKUP(C157,[1]גיליון1!$A:$C,3,0)</f>
        <v>23</v>
      </c>
      <c r="T157" s="11">
        <f>VLOOKUP(C157,[1]גיליון1!$A:$D,4,0)</f>
        <v>57</v>
      </c>
      <c r="U157" s="11" t="s">
        <v>27</v>
      </c>
    </row>
    <row r="158" spans="1:21" ht="14.25">
      <c r="A158" s="8" t="s">
        <v>20</v>
      </c>
      <c r="B158" s="8" t="s">
        <v>21</v>
      </c>
      <c r="C158" s="8">
        <v>4501975948</v>
      </c>
      <c r="D158" s="9" t="str">
        <f>VLOOKUP(C158,[1]תקנות!$A:$B,2,0)</f>
        <v>41-30-01-20</v>
      </c>
      <c r="E158" s="10" t="str">
        <f>VLOOKUP(C158,[1]תקנות!$A:$C,3,0)</f>
        <v>הדרכה ורווחה</v>
      </c>
      <c r="F158" s="11" t="s">
        <v>534</v>
      </c>
      <c r="G158" s="12">
        <v>44179</v>
      </c>
      <c r="H158" s="12">
        <v>44561</v>
      </c>
      <c r="I158" s="8" t="s">
        <v>535</v>
      </c>
      <c r="J158" s="13"/>
      <c r="K158" s="14" t="s">
        <v>536</v>
      </c>
      <c r="L158" s="14" t="s">
        <v>537</v>
      </c>
      <c r="M158" s="15">
        <v>16100.25</v>
      </c>
      <c r="N158" s="14" t="s">
        <v>26</v>
      </c>
      <c r="O158" s="16">
        <v>16100.25</v>
      </c>
      <c r="P158" s="14" t="s">
        <v>26</v>
      </c>
      <c r="Q158" s="16">
        <v>0</v>
      </c>
      <c r="R158" s="16">
        <v>16100.25</v>
      </c>
      <c r="S158" s="11">
        <f>VLOOKUP(C158,[1]גיליון1!$A:$C,3,0)</f>
        <v>23</v>
      </c>
      <c r="T158" s="11">
        <f>VLOOKUP(C158,[1]גיליון1!$A:$D,4,0)</f>
        <v>57</v>
      </c>
      <c r="U158" s="11" t="s">
        <v>27</v>
      </c>
    </row>
    <row r="159" spans="1:21" ht="14.25">
      <c r="A159" s="8" t="s">
        <v>20</v>
      </c>
      <c r="B159" s="8" t="s">
        <v>51</v>
      </c>
      <c r="C159" s="8">
        <v>4501975953</v>
      </c>
      <c r="D159" s="9" t="str">
        <f>VLOOKUP(C159,[1]תקנות!$A:$B,2,0)</f>
        <v>41-30-01-10</v>
      </c>
      <c r="E159" s="10" t="str">
        <f>VLOOKUP(C159,[1]תקנות!$A:$C,3,0)</f>
        <v>הוצאות תפעול</v>
      </c>
      <c r="F159" s="11" t="s">
        <v>538</v>
      </c>
      <c r="G159" s="12">
        <v>44179</v>
      </c>
      <c r="H159" s="12">
        <v>44561</v>
      </c>
      <c r="I159" s="8" t="s">
        <v>539</v>
      </c>
      <c r="J159" s="13"/>
      <c r="K159" s="14" t="s">
        <v>540</v>
      </c>
      <c r="L159" s="14" t="s">
        <v>541</v>
      </c>
      <c r="M159" s="17">
        <v>40762.800000000003</v>
      </c>
      <c r="N159" s="14" t="s">
        <v>26</v>
      </c>
      <c r="O159" s="18">
        <v>40762.800000000003</v>
      </c>
      <c r="P159" s="14" t="s">
        <v>26</v>
      </c>
      <c r="Q159" s="16">
        <v>0</v>
      </c>
      <c r="R159" s="18">
        <v>40762.800000000003</v>
      </c>
      <c r="S159" s="11">
        <f>VLOOKUP(C159,[1]גיליון1!$A:$C,3,0)</f>
        <v>23</v>
      </c>
      <c r="T159" s="11">
        <f>VLOOKUP(C159,[1]גיליון1!$A:$D,4,0)</f>
        <v>57</v>
      </c>
      <c r="U159" s="11" t="s">
        <v>27</v>
      </c>
    </row>
    <row r="160" spans="1:21" ht="14.25">
      <c r="A160" s="8" t="s">
        <v>20</v>
      </c>
      <c r="B160" s="8" t="s">
        <v>21</v>
      </c>
      <c r="C160" s="8">
        <v>4501976586</v>
      </c>
      <c r="D160" s="9" t="str">
        <f>VLOOKUP(C160,[1]תקנות!$A:$B,2,0)</f>
        <v>73-30-01-19</v>
      </c>
      <c r="E160" s="10" t="str">
        <f>VLOOKUP(C160,[1]תקנות!$A:$C,3,0)</f>
        <v>תכנון בקרה וייעוץ</v>
      </c>
      <c r="F160" s="11" t="s">
        <v>542</v>
      </c>
      <c r="G160" s="12">
        <v>44180</v>
      </c>
      <c r="H160" s="12">
        <v>44561</v>
      </c>
      <c r="I160" s="8" t="s">
        <v>543</v>
      </c>
      <c r="J160" s="13"/>
      <c r="K160" s="14" t="s">
        <v>544</v>
      </c>
      <c r="L160" s="14" t="s">
        <v>545</v>
      </c>
      <c r="M160" s="17">
        <v>340000</v>
      </c>
      <c r="N160" s="14" t="s">
        <v>26</v>
      </c>
      <c r="O160" s="18">
        <v>340000</v>
      </c>
      <c r="P160" s="14" t="s">
        <v>26</v>
      </c>
      <c r="Q160" s="16">
        <v>0</v>
      </c>
      <c r="R160" s="18">
        <v>340000</v>
      </c>
      <c r="S160" s="11">
        <f>VLOOKUP(C160,[1]גיליון1!$A:$C,3,0)</f>
        <v>8</v>
      </c>
      <c r="T160" s="11" t="str">
        <f>VLOOKUP(C160,[1]גיליון1!$A:$D,4,0)</f>
        <v/>
      </c>
      <c r="U160" s="11" t="s">
        <v>27</v>
      </c>
    </row>
    <row r="161" spans="1:21" ht="14.25">
      <c r="A161" s="8" t="s">
        <v>20</v>
      </c>
      <c r="B161" s="8" t="s">
        <v>21</v>
      </c>
      <c r="C161" s="8">
        <v>4501976934</v>
      </c>
      <c r="D161" s="9" t="str">
        <f>VLOOKUP(C161,[1]תקנות!$A:$B,2,0)</f>
        <v>73-30-01-05</v>
      </c>
      <c r="E161" s="10" t="str">
        <f>VLOOKUP(C161,[1]תקנות!$A:$C,3,0)</f>
        <v>פיתוח ותחזוקת מערכות</v>
      </c>
      <c r="F161" s="11" t="s">
        <v>546</v>
      </c>
      <c r="G161" s="12">
        <v>44181</v>
      </c>
      <c r="H161" s="12">
        <v>44705</v>
      </c>
      <c r="I161" s="8" t="s">
        <v>82</v>
      </c>
      <c r="J161" s="13"/>
      <c r="K161" s="14" t="s">
        <v>83</v>
      </c>
      <c r="L161" s="14" t="s">
        <v>84</v>
      </c>
      <c r="M161" s="17">
        <v>44856.110000000001</v>
      </c>
      <c r="N161" s="14" t="s">
        <v>26</v>
      </c>
      <c r="O161" s="18">
        <v>44856.110000000001</v>
      </c>
      <c r="P161" s="14" t="s">
        <v>26</v>
      </c>
      <c r="Q161" s="16">
        <v>0</v>
      </c>
      <c r="R161" s="18">
        <v>44856.110000000001</v>
      </c>
      <c r="S161" s="11">
        <f>VLOOKUP(C161,[1]גיליון1!$A:$C,3,0)</f>
        <v>7</v>
      </c>
      <c r="T161" s="11" t="str">
        <f>VLOOKUP(C161,[1]גיליון1!$A:$D,4,0)</f>
        <v/>
      </c>
      <c r="U161" s="11" t="s">
        <v>27</v>
      </c>
    </row>
    <row r="162" spans="1:21" ht="14.25">
      <c r="A162" s="8" t="s">
        <v>20</v>
      </c>
      <c r="B162" s="8" t="s">
        <v>21</v>
      </c>
      <c r="C162" s="8">
        <v>4501977010</v>
      </c>
      <c r="D162" s="9" t="str">
        <f>VLOOKUP(C162,[1]תקנות!$A:$B,2,0)</f>
        <v>41-30-01-10</v>
      </c>
      <c r="E162" s="10" t="str">
        <f>VLOOKUP(C162,[1]תקנות!$A:$C,3,0)</f>
        <v>הוצאות תפעול</v>
      </c>
      <c r="F162" s="11" t="s">
        <v>547</v>
      </c>
      <c r="G162" s="12">
        <v>44181</v>
      </c>
      <c r="H162" s="12">
        <v>44561</v>
      </c>
      <c r="I162" s="8" t="s">
        <v>359</v>
      </c>
      <c r="J162" s="13"/>
      <c r="K162" s="14" t="s">
        <v>360</v>
      </c>
      <c r="L162" s="14" t="s">
        <v>361</v>
      </c>
      <c r="M162" s="17">
        <v>88922.339999999997</v>
      </c>
      <c r="N162" s="14" t="s">
        <v>26</v>
      </c>
      <c r="O162" s="18">
        <v>88922.339999999997</v>
      </c>
      <c r="P162" s="14" t="s">
        <v>26</v>
      </c>
      <c r="Q162" s="16">
        <v>0</v>
      </c>
      <c r="R162" s="18">
        <v>88922.339999999997</v>
      </c>
      <c r="S162" s="11">
        <f>VLOOKUP(C162,[1]גיליון1!$A:$C,3,0)</f>
        <v>7</v>
      </c>
      <c r="T162" s="11" t="str">
        <f>VLOOKUP(C162,[1]גיליון1!$A:$D,4,0)</f>
        <v/>
      </c>
      <c r="U162" s="11" t="s">
        <v>27</v>
      </c>
    </row>
    <row r="163" spans="1:21" ht="14.25">
      <c r="A163" s="8" t="s">
        <v>20</v>
      </c>
      <c r="B163" s="8" t="s">
        <v>21</v>
      </c>
      <c r="C163" s="8">
        <v>4501977434</v>
      </c>
      <c r="D163" s="9" t="str">
        <f>VLOOKUP(C163,[1]תקנות!$A:$B,2,0)</f>
        <v>73-30-01-23</v>
      </c>
      <c r="E163" s="10" t="str">
        <f>VLOOKUP(C163,[1]תקנות!$A:$C,3,0)</f>
        <v>הנחה בתעריפי מים</v>
      </c>
      <c r="F163" s="11" t="s">
        <v>548</v>
      </c>
      <c r="G163" s="12">
        <v>44181</v>
      </c>
      <c r="H163" s="12">
        <v>44561</v>
      </c>
      <c r="I163" s="8" t="s">
        <v>549</v>
      </c>
      <c r="J163" s="13"/>
      <c r="K163" s="14" t="s">
        <v>550</v>
      </c>
      <c r="L163" s="14" t="s">
        <v>551</v>
      </c>
      <c r="M163" s="17">
        <v>926640</v>
      </c>
      <c r="N163" s="14" t="s">
        <v>26</v>
      </c>
      <c r="O163" s="18">
        <v>926640</v>
      </c>
      <c r="P163" s="14" t="s">
        <v>26</v>
      </c>
      <c r="Q163" s="16">
        <v>0</v>
      </c>
      <c r="R163" s="18">
        <v>926640</v>
      </c>
      <c r="S163" s="11">
        <f>VLOOKUP(C163,[1]גיליון1!$A:$C,3,0)</f>
        <v>84</v>
      </c>
      <c r="T163" s="11" t="str">
        <f>VLOOKUP(C163,[1]גיליון1!$A:$D,4,0)</f>
        <v/>
      </c>
      <c r="U163" s="11" t="s">
        <v>27</v>
      </c>
    </row>
    <row r="164" spans="1:21" ht="14.25">
      <c r="A164" s="8" t="s">
        <v>20</v>
      </c>
      <c r="B164" s="8" t="s">
        <v>21</v>
      </c>
      <c r="C164" s="8">
        <v>4501977471</v>
      </c>
      <c r="D164" s="9" t="str">
        <f>VLOOKUP(C164,[1]תקנות!$A:$B,2,0)</f>
        <v>73-30-01-03</v>
      </c>
      <c r="E164" s="10" t="str">
        <f>VLOOKUP(C164,[1]תקנות!$A:$C,3,0)</f>
        <v>איכות מים- ניטור</v>
      </c>
      <c r="F164" s="11" t="s">
        <v>552</v>
      </c>
      <c r="G164" s="12">
        <v>44181</v>
      </c>
      <c r="H164" s="12">
        <v>44561</v>
      </c>
      <c r="I164" s="8" t="s">
        <v>553</v>
      </c>
      <c r="J164" s="13"/>
      <c r="K164" s="14" t="s">
        <v>554</v>
      </c>
      <c r="L164" s="14" t="s">
        <v>555</v>
      </c>
      <c r="M164" s="17">
        <v>30174.299999999999</v>
      </c>
      <c r="N164" s="14" t="s">
        <v>26</v>
      </c>
      <c r="O164" s="18">
        <v>30174.299999999999</v>
      </c>
      <c r="P164" s="14" t="s">
        <v>26</v>
      </c>
      <c r="Q164" s="16">
        <v>0</v>
      </c>
      <c r="R164" s="18">
        <v>30174.299999999999</v>
      </c>
      <c r="S164" s="11">
        <f>VLOOKUP(C164,[1]גיליון1!$A:$C,3,0)</f>
        <v>23</v>
      </c>
      <c r="T164" s="11">
        <f>VLOOKUP(C164,[1]גיליון1!$A:$D,4,0)</f>
        <v>57</v>
      </c>
      <c r="U164" s="11" t="s">
        <v>27</v>
      </c>
    </row>
    <row r="165" spans="1:21" ht="14.25">
      <c r="A165" s="8" t="s">
        <v>20</v>
      </c>
      <c r="B165" s="8" t="s">
        <v>21</v>
      </c>
      <c r="C165" s="8">
        <v>4501977720</v>
      </c>
      <c r="D165" s="9" t="str">
        <f>VLOOKUP(C165,[1]תקנות!$A:$B,2,0)</f>
        <v>41-30-01-20</v>
      </c>
      <c r="E165" s="10" t="str">
        <f>VLOOKUP(C165,[1]תקנות!$A:$C,3,0)</f>
        <v>הדרכה ורווחה</v>
      </c>
      <c r="F165" s="11" t="s">
        <v>556</v>
      </c>
      <c r="G165" s="12">
        <v>44182</v>
      </c>
      <c r="H165" s="12">
        <v>44561</v>
      </c>
      <c r="I165" s="8" t="s">
        <v>557</v>
      </c>
      <c r="J165" s="13"/>
      <c r="K165" s="14" t="s">
        <v>558</v>
      </c>
      <c r="L165" s="14" t="s">
        <v>559</v>
      </c>
      <c r="M165" s="17">
        <v>10132.200000000001</v>
      </c>
      <c r="N165" s="14" t="s">
        <v>26</v>
      </c>
      <c r="O165" s="18">
        <v>10132.200000000001</v>
      </c>
      <c r="P165" s="14" t="s">
        <v>26</v>
      </c>
      <c r="Q165" s="16">
        <v>0</v>
      </c>
      <c r="R165" s="18">
        <v>10132.200000000001</v>
      </c>
      <c r="S165" s="11">
        <f>VLOOKUP(C165,[1]גיליון1!$A:$C,3,0)</f>
        <v>23</v>
      </c>
      <c r="T165" s="11">
        <f>VLOOKUP(C165,[1]גיליון1!$A:$D,4,0)</f>
        <v>57</v>
      </c>
      <c r="U165" s="11" t="s">
        <v>27</v>
      </c>
    </row>
    <row r="166" spans="1:21" ht="14.25">
      <c r="A166" s="8" t="s">
        <v>20</v>
      </c>
      <c r="B166" s="8" t="s">
        <v>21</v>
      </c>
      <c r="C166" s="8">
        <v>4501977727</v>
      </c>
      <c r="D166" s="9" t="str">
        <f>VLOOKUP(C166,[1]תקנות!$A:$B,2,0)</f>
        <v>73-30-01-03</v>
      </c>
      <c r="E166" s="10" t="str">
        <f>VLOOKUP(C166,[1]תקנות!$A:$C,3,0)</f>
        <v>איכות מים- ניטור</v>
      </c>
      <c r="F166" s="11" t="s">
        <v>560</v>
      </c>
      <c r="G166" s="12">
        <v>44182</v>
      </c>
      <c r="H166" s="12">
        <v>44561</v>
      </c>
      <c r="I166" s="8" t="s">
        <v>453</v>
      </c>
      <c r="J166" s="13"/>
      <c r="K166" s="14" t="s">
        <v>454</v>
      </c>
      <c r="L166" s="14" t="s">
        <v>455</v>
      </c>
      <c r="M166" s="17">
        <v>306124.65000000002</v>
      </c>
      <c r="N166" s="14" t="s">
        <v>26</v>
      </c>
      <c r="O166" s="18">
        <v>306124.65000000002</v>
      </c>
      <c r="P166" s="14" t="s">
        <v>26</v>
      </c>
      <c r="Q166" s="16">
        <v>0</v>
      </c>
      <c r="R166" s="18">
        <v>306124.65000000002</v>
      </c>
      <c r="S166" s="11">
        <f>VLOOKUP(C166,[1]גיליון1!$A:$C,3,0)</f>
        <v>8</v>
      </c>
      <c r="T166" s="11" t="str">
        <f>VLOOKUP(C166,[1]גיליון1!$A:$D,4,0)</f>
        <v/>
      </c>
      <c r="U166" s="11" t="s">
        <v>27</v>
      </c>
    </row>
    <row r="167" spans="1:21" ht="14.25">
      <c r="A167" s="8" t="s">
        <v>20</v>
      </c>
      <c r="B167" s="8" t="s">
        <v>21</v>
      </c>
      <c r="C167" s="8">
        <v>4501977730</v>
      </c>
      <c r="D167" s="9" t="str">
        <f>VLOOKUP(C167,[1]תקנות!$A:$B,2,0)</f>
        <v>41-30-01-20</v>
      </c>
      <c r="E167" s="10" t="str">
        <f>VLOOKUP(C167,[1]תקנות!$A:$C,3,0)</f>
        <v>הדרכה ורווחה</v>
      </c>
      <c r="F167" s="11" t="s">
        <v>561</v>
      </c>
      <c r="G167" s="12">
        <v>44182</v>
      </c>
      <c r="H167" s="12">
        <v>44561</v>
      </c>
      <c r="I167" s="8" t="s">
        <v>562</v>
      </c>
      <c r="J167" s="13"/>
      <c r="K167" s="14" t="s">
        <v>563</v>
      </c>
      <c r="L167" s="14" t="s">
        <v>564</v>
      </c>
      <c r="M167" s="17">
        <v>9599.8500000000004</v>
      </c>
      <c r="N167" s="14" t="s">
        <v>26</v>
      </c>
      <c r="O167" s="18">
        <v>9599.8500000000004</v>
      </c>
      <c r="P167" s="14" t="s">
        <v>26</v>
      </c>
      <c r="Q167" s="16">
        <v>0</v>
      </c>
      <c r="R167" s="18">
        <v>9599.8500000000004</v>
      </c>
      <c r="S167" s="11">
        <f>VLOOKUP(C167,[1]גיליון1!$A:$C,3,0)</f>
        <v>23</v>
      </c>
      <c r="T167" s="11">
        <f>VLOOKUP(C167,[1]גיליון1!$A:$D,4,0)</f>
        <v>57</v>
      </c>
      <c r="U167" s="11" t="s">
        <v>27</v>
      </c>
    </row>
    <row r="168" spans="1:21" ht="14.25">
      <c r="A168" s="8" t="s">
        <v>20</v>
      </c>
      <c r="B168" s="8" t="s">
        <v>21</v>
      </c>
      <c r="C168" s="8">
        <v>4501977739</v>
      </c>
      <c r="D168" s="9" t="str">
        <f>VLOOKUP(C168,[1]תקנות!$A:$B,2,0)</f>
        <v>73-30-01-03</v>
      </c>
      <c r="E168" s="10" t="str">
        <f>VLOOKUP(C168,[1]תקנות!$A:$C,3,0)</f>
        <v>איכות מים- ניטור</v>
      </c>
      <c r="F168" s="11" t="s">
        <v>565</v>
      </c>
      <c r="G168" s="12">
        <v>44182</v>
      </c>
      <c r="H168" s="12">
        <v>44561</v>
      </c>
      <c r="I168" s="8" t="s">
        <v>57</v>
      </c>
      <c r="J168" s="13"/>
      <c r="K168" s="14" t="s">
        <v>58</v>
      </c>
      <c r="L168" s="14" t="s">
        <v>59</v>
      </c>
      <c r="M168" s="17">
        <v>93135.509999999995</v>
      </c>
      <c r="N168" s="14" t="s">
        <v>26</v>
      </c>
      <c r="O168" s="18">
        <v>93135.509999999995</v>
      </c>
      <c r="P168" s="14" t="s">
        <v>26</v>
      </c>
      <c r="Q168" s="16">
        <v>0</v>
      </c>
      <c r="R168" s="18">
        <v>93135.509999999995</v>
      </c>
      <c r="S168" s="11">
        <f>VLOOKUP(C168,[1]גיליון1!$A:$C,3,0)</f>
        <v>8</v>
      </c>
      <c r="T168" s="11" t="str">
        <f>VLOOKUP(C168,[1]גיליון1!$A:$D,4,0)</f>
        <v/>
      </c>
      <c r="U168" s="11" t="s">
        <v>27</v>
      </c>
    </row>
    <row r="169" spans="1:21" ht="14.25">
      <c r="A169" s="8" t="s">
        <v>20</v>
      </c>
      <c r="B169" s="8" t="s">
        <v>21</v>
      </c>
      <c r="C169" s="8">
        <v>4501977775</v>
      </c>
      <c r="D169" s="9" t="str">
        <f>VLOOKUP(C169,[1]תקנות!$A:$B,2,0)</f>
        <v>73-30-01-03</v>
      </c>
      <c r="E169" s="10" t="str">
        <f>VLOOKUP(C169,[1]תקנות!$A:$C,3,0)</f>
        <v>איכות מים- ניטור</v>
      </c>
      <c r="F169" s="11" t="s">
        <v>565</v>
      </c>
      <c r="G169" s="12">
        <v>44182</v>
      </c>
      <c r="H169" s="12">
        <v>44561</v>
      </c>
      <c r="I169" s="8" t="s">
        <v>566</v>
      </c>
      <c r="J169" s="13"/>
      <c r="K169" s="14" t="s">
        <v>567</v>
      </c>
      <c r="L169" s="14" t="s">
        <v>568</v>
      </c>
      <c r="M169" s="17">
        <v>92993.940000000002</v>
      </c>
      <c r="N169" s="14" t="s">
        <v>26</v>
      </c>
      <c r="O169" s="18">
        <v>92993.940000000002</v>
      </c>
      <c r="P169" s="14" t="s">
        <v>26</v>
      </c>
      <c r="Q169" s="16">
        <v>0</v>
      </c>
      <c r="R169" s="18">
        <v>92993.940000000002</v>
      </c>
      <c r="S169" s="11">
        <f>VLOOKUP(C169,[1]גיליון1!$A:$C,3,0)</f>
        <v>8</v>
      </c>
      <c r="T169" s="11" t="str">
        <f>VLOOKUP(C169,[1]גיליון1!$A:$D,4,0)</f>
        <v/>
      </c>
      <c r="U169" s="11" t="s">
        <v>27</v>
      </c>
    </row>
    <row r="170" spans="1:21" ht="14.25">
      <c r="A170" s="23" t="s">
        <v>20</v>
      </c>
      <c r="B170" s="23" t="s">
        <v>21</v>
      </c>
      <c r="C170" s="23">
        <v>4501977801</v>
      </c>
      <c r="D170" s="9" t="str">
        <f>VLOOKUP(C170,[1]תקנות!$A:$B,2,0)</f>
        <v>73-30-01-05</v>
      </c>
      <c r="E170" s="10" t="str">
        <f>VLOOKUP(C170,[1]תקנות!$A:$C,3,0)</f>
        <v>פיתוח ותחזוקת מערכות</v>
      </c>
      <c r="F170" s="24" t="s">
        <v>569</v>
      </c>
      <c r="G170" s="12">
        <v>44182</v>
      </c>
      <c r="H170" s="12">
        <v>44804</v>
      </c>
      <c r="I170" s="23" t="s">
        <v>570</v>
      </c>
      <c r="J170" s="25"/>
      <c r="K170" s="26" t="s">
        <v>571</v>
      </c>
      <c r="L170" s="26" t="s">
        <v>572</v>
      </c>
      <c r="M170" s="27">
        <v>24203.400000000001</v>
      </c>
      <c r="N170" s="26" t="s">
        <v>26</v>
      </c>
      <c r="O170" s="26">
        <v>24203.400000000001</v>
      </c>
      <c r="P170" s="26" t="s">
        <v>26</v>
      </c>
      <c r="Q170" s="26">
        <v>0</v>
      </c>
      <c r="R170" s="26">
        <v>24203.400000000001</v>
      </c>
      <c r="S170" s="11">
        <f>VLOOKUP(C170,[1]גיליון1!$A:$C,3,0)</f>
        <v>7</v>
      </c>
      <c r="T170" s="11" t="str">
        <f>VLOOKUP(C170,[1]גיליון1!$A:$D,4,0)</f>
        <v/>
      </c>
      <c r="U170" s="11" t="s">
        <v>27</v>
      </c>
    </row>
    <row r="171" spans="1:21" ht="14.25">
      <c r="A171" s="8" t="s">
        <v>20</v>
      </c>
      <c r="B171" s="8" t="s">
        <v>21</v>
      </c>
      <c r="C171" s="8">
        <v>4501977816</v>
      </c>
      <c r="D171" s="9" t="str">
        <f>VLOOKUP(C171,[1]תקנות!$A:$B,2,0)</f>
        <v>41-30-01-20</v>
      </c>
      <c r="E171" s="10" t="str">
        <f>VLOOKUP(C171,[1]תקנות!$A:$C,3,0)</f>
        <v>הדרכה ורווחה</v>
      </c>
      <c r="F171" s="11" t="s">
        <v>573</v>
      </c>
      <c r="G171" s="12">
        <v>44182</v>
      </c>
      <c r="H171" s="12">
        <v>44196</v>
      </c>
      <c r="I171" s="8" t="s">
        <v>574</v>
      </c>
      <c r="J171" s="13"/>
      <c r="K171" s="14" t="s">
        <v>575</v>
      </c>
      <c r="L171" s="14" t="s">
        <v>25</v>
      </c>
      <c r="M171" s="15">
        <v>538.20000000000005</v>
      </c>
      <c r="N171" s="14" t="s">
        <v>26</v>
      </c>
      <c r="O171" s="16">
        <v>538.20000000000005</v>
      </c>
      <c r="P171" s="14" t="s">
        <v>26</v>
      </c>
      <c r="Q171" s="16">
        <v>0</v>
      </c>
      <c r="R171" s="16">
        <v>538.20000000000005</v>
      </c>
      <c r="S171" s="11">
        <f>VLOOKUP(C171,[1]גיליון1!$A:$C,3,0)</f>
        <v>76</v>
      </c>
      <c r="T171" s="11" t="str">
        <f>VLOOKUP(C171,[1]גיליון1!$A:$D,4,0)</f>
        <v/>
      </c>
      <c r="U171" s="11" t="s">
        <v>27</v>
      </c>
    </row>
    <row r="172" spans="1:21" ht="14.25">
      <c r="A172" s="8" t="s">
        <v>20</v>
      </c>
      <c r="B172" s="8" t="s">
        <v>21</v>
      </c>
      <c r="C172" s="8">
        <v>4501977827</v>
      </c>
      <c r="D172" s="9" t="str">
        <f>VLOOKUP(C172,[1]תקנות!$A:$B,2,0)</f>
        <v>41-30-01-20</v>
      </c>
      <c r="E172" s="10" t="str">
        <f>VLOOKUP(C172,[1]תקנות!$A:$C,3,0)</f>
        <v>הדרכה ורווחה</v>
      </c>
      <c r="F172" s="11" t="s">
        <v>576</v>
      </c>
      <c r="G172" s="12">
        <v>44182</v>
      </c>
      <c r="H172" s="12">
        <v>44196</v>
      </c>
      <c r="I172" s="8" t="s">
        <v>577</v>
      </c>
      <c r="J172" s="13"/>
      <c r="K172" s="14" t="s">
        <v>578</v>
      </c>
      <c r="L172" s="14" t="s">
        <v>579</v>
      </c>
      <c r="M172" s="15">
        <v>538.20000000000005</v>
      </c>
      <c r="N172" s="14" t="s">
        <v>26</v>
      </c>
      <c r="O172" s="16">
        <v>538.20000000000005</v>
      </c>
      <c r="P172" s="14" t="s">
        <v>26</v>
      </c>
      <c r="Q172" s="16">
        <v>0</v>
      </c>
      <c r="R172" s="16">
        <v>538.20000000000005</v>
      </c>
      <c r="S172" s="11">
        <f>VLOOKUP(C172,[1]גיליון1!$A:$C,3,0)</f>
        <v>76</v>
      </c>
      <c r="T172" s="11" t="str">
        <f>VLOOKUP(C172,[1]גיליון1!$A:$D,4,0)</f>
        <v/>
      </c>
      <c r="U172" s="11" t="s">
        <v>27</v>
      </c>
    </row>
    <row r="173" spans="1:21" ht="14.25">
      <c r="A173" s="8" t="s">
        <v>20</v>
      </c>
      <c r="B173" s="8" t="s">
        <v>21</v>
      </c>
      <c r="C173" s="8">
        <v>4501977984</v>
      </c>
      <c r="D173" s="9" t="str">
        <f>VLOOKUP(C173,[1]תקנות!$A:$B,2,0)</f>
        <v>41-30-01-20</v>
      </c>
      <c r="E173" s="10" t="str">
        <f>VLOOKUP(C173,[1]תקנות!$A:$C,3,0)</f>
        <v>הדרכה ורווחה</v>
      </c>
      <c r="F173" s="11" t="s">
        <v>580</v>
      </c>
      <c r="G173" s="12">
        <v>44182</v>
      </c>
      <c r="H173" s="12">
        <v>44561</v>
      </c>
      <c r="I173" s="8" t="s">
        <v>581</v>
      </c>
      <c r="J173" s="13"/>
      <c r="K173" s="14" t="s">
        <v>582</v>
      </c>
      <c r="L173" s="14" t="s">
        <v>583</v>
      </c>
      <c r="M173" s="17">
        <v>112672.39</v>
      </c>
      <c r="N173" s="14" t="s">
        <v>26</v>
      </c>
      <c r="O173" s="18">
        <v>112672.39</v>
      </c>
      <c r="P173" s="14" t="s">
        <v>26</v>
      </c>
      <c r="Q173" s="16">
        <v>0</v>
      </c>
      <c r="R173" s="18">
        <v>112672.39</v>
      </c>
      <c r="S173" s="11">
        <f>VLOOKUP(C173,[1]גיליון1!$A:$C,3,0)</f>
        <v>8</v>
      </c>
      <c r="T173" s="11" t="str">
        <f>VLOOKUP(C173,[1]גיליון1!$A:$D,4,0)</f>
        <v/>
      </c>
      <c r="U173" s="11" t="s">
        <v>27</v>
      </c>
    </row>
    <row r="174" spans="1:21" ht="14.25">
      <c r="A174" s="8" t="s">
        <v>20</v>
      </c>
      <c r="B174" s="8" t="s">
        <v>21</v>
      </c>
      <c r="C174" s="8">
        <v>4501978005</v>
      </c>
      <c r="D174" s="9" t="str">
        <f>VLOOKUP(C174,[1]תקנות!$A:$B,2,0)</f>
        <v>73-30-01-05</v>
      </c>
      <c r="E174" s="10" t="str">
        <f>VLOOKUP(C174,[1]תקנות!$A:$C,3,0)</f>
        <v>פיתוח ותחזוקת מערכות</v>
      </c>
      <c r="F174" s="11" t="s">
        <v>584</v>
      </c>
      <c r="G174" s="12">
        <v>44182</v>
      </c>
      <c r="H174" s="12">
        <v>44561</v>
      </c>
      <c r="I174" s="8" t="s">
        <v>74</v>
      </c>
      <c r="J174" s="13"/>
      <c r="K174" s="14" t="s">
        <v>75</v>
      </c>
      <c r="L174" s="14" t="s">
        <v>76</v>
      </c>
      <c r="M174" s="17">
        <v>167310</v>
      </c>
      <c r="N174" s="14" t="s">
        <v>26</v>
      </c>
      <c r="O174" s="18">
        <v>167310</v>
      </c>
      <c r="P174" s="14" t="s">
        <v>26</v>
      </c>
      <c r="Q174" s="16">
        <v>0</v>
      </c>
      <c r="R174" s="18">
        <v>167310</v>
      </c>
      <c r="S174" s="11">
        <f>VLOOKUP(C174,[1]גיליון1!$A:$C,3,0)</f>
        <v>8</v>
      </c>
      <c r="T174" s="11" t="str">
        <f>VLOOKUP(C174,[1]גיליון1!$A:$D,4,0)</f>
        <v/>
      </c>
      <c r="U174" s="11" t="s">
        <v>27</v>
      </c>
    </row>
    <row r="175" spans="1:21" ht="14.25">
      <c r="A175" s="8" t="s">
        <v>20</v>
      </c>
      <c r="B175" s="8" t="s">
        <v>21</v>
      </c>
      <c r="C175" s="8">
        <v>4501978298</v>
      </c>
      <c r="D175" s="9" t="str">
        <f>VLOOKUP(C175,[1]תקנות!$A:$B,2,0)</f>
        <v>73-30-01-03</v>
      </c>
      <c r="E175" s="10" t="str">
        <f>VLOOKUP(C175,[1]תקנות!$A:$C,3,0)</f>
        <v>איכות מים- ניטור</v>
      </c>
      <c r="F175" s="11" t="s">
        <v>585</v>
      </c>
      <c r="G175" s="12">
        <v>44185</v>
      </c>
      <c r="H175" s="12">
        <v>44377</v>
      </c>
      <c r="I175" s="8" t="s">
        <v>586</v>
      </c>
      <c r="J175" s="13"/>
      <c r="K175" s="14" t="s">
        <v>587</v>
      </c>
      <c r="L175" s="14" t="s">
        <v>588</v>
      </c>
      <c r="M175" s="17">
        <v>497820</v>
      </c>
      <c r="N175" s="14" t="s">
        <v>26</v>
      </c>
      <c r="O175" s="18">
        <v>497820</v>
      </c>
      <c r="P175" s="14" t="s">
        <v>26</v>
      </c>
      <c r="Q175" s="16">
        <v>0</v>
      </c>
      <c r="R175" s="18">
        <v>497820</v>
      </c>
      <c r="S175" s="11">
        <f>VLOOKUP(C175,[1]גיליון1!$A:$C,3,0)</f>
        <v>84</v>
      </c>
      <c r="T175" s="11" t="str">
        <f>VLOOKUP(C175,[1]גיליון1!$A:$D,4,0)</f>
        <v/>
      </c>
      <c r="U175" s="11" t="s">
        <v>27</v>
      </c>
    </row>
    <row r="176" spans="1:21" ht="14.25">
      <c r="A176" s="8" t="s">
        <v>20</v>
      </c>
      <c r="B176" s="8" t="s">
        <v>21</v>
      </c>
      <c r="C176" s="8">
        <v>4501978345</v>
      </c>
      <c r="D176" s="9" t="str">
        <f>VLOOKUP(C176,[1]תקנות!$A:$B,2,0)</f>
        <v>73-30-01-25</v>
      </c>
      <c r="E176" s="10" t="str">
        <f>VLOOKUP(C176,[1]תקנות!$A:$C,3,0)</f>
        <v>ייעוץ ופעולות בנושא</v>
      </c>
      <c r="F176" s="11" t="s">
        <v>589</v>
      </c>
      <c r="G176" s="12">
        <v>44185</v>
      </c>
      <c r="H176" s="12">
        <v>44530</v>
      </c>
      <c r="I176" s="8" t="s">
        <v>266</v>
      </c>
      <c r="J176" s="13"/>
      <c r="K176" s="14" t="s">
        <v>267</v>
      </c>
      <c r="L176" s="14" t="s">
        <v>268</v>
      </c>
      <c r="M176" s="17">
        <v>57690.239999999998</v>
      </c>
      <c r="N176" s="14" t="s">
        <v>26</v>
      </c>
      <c r="O176" s="18">
        <v>57690.239999999998</v>
      </c>
      <c r="P176" s="14" t="s">
        <v>26</v>
      </c>
      <c r="Q176" s="16">
        <v>0</v>
      </c>
      <c r="R176" s="18">
        <v>57690.239999999998</v>
      </c>
      <c r="S176" s="11">
        <f>VLOOKUP(C176,[1]גיליון1!$A:$C,3,0)</f>
        <v>23</v>
      </c>
      <c r="T176" s="11">
        <f>VLOOKUP(C176,[1]גיליון1!$A:$D,4,0)</f>
        <v>1</v>
      </c>
      <c r="U176" s="11" t="s">
        <v>27</v>
      </c>
    </row>
    <row r="177" spans="1:21" ht="14.25">
      <c r="A177" s="8" t="s">
        <v>20</v>
      </c>
      <c r="B177" s="8" t="s">
        <v>21</v>
      </c>
      <c r="C177" s="8">
        <v>4501978367</v>
      </c>
      <c r="D177" s="9" t="str">
        <f>VLOOKUP(C177,[1]תקנות!$A:$B,2,0)</f>
        <v>73-30-01-03</v>
      </c>
      <c r="E177" s="10" t="str">
        <f>VLOOKUP(C177,[1]תקנות!$A:$C,3,0)</f>
        <v>איכות מים- ניטור</v>
      </c>
      <c r="F177" s="11" t="s">
        <v>590</v>
      </c>
      <c r="G177" s="12">
        <v>44185</v>
      </c>
      <c r="H177" s="12">
        <v>44561</v>
      </c>
      <c r="I177" s="8" t="s">
        <v>591</v>
      </c>
      <c r="J177" s="13"/>
      <c r="K177" s="14" t="s">
        <v>592</v>
      </c>
      <c r="L177" s="14" t="s">
        <v>593</v>
      </c>
      <c r="M177" s="17">
        <v>179712</v>
      </c>
      <c r="N177" s="14" t="s">
        <v>26</v>
      </c>
      <c r="O177" s="18">
        <v>179712</v>
      </c>
      <c r="P177" s="14" t="s">
        <v>26</v>
      </c>
      <c r="Q177" s="16">
        <v>0</v>
      </c>
      <c r="R177" s="18">
        <v>179712</v>
      </c>
      <c r="S177" s="11">
        <f>VLOOKUP(C177,[1]גיליון1!$A:$C,3,0)</f>
        <v>8</v>
      </c>
      <c r="T177" s="11" t="str">
        <f>VLOOKUP(C177,[1]גיליון1!$A:$D,4,0)</f>
        <v/>
      </c>
      <c r="U177" s="11" t="s">
        <v>27</v>
      </c>
    </row>
    <row r="178" spans="1:21" ht="14.25">
      <c r="A178" s="8" t="s">
        <v>20</v>
      </c>
      <c r="B178" s="8" t="s">
        <v>21</v>
      </c>
      <c r="C178" s="8">
        <v>4501978464</v>
      </c>
      <c r="D178" s="9" t="str">
        <f>VLOOKUP(C178,[1]תקנות!$A:$B,2,0)</f>
        <v>73-30-01-05</v>
      </c>
      <c r="E178" s="10" t="str">
        <f>VLOOKUP(C178,[1]תקנות!$A:$C,3,0)</f>
        <v>פיתוח ותחזוקת מערכות</v>
      </c>
      <c r="F178" s="20" t="s">
        <v>594</v>
      </c>
      <c r="G178" s="12">
        <v>44185</v>
      </c>
      <c r="H178" s="12">
        <v>44378</v>
      </c>
      <c r="I178" s="8" t="s">
        <v>363</v>
      </c>
      <c r="J178" s="13"/>
      <c r="K178" s="14" t="s">
        <v>364</v>
      </c>
      <c r="L178" s="14" t="s">
        <v>365</v>
      </c>
      <c r="M178" s="17">
        <v>31063.5</v>
      </c>
      <c r="N178" s="14" t="s">
        <v>26</v>
      </c>
      <c r="O178" s="18">
        <v>31063.5</v>
      </c>
      <c r="P178" s="14" t="s">
        <v>26</v>
      </c>
      <c r="Q178" s="16">
        <v>0</v>
      </c>
      <c r="R178" s="18">
        <v>31063.5</v>
      </c>
      <c r="S178" s="11">
        <f>VLOOKUP(C178,[1]גיליון1!$A:$C,3,0)</f>
        <v>7</v>
      </c>
      <c r="T178" s="11" t="str">
        <f>VLOOKUP(C178,[1]גיליון1!$A:$D,4,0)</f>
        <v/>
      </c>
      <c r="U178" s="11" t="s">
        <v>27</v>
      </c>
    </row>
    <row r="179" spans="1:21" ht="14.25">
      <c r="A179" s="8" t="s">
        <v>20</v>
      </c>
      <c r="B179" s="8" t="s">
        <v>21</v>
      </c>
      <c r="C179" s="8">
        <v>4501978528</v>
      </c>
      <c r="D179" s="9" t="str">
        <f>VLOOKUP(C179,[1]תקנות!$A:$B,2,0)</f>
        <v>73-30-01-03</v>
      </c>
      <c r="E179" s="10" t="str">
        <f>VLOOKUP(C179,[1]תקנות!$A:$C,3,0)</f>
        <v>איכות מים- ניטור</v>
      </c>
      <c r="F179" s="11" t="s">
        <v>595</v>
      </c>
      <c r="G179" s="12">
        <v>44185</v>
      </c>
      <c r="H179" s="12">
        <v>44377</v>
      </c>
      <c r="I179" s="8" t="s">
        <v>596</v>
      </c>
      <c r="J179" s="13"/>
      <c r="K179" s="14" t="s">
        <v>597</v>
      </c>
      <c r="L179" s="14" t="s">
        <v>598</v>
      </c>
      <c r="M179" s="17">
        <v>35568</v>
      </c>
      <c r="N179" s="14" t="s">
        <v>26</v>
      </c>
      <c r="O179" s="18">
        <v>35568</v>
      </c>
      <c r="P179" s="14" t="s">
        <v>26</v>
      </c>
      <c r="Q179" s="16">
        <v>0</v>
      </c>
      <c r="R179" s="18">
        <v>35568</v>
      </c>
      <c r="S179" s="11">
        <f>VLOOKUP(C179,[1]גיליון1!$A:$C,3,0)</f>
        <v>23</v>
      </c>
      <c r="T179" s="11">
        <f>VLOOKUP(C179,[1]גיליון1!$A:$D,4,0)</f>
        <v>57</v>
      </c>
      <c r="U179" s="11" t="s">
        <v>27</v>
      </c>
    </row>
    <row r="180" spans="1:21" ht="14.25">
      <c r="A180" s="8" t="s">
        <v>20</v>
      </c>
      <c r="B180" s="8" t="s">
        <v>21</v>
      </c>
      <c r="C180" s="8">
        <v>4501978651</v>
      </c>
      <c r="D180" s="9" t="str">
        <f>VLOOKUP(C180,[1]תקנות!$A:$B,2,0)</f>
        <v>73-30-01-03</v>
      </c>
      <c r="E180" s="10" t="str">
        <f>VLOOKUP(C180,[1]תקנות!$A:$C,3,0)</f>
        <v>איכות מים- ניטור</v>
      </c>
      <c r="F180" s="11" t="s">
        <v>599</v>
      </c>
      <c r="G180" s="12">
        <v>44185</v>
      </c>
      <c r="H180" s="12">
        <v>44561</v>
      </c>
      <c r="I180" s="8" t="s">
        <v>600</v>
      </c>
      <c r="J180" s="13"/>
      <c r="K180" s="14" t="s">
        <v>601</v>
      </c>
      <c r="L180" s="14" t="s">
        <v>602</v>
      </c>
      <c r="M180" s="17">
        <v>27144</v>
      </c>
      <c r="N180" s="14" t="s">
        <v>26</v>
      </c>
      <c r="O180" s="18">
        <v>27144</v>
      </c>
      <c r="P180" s="14" t="s">
        <v>26</v>
      </c>
      <c r="Q180" s="16">
        <v>0</v>
      </c>
      <c r="R180" s="18">
        <v>27144</v>
      </c>
      <c r="S180" s="11">
        <f>VLOOKUP(C180,[1]גיליון1!$A:$C,3,0)</f>
        <v>23</v>
      </c>
      <c r="T180" s="11">
        <f>VLOOKUP(C180,[1]גיליון1!$A:$D,4,0)</f>
        <v>57</v>
      </c>
      <c r="U180" s="11" t="s">
        <v>27</v>
      </c>
    </row>
    <row r="181" spans="1:21" ht="14.25">
      <c r="A181" s="8" t="s">
        <v>20</v>
      </c>
      <c r="B181" s="8" t="s">
        <v>21</v>
      </c>
      <c r="C181" s="8">
        <v>4501979669</v>
      </c>
      <c r="D181" s="9" t="str">
        <f>VLOOKUP(C181,[1]תקנות!$A:$B,2,0)</f>
        <v>41-30-01-26</v>
      </c>
      <c r="E181" s="10" t="str">
        <f>VLOOKUP(C181,[1]תקנות!$A:$C,3,0)</f>
        <v>היערכות משק המים לשע</v>
      </c>
      <c r="F181" s="11" t="s">
        <v>603</v>
      </c>
      <c r="G181" s="12">
        <v>44187</v>
      </c>
      <c r="H181" s="12">
        <v>44561</v>
      </c>
      <c r="I181" s="8" t="s">
        <v>604</v>
      </c>
      <c r="J181" s="13"/>
      <c r="K181" s="14" t="s">
        <v>605</v>
      </c>
      <c r="L181" s="14" t="s">
        <v>606</v>
      </c>
      <c r="M181" s="17">
        <v>75057.839999999997</v>
      </c>
      <c r="N181" s="14" t="s">
        <v>26</v>
      </c>
      <c r="O181" s="18">
        <v>75057.839999999997</v>
      </c>
      <c r="P181" s="14" t="s">
        <v>26</v>
      </c>
      <c r="Q181" s="16">
        <v>0</v>
      </c>
      <c r="R181" s="18">
        <v>75057.839999999997</v>
      </c>
      <c r="S181" s="11">
        <f>VLOOKUP(C181,[1]גיליון1!$A:$C,3,0)</f>
        <v>84</v>
      </c>
      <c r="T181" s="11" t="str">
        <f>VLOOKUP(C181,[1]גיליון1!$A:$D,4,0)</f>
        <v/>
      </c>
      <c r="U181" s="11" t="s">
        <v>27</v>
      </c>
    </row>
    <row r="182" spans="1:21" ht="14.25">
      <c r="A182" s="8" t="s">
        <v>20</v>
      </c>
      <c r="B182" s="8" t="s">
        <v>21</v>
      </c>
      <c r="C182" s="8">
        <v>4501979706</v>
      </c>
      <c r="D182" s="9" t="str">
        <f>VLOOKUP(C182,[1]תקנות!$A:$B,2,0)</f>
        <v>73-30-01-03</v>
      </c>
      <c r="E182" s="10" t="str">
        <f>VLOOKUP(C182,[1]תקנות!$A:$C,3,0)</f>
        <v>איכות מים- ניטור</v>
      </c>
      <c r="F182" s="11" t="s">
        <v>607</v>
      </c>
      <c r="G182" s="12">
        <v>44187</v>
      </c>
      <c r="H182" s="12">
        <v>44561</v>
      </c>
      <c r="I182" s="8" t="s">
        <v>608</v>
      </c>
      <c r="J182" s="13"/>
      <c r="K182" s="14" t="s">
        <v>609</v>
      </c>
      <c r="L182" s="14" t="s">
        <v>610</v>
      </c>
      <c r="M182" s="17">
        <v>29799.900000000001</v>
      </c>
      <c r="N182" s="14" t="s">
        <v>26</v>
      </c>
      <c r="O182" s="18">
        <v>29799.900000000001</v>
      </c>
      <c r="P182" s="14" t="s">
        <v>26</v>
      </c>
      <c r="Q182" s="16">
        <v>0</v>
      </c>
      <c r="R182" s="18">
        <v>29799.900000000001</v>
      </c>
      <c r="S182" s="11">
        <f>VLOOKUP(C182,[1]גיליון1!$A:$C,3,0)</f>
        <v>23</v>
      </c>
      <c r="T182" s="11">
        <f>VLOOKUP(C182,[1]גיליון1!$A:$D,4,0)</f>
        <v>57</v>
      </c>
      <c r="U182" s="11" t="s">
        <v>27</v>
      </c>
    </row>
    <row r="183" spans="1:21" ht="14.25">
      <c r="A183" s="8" t="s">
        <v>20</v>
      </c>
      <c r="B183" s="8" t="s">
        <v>51</v>
      </c>
      <c r="C183" s="8">
        <v>4501979819</v>
      </c>
      <c r="D183" s="9" t="str">
        <f>VLOOKUP(C183,[1]תקנות!$A:$B,2,0)</f>
        <v>41-30-01-19</v>
      </c>
      <c r="E183" s="10" t="str">
        <f>VLOOKUP(C183,[1]תקנות!$A:$C,3,0)</f>
        <v>פעולות מנהל וארגון</v>
      </c>
      <c r="F183" s="11" t="s">
        <v>611</v>
      </c>
      <c r="G183" s="12">
        <v>44187</v>
      </c>
      <c r="H183" s="12">
        <v>44561</v>
      </c>
      <c r="I183" s="8" t="s">
        <v>612</v>
      </c>
      <c r="J183" s="13"/>
      <c r="K183" s="14" t="s">
        <v>613</v>
      </c>
      <c r="L183" s="14" t="s">
        <v>614</v>
      </c>
      <c r="M183" s="17">
        <v>39030.029999999999</v>
      </c>
      <c r="N183" s="14" t="s">
        <v>26</v>
      </c>
      <c r="O183" s="18">
        <v>39030.029999999999</v>
      </c>
      <c r="P183" s="14" t="s">
        <v>26</v>
      </c>
      <c r="Q183" s="16">
        <v>0</v>
      </c>
      <c r="R183" s="18">
        <v>39030.029999999999</v>
      </c>
      <c r="S183" s="11">
        <f>VLOOKUP(C183,[1]גיליון1!$A:$C,3,0)</f>
        <v>23</v>
      </c>
      <c r="T183" s="11">
        <f>VLOOKUP(C183,[1]גיליון1!$A:$D,4,0)</f>
        <v>57</v>
      </c>
      <c r="U183" s="11" t="s">
        <v>27</v>
      </c>
    </row>
    <row r="184" spans="1:21" ht="14.25">
      <c r="A184" s="8" t="s">
        <v>20</v>
      </c>
      <c r="B184" s="8" t="s">
        <v>21</v>
      </c>
      <c r="C184" s="8">
        <v>4501980172</v>
      </c>
      <c r="D184" s="9" t="str">
        <f>VLOOKUP(C184,[1]תקנות!$A:$B,2,0)</f>
        <v>41-30-01-21</v>
      </c>
      <c r="E184" s="10" t="str">
        <f>VLOOKUP(C184,[1]תקנות!$A:$C,3,0)</f>
        <v>ייעוץ בקרה וליווי</v>
      </c>
      <c r="F184" s="11" t="s">
        <v>615</v>
      </c>
      <c r="G184" s="12">
        <v>44188</v>
      </c>
      <c r="H184" s="12">
        <v>44592</v>
      </c>
      <c r="I184" s="8" t="s">
        <v>616</v>
      </c>
      <c r="J184" s="13"/>
      <c r="K184" s="14" t="s">
        <v>617</v>
      </c>
      <c r="L184" s="14" t="s">
        <v>618</v>
      </c>
      <c r="M184" s="17">
        <v>159984.63000000001</v>
      </c>
      <c r="N184" s="14" t="s">
        <v>26</v>
      </c>
      <c r="O184" s="18">
        <v>159984.63000000001</v>
      </c>
      <c r="P184" s="14" t="s">
        <v>26</v>
      </c>
      <c r="Q184" s="16">
        <v>0</v>
      </c>
      <c r="R184" s="18">
        <v>159984.63000000001</v>
      </c>
      <c r="S184" s="11">
        <f>VLOOKUP(C184,[1]גיליון1!$A:$C,3,0)</f>
        <v>84</v>
      </c>
      <c r="T184" s="11" t="str">
        <f>VLOOKUP(C184,[1]גיליון1!$A:$D,4,0)</f>
        <v/>
      </c>
      <c r="U184" s="11" t="s">
        <v>27</v>
      </c>
    </row>
    <row r="185" spans="1:21" ht="14.25">
      <c r="A185" s="8" t="s">
        <v>20</v>
      </c>
      <c r="B185" s="8" t="s">
        <v>21</v>
      </c>
      <c r="C185" s="8">
        <v>4501980199</v>
      </c>
      <c r="D185" s="9" t="str">
        <f>VLOOKUP(C185,[1]תקנות!$A:$B,2,0)</f>
        <v>41-30-01-20</v>
      </c>
      <c r="E185" s="10" t="str">
        <f>VLOOKUP(C185,[1]תקנות!$A:$C,3,0)</f>
        <v>הדרכה ורווחה</v>
      </c>
      <c r="F185" s="11" t="s">
        <v>573</v>
      </c>
      <c r="G185" s="12">
        <v>44188</v>
      </c>
      <c r="H185" s="12">
        <v>44196</v>
      </c>
      <c r="I185" s="8" t="s">
        <v>619</v>
      </c>
      <c r="J185" s="13"/>
      <c r="K185" s="14" t="s">
        <v>620</v>
      </c>
      <c r="L185" s="14" t="s">
        <v>25</v>
      </c>
      <c r="M185" s="15">
        <v>538.20000000000005</v>
      </c>
      <c r="N185" s="14" t="s">
        <v>26</v>
      </c>
      <c r="O185" s="16">
        <v>538.20000000000005</v>
      </c>
      <c r="P185" s="14" t="s">
        <v>26</v>
      </c>
      <c r="Q185" s="16">
        <v>0</v>
      </c>
      <c r="R185" s="16">
        <v>538.20000000000005</v>
      </c>
      <c r="S185" s="11">
        <f>VLOOKUP(C185,[1]גיליון1!$A:$C,3,0)</f>
        <v>76</v>
      </c>
      <c r="T185" s="11" t="str">
        <f>VLOOKUP(C185,[1]גיליון1!$A:$D,4,0)</f>
        <v/>
      </c>
      <c r="U185" s="11" t="s">
        <v>27</v>
      </c>
    </row>
    <row r="186" spans="1:21" ht="14.25">
      <c r="A186" s="8" t="s">
        <v>20</v>
      </c>
      <c r="B186" s="8" t="s">
        <v>21</v>
      </c>
      <c r="C186" s="8">
        <v>4501980338</v>
      </c>
      <c r="D186" s="9" t="str">
        <f>VLOOKUP(C186,[1]תקנות!$A:$B,2,0)</f>
        <v>41-30-01-21</v>
      </c>
      <c r="E186" s="10" t="str">
        <f>VLOOKUP(C186,[1]תקנות!$A:$C,3,0)</f>
        <v>ייעוץ בקרה וליווי</v>
      </c>
      <c r="F186" s="11" t="s">
        <v>621</v>
      </c>
      <c r="G186" s="12">
        <v>44188</v>
      </c>
      <c r="H186" s="12">
        <v>44196</v>
      </c>
      <c r="I186" s="8" t="s">
        <v>622</v>
      </c>
      <c r="J186" s="13"/>
      <c r="K186" s="14" t="s">
        <v>623</v>
      </c>
      <c r="L186" s="14" t="s">
        <v>624</v>
      </c>
      <c r="M186" s="17">
        <v>1170</v>
      </c>
      <c r="N186" s="14" t="s">
        <v>26</v>
      </c>
      <c r="O186" s="18">
        <v>1170</v>
      </c>
      <c r="P186" s="14" t="s">
        <v>26</v>
      </c>
      <c r="Q186" s="16">
        <v>0</v>
      </c>
      <c r="R186" s="18">
        <v>1170</v>
      </c>
      <c r="S186" s="11">
        <f>VLOOKUP(C186,[1]גיליון1!$A:$C,3,0)</f>
        <v>23</v>
      </c>
      <c r="T186" s="11">
        <f>VLOOKUP(C186,[1]גיליון1!$A:$D,4,0)</f>
        <v>57</v>
      </c>
      <c r="U186" s="11" t="s">
        <v>27</v>
      </c>
    </row>
    <row r="187" spans="1:21" ht="14.25">
      <c r="A187" s="8" t="s">
        <v>20</v>
      </c>
      <c r="B187" s="8" t="s">
        <v>21</v>
      </c>
      <c r="C187" s="8">
        <v>4501980494</v>
      </c>
      <c r="D187" s="9" t="str">
        <f>VLOOKUP(C187,[1]תקנות!$A:$B,2,0)</f>
        <v>41-30-01-21</v>
      </c>
      <c r="E187" s="10" t="str">
        <f>VLOOKUP(C187,[1]תקנות!$A:$C,3,0)</f>
        <v>ייעוץ בקרה וליווי</v>
      </c>
      <c r="F187" s="11" t="s">
        <v>625</v>
      </c>
      <c r="G187" s="12">
        <v>44188</v>
      </c>
      <c r="H187" s="12">
        <v>44561</v>
      </c>
      <c r="I187" s="8" t="s">
        <v>78</v>
      </c>
      <c r="J187" s="13"/>
      <c r="K187" s="14" t="s">
        <v>79</v>
      </c>
      <c r="L187" s="14" t="s">
        <v>80</v>
      </c>
      <c r="M187" s="17">
        <v>765461.96999999997</v>
      </c>
      <c r="N187" s="14" t="s">
        <v>26</v>
      </c>
      <c r="O187" s="18">
        <v>765461.96999999997</v>
      </c>
      <c r="P187" s="14" t="s">
        <v>26</v>
      </c>
      <c r="Q187" s="16">
        <v>0</v>
      </c>
      <c r="R187" s="18">
        <v>765461.96999999997</v>
      </c>
      <c r="S187" s="11">
        <f>VLOOKUP(C187,[1]גיליון1!$A:$C,3,0)</f>
        <v>84</v>
      </c>
      <c r="T187" s="11" t="str">
        <f>VLOOKUP(C187,[1]גיליון1!$A:$D,4,0)</f>
        <v/>
      </c>
      <c r="U187" s="11" t="s">
        <v>27</v>
      </c>
    </row>
    <row r="188" spans="1:21" ht="14.25">
      <c r="A188" s="8" t="s">
        <v>20</v>
      </c>
      <c r="B188" s="8" t="s">
        <v>21</v>
      </c>
      <c r="C188" s="8">
        <v>4501980548</v>
      </c>
      <c r="D188" s="9" t="str">
        <f>VLOOKUP(C188,[1]תקנות!$A:$B,2,0)</f>
        <v>41-30-01-20</v>
      </c>
      <c r="E188" s="10" t="str">
        <f>VLOOKUP(C188,[1]תקנות!$A:$C,3,0)</f>
        <v>הדרכה ורווחה</v>
      </c>
      <c r="F188" s="11" t="s">
        <v>626</v>
      </c>
      <c r="G188" s="12">
        <v>44188</v>
      </c>
      <c r="H188" s="12">
        <v>44244</v>
      </c>
      <c r="I188" s="8" t="s">
        <v>89</v>
      </c>
      <c r="J188" s="13"/>
      <c r="K188" s="14" t="s">
        <v>90</v>
      </c>
      <c r="L188" s="14" t="s">
        <v>91</v>
      </c>
      <c r="M188" s="17">
        <v>2544</v>
      </c>
      <c r="N188" s="14" t="s">
        <v>26</v>
      </c>
      <c r="O188" s="18">
        <v>2544</v>
      </c>
      <c r="P188" s="14" t="s">
        <v>26</v>
      </c>
      <c r="Q188" s="16">
        <v>0</v>
      </c>
      <c r="R188" s="18">
        <v>2544</v>
      </c>
      <c r="S188" s="11">
        <f>VLOOKUP(C188,[1]גיליון1!$A:$C,3,0)</f>
        <v>85</v>
      </c>
      <c r="T188" s="11" t="str">
        <f>VLOOKUP(C188,[1]גיליון1!$A:$D,4,0)</f>
        <v/>
      </c>
      <c r="U188" s="11" t="s">
        <v>27</v>
      </c>
    </row>
    <row r="189" spans="1:21" ht="14.25">
      <c r="A189" s="8" t="s">
        <v>20</v>
      </c>
      <c r="B189" s="8" t="s">
        <v>21</v>
      </c>
      <c r="C189" s="8">
        <v>4501980551</v>
      </c>
      <c r="D189" s="9" t="str">
        <f>VLOOKUP(C189,[1]תקנות!$A:$B,2,0)</f>
        <v>41-30-01-19</v>
      </c>
      <c r="E189" s="10" t="str">
        <f>VLOOKUP(C189,[1]תקנות!$A:$C,3,0)</f>
        <v>פעולות מנהל וארגון</v>
      </c>
      <c r="F189" s="11" t="s">
        <v>725</v>
      </c>
      <c r="G189" s="12">
        <v>44188</v>
      </c>
      <c r="H189" s="12">
        <v>44196</v>
      </c>
      <c r="I189" s="8" t="s">
        <v>89</v>
      </c>
      <c r="J189" s="13"/>
      <c r="K189" s="14" t="s">
        <v>90</v>
      </c>
      <c r="L189" s="14" t="s">
        <v>91</v>
      </c>
      <c r="M189" s="17">
        <v>3440.79</v>
      </c>
      <c r="N189" s="14" t="s">
        <v>26</v>
      </c>
      <c r="O189" s="18">
        <v>3440.79</v>
      </c>
      <c r="P189" s="14" t="s">
        <v>26</v>
      </c>
      <c r="Q189" s="18">
        <v>3254</v>
      </c>
      <c r="R189" s="16">
        <v>0</v>
      </c>
      <c r="S189" s="11">
        <f>VLOOKUP(C189,[1]גיליון1!$A:$C,3,0)</f>
        <v>85</v>
      </c>
      <c r="T189" s="11" t="str">
        <f>VLOOKUP(C189,[1]גיליון1!$A:$D,4,0)</f>
        <v/>
      </c>
      <c r="U189" s="11" t="s">
        <v>27</v>
      </c>
    </row>
    <row r="190" spans="1:21" ht="14.25">
      <c r="A190" s="8" t="s">
        <v>20</v>
      </c>
      <c r="B190" s="8" t="s">
        <v>21</v>
      </c>
      <c r="C190" s="8">
        <v>4501980758</v>
      </c>
      <c r="D190" s="9" t="str">
        <f>VLOOKUP(C190,[1]תקנות!$A:$B,2,0)</f>
        <v>41-30-01-22</v>
      </c>
      <c r="E190" s="10" t="str">
        <f>VLOOKUP(C190,[1]תקנות!$A:$C,3,0)</f>
        <v>חסכון במים הסברה</v>
      </c>
      <c r="F190" s="11" t="s">
        <v>627</v>
      </c>
      <c r="G190" s="12">
        <v>44189</v>
      </c>
      <c r="H190" s="12">
        <v>44552</v>
      </c>
      <c r="I190" s="8" t="s">
        <v>628</v>
      </c>
      <c r="J190" s="13"/>
      <c r="K190" s="14" t="s">
        <v>629</v>
      </c>
      <c r="L190" s="14" t="s">
        <v>630</v>
      </c>
      <c r="M190" s="17">
        <v>259757.89999999999</v>
      </c>
      <c r="N190" s="14" t="s">
        <v>26</v>
      </c>
      <c r="O190" s="18">
        <v>259757.89999999999</v>
      </c>
      <c r="P190" s="14" t="s">
        <v>26</v>
      </c>
      <c r="Q190" s="16">
        <v>0</v>
      </c>
      <c r="R190" s="18">
        <v>259757.89999999999</v>
      </c>
      <c r="S190" s="11">
        <f>VLOOKUP(C190,[1]גיליון1!$A:$C,3,0)</f>
        <v>84</v>
      </c>
      <c r="T190" s="11" t="str">
        <f>VLOOKUP(C190,[1]גיליון1!$A:$D,4,0)</f>
        <v/>
      </c>
      <c r="U190" s="11" t="s">
        <v>27</v>
      </c>
    </row>
    <row r="191" spans="1:21" ht="14.25">
      <c r="A191" s="8" t="s">
        <v>20</v>
      </c>
      <c r="B191" s="8" t="s">
        <v>21</v>
      </c>
      <c r="C191" s="8">
        <v>4501980825</v>
      </c>
      <c r="D191" s="9" t="str">
        <f>VLOOKUP(C191,[1]תקנות!$A:$B,2,0)</f>
        <v>41-30-01-22</v>
      </c>
      <c r="E191" s="10" t="str">
        <f>VLOOKUP(C191,[1]תקנות!$A:$C,3,0)</f>
        <v>חסכון במים הסברה</v>
      </c>
      <c r="F191" s="11" t="s">
        <v>631</v>
      </c>
      <c r="G191" s="12">
        <v>44189</v>
      </c>
      <c r="H191" s="12">
        <v>44561</v>
      </c>
      <c r="I191" s="8" t="s">
        <v>632</v>
      </c>
      <c r="J191" s="13"/>
      <c r="K191" s="14" t="s">
        <v>633</v>
      </c>
      <c r="L191" s="14" t="s">
        <v>634</v>
      </c>
      <c r="M191" s="17">
        <v>60372</v>
      </c>
      <c r="N191" s="14" t="s">
        <v>26</v>
      </c>
      <c r="O191" s="18">
        <v>60372</v>
      </c>
      <c r="P191" s="14" t="s">
        <v>26</v>
      </c>
      <c r="Q191" s="16">
        <v>0</v>
      </c>
      <c r="R191" s="18">
        <v>60372</v>
      </c>
      <c r="S191" s="11">
        <f>VLOOKUP(C191,[1]גיליון1!$A:$C,3,0)</f>
        <v>84</v>
      </c>
      <c r="T191" s="11" t="str">
        <f>VLOOKUP(C191,[1]גיליון1!$A:$D,4,0)</f>
        <v/>
      </c>
      <c r="U191" s="11" t="s">
        <v>27</v>
      </c>
    </row>
    <row r="192" spans="1:21" ht="14.25">
      <c r="A192" s="8" t="s">
        <v>20</v>
      </c>
      <c r="B192" s="8" t="s">
        <v>21</v>
      </c>
      <c r="C192" s="8">
        <v>4501980923</v>
      </c>
      <c r="D192" s="9" t="str">
        <f>VLOOKUP(C192,[1]תקנות!$A:$B,2,0)</f>
        <v>41-30-01-22</v>
      </c>
      <c r="E192" s="10" t="str">
        <f>VLOOKUP(C192,[1]תקנות!$A:$C,3,0)</f>
        <v>חסכון במים הסברה</v>
      </c>
      <c r="F192" s="11" t="s">
        <v>635</v>
      </c>
      <c r="G192" s="12">
        <v>44189</v>
      </c>
      <c r="H192" s="12">
        <v>44561</v>
      </c>
      <c r="I192" s="8" t="s">
        <v>636</v>
      </c>
      <c r="J192" s="13"/>
      <c r="K192" s="14" t="s">
        <v>637</v>
      </c>
      <c r="L192" s="14" t="s">
        <v>638</v>
      </c>
      <c r="M192" s="17">
        <v>124999.99000000001</v>
      </c>
      <c r="N192" s="14" t="s">
        <v>26</v>
      </c>
      <c r="O192" s="18">
        <v>124999.99000000001</v>
      </c>
      <c r="P192" s="14" t="s">
        <v>26</v>
      </c>
      <c r="Q192" s="16">
        <v>0</v>
      </c>
      <c r="R192" s="18">
        <v>124999.99000000001</v>
      </c>
      <c r="S192" s="11">
        <f>VLOOKUP(C192,[1]גיליון1!$A:$C,3,0)</f>
        <v>23</v>
      </c>
      <c r="T192" s="11">
        <f>VLOOKUP(C192,[1]גיליון1!$A:$D,4,0)</f>
        <v>1</v>
      </c>
      <c r="U192" s="11" t="s">
        <v>27</v>
      </c>
    </row>
    <row r="193" spans="1:21" ht="14.25">
      <c r="A193" s="8" t="s">
        <v>20</v>
      </c>
      <c r="B193" s="8" t="s">
        <v>21</v>
      </c>
      <c r="C193" s="8">
        <v>4501981016</v>
      </c>
      <c r="D193" s="9" t="str">
        <f>VLOOKUP(C193,[1]תקנות!$A:$B,2,0)</f>
        <v>73-30-01-03</v>
      </c>
      <c r="E193" s="10" t="str">
        <f>VLOOKUP(C193,[1]תקנות!$A:$C,3,0)</f>
        <v>איכות מים- ניטור</v>
      </c>
      <c r="F193" s="11" t="s">
        <v>639</v>
      </c>
      <c r="G193" s="12">
        <v>44189</v>
      </c>
      <c r="H193" s="12">
        <v>44561</v>
      </c>
      <c r="I193" s="8" t="s">
        <v>350</v>
      </c>
      <c r="J193" s="13"/>
      <c r="K193" s="14" t="s">
        <v>351</v>
      </c>
      <c r="L193" s="14" t="s">
        <v>352</v>
      </c>
      <c r="M193" s="17">
        <v>3474.9000000000001</v>
      </c>
      <c r="N193" s="14" t="s">
        <v>26</v>
      </c>
      <c r="O193" s="18">
        <v>3474.9000000000001</v>
      </c>
      <c r="P193" s="14" t="s">
        <v>26</v>
      </c>
      <c r="Q193" s="16">
        <v>0</v>
      </c>
      <c r="R193" s="18">
        <v>3474.9000000000001</v>
      </c>
      <c r="S193" s="11">
        <f>VLOOKUP(C193,[1]גיליון1!$A:$C,3,0)</f>
        <v>23</v>
      </c>
      <c r="T193" s="11">
        <f>VLOOKUP(C193,[1]גיליון1!$A:$D,4,0)</f>
        <v>57</v>
      </c>
      <c r="U193" s="11" t="s">
        <v>27</v>
      </c>
    </row>
    <row r="194" spans="1:21" ht="14.25">
      <c r="A194" s="8" t="s">
        <v>20</v>
      </c>
      <c r="B194" s="8" t="s">
        <v>21</v>
      </c>
      <c r="C194" s="8">
        <v>4501981053</v>
      </c>
      <c r="D194" s="9" t="str">
        <f>VLOOKUP(C194,[1]תקנות!$A:$B,2,0)</f>
        <v>41-30-01-21</v>
      </c>
      <c r="E194" s="10" t="str">
        <f>VLOOKUP(C194,[1]תקנות!$A:$C,3,0)</f>
        <v>ייעוץ בקרה וליווי</v>
      </c>
      <c r="F194" s="11" t="s">
        <v>640</v>
      </c>
      <c r="G194" s="12">
        <v>44189</v>
      </c>
      <c r="H194" s="12">
        <v>44561</v>
      </c>
      <c r="I194" s="8" t="s">
        <v>641</v>
      </c>
      <c r="J194" s="13"/>
      <c r="K194" s="14" t="s">
        <v>642</v>
      </c>
      <c r="L194" s="14" t="s">
        <v>643</v>
      </c>
      <c r="M194" s="17">
        <v>61425</v>
      </c>
      <c r="N194" s="14" t="s">
        <v>26</v>
      </c>
      <c r="O194" s="18">
        <v>61425</v>
      </c>
      <c r="P194" s="14" t="s">
        <v>26</v>
      </c>
      <c r="Q194" s="16">
        <v>0</v>
      </c>
      <c r="R194" s="18">
        <v>61425</v>
      </c>
      <c r="S194" s="11">
        <f>VLOOKUP(C194,[1]גיליון1!$A:$C,3,0)</f>
        <v>23</v>
      </c>
      <c r="T194" s="11">
        <f>VLOOKUP(C194,[1]גיליון1!$A:$D,4,0)</f>
        <v>88</v>
      </c>
      <c r="U194" s="11" t="s">
        <v>27</v>
      </c>
    </row>
    <row r="195" spans="1:21" ht="14.25">
      <c r="A195" s="8" t="s">
        <v>20</v>
      </c>
      <c r="B195" s="8" t="s">
        <v>21</v>
      </c>
      <c r="C195" s="8">
        <v>4501981057</v>
      </c>
      <c r="D195" s="9" t="str">
        <f>VLOOKUP(C195,[1]תקנות!$A:$B,2,0)</f>
        <v>41-30-01-21</v>
      </c>
      <c r="E195" s="10" t="str">
        <f>VLOOKUP(C195,[1]תקנות!$A:$C,3,0)</f>
        <v>ייעוץ בקרה וליווי</v>
      </c>
      <c r="F195" s="11" t="s">
        <v>644</v>
      </c>
      <c r="G195" s="12">
        <v>44189</v>
      </c>
      <c r="H195" s="12">
        <v>44561</v>
      </c>
      <c r="I195" s="8" t="s">
        <v>645</v>
      </c>
      <c r="J195" s="13"/>
      <c r="K195" s="14" t="s">
        <v>646</v>
      </c>
      <c r="L195" s="14" t="s">
        <v>647</v>
      </c>
      <c r="M195" s="17">
        <v>411927.75</v>
      </c>
      <c r="N195" s="14" t="s">
        <v>26</v>
      </c>
      <c r="O195" s="18">
        <v>411927.75</v>
      </c>
      <c r="P195" s="14" t="s">
        <v>26</v>
      </c>
      <c r="Q195" s="16">
        <v>0</v>
      </c>
      <c r="R195" s="18">
        <v>411927.75</v>
      </c>
      <c r="S195" s="11">
        <f>VLOOKUP(C195,[1]גיליון1!$A:$C,3,0)</f>
        <v>84</v>
      </c>
      <c r="T195" s="11" t="str">
        <f>VLOOKUP(C195,[1]גיליון1!$A:$D,4,0)</f>
        <v/>
      </c>
      <c r="U195" s="11" t="s">
        <v>27</v>
      </c>
    </row>
    <row r="196" spans="1:21" ht="14.25">
      <c r="A196" s="8" t="s">
        <v>20</v>
      </c>
      <c r="B196" s="8" t="s">
        <v>21</v>
      </c>
      <c r="C196" s="8">
        <v>4501981062</v>
      </c>
      <c r="D196" s="9" t="str">
        <f>VLOOKUP(C196,[1]תקנות!$A:$B,2,0)</f>
        <v>41-30-01-19</v>
      </c>
      <c r="E196" s="10" t="str">
        <f>VLOOKUP(C196,[1]תקנות!$A:$C,3,0)</f>
        <v>פעולות מנהל וארגון</v>
      </c>
      <c r="F196" s="11" t="s">
        <v>648</v>
      </c>
      <c r="G196" s="12">
        <v>44189</v>
      </c>
      <c r="H196" s="12">
        <v>44592</v>
      </c>
      <c r="I196" s="8" t="s">
        <v>359</v>
      </c>
      <c r="J196" s="13"/>
      <c r="K196" s="14" t="s">
        <v>360</v>
      </c>
      <c r="L196" s="14" t="s">
        <v>361</v>
      </c>
      <c r="M196" s="17">
        <v>83484.369999999995</v>
      </c>
      <c r="N196" s="14" t="s">
        <v>26</v>
      </c>
      <c r="O196" s="18">
        <v>83484.369999999995</v>
      </c>
      <c r="P196" s="14" t="s">
        <v>26</v>
      </c>
      <c r="Q196" s="16">
        <v>0</v>
      </c>
      <c r="R196" s="18">
        <v>83484.369999999995</v>
      </c>
      <c r="S196" s="11">
        <f>VLOOKUP(C196,[1]גיליון1!$A:$C,3,0)</f>
        <v>23</v>
      </c>
      <c r="T196" s="11">
        <f>VLOOKUP(C196,[1]גיליון1!$A:$D,4,0)</f>
        <v>10</v>
      </c>
      <c r="U196" s="11" t="s">
        <v>27</v>
      </c>
    </row>
    <row r="197" spans="1:21" ht="14.25">
      <c r="A197" s="8" t="s">
        <v>20</v>
      </c>
      <c r="B197" s="8" t="s">
        <v>21</v>
      </c>
      <c r="C197" s="8">
        <v>4501981066</v>
      </c>
      <c r="D197" s="9" t="str">
        <f>VLOOKUP(C197,[1]תקנות!$A:$B,2,0)</f>
        <v>41-30-01-19</v>
      </c>
      <c r="E197" s="10" t="str">
        <f>VLOOKUP(C197,[1]תקנות!$A:$C,3,0)</f>
        <v>פעולות מנהל וארגון</v>
      </c>
      <c r="F197" s="11" t="s">
        <v>649</v>
      </c>
      <c r="G197" s="12">
        <v>44189</v>
      </c>
      <c r="H197" s="12">
        <v>44561</v>
      </c>
      <c r="I197" s="8" t="s">
        <v>650</v>
      </c>
      <c r="J197" s="13"/>
      <c r="K197" s="14" t="s">
        <v>651</v>
      </c>
      <c r="L197" s="14" t="s">
        <v>652</v>
      </c>
      <c r="M197" s="17">
        <v>4958.8699999999999</v>
      </c>
      <c r="N197" s="14" t="s">
        <v>26</v>
      </c>
      <c r="O197" s="18">
        <v>4958.8699999999999</v>
      </c>
      <c r="P197" s="14" t="s">
        <v>26</v>
      </c>
      <c r="Q197" s="16">
        <v>0</v>
      </c>
      <c r="R197" s="18">
        <v>4958.8699999999999</v>
      </c>
      <c r="S197" s="11">
        <f>VLOOKUP(C197,[1]גיליון1!$A:$C,3,0)</f>
        <v>23</v>
      </c>
      <c r="T197" s="11">
        <f>VLOOKUP(C197,[1]גיליון1!$A:$D,4,0)</f>
        <v>57</v>
      </c>
      <c r="U197" s="11" t="s">
        <v>27</v>
      </c>
    </row>
    <row r="198" spans="1:21" ht="14.25">
      <c r="A198" s="8" t="s">
        <v>20</v>
      </c>
      <c r="B198" s="8" t="s">
        <v>21</v>
      </c>
      <c r="C198" s="8">
        <v>4501981247</v>
      </c>
      <c r="D198" s="9" t="str">
        <f>VLOOKUP(C198,[1]תקנות!$A:$B,2,0)</f>
        <v>73-30-01-03</v>
      </c>
      <c r="E198" s="10" t="str">
        <f>VLOOKUP(C198,[1]תקנות!$A:$C,3,0)</f>
        <v>איכות מים- ניטור</v>
      </c>
      <c r="F198" s="11" t="s">
        <v>653</v>
      </c>
      <c r="G198" s="12">
        <v>44192</v>
      </c>
      <c r="H198" s="12">
        <v>44561</v>
      </c>
      <c r="I198" s="8" t="s">
        <v>270</v>
      </c>
      <c r="J198" s="13"/>
      <c r="K198" s="14" t="s">
        <v>271</v>
      </c>
      <c r="L198" s="14" t="s">
        <v>272</v>
      </c>
      <c r="M198" s="17">
        <v>810108</v>
      </c>
      <c r="N198" s="14" t="s">
        <v>26</v>
      </c>
      <c r="O198" s="18">
        <v>810108</v>
      </c>
      <c r="P198" s="14" t="s">
        <v>26</v>
      </c>
      <c r="Q198" s="16">
        <v>0</v>
      </c>
      <c r="R198" s="18">
        <v>810108</v>
      </c>
      <c r="S198" s="11">
        <f>VLOOKUP(C198,[1]גיליון1!$A:$C,3,0)</f>
        <v>8</v>
      </c>
      <c r="T198" s="11" t="str">
        <f>VLOOKUP(C198,[1]גיליון1!$A:$D,4,0)</f>
        <v/>
      </c>
      <c r="U198" s="11" t="s">
        <v>27</v>
      </c>
    </row>
    <row r="199" spans="1:21" ht="14.25">
      <c r="A199" s="8" t="s">
        <v>20</v>
      </c>
      <c r="B199" s="8" t="s">
        <v>21</v>
      </c>
      <c r="C199" s="8">
        <v>4501981509</v>
      </c>
      <c r="D199" s="9" t="str">
        <f>VLOOKUP(C199,[1]תקנות!$A:$B,2,0)</f>
        <v>73-30-01-13</v>
      </c>
      <c r="E199" s="10" t="str">
        <f>VLOOKUP(C199,[1]תקנות!$A:$C,3,0)</f>
        <v>אספקת מים בחירום</v>
      </c>
      <c r="F199" s="11" t="s">
        <v>654</v>
      </c>
      <c r="G199" s="12">
        <v>44192</v>
      </c>
      <c r="H199" s="12">
        <v>44530</v>
      </c>
      <c r="I199" s="8" t="s">
        <v>655</v>
      </c>
      <c r="J199" s="13"/>
      <c r="K199" s="14" t="s">
        <v>656</v>
      </c>
      <c r="L199" s="14" t="s">
        <v>657</v>
      </c>
      <c r="M199" s="17">
        <v>240282.67000000001</v>
      </c>
      <c r="N199" s="14" t="s">
        <v>26</v>
      </c>
      <c r="O199" s="18">
        <v>240282.67000000001</v>
      </c>
      <c r="P199" s="14" t="s">
        <v>26</v>
      </c>
      <c r="Q199" s="16">
        <v>0</v>
      </c>
      <c r="R199" s="18">
        <v>240282.67000000001</v>
      </c>
      <c r="S199" s="11">
        <f>VLOOKUP(C199,[1]גיליון1!$A:$C,3,0)</f>
        <v>23</v>
      </c>
      <c r="T199" s="11">
        <f>VLOOKUP(C199,[1]גיליון1!$A:$D,4,0)</f>
        <v>89</v>
      </c>
      <c r="U199" s="11" t="s">
        <v>27</v>
      </c>
    </row>
    <row r="200" spans="1:21" ht="14.25">
      <c r="A200" s="8" t="s">
        <v>20</v>
      </c>
      <c r="B200" s="8" t="s">
        <v>51</v>
      </c>
      <c r="C200" s="8">
        <v>4501981575</v>
      </c>
      <c r="D200" s="9" t="str">
        <f>VLOOKUP(C200,[1]תקנות!$A:$B,2,0)</f>
        <v>41-30-01-35</v>
      </c>
      <c r="E200" s="10" t="str">
        <f>VLOOKUP(C200,[1]תקנות!$A:$C,3,0)</f>
        <v>מעבר רשות המים</v>
      </c>
      <c r="F200" s="11" t="s">
        <v>658</v>
      </c>
      <c r="G200" s="12">
        <v>44192</v>
      </c>
      <c r="H200" s="12">
        <v>44561</v>
      </c>
      <c r="I200" s="8" t="s">
        <v>659</v>
      </c>
      <c r="J200" s="13"/>
      <c r="K200" s="14" t="s">
        <v>660</v>
      </c>
      <c r="L200" s="14" t="s">
        <v>661</v>
      </c>
      <c r="M200" s="17">
        <v>1098300</v>
      </c>
      <c r="N200" s="14" t="s">
        <v>26</v>
      </c>
      <c r="O200" s="18">
        <v>1098300</v>
      </c>
      <c r="P200" s="14" t="s">
        <v>26</v>
      </c>
      <c r="Q200" s="16">
        <v>0</v>
      </c>
      <c r="R200" s="18">
        <v>1098300</v>
      </c>
      <c r="S200" s="11">
        <f>VLOOKUP(C200,[1]גיליון1!$A:$C,3,0)</f>
        <v>7</v>
      </c>
      <c r="T200" s="11" t="str">
        <f>VLOOKUP(C200,[1]גיליון1!$A:$D,4,0)</f>
        <v/>
      </c>
      <c r="U200" s="11" t="s">
        <v>27</v>
      </c>
    </row>
    <row r="201" spans="1:21" ht="14.25">
      <c r="A201" s="8" t="s">
        <v>20</v>
      </c>
      <c r="B201" s="8" t="s">
        <v>21</v>
      </c>
      <c r="C201" s="8">
        <v>4501981723</v>
      </c>
      <c r="D201" s="9" t="str">
        <f>VLOOKUP(C201,[1]תקנות!$A:$B,2,0)</f>
        <v>73-30-01-25</v>
      </c>
      <c r="E201" s="10" t="str">
        <f>VLOOKUP(C201,[1]תקנות!$A:$C,3,0)</f>
        <v>ייעוץ ופעולות בנושא</v>
      </c>
      <c r="F201" s="11" t="s">
        <v>662</v>
      </c>
      <c r="G201" s="12">
        <v>44192</v>
      </c>
      <c r="H201" s="12">
        <v>44561</v>
      </c>
      <c r="I201" s="8" t="s">
        <v>457</v>
      </c>
      <c r="J201" s="13"/>
      <c r="K201" s="14" t="s">
        <v>458</v>
      </c>
      <c r="L201" s="14" t="s">
        <v>25</v>
      </c>
      <c r="M201" s="17">
        <v>732476</v>
      </c>
      <c r="N201" s="14" t="s">
        <v>26</v>
      </c>
      <c r="O201" s="18">
        <v>732476</v>
      </c>
      <c r="P201" s="14" t="s">
        <v>26</v>
      </c>
      <c r="Q201" s="16">
        <v>0</v>
      </c>
      <c r="R201" s="18">
        <v>732476</v>
      </c>
      <c r="S201" s="11">
        <f>VLOOKUP(C201,[1]גיליון1!$A:$C,3,0)</f>
        <v>23</v>
      </c>
      <c r="T201" s="11">
        <f>VLOOKUP(C201,[1]גיליון1!$A:$D,4,0)</f>
        <v>7</v>
      </c>
      <c r="U201" s="11" t="s">
        <v>27</v>
      </c>
    </row>
    <row r="202" spans="1:21" ht="14.25">
      <c r="A202" s="8" t="s">
        <v>20</v>
      </c>
      <c r="B202" s="8" t="s">
        <v>21</v>
      </c>
      <c r="C202" s="8">
        <v>4501981734</v>
      </c>
      <c r="D202" s="9" t="str">
        <f>VLOOKUP(C202,[1]תקנות!$A:$B,2,0)</f>
        <v>73-30-01-25</v>
      </c>
      <c r="E202" s="10" t="str">
        <f>VLOOKUP(C202,[1]תקנות!$A:$C,3,0)</f>
        <v>ייעוץ ופעולות בנושא</v>
      </c>
      <c r="F202" s="11" t="s">
        <v>663</v>
      </c>
      <c r="G202" s="12">
        <v>44192</v>
      </c>
      <c r="H202" s="12">
        <v>45657</v>
      </c>
      <c r="I202" s="8" t="s">
        <v>664</v>
      </c>
      <c r="J202" s="13"/>
      <c r="K202" s="14" t="s">
        <v>665</v>
      </c>
      <c r="L202" s="14" t="s">
        <v>666</v>
      </c>
      <c r="M202" s="17">
        <v>499999.5</v>
      </c>
      <c r="N202" s="14" t="s">
        <v>26</v>
      </c>
      <c r="O202" s="18">
        <v>499999.5</v>
      </c>
      <c r="P202" s="14" t="s">
        <v>26</v>
      </c>
      <c r="Q202" s="16">
        <v>0</v>
      </c>
      <c r="R202" s="18">
        <v>499999.5</v>
      </c>
      <c r="S202" s="11">
        <f>VLOOKUP(C202,[1]גיליון1!$A:$C,3,0)</f>
        <v>72</v>
      </c>
      <c r="T202" s="11" t="str">
        <f>VLOOKUP(C202,[1]גיליון1!$A:$D,4,0)</f>
        <v/>
      </c>
      <c r="U202" s="11" t="s">
        <v>27</v>
      </c>
    </row>
    <row r="203" spans="1:21" ht="14.25">
      <c r="A203" s="8" t="s">
        <v>20</v>
      </c>
      <c r="B203" s="8" t="s">
        <v>21</v>
      </c>
      <c r="C203" s="8">
        <v>4501981789</v>
      </c>
      <c r="D203" s="9" t="str">
        <f>VLOOKUP(C203,[1]תקנות!$A:$B,2,0)</f>
        <v>41-30-01-20</v>
      </c>
      <c r="E203" s="10" t="str">
        <f>VLOOKUP(C203,[1]תקנות!$A:$C,3,0)</f>
        <v>הדרכה ורווחה</v>
      </c>
      <c r="F203" s="11" t="s">
        <v>573</v>
      </c>
      <c r="G203" s="12">
        <v>44192</v>
      </c>
      <c r="H203" s="12">
        <v>44196</v>
      </c>
      <c r="I203" s="8" t="s">
        <v>574</v>
      </c>
      <c r="J203" s="13"/>
      <c r="K203" s="14" t="s">
        <v>575</v>
      </c>
      <c r="L203" s="14" t="s">
        <v>25</v>
      </c>
      <c r="M203" s="15">
        <v>538.20000000000005</v>
      </c>
      <c r="N203" s="14" t="s">
        <v>26</v>
      </c>
      <c r="O203" s="16">
        <v>538.20000000000005</v>
      </c>
      <c r="P203" s="14" t="s">
        <v>26</v>
      </c>
      <c r="Q203" s="16">
        <v>0</v>
      </c>
      <c r="R203" s="16">
        <v>538.20000000000005</v>
      </c>
      <c r="S203" s="11">
        <f>VLOOKUP(C203,[1]גיליון1!$A:$C,3,0)</f>
        <v>76</v>
      </c>
      <c r="T203" s="11" t="str">
        <f>VLOOKUP(C203,[1]גיליון1!$A:$D,4,0)</f>
        <v/>
      </c>
      <c r="U203" s="11" t="s">
        <v>27</v>
      </c>
    </row>
    <row r="204" spans="1:21" ht="14.25">
      <c r="A204" s="8" t="s">
        <v>20</v>
      </c>
      <c r="B204" s="8" t="s">
        <v>51</v>
      </c>
      <c r="C204" s="8">
        <v>4501981929</v>
      </c>
      <c r="D204" s="9" t="str">
        <f>VLOOKUP(C204,[1]תקנות!$A:$B,2,0)</f>
        <v>41-30-01-35</v>
      </c>
      <c r="E204" s="10" t="str">
        <f>VLOOKUP(C204,[1]תקנות!$A:$C,3,0)</f>
        <v>מעבר רשות המים</v>
      </c>
      <c r="F204" s="11" t="s">
        <v>667</v>
      </c>
      <c r="G204" s="12">
        <v>44193</v>
      </c>
      <c r="H204" s="12">
        <v>44561</v>
      </c>
      <c r="I204" s="8" t="s">
        <v>232</v>
      </c>
      <c r="J204" s="13"/>
      <c r="K204" s="14" t="s">
        <v>233</v>
      </c>
      <c r="L204" s="14" t="s">
        <v>234</v>
      </c>
      <c r="M204" s="17">
        <v>2307.4000000000001</v>
      </c>
      <c r="N204" s="14" t="s">
        <v>26</v>
      </c>
      <c r="O204" s="18">
        <v>2307.4000000000001</v>
      </c>
      <c r="P204" s="14" t="s">
        <v>26</v>
      </c>
      <c r="Q204" s="16">
        <v>0</v>
      </c>
      <c r="R204" s="18">
        <v>2307.4000000000001</v>
      </c>
      <c r="S204" s="11">
        <f>VLOOKUP(C204,[1]גיליון1!$A:$C,3,0)</f>
        <v>23</v>
      </c>
      <c r="T204" s="11">
        <f>VLOOKUP(C204,[1]גיליון1!$A:$D,4,0)</f>
        <v>1</v>
      </c>
      <c r="U204" s="11" t="s">
        <v>27</v>
      </c>
    </row>
    <row r="205" spans="1:21" ht="14.25">
      <c r="A205" s="8" t="s">
        <v>20</v>
      </c>
      <c r="B205" s="8" t="s">
        <v>21</v>
      </c>
      <c r="C205" s="8">
        <v>4501981981</v>
      </c>
      <c r="D205" s="9" t="str">
        <f>VLOOKUP(C205,[1]תקנות!$A:$B,2,0)</f>
        <v>73-30-01-03</v>
      </c>
      <c r="E205" s="10" t="str">
        <f>VLOOKUP(C205,[1]תקנות!$A:$C,3,0)</f>
        <v>איכות מים- ניטור</v>
      </c>
      <c r="F205" s="11" t="s">
        <v>668</v>
      </c>
      <c r="G205" s="12">
        <v>44193</v>
      </c>
      <c r="H205" s="12">
        <v>44377</v>
      </c>
      <c r="I205" s="8" t="s">
        <v>669</v>
      </c>
      <c r="J205" s="13"/>
      <c r="K205" s="14" t="s">
        <v>670</v>
      </c>
      <c r="L205" s="14" t="s">
        <v>671</v>
      </c>
      <c r="M205" s="17">
        <v>17865.900000000001</v>
      </c>
      <c r="N205" s="14" t="s">
        <v>26</v>
      </c>
      <c r="O205" s="18">
        <v>17865.900000000001</v>
      </c>
      <c r="P205" s="14" t="s">
        <v>26</v>
      </c>
      <c r="Q205" s="16">
        <v>0</v>
      </c>
      <c r="R205" s="18">
        <v>17865.900000000001</v>
      </c>
      <c r="S205" s="11">
        <f>VLOOKUP(C205,[1]גיליון1!$A:$C,3,0)</f>
        <v>23</v>
      </c>
      <c r="T205" s="11">
        <f>VLOOKUP(C205,[1]גיליון1!$A:$D,4,0)</f>
        <v>57</v>
      </c>
      <c r="U205" s="11" t="s">
        <v>27</v>
      </c>
    </row>
    <row r="206" spans="1:21" ht="14.25">
      <c r="A206" s="8" t="s">
        <v>20</v>
      </c>
      <c r="B206" s="8" t="s">
        <v>51</v>
      </c>
      <c r="C206" s="8">
        <v>4501981992</v>
      </c>
      <c r="D206" s="9" t="str">
        <f>VLOOKUP(C206,[1]תקנות!$A:$B,2,0)</f>
        <v>41-30-01-11</v>
      </c>
      <c r="E206" s="10" t="str">
        <f>VLOOKUP(C206,[1]תקנות!$A:$C,3,0)</f>
        <v>דמי שימוש ממשלתיים</v>
      </c>
      <c r="F206" s="11" t="s">
        <v>672</v>
      </c>
      <c r="G206" s="12">
        <v>44193</v>
      </c>
      <c r="H206" s="12">
        <v>44196</v>
      </c>
      <c r="I206" s="8" t="s">
        <v>527</v>
      </c>
      <c r="J206" s="13"/>
      <c r="K206" s="14" t="s">
        <v>528</v>
      </c>
      <c r="L206" s="14" t="s">
        <v>25</v>
      </c>
      <c r="M206" s="17">
        <v>5301.2799999999997</v>
      </c>
      <c r="N206" s="14" t="s">
        <v>26</v>
      </c>
      <c r="O206" s="18">
        <v>5301.2799999999997</v>
      </c>
      <c r="P206" s="14" t="s">
        <v>26</v>
      </c>
      <c r="Q206" s="18">
        <v>5301.2799999999997</v>
      </c>
      <c r="R206" s="16">
        <v>0</v>
      </c>
      <c r="S206" s="11">
        <f>VLOOKUP(C206,[1]גיליון1!$A:$C,3,0)</f>
        <v>85</v>
      </c>
      <c r="T206" s="11" t="str">
        <f>VLOOKUP(C206,[1]גיליון1!$A:$D,4,0)</f>
        <v/>
      </c>
      <c r="U206" s="11" t="s">
        <v>27</v>
      </c>
    </row>
    <row r="207" spans="1:21" ht="14.25">
      <c r="A207" s="8" t="s">
        <v>20</v>
      </c>
      <c r="B207" s="8" t="s">
        <v>21</v>
      </c>
      <c r="C207" s="8">
        <v>4501982006</v>
      </c>
      <c r="D207" s="9" t="str">
        <f>VLOOKUP(C207,[1]תקנות!$A:$B,2,0)</f>
        <v>41-30-01-35</v>
      </c>
      <c r="E207" s="10" t="str">
        <f>VLOOKUP(C207,[1]תקנות!$A:$C,3,0)</f>
        <v>מעבר רשות המים</v>
      </c>
      <c r="F207" s="11" t="s">
        <v>673</v>
      </c>
      <c r="G207" s="12">
        <v>44193</v>
      </c>
      <c r="H207" s="12">
        <v>44469</v>
      </c>
      <c r="I207" s="8" t="s">
        <v>674</v>
      </c>
      <c r="J207" s="13"/>
      <c r="K207" s="14" t="s">
        <v>675</v>
      </c>
      <c r="L207" s="14" t="s">
        <v>676</v>
      </c>
      <c r="M207" s="17">
        <v>16334.860000000001</v>
      </c>
      <c r="N207" s="14" t="s">
        <v>26</v>
      </c>
      <c r="O207" s="18">
        <v>16334.860000000001</v>
      </c>
      <c r="P207" s="14" t="s">
        <v>26</v>
      </c>
      <c r="Q207" s="16">
        <v>0</v>
      </c>
      <c r="R207" s="18">
        <v>16334.860000000001</v>
      </c>
      <c r="S207" s="11">
        <f>VLOOKUP(C207,[1]גיליון1!$A:$C,3,0)</f>
        <v>7</v>
      </c>
      <c r="T207" s="11" t="str">
        <f>VLOOKUP(C207,[1]גיליון1!$A:$D,4,0)</f>
        <v/>
      </c>
      <c r="U207" s="11" t="s">
        <v>27</v>
      </c>
    </row>
    <row r="208" spans="1:21" ht="14.25">
      <c r="A208" s="8" t="s">
        <v>20</v>
      </c>
      <c r="B208" s="8" t="s">
        <v>21</v>
      </c>
      <c r="C208" s="8">
        <v>4501982082</v>
      </c>
      <c r="D208" s="9" t="str">
        <f>VLOOKUP(C208,[1]תקנות!$A:$B,2,0)</f>
        <v>73-30-01-03</v>
      </c>
      <c r="E208" s="10" t="str">
        <f>VLOOKUP(C208,[1]תקנות!$A:$C,3,0)</f>
        <v>איכות מים- ניטור</v>
      </c>
      <c r="F208" s="11" t="s">
        <v>677</v>
      </c>
      <c r="G208" s="12">
        <v>44193</v>
      </c>
      <c r="H208" s="12">
        <v>44469</v>
      </c>
      <c r="I208" s="8" t="s">
        <v>678</v>
      </c>
      <c r="J208" s="13"/>
      <c r="K208" s="14" t="s">
        <v>679</v>
      </c>
      <c r="L208" s="14" t="s">
        <v>680</v>
      </c>
      <c r="M208" s="17">
        <v>318198.75</v>
      </c>
      <c r="N208" s="14" t="s">
        <v>26</v>
      </c>
      <c r="O208" s="18">
        <v>318198.75</v>
      </c>
      <c r="P208" s="14" t="s">
        <v>26</v>
      </c>
      <c r="Q208" s="16">
        <v>0</v>
      </c>
      <c r="R208" s="18">
        <v>318198.75</v>
      </c>
      <c r="S208" s="11">
        <f>VLOOKUP(C208,[1]גיליון1!$A:$C,3,0)</f>
        <v>8</v>
      </c>
      <c r="T208" s="11" t="str">
        <f>VLOOKUP(C208,[1]גיליון1!$A:$D,4,0)</f>
        <v/>
      </c>
      <c r="U208" s="11" t="s">
        <v>27</v>
      </c>
    </row>
    <row r="209" spans="1:21" ht="14.25">
      <c r="A209" s="8" t="s">
        <v>20</v>
      </c>
      <c r="B209" s="8" t="s">
        <v>21</v>
      </c>
      <c r="C209" s="8">
        <v>4501982519</v>
      </c>
      <c r="D209" s="9" t="str">
        <f>VLOOKUP(C209,[1]תקנות!$A:$B,2,0)</f>
        <v>73-30-01-03</v>
      </c>
      <c r="E209" s="10" t="str">
        <f>VLOOKUP(C209,[1]תקנות!$A:$C,3,0)</f>
        <v>איכות מים- ניטור</v>
      </c>
      <c r="F209" s="11" t="s">
        <v>681</v>
      </c>
      <c r="G209" s="12">
        <v>44194</v>
      </c>
      <c r="H209" s="12">
        <v>44469</v>
      </c>
      <c r="I209" s="8" t="s">
        <v>682</v>
      </c>
      <c r="J209" s="13"/>
      <c r="K209" s="14" t="s">
        <v>683</v>
      </c>
      <c r="L209" s="14" t="s">
        <v>684</v>
      </c>
      <c r="M209" s="17">
        <v>277059.21000000002</v>
      </c>
      <c r="N209" s="14" t="s">
        <v>26</v>
      </c>
      <c r="O209" s="18">
        <v>277059.21000000002</v>
      </c>
      <c r="P209" s="14" t="s">
        <v>26</v>
      </c>
      <c r="Q209" s="16">
        <v>0</v>
      </c>
      <c r="R209" s="18">
        <v>277059.21000000002</v>
      </c>
      <c r="S209" s="11">
        <f>VLOOKUP(C209,[1]גיליון1!$A:$C,3,0)</f>
        <v>8</v>
      </c>
      <c r="T209" s="11" t="str">
        <f>VLOOKUP(C209,[1]גיליון1!$A:$D,4,0)</f>
        <v/>
      </c>
      <c r="U209" s="11" t="s">
        <v>27</v>
      </c>
    </row>
    <row r="210" spans="1:21" ht="14.25">
      <c r="A210" s="8" t="s">
        <v>20</v>
      </c>
      <c r="B210" s="8" t="s">
        <v>21</v>
      </c>
      <c r="C210" s="8">
        <v>4501982593</v>
      </c>
      <c r="D210" s="9" t="str">
        <f>VLOOKUP(C210,[1]תקנות!$A:$B,2,0)</f>
        <v>73-30-01-03</v>
      </c>
      <c r="E210" s="10" t="str">
        <f>VLOOKUP(C210,[1]תקנות!$A:$C,3,0)</f>
        <v>איכות מים- ניטור</v>
      </c>
      <c r="F210" s="11" t="s">
        <v>685</v>
      </c>
      <c r="G210" s="12">
        <v>44194</v>
      </c>
      <c r="H210" s="12">
        <v>44469</v>
      </c>
      <c r="I210" s="8" t="s">
        <v>686</v>
      </c>
      <c r="J210" s="13"/>
      <c r="K210" s="14" t="s">
        <v>687</v>
      </c>
      <c r="L210" s="14" t="s">
        <v>688</v>
      </c>
      <c r="M210" s="17">
        <v>243506.25</v>
      </c>
      <c r="N210" s="14" t="s">
        <v>26</v>
      </c>
      <c r="O210" s="18">
        <v>243506.25</v>
      </c>
      <c r="P210" s="14" t="s">
        <v>26</v>
      </c>
      <c r="Q210" s="16">
        <v>0</v>
      </c>
      <c r="R210" s="18">
        <v>243506.25</v>
      </c>
      <c r="S210" s="11">
        <f>VLOOKUP(C210,[1]גיליון1!$A:$C,3,0)</f>
        <v>8</v>
      </c>
      <c r="T210" s="11" t="str">
        <f>VLOOKUP(C210,[1]גיליון1!$A:$D,4,0)</f>
        <v/>
      </c>
      <c r="U210" s="11" t="s">
        <v>27</v>
      </c>
    </row>
    <row r="211" spans="1:21" ht="14.25">
      <c r="A211" s="8" t="s">
        <v>20</v>
      </c>
      <c r="B211" s="8" t="s">
        <v>21</v>
      </c>
      <c r="C211" s="8">
        <v>4501982626</v>
      </c>
      <c r="D211" s="9" t="str">
        <f>VLOOKUP(C211,[1]תקנות!$A:$B,2,0)</f>
        <v>73-30-01-03</v>
      </c>
      <c r="E211" s="10" t="str">
        <f>VLOOKUP(C211,[1]תקנות!$A:$C,3,0)</f>
        <v>איכות מים- ניטור</v>
      </c>
      <c r="F211" s="11" t="s">
        <v>689</v>
      </c>
      <c r="G211" s="12">
        <v>44194</v>
      </c>
      <c r="H211" s="12">
        <v>44256</v>
      </c>
      <c r="I211" s="8" t="s">
        <v>690</v>
      </c>
      <c r="J211" s="13"/>
      <c r="K211" s="14" t="s">
        <v>691</v>
      </c>
      <c r="L211" s="14" t="s">
        <v>692</v>
      </c>
      <c r="M211" s="17">
        <v>4914</v>
      </c>
      <c r="N211" s="14" t="s">
        <v>26</v>
      </c>
      <c r="O211" s="18">
        <v>4914</v>
      </c>
      <c r="P211" s="14" t="s">
        <v>26</v>
      </c>
      <c r="Q211" s="16">
        <v>0</v>
      </c>
      <c r="R211" s="18">
        <v>4914</v>
      </c>
      <c r="S211" s="11">
        <f>VLOOKUP(C211,[1]גיליון1!$A:$C,3,0)</f>
        <v>23</v>
      </c>
      <c r="T211" s="11">
        <f>VLOOKUP(C211,[1]גיליון1!$A:$D,4,0)</f>
        <v>57</v>
      </c>
      <c r="U211" s="11" t="s">
        <v>27</v>
      </c>
    </row>
    <row r="212" spans="1:21" ht="14.25">
      <c r="A212" s="8" t="s">
        <v>20</v>
      </c>
      <c r="B212" s="8" t="s">
        <v>51</v>
      </c>
      <c r="C212" s="8">
        <v>4501982662</v>
      </c>
      <c r="D212" s="9" t="str">
        <f>VLOOKUP(C212,[1]תקנות!$A:$B,2,0)</f>
        <v>41-30-01-20</v>
      </c>
      <c r="E212" s="10" t="str">
        <f>VLOOKUP(C212,[1]תקנות!$A:$C,3,0)</f>
        <v>הדרכה ורווחה</v>
      </c>
      <c r="F212" s="11" t="s">
        <v>693</v>
      </c>
      <c r="G212" s="12">
        <v>44194</v>
      </c>
      <c r="H212" s="12">
        <v>44286</v>
      </c>
      <c r="I212" s="8" t="s">
        <v>694</v>
      </c>
      <c r="J212" s="13"/>
      <c r="K212" s="14" t="s">
        <v>695</v>
      </c>
      <c r="L212" s="14" t="s">
        <v>696</v>
      </c>
      <c r="M212" s="17">
        <v>4960.8000000000002</v>
      </c>
      <c r="N212" s="14" t="s">
        <v>26</v>
      </c>
      <c r="O212" s="18">
        <v>4960.8000000000002</v>
      </c>
      <c r="P212" s="14" t="s">
        <v>26</v>
      </c>
      <c r="Q212" s="16">
        <v>0</v>
      </c>
      <c r="R212" s="18">
        <v>4960.8000000000002</v>
      </c>
      <c r="S212" s="11">
        <f>VLOOKUP(C212,[1]גיליון1!$A:$C,3,0)</f>
        <v>23</v>
      </c>
      <c r="T212" s="11">
        <f>VLOOKUP(C212,[1]גיליון1!$A:$D,4,0)</f>
        <v>57</v>
      </c>
      <c r="U212" s="11" t="s">
        <v>27</v>
      </c>
    </row>
    <row r="213" spans="1:21" ht="14.25">
      <c r="A213" s="8" t="s">
        <v>20</v>
      </c>
      <c r="B213" s="8" t="s">
        <v>21</v>
      </c>
      <c r="C213" s="8">
        <v>4501982682</v>
      </c>
      <c r="D213" s="9" t="str">
        <f>VLOOKUP(C213,[1]תקנות!$A:$B,2,0)</f>
        <v>73-30-01-13</v>
      </c>
      <c r="E213" s="10" t="str">
        <f>VLOOKUP(C213,[1]תקנות!$A:$C,3,0)</f>
        <v>אספקת מים בחירום</v>
      </c>
      <c r="F213" s="11" t="s">
        <v>697</v>
      </c>
      <c r="G213" s="12">
        <v>44194</v>
      </c>
      <c r="H213" s="12">
        <v>44561</v>
      </c>
      <c r="I213" s="8" t="s">
        <v>698</v>
      </c>
      <c r="J213" s="13"/>
      <c r="K213" s="14" t="s">
        <v>699</v>
      </c>
      <c r="L213" s="14" t="s">
        <v>700</v>
      </c>
      <c r="M213" s="17">
        <v>282239.20000000001</v>
      </c>
      <c r="N213" s="14" t="s">
        <v>26</v>
      </c>
      <c r="O213" s="18">
        <v>282239.20000000001</v>
      </c>
      <c r="P213" s="14" t="s">
        <v>26</v>
      </c>
      <c r="Q213" s="16">
        <v>0</v>
      </c>
      <c r="R213" s="18">
        <v>141119.60000000001</v>
      </c>
      <c r="S213" s="11">
        <f>VLOOKUP(C213,[1]גיליון1!$A:$C,3,0)</f>
        <v>8</v>
      </c>
      <c r="T213" s="11" t="str">
        <f>VLOOKUP(C213,[1]גיליון1!$A:$D,4,0)</f>
        <v/>
      </c>
      <c r="U213" s="11" t="s">
        <v>27</v>
      </c>
    </row>
    <row r="214" spans="1:21" ht="14.25">
      <c r="A214" s="8" t="s">
        <v>20</v>
      </c>
      <c r="B214" s="8" t="s">
        <v>21</v>
      </c>
      <c r="C214" s="8">
        <v>4501982803</v>
      </c>
      <c r="D214" s="9" t="str">
        <f>VLOOKUP(C214,[1]תקנות!$A:$B,2,0)</f>
        <v>73-30-01-05</v>
      </c>
      <c r="E214" s="10" t="str">
        <f>VLOOKUP(C214,[1]תקנות!$A:$C,3,0)</f>
        <v>פיתוח ותחזוקת מערכות</v>
      </c>
      <c r="F214" s="11" t="s">
        <v>701</v>
      </c>
      <c r="G214" s="12">
        <v>44194</v>
      </c>
      <c r="H214" s="12">
        <v>45291</v>
      </c>
      <c r="I214" s="8" t="s">
        <v>702</v>
      </c>
      <c r="J214" s="13"/>
      <c r="K214" s="14" t="s">
        <v>703</v>
      </c>
      <c r="L214" s="14" t="s">
        <v>704</v>
      </c>
      <c r="M214" s="17">
        <v>370121.33000000002</v>
      </c>
      <c r="N214" s="14" t="s">
        <v>26</v>
      </c>
      <c r="O214" s="18">
        <v>370121.33000000002</v>
      </c>
      <c r="P214" s="14" t="s">
        <v>26</v>
      </c>
      <c r="Q214" s="16">
        <v>0</v>
      </c>
      <c r="R214" s="18">
        <v>370121.33000000002</v>
      </c>
      <c r="S214" s="11">
        <f>VLOOKUP(C214,[1]גיליון1!$A:$C,3,0)</f>
        <v>7</v>
      </c>
      <c r="T214" s="11" t="str">
        <f>VLOOKUP(C214,[1]גיליון1!$A:$D,4,0)</f>
        <v/>
      </c>
      <c r="U214" s="11" t="s">
        <v>27</v>
      </c>
    </row>
    <row r="215" spans="1:21" ht="14.25">
      <c r="A215" s="8" t="s">
        <v>20</v>
      </c>
      <c r="B215" s="8" t="s">
        <v>21</v>
      </c>
      <c r="C215" s="8">
        <v>4501983284</v>
      </c>
      <c r="D215" s="9" t="str">
        <f>VLOOKUP(C215,[1]תקנות!$A:$B,2,0)</f>
        <v>41-30-01-21</v>
      </c>
      <c r="E215" s="10" t="str">
        <f>VLOOKUP(C215,[1]תקנות!$A:$C,3,0)</f>
        <v>ייעוץ בקרה וליווי</v>
      </c>
      <c r="F215" s="11" t="s">
        <v>705</v>
      </c>
      <c r="G215" s="12">
        <v>44195</v>
      </c>
      <c r="H215" s="12">
        <v>44561</v>
      </c>
      <c r="I215" s="8" t="s">
        <v>706</v>
      </c>
      <c r="J215" s="13"/>
      <c r="K215" s="14" t="s">
        <v>707</v>
      </c>
      <c r="L215" s="14" t="s">
        <v>708</v>
      </c>
      <c r="M215" s="17">
        <v>649010</v>
      </c>
      <c r="N215" s="14" t="s">
        <v>26</v>
      </c>
      <c r="O215" s="18">
        <v>649010</v>
      </c>
      <c r="P215" s="14" t="s">
        <v>26</v>
      </c>
      <c r="Q215" s="16">
        <v>0</v>
      </c>
      <c r="R215" s="18">
        <v>649010</v>
      </c>
      <c r="S215" s="11">
        <f>VLOOKUP(C215,[1]גיליון1!$A:$C,3,0)</f>
        <v>8</v>
      </c>
      <c r="T215" s="11" t="str">
        <f>VLOOKUP(C215,[1]גיליון1!$A:$D,4,0)</f>
        <v/>
      </c>
      <c r="U215" s="11" t="s">
        <v>27</v>
      </c>
    </row>
    <row r="216" spans="1:21" ht="14.25">
      <c r="A216" s="8" t="s">
        <v>20</v>
      </c>
      <c r="B216" s="8" t="s">
        <v>21</v>
      </c>
      <c r="C216" s="8">
        <v>4501983357</v>
      </c>
      <c r="D216" s="9" t="str">
        <f>VLOOKUP(C216,[1]תקנות!$A:$B,2,0)</f>
        <v>73-30-01-19</v>
      </c>
      <c r="E216" s="10" t="str">
        <f>VLOOKUP(C216,[1]תקנות!$A:$C,3,0)</f>
        <v>תכנון בקרה וייעוץ</v>
      </c>
      <c r="F216" s="11" t="s">
        <v>709</v>
      </c>
      <c r="G216" s="12">
        <v>44195</v>
      </c>
      <c r="H216" s="12">
        <v>44580</v>
      </c>
      <c r="I216" s="8" t="s">
        <v>338</v>
      </c>
      <c r="J216" s="13"/>
      <c r="K216" s="14" t="s">
        <v>339</v>
      </c>
      <c r="L216" s="14" t="s">
        <v>340</v>
      </c>
      <c r="M216" s="17">
        <v>132723.63000000001</v>
      </c>
      <c r="N216" s="14" t="s">
        <v>26</v>
      </c>
      <c r="O216" s="18">
        <v>132723.63000000001</v>
      </c>
      <c r="P216" s="14" t="s">
        <v>26</v>
      </c>
      <c r="Q216" s="16">
        <v>0</v>
      </c>
      <c r="R216" s="18">
        <v>132723.63000000001</v>
      </c>
      <c r="S216" s="11">
        <f>VLOOKUP(C216,[1]גיליון1!$A:$C,3,0)</f>
        <v>8</v>
      </c>
      <c r="T216" s="11" t="str">
        <f>VLOOKUP(C216,[1]גיליון1!$A:$D,4,0)</f>
        <v/>
      </c>
      <c r="U216" s="11" t="s">
        <v>27</v>
      </c>
    </row>
    <row r="217" spans="1:21" ht="14.25">
      <c r="A217" s="8" t="s">
        <v>20</v>
      </c>
      <c r="B217" s="8" t="s">
        <v>21</v>
      </c>
      <c r="C217" s="8">
        <v>4501983382</v>
      </c>
      <c r="D217" s="9" t="str">
        <f>VLOOKUP(C217,[1]תקנות!$A:$B,2,0)</f>
        <v>73-30-01-19</v>
      </c>
      <c r="E217" s="10" t="str">
        <f>VLOOKUP(C217,[1]תקנות!$A:$C,3,0)</f>
        <v>תכנון בקרה וייעוץ</v>
      </c>
      <c r="F217" s="11" t="s">
        <v>710</v>
      </c>
      <c r="G217" s="12">
        <v>44195</v>
      </c>
      <c r="H217" s="12">
        <v>44580</v>
      </c>
      <c r="I217" s="8" t="s">
        <v>711</v>
      </c>
      <c r="J217" s="13"/>
      <c r="K217" s="14" t="s">
        <v>712</v>
      </c>
      <c r="L217" s="14" t="s">
        <v>713</v>
      </c>
      <c r="M217" s="17">
        <v>68950.009999999995</v>
      </c>
      <c r="N217" s="14" t="s">
        <v>26</v>
      </c>
      <c r="O217" s="18">
        <v>68950.009999999995</v>
      </c>
      <c r="P217" s="14" t="s">
        <v>26</v>
      </c>
      <c r="Q217" s="16">
        <v>0</v>
      </c>
      <c r="R217" s="18">
        <v>68950.009999999995</v>
      </c>
      <c r="S217" s="11">
        <f>VLOOKUP(C217,[1]גיליון1!$A:$C,3,0)</f>
        <v>8</v>
      </c>
      <c r="T217" s="11" t="str">
        <f>VLOOKUP(C217,[1]גיליון1!$A:$D,4,0)</f>
        <v/>
      </c>
      <c r="U217" s="11" t="s">
        <v>27</v>
      </c>
    </row>
    <row r="218" spans="1:21" ht="14.25">
      <c r="A218" s="8" t="s">
        <v>20</v>
      </c>
      <c r="B218" s="8" t="s">
        <v>21</v>
      </c>
      <c r="C218" s="8">
        <v>4501983388</v>
      </c>
      <c r="D218" s="9" t="str">
        <f>VLOOKUP(C218,[1]תקנות!$A:$B,2,0)</f>
        <v>73-30-01-19</v>
      </c>
      <c r="E218" s="10" t="str">
        <f>VLOOKUP(C218,[1]תקנות!$A:$C,3,0)</f>
        <v>תכנון בקרה וייעוץ</v>
      </c>
      <c r="F218" s="20" t="s">
        <v>710</v>
      </c>
      <c r="G218" s="12">
        <v>44195</v>
      </c>
      <c r="H218" s="12">
        <v>44580</v>
      </c>
      <c r="I218" s="8" t="s">
        <v>714</v>
      </c>
      <c r="J218" s="13"/>
      <c r="K218" s="14" t="s">
        <v>715</v>
      </c>
      <c r="L218" s="14" t="s">
        <v>716</v>
      </c>
      <c r="M218" s="17">
        <v>122299.99000000001</v>
      </c>
      <c r="N218" s="14" t="s">
        <v>26</v>
      </c>
      <c r="O218" s="18">
        <v>122299.99000000001</v>
      </c>
      <c r="P218" s="14" t="s">
        <v>26</v>
      </c>
      <c r="Q218" s="16">
        <v>0</v>
      </c>
      <c r="R218" s="18">
        <v>122299.99000000001</v>
      </c>
      <c r="S218" s="11">
        <f>VLOOKUP(C218,[1]גיליון1!$A:$C,3,0)</f>
        <v>8</v>
      </c>
      <c r="T218" s="11" t="str">
        <f>VLOOKUP(C218,[1]גיליון1!$A:$D,4,0)</f>
        <v/>
      </c>
      <c r="U218" s="11" t="s">
        <v>27</v>
      </c>
    </row>
    <row r="219" spans="1:21" ht="14.25">
      <c r="A219" s="8" t="s">
        <v>20</v>
      </c>
      <c r="B219" s="8" t="s">
        <v>21</v>
      </c>
      <c r="C219" s="8">
        <v>4501983395</v>
      </c>
      <c r="D219" s="9" t="str">
        <f>VLOOKUP(C219,[1]תקנות!$A:$B,2,0)</f>
        <v>73-30-01-13</v>
      </c>
      <c r="E219" s="10" t="str">
        <f>VLOOKUP(C219,[1]תקנות!$A:$C,3,0)</f>
        <v>אספקת מים בחירום</v>
      </c>
      <c r="F219" s="11" t="s">
        <v>717</v>
      </c>
      <c r="G219" s="12">
        <v>44195</v>
      </c>
      <c r="H219" s="12">
        <v>44348</v>
      </c>
      <c r="I219" s="8" t="s">
        <v>718</v>
      </c>
      <c r="J219" s="13"/>
      <c r="K219" s="14" t="s">
        <v>719</v>
      </c>
      <c r="L219" s="14" t="s">
        <v>720</v>
      </c>
      <c r="M219" s="17">
        <v>49830.300000000003</v>
      </c>
      <c r="N219" s="14" t="s">
        <v>26</v>
      </c>
      <c r="O219" s="18">
        <v>49830.300000000003</v>
      </c>
      <c r="P219" s="14" t="s">
        <v>26</v>
      </c>
      <c r="Q219" s="16">
        <v>0</v>
      </c>
      <c r="R219" s="18">
        <v>49830.300000000003</v>
      </c>
      <c r="S219" s="11">
        <f>VLOOKUP(C219,[1]גיליון1!$A:$C,3,0)</f>
        <v>23</v>
      </c>
      <c r="T219" s="11">
        <f>VLOOKUP(C219,[1]גיליון1!$A:$D,4,0)</f>
        <v>57</v>
      </c>
      <c r="U219" s="11" t="s">
        <v>27</v>
      </c>
    </row>
    <row r="220" spans="1:21" ht="14.25">
      <c r="A220" s="8" t="s">
        <v>20</v>
      </c>
      <c r="B220" s="8" t="s">
        <v>21</v>
      </c>
      <c r="C220" s="8">
        <v>4501983779</v>
      </c>
      <c r="D220" s="9" t="str">
        <f>VLOOKUP(C220,[1]תקנות!$A:$B,2,0)</f>
        <v>73-30-01-13</v>
      </c>
      <c r="E220" s="10" t="str">
        <f>VLOOKUP(C220,[1]תקנות!$A:$C,3,0)</f>
        <v>אספקת מים בחירום</v>
      </c>
      <c r="F220" s="11" t="s">
        <v>721</v>
      </c>
      <c r="G220" s="12">
        <v>44196</v>
      </c>
      <c r="H220" s="12">
        <v>44561</v>
      </c>
      <c r="I220" s="8" t="s">
        <v>722</v>
      </c>
      <c r="J220" s="13"/>
      <c r="K220" s="14" t="s">
        <v>723</v>
      </c>
      <c r="L220" s="14" t="s">
        <v>724</v>
      </c>
      <c r="M220" s="17">
        <v>816999.89000000001</v>
      </c>
      <c r="N220" s="14" t="s">
        <v>26</v>
      </c>
      <c r="O220" s="18">
        <v>816999.89000000001</v>
      </c>
      <c r="P220" s="14" t="s">
        <v>26</v>
      </c>
      <c r="Q220" s="16">
        <v>0</v>
      </c>
      <c r="R220" s="18">
        <v>816999.89000000001</v>
      </c>
      <c r="S220" s="11">
        <f>VLOOKUP(C220,[1]גיליון1!$A:$C,3,0)</f>
        <v>7</v>
      </c>
      <c r="T220" s="11" t="str">
        <f>VLOOKUP(C220,[1]גיליון1!$A:$D,4,0)</f>
        <v/>
      </c>
      <c r="U220" s="11" t="s">
        <v>27</v>
      </c>
    </row>
  </sheetData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רבעון  10-12.20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