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noi\AppData\Local\Microsoft\Windows\INetCache\Content.Outlook\ZU5EW52X\"/>
    </mc:Choice>
  </mc:AlternateContent>
  <bookViews>
    <workbookView xWindow="0" yWindow="0" windowWidth="15345" windowHeight="5940"/>
  </bookViews>
  <sheets>
    <sheet name="כמות מבחנים ועוברים רבעון שני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E29" i="1"/>
  <c r="F29" i="1"/>
  <c r="AU11" i="1"/>
  <c r="AU10" i="1"/>
  <c r="AT11" i="1"/>
  <c r="AT10" i="1"/>
  <c r="AS11" i="1"/>
  <c r="AS10" i="1"/>
  <c r="AU9" i="1"/>
  <c r="AT9" i="1"/>
  <c r="AS9" i="1"/>
  <c r="AQ11" i="1"/>
  <c r="AQ10" i="1"/>
  <c r="AQ9" i="1"/>
  <c r="AP11" i="1"/>
  <c r="AP10" i="1"/>
  <c r="AP9" i="1"/>
  <c r="AO11" i="1"/>
  <c r="AO10" i="1"/>
  <c r="AO9" i="1"/>
  <c r="AL11" i="1"/>
  <c r="AL10" i="1"/>
  <c r="AL9" i="1"/>
  <c r="AM11" i="1"/>
  <c r="AM10" i="1"/>
  <c r="AM9" i="1"/>
  <c r="AK11" i="1"/>
  <c r="AK10" i="1"/>
  <c r="AK9" i="1"/>
  <c r="AI11" i="1"/>
  <c r="AI10" i="1"/>
  <c r="AI9" i="1"/>
  <c r="AH11" i="1"/>
  <c r="AH10" i="1"/>
  <c r="AH9" i="1"/>
  <c r="AG11" i="1"/>
  <c r="AG10" i="1"/>
  <c r="AG9" i="1"/>
  <c r="AE11" i="1"/>
  <c r="AE10" i="1"/>
  <c r="AD11" i="1"/>
  <c r="AD10" i="1"/>
  <c r="AC11" i="1"/>
  <c r="AC10" i="1"/>
  <c r="AE9" i="1"/>
  <c r="AD9" i="1"/>
  <c r="AC9" i="1"/>
  <c r="AA11" i="1"/>
  <c r="AA10" i="1"/>
  <c r="AA9" i="1"/>
  <c r="Z11" i="1"/>
  <c r="Z10" i="1"/>
  <c r="Z9" i="1"/>
  <c r="Y11" i="1"/>
  <c r="Y10" i="1"/>
  <c r="Y9" i="1"/>
  <c r="W11" i="1"/>
  <c r="W10" i="1"/>
  <c r="V11" i="1"/>
  <c r="V10" i="1"/>
  <c r="W9" i="1"/>
  <c r="V9" i="1"/>
  <c r="U11" i="1"/>
  <c r="U10" i="1"/>
  <c r="U9" i="1"/>
  <c r="S11" i="1"/>
  <c r="S10" i="1"/>
  <c r="S9" i="1"/>
  <c r="R11" i="1"/>
  <c r="R10" i="1"/>
  <c r="R9" i="1"/>
  <c r="Q11" i="1"/>
  <c r="Q10" i="1"/>
  <c r="Q9" i="1"/>
  <c r="O11" i="1"/>
  <c r="O10" i="1"/>
  <c r="N11" i="1"/>
  <c r="N10" i="1"/>
  <c r="M11" i="1"/>
  <c r="M10" i="1"/>
  <c r="O9" i="1"/>
  <c r="N9" i="1"/>
  <c r="M9" i="1"/>
  <c r="K11" i="1"/>
  <c r="K10" i="1"/>
  <c r="K9" i="1"/>
  <c r="J11" i="1"/>
  <c r="J10" i="1"/>
  <c r="J9" i="1"/>
  <c r="I11" i="1"/>
  <c r="I10" i="1"/>
  <c r="I9" i="1"/>
  <c r="F11" i="1"/>
  <c r="F10" i="1"/>
  <c r="F9" i="1"/>
  <c r="G11" i="1"/>
  <c r="G10" i="1"/>
  <c r="G9" i="1"/>
  <c r="E11" i="1"/>
  <c r="E10" i="1"/>
  <c r="E9" i="1"/>
  <c r="T9" i="1" l="1"/>
  <c r="AB10" i="1"/>
  <c r="L9" i="1"/>
  <c r="L11" i="1"/>
  <c r="AF11" i="1"/>
  <c r="L10" i="1"/>
  <c r="AR10" i="1"/>
  <c r="P10" i="1"/>
  <c r="P11" i="1"/>
  <c r="Z12" i="1"/>
  <c r="N12" i="1"/>
  <c r="AB9" i="1"/>
  <c r="AR9" i="1"/>
  <c r="AV11" i="1"/>
  <c r="AU12" i="1"/>
  <c r="AT12" i="1"/>
  <c r="AV10" i="1"/>
  <c r="AS12" i="1"/>
  <c r="AV9" i="1"/>
  <c r="AR11" i="1"/>
  <c r="AQ12" i="1"/>
  <c r="AP12" i="1"/>
  <c r="AO12" i="1"/>
  <c r="AN11" i="1"/>
  <c r="AL12" i="1"/>
  <c r="AN10" i="1"/>
  <c r="AM12" i="1"/>
  <c r="AN9" i="1"/>
  <c r="AK12" i="1"/>
  <c r="AJ11" i="1"/>
  <c r="AJ10" i="1"/>
  <c r="AI12" i="1"/>
  <c r="AH12" i="1"/>
  <c r="AJ9" i="1"/>
  <c r="AG12" i="1"/>
  <c r="AE12" i="1"/>
  <c r="AF10" i="1"/>
  <c r="AC12" i="1"/>
  <c r="AF9" i="1"/>
  <c r="AD12" i="1"/>
  <c r="AA12" i="1"/>
  <c r="AB11" i="1"/>
  <c r="Y12" i="1"/>
  <c r="X11" i="1"/>
  <c r="W12" i="1"/>
  <c r="X10" i="1"/>
  <c r="V12" i="1"/>
  <c r="X9" i="1"/>
  <c r="U12" i="1"/>
  <c r="T11" i="1"/>
  <c r="S12" i="1"/>
  <c r="T10" i="1"/>
  <c r="R12" i="1"/>
  <c r="Q12" i="1"/>
  <c r="O12" i="1"/>
  <c r="M12" i="1"/>
  <c r="P9" i="1"/>
  <c r="K12" i="1"/>
  <c r="J12" i="1"/>
  <c r="I12" i="1"/>
  <c r="H11" i="1"/>
  <c r="H10" i="1"/>
  <c r="H9" i="1"/>
  <c r="F12" i="1"/>
  <c r="G12" i="1"/>
  <c r="E12" i="1"/>
  <c r="D16" i="1" l="1"/>
  <c r="D15" i="1"/>
  <c r="L12" i="1"/>
  <c r="D14" i="1"/>
  <c r="P12" i="1"/>
  <c r="AB12" i="1"/>
  <c r="AV12" i="1"/>
  <c r="AR12" i="1"/>
  <c r="AN12" i="1"/>
  <c r="AJ12" i="1"/>
  <c r="AF12" i="1"/>
  <c r="X12" i="1"/>
  <c r="T12" i="1"/>
  <c r="H12" i="1"/>
</calcChain>
</file>

<file path=xl/sharedStrings.xml><?xml version="1.0" encoding="utf-8"?>
<sst xmlns="http://schemas.openxmlformats.org/spreadsheetml/2006/main" count="73" uniqueCount="31">
  <si>
    <t>חודש</t>
  </si>
  <si>
    <t>B</t>
  </si>
  <si>
    <t>C1</t>
  </si>
  <si>
    <t>A2</t>
  </si>
  <si>
    <t>A1</t>
  </si>
  <si>
    <t>A</t>
  </si>
  <si>
    <t>C</t>
  </si>
  <si>
    <t>E</t>
  </si>
  <si>
    <t>D</t>
  </si>
  <si>
    <t>רבעון 2 לשנת 2019</t>
  </si>
  <si>
    <t xml:space="preserve"> </t>
  </si>
  <si>
    <t>אפריל</t>
  </si>
  <si>
    <t>מאי</t>
  </si>
  <si>
    <t>יוני</t>
  </si>
  <si>
    <t>נדחה</t>
  </si>
  <si>
    <t>התקבל</t>
  </si>
  <si>
    <t>D1</t>
  </si>
  <si>
    <t>D2</t>
  </si>
  <si>
    <t>D3</t>
  </si>
  <si>
    <t>מבחנים שהוזמנו</t>
  </si>
  <si>
    <t>מבחנים שעברו</t>
  </si>
  <si>
    <t>מבחנים שבוצעו</t>
  </si>
  <si>
    <t>אחוז העוברים</t>
  </si>
  <si>
    <t>סיכום רבעוני</t>
  </si>
  <si>
    <t>הוגש</t>
  </si>
  <si>
    <t>ערעורים רבעון (2) 2019</t>
  </si>
  <si>
    <t xml:space="preserve">ו- כמות ערעורים שהוגשו ברבעון השני </t>
  </si>
  <si>
    <t xml:space="preserve">א- כמות מבחני נהיגה ואחוז עוברים לפי סוגי המבחנים הקיימים במערכת לשני הזכיינים </t>
  </si>
  <si>
    <t>סה"כ הוזמן ברבעון</t>
  </si>
  <si>
    <t>סה"כ בוצע ברבעון</t>
  </si>
  <si>
    <t>סה"כ עבר ברבעון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</si>
</sst>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  <scheme val="minor"/>
    </font>
    <font>
      <sz val="16"/>
      <color rgb="FFFF0000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b/>
      <sz val="16"/>
      <color theme="1"/>
      <name val="Arial"/>
      <family val="2"/>
      <scheme val="minor"/>
    </font>
    <font>
      <b/>
      <sz val="16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center"/>
    </xf>
    <xf numFmtId="9" fontId="0" fillId="0" borderId="0" xfId="1" applyFont="1"/>
    <xf numFmtId="9" fontId="0" fillId="0" borderId="1" xfId="1" applyFont="1" applyBorder="1" applyAlignment="1">
      <alignment horizontal="center" vertical="center"/>
    </xf>
    <xf numFmtId="17" fontId="0" fillId="3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9" fontId="0" fillId="4" borderId="0" xfId="1" applyFont="1" applyFill="1" applyAlignment="1">
      <alignment horizontal="center" wrapText="1"/>
    </xf>
    <xf numFmtId="9" fontId="0" fillId="4" borderId="1" xfId="1" applyFont="1" applyFill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9" fontId="2" fillId="2" borderId="1" xfId="1" applyFont="1" applyFill="1" applyBorder="1" applyAlignment="1">
      <alignment horizontal="center" vertical="center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9" fontId="3" fillId="0" borderId="0" xfId="1" applyFont="1"/>
    <xf numFmtId="0" fontId="5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512;&#1493;&#1504;&#1497;%20&#1495;&#1496;&#1497;&#1489;/Desktop/&#1505;&#1497;&#1499;&#1493;&#1501;%20&#1502;&#1489;&#1495;&#1504;&#1497;&#1501;%20&#1502;&#1514;&#1495;&#1497;&#1500;&#1514;%20&#1492;&#1492;&#1508;&#1512;&#1496;&#1492;%2015&#1500;&#1497;&#1493;&#1500;&#1497;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סיכום מבחנים ערעורים פיקוחים את"/>
      <sheetName val="בירור בוחני שני הזכיינים"/>
      <sheetName val="מבחנים לפי סוג באתרים"/>
      <sheetName val="פיקוח באתרי זכיין"/>
      <sheetName val="סידור עבודה באתרים אוקטובר 2019"/>
      <sheetName val="סיכום פיקוח אתרים ידני "/>
      <sheetName val="בוחנים באדום"/>
      <sheetName val="סידור מפקחים ספטמבר 2019"/>
      <sheetName val="בוחני זכיינים 27 ספטמבר 2019"/>
    </sheetNames>
    <sheetDataSet>
      <sheetData sheetId="0">
        <row r="21">
          <cell r="AG21">
            <v>199</v>
          </cell>
          <cell r="AH21">
            <v>176</v>
          </cell>
          <cell r="AK21">
            <v>178</v>
          </cell>
          <cell r="AL21">
            <v>140</v>
          </cell>
          <cell r="AO21">
            <v>129</v>
          </cell>
          <cell r="AP21">
            <v>109</v>
          </cell>
          <cell r="BD21">
            <v>1188</v>
          </cell>
          <cell r="BE21">
            <v>1135</v>
          </cell>
          <cell r="BH21">
            <v>1022</v>
          </cell>
          <cell r="BI21">
            <v>858</v>
          </cell>
          <cell r="BL21">
            <v>583</v>
          </cell>
          <cell r="BM21">
            <v>397</v>
          </cell>
          <cell r="CA21">
            <v>533</v>
          </cell>
          <cell r="CB21">
            <v>429</v>
          </cell>
          <cell r="CE21">
            <v>479</v>
          </cell>
          <cell r="CF21">
            <v>316</v>
          </cell>
          <cell r="CI21">
            <v>328</v>
          </cell>
          <cell r="CJ21">
            <v>155</v>
          </cell>
          <cell r="CX21">
            <v>16818</v>
          </cell>
          <cell r="CY21">
            <v>20025</v>
          </cell>
          <cell r="DB21">
            <v>16108</v>
          </cell>
          <cell r="DC21">
            <v>19311</v>
          </cell>
          <cell r="DF21">
            <v>6650</v>
          </cell>
          <cell r="DG21">
            <v>6547</v>
          </cell>
          <cell r="DU21">
            <v>1574</v>
          </cell>
          <cell r="DV21">
            <v>1652</v>
          </cell>
          <cell r="DY21">
            <v>1491</v>
          </cell>
          <cell r="DZ21">
            <v>1578</v>
          </cell>
          <cell r="EC21">
            <v>646</v>
          </cell>
          <cell r="ED21">
            <v>644</v>
          </cell>
          <cell r="ER21">
            <v>162</v>
          </cell>
          <cell r="ES21">
            <v>192</v>
          </cell>
          <cell r="EV21">
            <v>150</v>
          </cell>
          <cell r="EW21">
            <v>177</v>
          </cell>
          <cell r="EZ21">
            <v>71</v>
          </cell>
          <cell r="FA21">
            <v>77</v>
          </cell>
          <cell r="FO21">
            <v>275</v>
          </cell>
          <cell r="FP21">
            <v>286</v>
          </cell>
          <cell r="FS21">
            <v>270</v>
          </cell>
          <cell r="FT21">
            <v>272</v>
          </cell>
          <cell r="FW21">
            <v>153</v>
          </cell>
          <cell r="FX21">
            <v>123</v>
          </cell>
          <cell r="GL21">
            <v>309</v>
          </cell>
          <cell r="GM21">
            <v>364</v>
          </cell>
          <cell r="GP21">
            <v>298</v>
          </cell>
          <cell r="GQ21">
            <v>348</v>
          </cell>
          <cell r="GT21">
            <v>142</v>
          </cell>
          <cell r="GU21">
            <v>111</v>
          </cell>
          <cell r="HI21">
            <v>170</v>
          </cell>
          <cell r="HJ21">
            <v>98</v>
          </cell>
          <cell r="HM21">
            <v>162</v>
          </cell>
          <cell r="HN21">
            <v>95</v>
          </cell>
          <cell r="HQ21">
            <v>105</v>
          </cell>
          <cell r="HR21">
            <v>36</v>
          </cell>
          <cell r="IF21">
            <v>12</v>
          </cell>
          <cell r="IG21">
            <v>24</v>
          </cell>
          <cell r="IJ21">
            <v>9</v>
          </cell>
          <cell r="IK21">
            <v>24</v>
          </cell>
          <cell r="IN21">
            <v>7</v>
          </cell>
          <cell r="IO21">
            <v>8</v>
          </cell>
          <cell r="JC21">
            <v>52</v>
          </cell>
          <cell r="JD21">
            <v>84</v>
          </cell>
          <cell r="JG21">
            <v>48</v>
          </cell>
          <cell r="JH21">
            <v>69</v>
          </cell>
          <cell r="JK21">
            <v>35</v>
          </cell>
          <cell r="JL21">
            <v>39</v>
          </cell>
        </row>
        <row r="22">
          <cell r="AG22">
            <v>229</v>
          </cell>
          <cell r="AH22">
            <v>241</v>
          </cell>
          <cell r="AK22">
            <v>212</v>
          </cell>
          <cell r="AL22">
            <v>219</v>
          </cell>
          <cell r="AO22">
            <v>169</v>
          </cell>
          <cell r="AP22">
            <v>158</v>
          </cell>
          <cell r="BD22">
            <v>1440</v>
          </cell>
          <cell r="BE22">
            <v>1422</v>
          </cell>
          <cell r="BH22">
            <v>1287</v>
          </cell>
          <cell r="BI22">
            <v>1260</v>
          </cell>
          <cell r="BL22">
            <v>746</v>
          </cell>
          <cell r="BM22">
            <v>567</v>
          </cell>
          <cell r="CA22">
            <v>608</v>
          </cell>
          <cell r="CB22">
            <v>521</v>
          </cell>
          <cell r="CE22">
            <v>557</v>
          </cell>
          <cell r="CF22">
            <v>464</v>
          </cell>
          <cell r="CI22">
            <v>366</v>
          </cell>
          <cell r="CJ22">
            <v>253</v>
          </cell>
          <cell r="CX22">
            <v>23053</v>
          </cell>
          <cell r="CY22">
            <v>28130</v>
          </cell>
          <cell r="DB22">
            <v>21490</v>
          </cell>
          <cell r="DC22">
            <v>26898</v>
          </cell>
          <cell r="DF22">
            <v>8681</v>
          </cell>
          <cell r="DG22">
            <v>8964</v>
          </cell>
          <cell r="DU22">
            <v>1938</v>
          </cell>
          <cell r="DV22">
            <v>2264</v>
          </cell>
          <cell r="DY22">
            <v>1760</v>
          </cell>
          <cell r="DZ22">
            <v>2119</v>
          </cell>
          <cell r="EC22">
            <v>739</v>
          </cell>
          <cell r="ED22">
            <v>850</v>
          </cell>
          <cell r="ER22">
            <v>211</v>
          </cell>
          <cell r="ES22">
            <v>229</v>
          </cell>
          <cell r="EV22">
            <v>190</v>
          </cell>
          <cell r="EW22">
            <v>224</v>
          </cell>
          <cell r="EZ22">
            <v>103</v>
          </cell>
          <cell r="FA22">
            <v>105</v>
          </cell>
          <cell r="FO22">
            <v>323</v>
          </cell>
          <cell r="FP22">
            <v>378</v>
          </cell>
          <cell r="FS22">
            <v>294</v>
          </cell>
          <cell r="FT22">
            <v>353</v>
          </cell>
          <cell r="FW22">
            <v>169</v>
          </cell>
          <cell r="FX22">
            <v>168</v>
          </cell>
          <cell r="GL22">
            <v>412</v>
          </cell>
          <cell r="GM22">
            <v>531</v>
          </cell>
          <cell r="GP22">
            <v>378</v>
          </cell>
          <cell r="GQ22">
            <v>493</v>
          </cell>
          <cell r="GT22">
            <v>182</v>
          </cell>
          <cell r="GU22">
            <v>159</v>
          </cell>
          <cell r="HI22">
            <v>262</v>
          </cell>
          <cell r="HJ22">
            <v>146</v>
          </cell>
          <cell r="HM22">
            <v>248</v>
          </cell>
          <cell r="HN22">
            <v>136</v>
          </cell>
          <cell r="HQ22">
            <v>143</v>
          </cell>
          <cell r="HR22">
            <v>65</v>
          </cell>
          <cell r="IF22">
            <v>6</v>
          </cell>
          <cell r="IG22">
            <v>18</v>
          </cell>
          <cell r="IJ22">
            <v>3</v>
          </cell>
          <cell r="IK22">
            <v>17</v>
          </cell>
          <cell r="IN22">
            <v>2</v>
          </cell>
          <cell r="IO22">
            <v>6</v>
          </cell>
          <cell r="JC22">
            <v>78</v>
          </cell>
          <cell r="JD22">
            <v>54</v>
          </cell>
          <cell r="JG22">
            <v>71</v>
          </cell>
          <cell r="JH22">
            <v>50</v>
          </cell>
          <cell r="JK22">
            <v>40</v>
          </cell>
          <cell r="JL22">
            <v>21</v>
          </cell>
        </row>
        <row r="23">
          <cell r="AG23">
            <v>274</v>
          </cell>
          <cell r="AH23">
            <v>277</v>
          </cell>
          <cell r="AK23">
            <v>254</v>
          </cell>
          <cell r="AL23">
            <v>245</v>
          </cell>
          <cell r="AO23">
            <v>192</v>
          </cell>
          <cell r="AP23">
            <v>168</v>
          </cell>
          <cell r="BD23">
            <v>1737</v>
          </cell>
          <cell r="BE23">
            <v>1679</v>
          </cell>
          <cell r="BH23">
            <v>1605</v>
          </cell>
          <cell r="BI23">
            <v>1488</v>
          </cell>
          <cell r="BL23">
            <v>936</v>
          </cell>
          <cell r="BM23">
            <v>793</v>
          </cell>
          <cell r="CA23">
            <v>663</v>
          </cell>
          <cell r="CB23">
            <v>528</v>
          </cell>
          <cell r="CE23">
            <v>612</v>
          </cell>
          <cell r="CF23">
            <v>480</v>
          </cell>
          <cell r="CI23">
            <v>426</v>
          </cell>
          <cell r="CJ23">
            <v>249</v>
          </cell>
          <cell r="CX23">
            <v>21413</v>
          </cell>
          <cell r="CY23">
            <v>25323</v>
          </cell>
          <cell r="DB23">
            <v>20091</v>
          </cell>
          <cell r="DC23">
            <v>23644</v>
          </cell>
          <cell r="DF23">
            <v>7885</v>
          </cell>
          <cell r="DG23">
            <v>7773</v>
          </cell>
          <cell r="DU23">
            <v>1708</v>
          </cell>
          <cell r="DV23">
            <v>1924</v>
          </cell>
          <cell r="DY23">
            <v>1604</v>
          </cell>
          <cell r="DZ23">
            <v>1737</v>
          </cell>
          <cell r="EC23">
            <v>649</v>
          </cell>
          <cell r="ED23">
            <v>686</v>
          </cell>
          <cell r="ER23">
            <v>166</v>
          </cell>
          <cell r="ES23">
            <v>187</v>
          </cell>
          <cell r="EV23">
            <v>157</v>
          </cell>
          <cell r="EW23">
            <v>170</v>
          </cell>
          <cell r="EZ23">
            <v>70</v>
          </cell>
          <cell r="FA23">
            <v>79</v>
          </cell>
          <cell r="FO23">
            <v>295</v>
          </cell>
          <cell r="FP23">
            <v>312</v>
          </cell>
          <cell r="FS23">
            <v>275</v>
          </cell>
          <cell r="FT23">
            <v>270</v>
          </cell>
          <cell r="FW23">
            <v>144</v>
          </cell>
          <cell r="FX23">
            <v>120</v>
          </cell>
          <cell r="GL23">
            <v>401</v>
          </cell>
          <cell r="GM23">
            <v>477</v>
          </cell>
          <cell r="GP23">
            <v>388</v>
          </cell>
          <cell r="GQ23">
            <v>460</v>
          </cell>
          <cell r="GT23">
            <v>169</v>
          </cell>
          <cell r="GU23">
            <v>148</v>
          </cell>
          <cell r="HI23">
            <v>288</v>
          </cell>
          <cell r="HJ23">
            <v>128</v>
          </cell>
          <cell r="HM23">
            <v>282</v>
          </cell>
          <cell r="HN23">
            <v>123</v>
          </cell>
          <cell r="HQ23">
            <v>180</v>
          </cell>
          <cell r="HR23">
            <v>53</v>
          </cell>
          <cell r="IF23">
            <v>2</v>
          </cell>
          <cell r="IG23">
            <v>22</v>
          </cell>
          <cell r="IJ23">
            <v>2</v>
          </cell>
          <cell r="IK23">
            <v>21</v>
          </cell>
          <cell r="IN23">
            <v>1</v>
          </cell>
          <cell r="IO23">
            <v>7</v>
          </cell>
          <cell r="JC23">
            <v>82</v>
          </cell>
          <cell r="JD23">
            <v>52</v>
          </cell>
          <cell r="JG23">
            <v>70</v>
          </cell>
          <cell r="JH23">
            <v>47</v>
          </cell>
          <cell r="JK23">
            <v>49</v>
          </cell>
          <cell r="JL23">
            <v>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V29"/>
  <sheetViews>
    <sheetView rightToLeft="1" tabSelected="1" topLeftCell="A7" workbookViewId="0">
      <selection activeCell="J24" sqref="J24"/>
    </sheetView>
  </sheetViews>
  <sheetFormatPr defaultRowHeight="14.25" x14ac:dyDescent="0.2"/>
  <cols>
    <col min="3" max="3" width="16.75" customWidth="1"/>
    <col min="4" max="4" width="10.625" style="2" customWidth="1"/>
    <col min="5" max="5" width="8" customWidth="1"/>
    <col min="8" max="8" width="8.625" style="9" customWidth="1"/>
  </cols>
  <sheetData>
    <row r="3" spans="2:48" ht="20.25" x14ac:dyDescent="0.3">
      <c r="C3" s="1"/>
    </row>
    <row r="4" spans="2:48" ht="20.25" x14ac:dyDescent="0.3">
      <c r="C4" s="1"/>
    </row>
    <row r="5" spans="2:48" ht="20.25" x14ac:dyDescent="0.3">
      <c r="B5" s="23" t="s">
        <v>27</v>
      </c>
      <c r="C5" s="24"/>
      <c r="D5" s="25"/>
      <c r="E5" s="7"/>
      <c r="F5" s="7"/>
      <c r="G5" s="7"/>
      <c r="H5" s="26"/>
      <c r="I5" s="7"/>
      <c r="J5" s="7"/>
      <c r="K5" s="7"/>
      <c r="L5" s="7"/>
      <c r="M5" s="7"/>
      <c r="N5" s="7"/>
    </row>
    <row r="7" spans="2:48" s="7" customFormat="1" ht="15" x14ac:dyDescent="0.25">
      <c r="B7" s="3" t="s">
        <v>10</v>
      </c>
      <c r="C7" s="37" t="s">
        <v>9</v>
      </c>
      <c r="D7" s="36" t="s">
        <v>0</v>
      </c>
      <c r="E7" s="28" t="s">
        <v>1</v>
      </c>
      <c r="F7" s="28"/>
      <c r="G7" s="28"/>
      <c r="H7" s="28"/>
      <c r="I7" s="29" t="s">
        <v>2</v>
      </c>
      <c r="J7" s="29"/>
      <c r="K7" s="29"/>
      <c r="L7" s="29"/>
      <c r="M7" s="28" t="s">
        <v>3</v>
      </c>
      <c r="N7" s="28"/>
      <c r="O7" s="28"/>
      <c r="P7" s="28"/>
      <c r="Q7" s="30" t="s">
        <v>4</v>
      </c>
      <c r="R7" s="31"/>
      <c r="S7" s="31"/>
      <c r="T7" s="32"/>
      <c r="U7" s="33" t="s">
        <v>5</v>
      </c>
      <c r="V7" s="34"/>
      <c r="W7" s="34"/>
      <c r="X7" s="35"/>
      <c r="Y7" s="30" t="s">
        <v>6</v>
      </c>
      <c r="Z7" s="31"/>
      <c r="AA7" s="31"/>
      <c r="AB7" s="32"/>
      <c r="AC7" s="33" t="s">
        <v>7</v>
      </c>
      <c r="AD7" s="34"/>
      <c r="AE7" s="34"/>
      <c r="AF7" s="35"/>
      <c r="AG7" s="29" t="s">
        <v>8</v>
      </c>
      <c r="AH7" s="29"/>
      <c r="AI7" s="29"/>
      <c r="AJ7" s="29"/>
      <c r="AK7" s="28" t="s">
        <v>16</v>
      </c>
      <c r="AL7" s="28"/>
      <c r="AM7" s="28"/>
      <c r="AN7" s="28"/>
      <c r="AO7" s="29" t="s">
        <v>17</v>
      </c>
      <c r="AP7" s="29"/>
      <c r="AQ7" s="29"/>
      <c r="AR7" s="29"/>
      <c r="AS7" s="28" t="s">
        <v>18</v>
      </c>
      <c r="AT7" s="28"/>
      <c r="AU7" s="28"/>
      <c r="AV7" s="28"/>
    </row>
    <row r="8" spans="2:48" s="2" customFormat="1" ht="28.5" x14ac:dyDescent="0.2">
      <c r="C8" s="38"/>
      <c r="D8" s="36"/>
      <c r="E8" s="12" t="s">
        <v>19</v>
      </c>
      <c r="F8" s="13" t="s">
        <v>21</v>
      </c>
      <c r="G8" s="12" t="s">
        <v>20</v>
      </c>
      <c r="H8" s="14" t="s">
        <v>22</v>
      </c>
      <c r="I8" s="12" t="s">
        <v>19</v>
      </c>
      <c r="J8" s="13" t="s">
        <v>21</v>
      </c>
      <c r="K8" s="12" t="s">
        <v>20</v>
      </c>
      <c r="L8" s="14" t="s">
        <v>22</v>
      </c>
      <c r="M8" s="12" t="s">
        <v>19</v>
      </c>
      <c r="N8" s="13" t="s">
        <v>21</v>
      </c>
      <c r="O8" s="12" t="s">
        <v>20</v>
      </c>
      <c r="P8" s="14" t="s">
        <v>22</v>
      </c>
      <c r="Q8" s="12" t="s">
        <v>19</v>
      </c>
      <c r="R8" s="13" t="s">
        <v>21</v>
      </c>
      <c r="S8" s="12" t="s">
        <v>20</v>
      </c>
      <c r="T8" s="14" t="s">
        <v>22</v>
      </c>
      <c r="U8" s="12" t="s">
        <v>19</v>
      </c>
      <c r="V8" s="13" t="s">
        <v>21</v>
      </c>
      <c r="W8" s="12" t="s">
        <v>20</v>
      </c>
      <c r="X8" s="14" t="s">
        <v>22</v>
      </c>
      <c r="Y8" s="12" t="s">
        <v>19</v>
      </c>
      <c r="Z8" s="13" t="s">
        <v>21</v>
      </c>
      <c r="AA8" s="12" t="s">
        <v>20</v>
      </c>
      <c r="AB8" s="14" t="s">
        <v>22</v>
      </c>
      <c r="AC8" s="12" t="s">
        <v>19</v>
      </c>
      <c r="AD8" s="13" t="s">
        <v>21</v>
      </c>
      <c r="AE8" s="12" t="s">
        <v>20</v>
      </c>
      <c r="AF8" s="14" t="s">
        <v>22</v>
      </c>
      <c r="AG8" s="12" t="s">
        <v>19</v>
      </c>
      <c r="AH8" s="13" t="s">
        <v>21</v>
      </c>
      <c r="AI8" s="12" t="s">
        <v>20</v>
      </c>
      <c r="AJ8" s="14" t="s">
        <v>22</v>
      </c>
      <c r="AK8" s="12" t="s">
        <v>19</v>
      </c>
      <c r="AL8" s="13" t="s">
        <v>21</v>
      </c>
      <c r="AM8" s="12" t="s">
        <v>20</v>
      </c>
      <c r="AN8" s="14" t="s">
        <v>22</v>
      </c>
      <c r="AO8" s="12" t="s">
        <v>19</v>
      </c>
      <c r="AP8" s="13" t="s">
        <v>21</v>
      </c>
      <c r="AQ8" s="12" t="s">
        <v>20</v>
      </c>
      <c r="AR8" s="14" t="s">
        <v>22</v>
      </c>
      <c r="AS8" s="12" t="s">
        <v>19</v>
      </c>
      <c r="AT8" s="13" t="s">
        <v>21</v>
      </c>
      <c r="AU8" s="12" t="s">
        <v>20</v>
      </c>
      <c r="AV8" s="15" t="s">
        <v>22</v>
      </c>
    </row>
    <row r="9" spans="2:48" x14ac:dyDescent="0.2">
      <c r="C9" s="38"/>
      <c r="D9" s="11">
        <v>43556</v>
      </c>
      <c r="E9" s="5">
        <f>'[1]סיכום מבחנים ערעורים פיקוחים את'!$CX$21+'[1]סיכום מבחנים ערעורים פיקוחים את'!$CY$21</f>
        <v>36843</v>
      </c>
      <c r="F9" s="5">
        <f>'[1]סיכום מבחנים ערעורים פיקוחים את'!$DB$21+'[1]סיכום מבחנים ערעורים פיקוחים את'!$DC$21</f>
        <v>35419</v>
      </c>
      <c r="G9" s="5">
        <f>'[1]סיכום מבחנים ערעורים פיקוחים את'!$DF$21+'[1]סיכום מבחנים ערעורים פיקוחים את'!$DG$21</f>
        <v>13197</v>
      </c>
      <c r="H9" s="10">
        <f>G9/F9</f>
        <v>0.37259662892797651</v>
      </c>
      <c r="I9" s="5">
        <f>'[1]סיכום מבחנים ערעורים פיקוחים את'!$DU$21+'[1]סיכום מבחנים ערעורים פיקוחים את'!$DV$21</f>
        <v>3226</v>
      </c>
      <c r="J9" s="5">
        <f>'[1]סיכום מבחנים ערעורים פיקוחים את'!$DY$21+'[1]סיכום מבחנים ערעורים פיקוחים את'!$DZ$21</f>
        <v>3069</v>
      </c>
      <c r="K9" s="5">
        <f>'[1]סיכום מבחנים ערעורים פיקוחים את'!$EC$21+'[1]סיכום מבחנים ערעורים פיקוחים את'!$ED$21</f>
        <v>1290</v>
      </c>
      <c r="L9" s="10">
        <f>K9/J9</f>
        <v>0.4203323558162268</v>
      </c>
      <c r="M9" s="5">
        <f>'[1]סיכום מבחנים ערעורים פיקוחים את'!$CA$21+'[1]סיכום מבחנים ערעורים פיקוחים את'!$CB$21</f>
        <v>962</v>
      </c>
      <c r="N9" s="5">
        <f>'[1]סיכום מבחנים ערעורים פיקוחים את'!$CE$21+'[1]סיכום מבחנים ערעורים פיקוחים את'!$CF$21</f>
        <v>795</v>
      </c>
      <c r="O9" s="5">
        <f>'[1]סיכום מבחנים ערעורים פיקוחים את'!$CI$21+'[1]סיכום מבחנים ערעורים פיקוחים את'!$CJ$21</f>
        <v>483</v>
      </c>
      <c r="P9" s="10">
        <f>O9/N9</f>
        <v>0.60754716981132073</v>
      </c>
      <c r="Q9" s="5">
        <f>'[1]סיכום מבחנים ערעורים פיקוחים את'!$BD$21+'[1]סיכום מבחנים ערעורים פיקוחים את'!$BE$21</f>
        <v>2323</v>
      </c>
      <c r="R9" s="5">
        <f>'[1]סיכום מבחנים ערעורים פיקוחים את'!$BH$21+'[1]סיכום מבחנים ערעורים פיקוחים את'!$BI$21</f>
        <v>1880</v>
      </c>
      <c r="S9" s="5">
        <f>'[1]סיכום מבחנים ערעורים פיקוחים את'!$BL$21+'[1]סיכום מבחנים ערעורים פיקוחים את'!$BM$21</f>
        <v>980</v>
      </c>
      <c r="T9" s="10">
        <f>S9/R9</f>
        <v>0.52127659574468088</v>
      </c>
      <c r="U9" s="5">
        <f>'[1]סיכום מבחנים ערעורים פיקוחים את'!$AG$21+'[1]סיכום מבחנים ערעורים פיקוחים את'!$AH$21</f>
        <v>375</v>
      </c>
      <c r="V9" s="5">
        <f>'[1]סיכום מבחנים ערעורים פיקוחים את'!$AK$21+'[1]סיכום מבחנים ערעורים פיקוחים את'!$AL$21</f>
        <v>318</v>
      </c>
      <c r="W9" s="5">
        <f>'[1]סיכום מבחנים ערעורים פיקוחים את'!$AO$21+'[1]סיכום מבחנים ערעורים פיקוחים את'!$AP$21</f>
        <v>238</v>
      </c>
      <c r="X9" s="10">
        <f>W9/V9</f>
        <v>0.74842767295597479</v>
      </c>
      <c r="Y9" s="5">
        <f>'[1]סיכום מבחנים ערעורים פיקוחים את'!$FO$21+'[1]סיכום מבחנים ערעורים פיקוחים את'!$FP$21</f>
        <v>561</v>
      </c>
      <c r="Z9" s="5">
        <f>'[1]סיכום מבחנים ערעורים פיקוחים את'!$FS$21+'[1]סיכום מבחנים ערעורים פיקוחים את'!$FT$21</f>
        <v>542</v>
      </c>
      <c r="AA9" s="5">
        <f>'[1]סיכום מבחנים ערעורים פיקוחים את'!$FW$21+'[1]סיכום מבחנים ערעורים פיקוחים את'!$FX$21</f>
        <v>276</v>
      </c>
      <c r="AB9" s="10">
        <f>AA9/Z9</f>
        <v>0.5092250922509225</v>
      </c>
      <c r="AC9" s="5">
        <f>'[1]סיכום מבחנים ערעורים פיקוחים את'!$ER$21+'[1]סיכום מבחנים ערעורים פיקוחים את'!$ES$21</f>
        <v>354</v>
      </c>
      <c r="AD9" s="5">
        <f>'[1]סיכום מבחנים ערעורים פיקוחים את'!$EV$21+'[1]סיכום מבחנים ערעורים פיקוחים את'!$EW$21</f>
        <v>327</v>
      </c>
      <c r="AE9" s="5">
        <f>'[1]סיכום מבחנים ערעורים פיקוחים את'!$EZ$21+'[1]סיכום מבחנים ערעורים פיקוחים את'!$FA$21</f>
        <v>148</v>
      </c>
      <c r="AF9" s="10">
        <f>AE9/AD9</f>
        <v>0.45259938837920488</v>
      </c>
      <c r="AG9" s="5">
        <f>'[1]סיכום מבחנים ערעורים פיקוחים את'!$GL$21+'[1]סיכום מבחנים ערעורים פיקוחים את'!$GM$21</f>
        <v>673</v>
      </c>
      <c r="AH9" s="5">
        <f>'[1]סיכום מבחנים ערעורים פיקוחים את'!$GP$21+'[1]סיכום מבחנים ערעורים פיקוחים את'!$GQ$21</f>
        <v>646</v>
      </c>
      <c r="AI9" s="5">
        <f>'[1]סיכום מבחנים ערעורים פיקוחים את'!$GT$21+'[1]סיכום מבחנים ערעורים פיקוחים את'!$GU$21</f>
        <v>253</v>
      </c>
      <c r="AJ9" s="10">
        <f>AI9/AH9</f>
        <v>0.39164086687306504</v>
      </c>
      <c r="AK9" s="5">
        <f>'[1]סיכום מבחנים ערעורים פיקוחים את'!$HI$21+'[1]סיכום מבחנים ערעורים פיקוחים את'!$HJ$21</f>
        <v>268</v>
      </c>
      <c r="AL9" s="5">
        <f>'[1]סיכום מבחנים ערעורים פיקוחים את'!$HM$21+'[1]סיכום מבחנים ערעורים פיקוחים את'!$HN$21</f>
        <v>257</v>
      </c>
      <c r="AM9" s="5">
        <f>'[1]סיכום מבחנים ערעורים פיקוחים את'!$HQ$21+'[1]סיכום מבחנים ערעורים פיקוחים את'!$HR$21</f>
        <v>141</v>
      </c>
      <c r="AN9" s="10">
        <f>AM9/AL9</f>
        <v>0.54863813229571989</v>
      </c>
      <c r="AO9" s="5">
        <f>'[1]סיכום מבחנים ערעורים פיקוחים את'!$IF$21+'[1]סיכום מבחנים ערעורים פיקוחים את'!$IG$21</f>
        <v>36</v>
      </c>
      <c r="AP9" s="5">
        <f>'[1]סיכום מבחנים ערעורים פיקוחים את'!$IJ$21+'[1]סיכום מבחנים ערעורים פיקוחים את'!$IK$21</f>
        <v>33</v>
      </c>
      <c r="AQ9" s="5">
        <f>'[1]סיכום מבחנים ערעורים פיקוחים את'!$IN$21+'[1]סיכום מבחנים ערעורים פיקוחים את'!$IO$21</f>
        <v>15</v>
      </c>
      <c r="AR9" s="10">
        <f>AQ9/AP9</f>
        <v>0.45454545454545453</v>
      </c>
      <c r="AS9" s="5">
        <f>'[1]סיכום מבחנים ערעורים פיקוחים את'!$JC$21+'[1]סיכום מבחנים ערעורים פיקוחים את'!$JD$21</f>
        <v>136</v>
      </c>
      <c r="AT9" s="5">
        <f>'[1]סיכום מבחנים ערעורים פיקוחים את'!$JG$21+'[1]סיכום מבחנים ערעורים פיקוחים את'!$JH$21</f>
        <v>117</v>
      </c>
      <c r="AU9" s="5">
        <f>'[1]סיכום מבחנים ערעורים פיקוחים את'!$JK$21+'[1]סיכום מבחנים ערעורים פיקוחים את'!$JL$21</f>
        <v>74</v>
      </c>
      <c r="AV9" s="10">
        <f>AU9/AT9</f>
        <v>0.63247863247863245</v>
      </c>
    </row>
    <row r="10" spans="2:48" x14ac:dyDescent="0.2">
      <c r="C10" s="38"/>
      <c r="D10" s="11">
        <v>43586</v>
      </c>
      <c r="E10" s="5">
        <f>'[1]סיכום מבחנים ערעורים פיקוחים את'!$CX$22+'[1]סיכום מבחנים ערעורים פיקוחים את'!$CY$22</f>
        <v>51183</v>
      </c>
      <c r="F10" s="5">
        <f>'[1]סיכום מבחנים ערעורים פיקוחים את'!$DB$22+'[1]סיכום מבחנים ערעורים פיקוחים את'!$DC$22</f>
        <v>48388</v>
      </c>
      <c r="G10" s="5">
        <f>'[1]סיכום מבחנים ערעורים פיקוחים את'!$DF$22+'[1]סיכום מבחנים ערעורים פיקוחים את'!$DG$22</f>
        <v>17645</v>
      </c>
      <c r="H10" s="10">
        <f t="shared" ref="H10:H12" si="0">G10/F10</f>
        <v>0.36465652641150698</v>
      </c>
      <c r="I10" s="5">
        <f>'[1]סיכום מבחנים ערעורים פיקוחים את'!$DU$22+'[1]סיכום מבחנים ערעורים פיקוחים את'!$DV$22</f>
        <v>4202</v>
      </c>
      <c r="J10" s="5">
        <f>'[1]סיכום מבחנים ערעורים פיקוחים את'!$DY$22+'[1]סיכום מבחנים ערעורים פיקוחים את'!$DZ$22</f>
        <v>3879</v>
      </c>
      <c r="K10" s="5">
        <f>'[1]סיכום מבחנים ערעורים פיקוחים את'!$EC$22+'[1]סיכום מבחנים ערעורים פיקוחים את'!$ED$22</f>
        <v>1589</v>
      </c>
      <c r="L10" s="10">
        <f t="shared" ref="L10:L12" si="1">K10/J10</f>
        <v>0.40964166022170662</v>
      </c>
      <c r="M10" s="5">
        <f>'[1]סיכום מבחנים ערעורים פיקוחים את'!$CA$22+'[1]סיכום מבחנים ערעורים פיקוחים את'!$CB$22</f>
        <v>1129</v>
      </c>
      <c r="N10" s="5">
        <f>'[1]סיכום מבחנים ערעורים פיקוחים את'!$CE$22+'[1]סיכום מבחנים ערעורים פיקוחים את'!$CF$22</f>
        <v>1021</v>
      </c>
      <c r="O10" s="5">
        <f>'[1]סיכום מבחנים ערעורים פיקוחים את'!$CI$22+'[1]סיכום מבחנים ערעורים פיקוחים את'!$CJ$22</f>
        <v>619</v>
      </c>
      <c r="P10" s="10">
        <f t="shared" ref="P10:P12" si="2">O10/N10</f>
        <v>0.60626836434867781</v>
      </c>
      <c r="Q10" s="5">
        <f>'[1]סיכום מבחנים ערעורים פיקוחים את'!$BD$22+'[1]סיכום מבחנים ערעורים פיקוחים את'!$BE$22</f>
        <v>2862</v>
      </c>
      <c r="R10" s="5">
        <f>'[1]סיכום מבחנים ערעורים פיקוחים את'!$BH$22+'[1]סיכום מבחנים ערעורים פיקוחים את'!$BI$22</f>
        <v>2547</v>
      </c>
      <c r="S10" s="5">
        <f>'[1]סיכום מבחנים ערעורים פיקוחים את'!$BL$22+'[1]סיכום מבחנים ערעורים פיקוחים את'!$BM$22</f>
        <v>1313</v>
      </c>
      <c r="T10" s="10">
        <f t="shared" ref="T10:T12" si="3">S10/R10</f>
        <v>0.51550844130349427</v>
      </c>
      <c r="U10" s="5">
        <f>'[1]סיכום מבחנים ערעורים פיקוחים את'!$AG$22+'[1]סיכום מבחנים ערעורים פיקוחים את'!$AH$22</f>
        <v>470</v>
      </c>
      <c r="V10" s="5">
        <f>'[1]סיכום מבחנים ערעורים פיקוחים את'!$AK$22+'[1]סיכום מבחנים ערעורים פיקוחים את'!$AL$22</f>
        <v>431</v>
      </c>
      <c r="W10" s="5">
        <f>'[1]סיכום מבחנים ערעורים פיקוחים את'!$AO$22+'[1]סיכום מבחנים ערעורים פיקוחים את'!$AP$22</f>
        <v>327</v>
      </c>
      <c r="X10" s="10">
        <f t="shared" ref="X10:X12" si="4">W10/V10</f>
        <v>0.75870069605568446</v>
      </c>
      <c r="Y10" s="5">
        <f>'[1]סיכום מבחנים ערעורים פיקוחים את'!$FO$22+'[1]סיכום מבחנים ערעורים פיקוחים את'!$FP$22</f>
        <v>701</v>
      </c>
      <c r="Z10" s="5">
        <f>'[1]סיכום מבחנים ערעורים פיקוחים את'!$FS$22+'[1]סיכום מבחנים ערעורים פיקוחים את'!$FT$22</f>
        <v>647</v>
      </c>
      <c r="AA10" s="5">
        <f>'[1]סיכום מבחנים ערעורים פיקוחים את'!$FW$22+'[1]סיכום מבחנים ערעורים פיקוחים את'!$FX$22</f>
        <v>337</v>
      </c>
      <c r="AB10" s="10">
        <f t="shared" ref="AB10:AB12" si="5">AA10/Z10</f>
        <v>0.52086553323029361</v>
      </c>
      <c r="AC10" s="5">
        <f>'[1]סיכום מבחנים ערעורים פיקוחים את'!$ER$22+'[1]סיכום מבחנים ערעורים פיקוחים את'!$ES$22</f>
        <v>440</v>
      </c>
      <c r="AD10" s="5">
        <f>'[1]סיכום מבחנים ערעורים פיקוחים את'!$EV$22+'[1]סיכום מבחנים ערעורים פיקוחים את'!$EW$22</f>
        <v>414</v>
      </c>
      <c r="AE10" s="5">
        <f>'[1]סיכום מבחנים ערעורים פיקוחים את'!$EZ$22+'[1]סיכום מבחנים ערעורים פיקוחים את'!$FA$22</f>
        <v>208</v>
      </c>
      <c r="AF10" s="10">
        <f t="shared" ref="AF10:AF12" si="6">AE10/AD10</f>
        <v>0.50241545893719808</v>
      </c>
      <c r="AG10" s="5">
        <f>'[1]סיכום מבחנים ערעורים פיקוחים את'!$GL$22+'[1]סיכום מבחנים ערעורים פיקוחים את'!$GM$22</f>
        <v>943</v>
      </c>
      <c r="AH10" s="5">
        <f>'[1]סיכום מבחנים ערעורים פיקוחים את'!$GP$22+'[1]סיכום מבחנים ערעורים פיקוחים את'!$GQ$22</f>
        <v>871</v>
      </c>
      <c r="AI10" s="5">
        <f>'[1]סיכום מבחנים ערעורים פיקוחים את'!$GT$22+'[1]סיכום מבחנים ערעורים פיקוחים את'!$GU$22</f>
        <v>341</v>
      </c>
      <c r="AJ10" s="10">
        <f t="shared" ref="AJ10:AJ12" si="7">AI10/AH10</f>
        <v>0.39150401836969001</v>
      </c>
      <c r="AK10" s="5">
        <f>'[1]סיכום מבחנים ערעורים פיקוחים את'!$HI$22+'[1]סיכום מבחנים ערעורים פיקוחים את'!$HJ$22</f>
        <v>408</v>
      </c>
      <c r="AL10" s="5">
        <f>'[1]סיכום מבחנים ערעורים פיקוחים את'!$HM$22+'[1]סיכום מבחנים ערעורים פיקוחים את'!$HN$22</f>
        <v>384</v>
      </c>
      <c r="AM10" s="5">
        <f>'[1]סיכום מבחנים ערעורים פיקוחים את'!$HQ$22+'[1]סיכום מבחנים ערעורים פיקוחים את'!$HR$22</f>
        <v>208</v>
      </c>
      <c r="AN10" s="10">
        <f t="shared" ref="AN10:AN12" si="8">AM10/AL10</f>
        <v>0.54166666666666663</v>
      </c>
      <c r="AO10" s="5">
        <f>'[1]סיכום מבחנים ערעורים פיקוחים את'!$IF$22+'[1]סיכום מבחנים ערעורים פיקוחים את'!$IG$22</f>
        <v>24</v>
      </c>
      <c r="AP10" s="5">
        <f>'[1]סיכום מבחנים ערעורים פיקוחים את'!$IJ$22+'[1]סיכום מבחנים ערעורים פיקוחים את'!$IK$22</f>
        <v>20</v>
      </c>
      <c r="AQ10" s="5">
        <f>'[1]סיכום מבחנים ערעורים פיקוחים את'!$IN$22+'[1]סיכום מבחנים ערעורים פיקוחים את'!$IO$22</f>
        <v>8</v>
      </c>
      <c r="AR10" s="10">
        <f t="shared" ref="AR10:AR12" si="9">AQ10/AP10</f>
        <v>0.4</v>
      </c>
      <c r="AS10" s="5">
        <f>'[1]סיכום מבחנים ערעורים פיקוחים את'!$JC$22+'[1]סיכום מבחנים ערעורים פיקוחים את'!$JD$22</f>
        <v>132</v>
      </c>
      <c r="AT10" s="5">
        <f>'[1]סיכום מבחנים ערעורים פיקוחים את'!$JG$22+'[1]סיכום מבחנים ערעורים פיקוחים את'!$JH$22</f>
        <v>121</v>
      </c>
      <c r="AU10" s="5">
        <f>'[1]סיכום מבחנים ערעורים פיקוחים את'!$JK$22+'[1]סיכום מבחנים ערעורים פיקוחים את'!$JL$22</f>
        <v>61</v>
      </c>
      <c r="AV10" s="10">
        <f t="shared" ref="AV10:AV12" si="10">AU10/AT10</f>
        <v>0.50413223140495866</v>
      </c>
    </row>
    <row r="11" spans="2:48" x14ac:dyDescent="0.2">
      <c r="C11" s="38"/>
      <c r="D11" s="11">
        <v>43617</v>
      </c>
      <c r="E11" s="5">
        <f>'[1]סיכום מבחנים ערעורים פיקוחים את'!$CX$23+'[1]סיכום מבחנים ערעורים פיקוחים את'!$CY$23</f>
        <v>46736</v>
      </c>
      <c r="F11" s="5">
        <f>'[1]סיכום מבחנים ערעורים פיקוחים את'!$DB$23+'[1]סיכום מבחנים ערעורים פיקוחים את'!$DC$23</f>
        <v>43735</v>
      </c>
      <c r="G11" s="5">
        <f>'[1]סיכום מבחנים ערעורים פיקוחים את'!$DF$23+'[1]סיכום מבחנים ערעורים פיקוחים את'!$DG$23</f>
        <v>15658</v>
      </c>
      <c r="H11" s="10">
        <f t="shared" si="0"/>
        <v>0.35801989253458327</v>
      </c>
      <c r="I11" s="5">
        <f>'[1]סיכום מבחנים ערעורים פיקוחים את'!$DU$23+'[1]סיכום מבחנים ערעורים פיקוחים את'!$DV$23</f>
        <v>3632</v>
      </c>
      <c r="J11" s="5">
        <f>'[1]סיכום מבחנים ערעורים פיקוחים את'!$DY$23+'[1]סיכום מבחנים ערעורים פיקוחים את'!$DZ$23</f>
        <v>3341</v>
      </c>
      <c r="K11" s="5">
        <f>'[1]סיכום מבחנים ערעורים פיקוחים את'!$EC$23+'[1]סיכום מבחנים ערעורים פיקוחים את'!$ED$23</f>
        <v>1335</v>
      </c>
      <c r="L11" s="10">
        <f t="shared" si="1"/>
        <v>0.39958096378329844</v>
      </c>
      <c r="M11" s="5">
        <f>'[1]סיכום מבחנים ערעורים פיקוחים את'!$CA$23+'[1]סיכום מבחנים ערעורים פיקוחים את'!$CB$23</f>
        <v>1191</v>
      </c>
      <c r="N11" s="5">
        <f>'[1]סיכום מבחנים ערעורים פיקוחים את'!$CE$23+'[1]סיכום מבחנים ערעורים פיקוחים את'!$CF$23</f>
        <v>1092</v>
      </c>
      <c r="O11" s="5">
        <f>'[1]סיכום מבחנים ערעורים פיקוחים את'!$CI$23+'[1]סיכום מבחנים ערעורים פיקוחים את'!$CJ$23</f>
        <v>675</v>
      </c>
      <c r="P11" s="10">
        <f t="shared" si="2"/>
        <v>0.61813186813186816</v>
      </c>
      <c r="Q11" s="5">
        <f>'[1]סיכום מבחנים ערעורים פיקוחים את'!$BD$23+'[1]סיכום מבחנים ערעורים פיקוחים את'!$BE$23</f>
        <v>3416</v>
      </c>
      <c r="R11" s="5">
        <f>'[1]סיכום מבחנים ערעורים פיקוחים את'!$BH$23+'[1]סיכום מבחנים ערעורים פיקוחים את'!$BI$23</f>
        <v>3093</v>
      </c>
      <c r="S11" s="5">
        <f>'[1]סיכום מבחנים ערעורים פיקוחים את'!$BL$23+'[1]סיכום מבחנים ערעורים פיקוחים את'!$BM$23</f>
        <v>1729</v>
      </c>
      <c r="T11" s="10">
        <f t="shared" si="3"/>
        <v>0.55900420303912057</v>
      </c>
      <c r="U11" s="5">
        <f>'[1]סיכום מבחנים ערעורים פיקוחים את'!$AG$23+'[1]סיכום מבחנים ערעורים פיקוחים את'!$AH$23</f>
        <v>551</v>
      </c>
      <c r="V11" s="5">
        <f>'[1]סיכום מבחנים ערעורים פיקוחים את'!$AK$23+'[1]סיכום מבחנים ערעורים פיקוחים את'!$AL$23</f>
        <v>499</v>
      </c>
      <c r="W11" s="5">
        <f>'[1]סיכום מבחנים ערעורים פיקוחים את'!$AO$23+'[1]סיכום מבחנים ערעורים פיקוחים את'!$AP$23</f>
        <v>360</v>
      </c>
      <c r="X11" s="10">
        <f t="shared" si="4"/>
        <v>0.72144288577154314</v>
      </c>
      <c r="Y11" s="5">
        <f>'[1]סיכום מבחנים ערעורים פיקוחים את'!$FO$23+'[1]סיכום מבחנים ערעורים פיקוחים את'!$FP$23</f>
        <v>607</v>
      </c>
      <c r="Z11" s="5">
        <f>'[1]סיכום מבחנים ערעורים פיקוחים את'!$FS$23+'[1]סיכום מבחנים ערעורים פיקוחים את'!$FT$23</f>
        <v>545</v>
      </c>
      <c r="AA11" s="5">
        <f>'[1]סיכום מבחנים ערעורים פיקוחים את'!$FW$23+'[1]סיכום מבחנים ערעורים פיקוחים את'!$FX$23</f>
        <v>264</v>
      </c>
      <c r="AB11" s="10">
        <f t="shared" si="5"/>
        <v>0.48440366972477067</v>
      </c>
      <c r="AC11" s="5">
        <f>'[1]סיכום מבחנים ערעורים פיקוחים את'!$ER$23+'[1]סיכום מבחנים ערעורים פיקוחים את'!$ES$23</f>
        <v>353</v>
      </c>
      <c r="AD11" s="5">
        <f>'[1]סיכום מבחנים ערעורים פיקוחים את'!$EV$23+'[1]סיכום מבחנים ערעורים פיקוחים את'!$EW$23</f>
        <v>327</v>
      </c>
      <c r="AE11" s="5">
        <f>'[1]סיכום מבחנים ערעורים פיקוחים את'!$EZ$23+'[1]סיכום מבחנים ערעורים פיקוחים את'!$FA$23</f>
        <v>149</v>
      </c>
      <c r="AF11" s="10">
        <f t="shared" si="6"/>
        <v>0.45565749235474007</v>
      </c>
      <c r="AG11" s="5">
        <f>'[1]סיכום מבחנים ערעורים פיקוחים את'!$GL$23+'[1]סיכום מבחנים ערעורים פיקוחים את'!$GM$23</f>
        <v>878</v>
      </c>
      <c r="AH11" s="5">
        <f>'[1]סיכום מבחנים ערעורים פיקוחים את'!$GP$23+'[1]סיכום מבחנים ערעורים פיקוחים את'!$GQ$23</f>
        <v>848</v>
      </c>
      <c r="AI11" s="5">
        <f>'[1]סיכום מבחנים ערעורים פיקוחים את'!$GT$23+'[1]סיכום מבחנים ערעורים פיקוחים את'!$GU$23</f>
        <v>317</v>
      </c>
      <c r="AJ11" s="10">
        <f t="shared" si="7"/>
        <v>0.37382075471698112</v>
      </c>
      <c r="AK11" s="5">
        <f>'[1]סיכום מבחנים ערעורים פיקוחים את'!$HI$23+'[1]סיכום מבחנים ערעורים פיקוחים את'!$HJ$23</f>
        <v>416</v>
      </c>
      <c r="AL11" s="5">
        <f>'[1]סיכום מבחנים ערעורים פיקוחים את'!$HM$23+'[1]סיכום מבחנים ערעורים פיקוחים את'!$HN$23</f>
        <v>405</v>
      </c>
      <c r="AM11" s="5">
        <f>'[1]סיכום מבחנים ערעורים פיקוחים את'!$HQ$23+'[1]סיכום מבחנים ערעורים פיקוחים את'!$HR$23</f>
        <v>233</v>
      </c>
      <c r="AN11" s="10">
        <f t="shared" si="8"/>
        <v>0.57530864197530862</v>
      </c>
      <c r="AO11" s="5">
        <f>'[1]סיכום מבחנים ערעורים פיקוחים את'!$IF$23+'[1]סיכום מבחנים ערעורים פיקוחים את'!$IG$23</f>
        <v>24</v>
      </c>
      <c r="AP11" s="5">
        <f>'[1]סיכום מבחנים ערעורים פיקוחים את'!$IJ$23+'[1]סיכום מבחנים ערעורים פיקוחים את'!$IK$23</f>
        <v>23</v>
      </c>
      <c r="AQ11" s="5">
        <f>'[1]סיכום מבחנים ערעורים פיקוחים את'!$IN$23+'[1]סיכום מבחנים ערעורים פיקוחים את'!$IO$23</f>
        <v>8</v>
      </c>
      <c r="AR11" s="10">
        <f t="shared" si="9"/>
        <v>0.34782608695652173</v>
      </c>
      <c r="AS11" s="5">
        <f>'[1]סיכום מבחנים ערעורים פיקוחים את'!$JC$23+'[1]סיכום מבחנים ערעורים פיקוחים את'!$JD$23</f>
        <v>134</v>
      </c>
      <c r="AT11" s="5">
        <f>'[1]סיכום מבחנים ערעורים פיקוחים את'!$JG$23+'[1]סיכום מבחנים ערעורים פיקוחים את'!$JH$23</f>
        <v>117</v>
      </c>
      <c r="AU11" s="5">
        <f>'[1]סיכום מבחנים ערעורים פיקוחים את'!$JK$23+'[1]סיכום מבחנים ערעורים פיקוחים את'!$JL$23</f>
        <v>73</v>
      </c>
      <c r="AV11" s="10">
        <f t="shared" si="10"/>
        <v>0.62393162393162394</v>
      </c>
    </row>
    <row r="12" spans="2:48" s="16" customFormat="1" ht="15" x14ac:dyDescent="0.25">
      <c r="C12" s="39"/>
      <c r="D12" s="17" t="s">
        <v>23</v>
      </c>
      <c r="E12" s="18">
        <f>SUM(E9:E11)</f>
        <v>134762</v>
      </c>
      <c r="F12" s="18">
        <f>SUM(F9:F11)</f>
        <v>127542</v>
      </c>
      <c r="G12" s="18">
        <f>SUM(G9:G11)</f>
        <v>46500</v>
      </c>
      <c r="H12" s="19">
        <f t="shared" si="0"/>
        <v>0.36458578350660958</v>
      </c>
      <c r="I12" s="18">
        <f t="shared" ref="I12:J12" si="11">SUM(I9:I11)</f>
        <v>11060</v>
      </c>
      <c r="J12" s="18">
        <f t="shared" si="11"/>
        <v>10289</v>
      </c>
      <c r="K12" s="18">
        <f t="shared" ref="K12" si="12">SUM(K9:K11)</f>
        <v>4214</v>
      </c>
      <c r="L12" s="19">
        <f t="shared" si="1"/>
        <v>0.40956361162406452</v>
      </c>
      <c r="M12" s="18">
        <f t="shared" ref="M12" si="13">SUM(M9:M11)</f>
        <v>3282</v>
      </c>
      <c r="N12" s="18">
        <f t="shared" ref="N12" si="14">SUM(N9:N11)</f>
        <v>2908</v>
      </c>
      <c r="O12" s="18">
        <f t="shared" ref="O12" si="15">SUM(O9:O11)</f>
        <v>1777</v>
      </c>
      <c r="P12" s="19">
        <f t="shared" si="2"/>
        <v>0.61107290233837686</v>
      </c>
      <c r="Q12" s="18">
        <f t="shared" ref="Q12" si="16">SUM(Q9:Q11)</f>
        <v>8601</v>
      </c>
      <c r="R12" s="18">
        <f t="shared" ref="R12" si="17">SUM(R9:R11)</f>
        <v>7520</v>
      </c>
      <c r="S12" s="18">
        <f t="shared" ref="S12" si="18">SUM(S9:S11)</f>
        <v>4022</v>
      </c>
      <c r="T12" s="19">
        <f t="shared" si="3"/>
        <v>0.53484042553191491</v>
      </c>
      <c r="U12" s="18">
        <f t="shared" ref="U12" si="19">SUM(U9:U11)</f>
        <v>1396</v>
      </c>
      <c r="V12" s="18">
        <f t="shared" ref="V12" si="20">SUM(V9:V11)</f>
        <v>1248</v>
      </c>
      <c r="W12" s="18">
        <f t="shared" ref="W12" si="21">SUM(W9:W11)</f>
        <v>925</v>
      </c>
      <c r="X12" s="19">
        <f t="shared" si="4"/>
        <v>0.74118589743589747</v>
      </c>
      <c r="Y12" s="18">
        <f t="shared" ref="Y12" si="22">SUM(Y9:Y11)</f>
        <v>1869</v>
      </c>
      <c r="Z12" s="18">
        <f t="shared" ref="Z12" si="23">SUM(Z9:Z11)</f>
        <v>1734</v>
      </c>
      <c r="AA12" s="18">
        <f t="shared" ref="AA12" si="24">SUM(AA9:AA11)</f>
        <v>877</v>
      </c>
      <c r="AB12" s="19">
        <f t="shared" si="5"/>
        <v>0.50576701268742796</v>
      </c>
      <c r="AC12" s="18">
        <f t="shared" ref="AC12" si="25">SUM(AC9:AC11)</f>
        <v>1147</v>
      </c>
      <c r="AD12" s="18">
        <f t="shared" ref="AD12" si="26">SUM(AD9:AD11)</f>
        <v>1068</v>
      </c>
      <c r="AE12" s="18">
        <f t="shared" ref="AE12" si="27">SUM(AE9:AE11)</f>
        <v>505</v>
      </c>
      <c r="AF12" s="19">
        <f t="shared" si="6"/>
        <v>0.47284644194756553</v>
      </c>
      <c r="AG12" s="18">
        <f t="shared" ref="AG12" si="28">SUM(AG9:AG11)</f>
        <v>2494</v>
      </c>
      <c r="AH12" s="18">
        <f t="shared" ref="AH12" si="29">SUM(AH9:AH11)</f>
        <v>2365</v>
      </c>
      <c r="AI12" s="18">
        <f t="shared" ref="AI12" si="30">SUM(AI9:AI11)</f>
        <v>911</v>
      </c>
      <c r="AJ12" s="19">
        <f t="shared" si="7"/>
        <v>0.38520084566596197</v>
      </c>
      <c r="AK12" s="18">
        <f t="shared" ref="AK12" si="31">SUM(AK9:AK11)</f>
        <v>1092</v>
      </c>
      <c r="AL12" s="18">
        <f t="shared" ref="AL12" si="32">SUM(AL9:AL11)</f>
        <v>1046</v>
      </c>
      <c r="AM12" s="18">
        <f t="shared" ref="AM12" si="33">SUM(AM9:AM11)</f>
        <v>582</v>
      </c>
      <c r="AN12" s="19">
        <f t="shared" si="8"/>
        <v>0.55640535372848954</v>
      </c>
      <c r="AO12" s="18">
        <f t="shared" ref="AO12" si="34">SUM(AO9:AO11)</f>
        <v>84</v>
      </c>
      <c r="AP12" s="18">
        <f t="shared" ref="AP12" si="35">SUM(AP9:AP11)</f>
        <v>76</v>
      </c>
      <c r="AQ12" s="18">
        <f t="shared" ref="AQ12" si="36">SUM(AQ9:AQ11)</f>
        <v>31</v>
      </c>
      <c r="AR12" s="19">
        <f t="shared" si="9"/>
        <v>0.40789473684210525</v>
      </c>
      <c r="AS12" s="18">
        <f t="shared" ref="AS12" si="37">SUM(AS9:AS11)</f>
        <v>402</v>
      </c>
      <c r="AT12" s="18">
        <f t="shared" ref="AT12" si="38">SUM(AT9:AT11)</f>
        <v>355</v>
      </c>
      <c r="AU12" s="18">
        <f t="shared" ref="AU12" si="39">SUM(AU9:AU11)</f>
        <v>208</v>
      </c>
      <c r="AV12" s="19">
        <f t="shared" si="10"/>
        <v>0.58591549295774648</v>
      </c>
    </row>
    <row r="14" spans="2:48" ht="15" x14ac:dyDescent="0.25">
      <c r="C14" s="16" t="s">
        <v>28</v>
      </c>
      <c r="D14" s="22">
        <f>E12+I12+M12+Q12+U12+Y12+AC12+AG12+AK12+AO12+AS12</f>
        <v>166189</v>
      </c>
    </row>
    <row r="15" spans="2:48" ht="15" x14ac:dyDescent="0.25">
      <c r="C15" s="16" t="s">
        <v>29</v>
      </c>
      <c r="D15" s="22">
        <f>F12+J12+N12+R12+V12+Z12+AD12+AH12+AL12+AP12+AT12</f>
        <v>156151</v>
      </c>
    </row>
    <row r="16" spans="2:48" ht="15" x14ac:dyDescent="0.25">
      <c r="C16" s="16" t="s">
        <v>30</v>
      </c>
      <c r="D16" s="22">
        <f>G12+K12+O12+S12+W12+AA12+AE12+AI12+AM12+AQ12+AU12</f>
        <v>60552</v>
      </c>
    </row>
    <row r="20" spans="2:6" ht="20.25" x14ac:dyDescent="0.3">
      <c r="B20" s="23" t="s">
        <v>26</v>
      </c>
      <c r="C20" s="7"/>
      <c r="D20" s="25"/>
      <c r="E20" s="7"/>
    </row>
    <row r="23" spans="2:6" ht="18" x14ac:dyDescent="0.25">
      <c r="C23" s="27" t="s">
        <v>25</v>
      </c>
      <c r="D23" s="27"/>
      <c r="E23" s="27"/>
      <c r="F23" s="27"/>
    </row>
    <row r="24" spans="2:6" x14ac:dyDescent="0.2">
      <c r="D24"/>
    </row>
    <row r="25" spans="2:6" ht="15" x14ac:dyDescent="0.25">
      <c r="C25" s="8" t="s">
        <v>0</v>
      </c>
      <c r="D25" s="8" t="s">
        <v>24</v>
      </c>
      <c r="E25" s="8" t="s">
        <v>14</v>
      </c>
      <c r="F25" s="8" t="s">
        <v>15</v>
      </c>
    </row>
    <row r="26" spans="2:6" ht="15" x14ac:dyDescent="0.25">
      <c r="C26" s="6" t="s">
        <v>11</v>
      </c>
      <c r="D26" s="4">
        <v>337</v>
      </c>
      <c r="E26" s="4">
        <v>316</v>
      </c>
      <c r="F26" s="4">
        <v>21</v>
      </c>
    </row>
    <row r="27" spans="2:6" ht="15" x14ac:dyDescent="0.25">
      <c r="C27" s="6" t="s">
        <v>12</v>
      </c>
      <c r="D27" s="4">
        <v>457</v>
      </c>
      <c r="E27" s="4">
        <v>430</v>
      </c>
      <c r="F27" s="4">
        <v>27</v>
      </c>
    </row>
    <row r="28" spans="2:6" ht="15" x14ac:dyDescent="0.25">
      <c r="C28" s="6" t="s">
        <v>13</v>
      </c>
      <c r="D28" s="4">
        <v>521</v>
      </c>
      <c r="E28" s="4">
        <v>477</v>
      </c>
      <c r="F28" s="4">
        <v>44</v>
      </c>
    </row>
    <row r="29" spans="2:6" ht="15" x14ac:dyDescent="0.25">
      <c r="C29" s="20" t="s">
        <v>23</v>
      </c>
      <c r="D29" s="21">
        <f>SUM(D26:D28)</f>
        <v>1315</v>
      </c>
      <c r="E29" s="21">
        <f>SUM(E26:E28)</f>
        <v>1223</v>
      </c>
      <c r="F29" s="21">
        <f>SUM(F26:F28)</f>
        <v>92</v>
      </c>
    </row>
  </sheetData>
  <mergeCells count="14">
    <mergeCell ref="C23:F23"/>
    <mergeCell ref="AK7:AN7"/>
    <mergeCell ref="AO7:AR7"/>
    <mergeCell ref="AS7:AV7"/>
    <mergeCell ref="Q7:T7"/>
    <mergeCell ref="U7:X7"/>
    <mergeCell ref="Y7:AB7"/>
    <mergeCell ref="AC7:AF7"/>
    <mergeCell ref="AG7:AJ7"/>
    <mergeCell ref="M7:P7"/>
    <mergeCell ref="E7:H7"/>
    <mergeCell ref="I7:L7"/>
    <mergeCell ref="D7:D8"/>
    <mergeCell ref="C7:C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כמות מבחנים ועוברים רבעון שני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רוני חטיב</dc:creator>
  <cp:lastModifiedBy>איילה דנינו</cp:lastModifiedBy>
  <cp:lastPrinted>2019-10-28T09:51:03Z</cp:lastPrinted>
  <dcterms:created xsi:type="dcterms:W3CDTF">2019-09-18T19:49:51Z</dcterms:created>
  <dcterms:modified xsi:type="dcterms:W3CDTF">2019-10-28T11:13:32Z</dcterms:modified>
</cp:coreProperties>
</file>