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Amutot\esthers\"/>
    </mc:Choice>
  </mc:AlternateContent>
  <bookViews>
    <workbookView xWindow="0" yWindow="0" windowWidth="21570" windowHeight="8090" activeTab="1"/>
  </bookViews>
  <sheets>
    <sheet name="2016" sheetId="1" r:id="rId1"/>
    <sheet name="2017" sheetId="2" r:id="rId2"/>
  </sheets>
  <definedNames>
    <definedName name="_xlnm._FilterDatabase" localSheetId="0" hidden="1">'2016'!$A$1:$I$617</definedName>
    <definedName name="_xlnm._FilterDatabase" localSheetId="1" hidden="1">'2017'!$A$1:$J$1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2" l="1"/>
  <c r="G34" i="2"/>
  <c r="H8" i="2"/>
  <c r="G25" i="2"/>
  <c r="G5" i="2"/>
  <c r="G18" i="1"/>
  <c r="H380" i="2" l="1"/>
  <c r="G380" i="2"/>
  <c r="D380" i="2"/>
  <c r="C380" i="2"/>
  <c r="I379" i="2"/>
  <c r="G379" i="2"/>
  <c r="I378" i="2"/>
  <c r="H378" i="2"/>
  <c r="I373" i="2"/>
  <c r="H373" i="2"/>
  <c r="G367" i="2"/>
  <c r="I364" i="2"/>
  <c r="H364" i="2"/>
  <c r="I357" i="2"/>
  <c r="H357" i="2"/>
  <c r="I354" i="2"/>
  <c r="G354" i="2"/>
  <c r="H346" i="2"/>
  <c r="I334" i="2"/>
  <c r="I333" i="2"/>
  <c r="H333" i="2"/>
  <c r="I330" i="2"/>
  <c r="H330" i="2"/>
  <c r="D329" i="2"/>
  <c r="D328" i="2"/>
  <c r="D327" i="2"/>
  <c r="I326" i="2"/>
  <c r="H326" i="2"/>
  <c r="I322" i="2"/>
  <c r="H322" i="2"/>
  <c r="I317" i="2"/>
  <c r="G317" i="2"/>
  <c r="I299" i="2"/>
  <c r="G299" i="2"/>
  <c r="I298" i="2"/>
  <c r="G298" i="2"/>
  <c r="I297" i="2"/>
  <c r="G297" i="2"/>
  <c r="I296" i="2"/>
  <c r="G296" i="2"/>
  <c r="I291" i="2"/>
  <c r="H291" i="2"/>
  <c r="I287" i="2"/>
  <c r="G287" i="2"/>
  <c r="I286" i="2"/>
  <c r="G286" i="2"/>
  <c r="I253" i="2"/>
  <c r="H253" i="2"/>
  <c r="I211" i="2"/>
  <c r="G211" i="2"/>
  <c r="H206" i="2"/>
  <c r="I203" i="2"/>
  <c r="G203" i="2"/>
  <c r="I202" i="2"/>
  <c r="G202" i="2"/>
  <c r="I175" i="2"/>
  <c r="H175" i="2"/>
  <c r="H189" i="2"/>
  <c r="G191" i="2"/>
  <c r="G187" i="2"/>
  <c r="I187" i="2" s="1"/>
  <c r="H186" i="2"/>
  <c r="I186" i="2" s="1"/>
  <c r="G185" i="2"/>
  <c r="I185" i="2" s="1"/>
  <c r="H184" i="2"/>
  <c r="I184" i="2" s="1"/>
  <c r="G182" i="2"/>
  <c r="I182" i="2" s="1"/>
  <c r="G181" i="2"/>
  <c r="I181" i="2" s="1"/>
  <c r="G141" i="2"/>
  <c r="G69" i="2"/>
  <c r="I69" i="2" s="1"/>
  <c r="G66" i="2"/>
  <c r="I66" i="2" s="1"/>
  <c r="G65" i="2"/>
  <c r="I65" i="2" s="1"/>
  <c r="H64" i="2"/>
  <c r="I64" i="2" s="1"/>
  <c r="G63" i="2"/>
  <c r="I63" i="2" s="1"/>
  <c r="I57" i="2"/>
  <c r="G57" i="2"/>
  <c r="H56" i="2"/>
  <c r="I56" i="2" s="1"/>
  <c r="G39" i="2"/>
  <c r="I39" i="2" s="1"/>
  <c r="G38" i="2"/>
  <c r="H36" i="2"/>
  <c r="I38" i="2" s="1"/>
  <c r="I35" i="2"/>
  <c r="G3" i="2"/>
  <c r="I3" i="2" s="1"/>
  <c r="I5" i="2"/>
  <c r="I34" i="2" l="1"/>
  <c r="I25" i="2"/>
  <c r="I380" i="2" s="1"/>
  <c r="I191" i="2"/>
  <c r="I18" i="1"/>
  <c r="C617" i="1"/>
  <c r="D617" i="1"/>
  <c r="H616" i="1"/>
  <c r="I616" i="1" s="1"/>
  <c r="H612" i="1"/>
  <c r="I612" i="1" s="1"/>
  <c r="G608" i="1"/>
  <c r="I608" i="1" s="1"/>
  <c r="G607" i="1"/>
  <c r="I607" i="1" s="1"/>
  <c r="H606" i="1"/>
  <c r="I606" i="1" s="1"/>
  <c r="H555" i="1"/>
  <c r="I555" i="1" s="1"/>
  <c r="H540" i="1"/>
  <c r="G537" i="1"/>
  <c r="G536" i="1"/>
  <c r="H523" i="1"/>
  <c r="D535" i="1"/>
  <c r="D533" i="1"/>
  <c r="D532" i="1"/>
  <c r="D530" i="1"/>
  <c r="D531" i="1"/>
  <c r="D529" i="1"/>
  <c r="D528" i="1"/>
  <c r="D527" i="1"/>
  <c r="D526" i="1"/>
  <c r="D525" i="1"/>
  <c r="D524" i="1"/>
  <c r="D523" i="1"/>
  <c r="D522" i="1"/>
  <c r="D521" i="1"/>
  <c r="D520" i="1"/>
  <c r="D519" i="1"/>
  <c r="D516" i="1"/>
  <c r="D515" i="1"/>
  <c r="D514" i="1"/>
  <c r="H513" i="1"/>
  <c r="I513" i="1" s="1"/>
  <c r="H511" i="1"/>
  <c r="I511" i="1" s="1"/>
  <c r="H502" i="1"/>
  <c r="I502" i="1" s="1"/>
  <c r="H496" i="1"/>
  <c r="I496" i="1" s="1"/>
  <c r="G468" i="1"/>
  <c r="H453" i="1"/>
  <c r="I540" i="1" l="1"/>
  <c r="I468" i="1"/>
  <c r="I536" i="1"/>
  <c r="H440" i="1"/>
  <c r="I440" i="1" s="1"/>
  <c r="G438" i="1" l="1"/>
  <c r="H394" i="1"/>
  <c r="I438" i="1" l="1"/>
  <c r="H358" i="1"/>
  <c r="I358" i="1" s="1"/>
  <c r="G167" i="1"/>
  <c r="I167" i="1" s="1"/>
  <c r="G166" i="1"/>
  <c r="I166" i="1" s="1"/>
  <c r="H162" i="1"/>
  <c r="I162" i="1" s="1"/>
  <c r="G155" i="1"/>
  <c r="I155" i="1" s="1"/>
  <c r="G150" i="1"/>
  <c r="I150" i="1" s="1"/>
  <c r="G148" i="1"/>
  <c r="I148" i="1" s="1"/>
  <c r="H145" i="1"/>
  <c r="I145" i="1" s="1"/>
  <c r="G96" i="1"/>
  <c r="H100" i="1"/>
  <c r="I100" i="1" s="1"/>
  <c r="G90" i="1"/>
  <c r="I90" i="1" s="1"/>
  <c r="G79" i="1"/>
  <c r="I79" i="1" s="1"/>
  <c r="H78" i="1"/>
  <c r="I78" i="1" s="1"/>
  <c r="G49" i="1"/>
  <c r="I49" i="1" s="1"/>
  <c r="H48" i="1"/>
  <c r="I48" i="1" s="1"/>
  <c r="G45" i="1"/>
  <c r="I45" i="1" s="1"/>
  <c r="G42" i="1"/>
  <c r="I42" i="1" s="1"/>
  <c r="G38" i="1"/>
  <c r="I38" i="1" s="1"/>
  <c r="G37" i="1"/>
  <c r="I37" i="1" s="1"/>
  <c r="H36" i="1"/>
  <c r="I36" i="1" s="1"/>
  <c r="G28" i="1" l="1"/>
  <c r="I28" i="1" s="1"/>
  <c r="G24" i="1"/>
  <c r="I24" i="1" s="1"/>
  <c r="G27" i="1"/>
  <c r="I27" i="1" s="1"/>
  <c r="G26" i="1"/>
  <c r="I26" i="1" s="1"/>
  <c r="G25" i="1"/>
  <c r="I25" i="1" s="1"/>
  <c r="G22" i="1"/>
  <c r="I22" i="1" s="1"/>
  <c r="G14" i="1"/>
  <c r="I14" i="1" s="1"/>
  <c r="G13" i="1"/>
  <c r="I13" i="1" s="1"/>
  <c r="H3" i="1"/>
  <c r="G2" i="1"/>
  <c r="G617" i="1" l="1"/>
  <c r="I2" i="1"/>
  <c r="I3" i="1"/>
  <c r="H617" i="1"/>
  <c r="I617" i="1" l="1"/>
</calcChain>
</file>

<file path=xl/comments1.xml><?xml version="1.0" encoding="utf-8"?>
<comments xmlns="http://schemas.openxmlformats.org/spreadsheetml/2006/main">
  <authors>
    <author>Sara Wizman</author>
  </authors>
  <commentList>
    <comment ref="C514" authorId="0" shapeId="0">
      <text>
        <r>
          <rPr>
            <b/>
            <sz val="9"/>
            <color indexed="81"/>
            <rFont val="Tahoma"/>
            <family val="2"/>
          </rPr>
          <t>Sara Wizman:</t>
        </r>
        <r>
          <rPr>
            <sz val="9"/>
            <color indexed="81"/>
            <rFont val="Tahoma"/>
            <family val="2"/>
          </rPr>
          <t xml:space="preserve">
חלק מהתרומות דווחו בדולרים. הומר לשקלים לפי 3.6</t>
        </r>
      </text>
    </comment>
  </commentList>
</comments>
</file>

<file path=xl/comments2.xml><?xml version="1.0" encoding="utf-8"?>
<comments xmlns="http://schemas.openxmlformats.org/spreadsheetml/2006/main">
  <authors>
    <author>Sara Wizman</author>
  </authors>
  <commentList>
    <comment ref="C327" authorId="0" shapeId="0">
      <text>
        <r>
          <rPr>
            <b/>
            <sz val="9"/>
            <color indexed="81"/>
            <rFont val="Tahoma"/>
            <family val="2"/>
          </rPr>
          <t>Sara Wizman:</t>
        </r>
        <r>
          <rPr>
            <sz val="9"/>
            <color indexed="81"/>
            <rFont val="Tahoma"/>
            <family val="2"/>
          </rPr>
          <t xml:space="preserve">
התרומות דווחו במטבעות שונים, תורגם לפי ממוצע
דולר 3.6
אירו 4.16</t>
        </r>
      </text>
    </comment>
  </commentList>
</comments>
</file>

<file path=xl/sharedStrings.xml><?xml version="1.0" encoding="utf-8"?>
<sst xmlns="http://schemas.openxmlformats.org/spreadsheetml/2006/main" count="1735" uniqueCount="84">
  <si>
    <t>שם עמותה</t>
  </si>
  <si>
    <t>מס' עמותה</t>
  </si>
  <si>
    <t>מס' בקשות לחסיון תורמים</t>
  </si>
  <si>
    <t>סכום התרומה</t>
  </si>
  <si>
    <t>סטטוס בקשה</t>
  </si>
  <si>
    <t>אושר</t>
  </si>
  <si>
    <t>מגן אבות</t>
  </si>
  <si>
    <t>סיבה לאי מתן חסיון</t>
  </si>
  <si>
    <t>סכום תרומות שלא אושר חסיון בגינן</t>
  </si>
  <si>
    <t>סכום תרומות שאושר חסיון בגינן</t>
  </si>
  <si>
    <t>לא אושר</t>
  </si>
  <si>
    <t>אם תרצו - ציונות להיות או לחדול (ע"ר)</t>
  </si>
  <si>
    <t>תרומה מתאגיד</t>
  </si>
  <si>
    <t>חסר פרטים בטופס הבקשה</t>
  </si>
  <si>
    <t>גרעין יחד בית שאן והעמק (ע"ר)</t>
  </si>
  <si>
    <t>אור וישועה (ע"ר)</t>
  </si>
  <si>
    <t>ישיבת דרך חיים (ע"ר)</t>
  </si>
  <si>
    <t>ישיבת "ברכת משה" מעלה אדומים</t>
  </si>
  <si>
    <t>דעו וחיו</t>
  </si>
  <si>
    <t>להקת מחול בת שבע</t>
  </si>
  <si>
    <t>קדוש ישראל בנתיבות (ע"ר)</t>
  </si>
  <si>
    <t>מידברן (ע"ר)</t>
  </si>
  <si>
    <t>קבוצת רקפת (הרצליה)</t>
  </si>
  <si>
    <t>האות הבינלאומי לנוער ולצעירים ישראל (ע"ר)</t>
  </si>
  <si>
    <t>קרן פסיפס ישראלי ע"ש יוסף גודמן ואליעזר גלוברמן (ע"ר)</t>
  </si>
  <si>
    <t>זק"א - איתור חילוץ והצלה</t>
  </si>
  <si>
    <t>בני דוד - מכינה ישיבתית</t>
  </si>
  <si>
    <t>נשמת מדרשה גבוהה ללימודי תורה לנשים</t>
  </si>
  <si>
    <t>איחוד מוסדות התורה שירת - דבורה</t>
  </si>
  <si>
    <t>כולל אברכים "יגל יעקב ישמח ישראל"</t>
  </si>
  <si>
    <t>הארגון הבין לאומי של עורכי דין ומשפטנים יהודים</t>
  </si>
  <si>
    <t>מוסדות "חסידי דאראג" (ע"ר)</t>
  </si>
  <si>
    <t xml:space="preserve">ע.ז.ר.ה - אגוד דוברי אנגלית </t>
  </si>
  <si>
    <t>ויצו - הסתדרות עולמית לנשים ציוניות (ע"ר)</t>
  </si>
  <si>
    <t>מוסדות חינוך- כפר פינס (ע"ר)</t>
  </si>
  <si>
    <t>פרויקטים חינוכיים- יומם ולילה (ע"ר)</t>
  </si>
  <si>
    <t>נשי אמי"ת</t>
  </si>
  <si>
    <t>ישיבת בני עקיבא מעלות יעקב ישיבת הסדר קרית מרקין</t>
  </si>
  <si>
    <t>מוסדות ביאלא "חלקת יהושוע"</t>
  </si>
  <si>
    <t>אקים - אגודה לקידום אנשים עם מוגבלויות - ירושלים (ע"ר)</t>
  </si>
  <si>
    <t>חוג ידידי מרכז רפואי שיבא-תל השומר (ע"ר)</t>
  </si>
  <si>
    <t>קול רינה, שעורי תורה</t>
  </si>
  <si>
    <t>דעת שלמה חי (ע"ר)</t>
  </si>
  <si>
    <t>שבי חברון (ע"ר)</t>
  </si>
  <si>
    <t xml:space="preserve">ממלכת התורה והחינוך שע"י מרכז מוסדות חסידי בעלזא בא"י </t>
  </si>
  <si>
    <t>מסגרת שמעיה (ע"ר)</t>
  </si>
  <si>
    <t>ברית שלום וחסד (ע"ר)</t>
  </si>
  <si>
    <t>ישיבת קמניץ כנסת בית יצחק</t>
  </si>
  <si>
    <t>מוסדות חנוך "אור החיים" בני ברק</t>
  </si>
  <si>
    <t>מרכז קהילתי ע"ש יעקב ברמן לתורה ולתפלה</t>
  </si>
  <si>
    <t>המרכז לטניס בישראל (אי.טי.סי.) (חל"צ)</t>
  </si>
  <si>
    <t>קרן התזמורת הפילהרמונית הישראלית (חל"צ)</t>
  </si>
  <si>
    <t>צדקה ומשפט (ע"ר)</t>
  </si>
  <si>
    <t>בית הכנסת אהל אבשלום ירושלים (ע"ר)</t>
  </si>
  <si>
    <t>חצר הקודש ויזניץ</t>
  </si>
  <si>
    <t>מרכז תורה וחסד "פקודת אלעזר" (ע"ר)</t>
  </si>
  <si>
    <t xml:space="preserve">סה"כ </t>
  </si>
  <si>
    <t>סכום תרומות כולל בעמותה</t>
  </si>
  <si>
    <t>אשה לאשה</t>
  </si>
  <si>
    <t>מעיין רחובות</t>
  </si>
  <si>
    <t>מכון ברנקו וייס - חינוך, חשיבה, יוזמה (ע"ר)</t>
  </si>
  <si>
    <t>ישיבת שלום בניך (ע"ר)</t>
  </si>
  <si>
    <t>מחשבה טובה (ע"ר)</t>
  </si>
  <si>
    <t>המכללה האקדמית של תל-אביב-יפו</t>
  </si>
  <si>
    <t>תורה ולומדיה שערי החכמה ירושלים (ע"ר)</t>
  </si>
  <si>
    <t>מעלה- עסקים מנהיגים אחריות חברתית (ע"ר)</t>
  </si>
  <si>
    <t>הישיבה הרמה וכולל אברכים בקריות</t>
  </si>
  <si>
    <t>עמותת יחיאל לקידום חינוך וולדורף - הרי יהודה (ע"ר)</t>
  </si>
  <si>
    <t>בית הכנסת אלוני הבשן (ע"ר)</t>
  </si>
  <si>
    <t>חברותא - המרכז למודעות יהודית (ע"ר)</t>
  </si>
  <si>
    <t>זקא איתור חילוץ הצלה</t>
  </si>
  <si>
    <t>היומניטי קרו</t>
  </si>
  <si>
    <t>יח"ד מודיעין (ע"ר)</t>
  </si>
  <si>
    <t>בית שיח- כליל (ע"ר)</t>
  </si>
  <si>
    <t>כרם שלמה למען שמו באהבה (ע"ר)</t>
  </si>
  <si>
    <t>מוסדות ותלמוד תורה זוועהיל בית מרדכי</t>
  </si>
  <si>
    <t>עם ישראל אחד (ע"ר)</t>
  </si>
  <si>
    <t>מרכז מפנה התערבות טיפולית מוקדמת באוטיזם (ע"ר)</t>
  </si>
  <si>
    <t>בודו למען שלום</t>
  </si>
  <si>
    <t>עלה בנגב</t>
  </si>
  <si>
    <t>קופת "טוב וחסד" רחובות</t>
  </si>
  <si>
    <t>יד לאחים</t>
  </si>
  <si>
    <t>בשביל המחר</t>
  </si>
  <si>
    <t>בית חינוך בנות ויז'ניץ אשדוד (ע''ר)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</si>
</sst>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2" xfId="0" applyBorder="1"/>
    <xf numFmtId="0" fontId="0" fillId="0" borderId="3" xfId="0" applyBorder="1"/>
    <xf numFmtId="164" fontId="0" fillId="0" borderId="3" xfId="1" applyNumberFormat="1" applyFont="1" applyBorder="1"/>
    <xf numFmtId="164" fontId="0" fillId="0" borderId="3" xfId="0" applyNumberFormat="1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164" fontId="0" fillId="0" borderId="0" xfId="1" applyNumberFormat="1" applyFont="1" applyBorder="1"/>
    <xf numFmtId="164" fontId="0" fillId="0" borderId="0" xfId="0" applyNumberFormat="1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164" fontId="0" fillId="0" borderId="1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164" fontId="0" fillId="0" borderId="10" xfId="1" applyNumberFormat="1" applyFont="1" applyBorder="1"/>
    <xf numFmtId="164" fontId="0" fillId="0" borderId="10" xfId="0" applyNumberFormat="1" applyBorder="1"/>
    <xf numFmtId="0" fontId="0" fillId="0" borderId="11" xfId="0" applyBorder="1"/>
    <xf numFmtId="0" fontId="0" fillId="0" borderId="5" xfId="0" applyFill="1" applyBorder="1"/>
    <xf numFmtId="0" fontId="0" fillId="0" borderId="0" xfId="0" applyFill="1" applyBorder="1"/>
    <xf numFmtId="164" fontId="0" fillId="0" borderId="0" xfId="1" applyNumberFormat="1" applyFont="1" applyFill="1" applyBorder="1"/>
    <xf numFmtId="164" fontId="0" fillId="0" borderId="10" xfId="1" applyNumberFormat="1" applyFont="1" applyFill="1" applyBorder="1"/>
    <xf numFmtId="0" fontId="0" fillId="0" borderId="10" xfId="0" applyFill="1" applyBorder="1"/>
    <xf numFmtId="0" fontId="0" fillId="0" borderId="3" xfId="0" applyFill="1" applyBorder="1"/>
    <xf numFmtId="164" fontId="0" fillId="0" borderId="3" xfId="1" applyNumberFormat="1" applyFont="1" applyFill="1" applyBorder="1"/>
    <xf numFmtId="164" fontId="0" fillId="0" borderId="1" xfId="1" applyNumberFormat="1" applyFont="1" applyFill="1" applyBorder="1"/>
    <xf numFmtId="0" fontId="0" fillId="0" borderId="1" xfId="0" applyFill="1" applyBorder="1"/>
    <xf numFmtId="164" fontId="0" fillId="0" borderId="8" xfId="0" applyNumberFormat="1" applyBorder="1"/>
    <xf numFmtId="0" fontId="0" fillId="2" borderId="12" xfId="0" applyFill="1" applyBorder="1"/>
    <xf numFmtId="164" fontId="0" fillId="0" borderId="6" xfId="0" applyNumberFormat="1" applyBorder="1"/>
    <xf numFmtId="164" fontId="0" fillId="0" borderId="4" xfId="0" applyNumberFormat="1" applyBorder="1"/>
    <xf numFmtId="164" fontId="0" fillId="0" borderId="3" xfId="0" applyNumberFormat="1" applyFill="1" applyBorder="1"/>
    <xf numFmtId="164" fontId="0" fillId="0" borderId="1" xfId="1" applyNumberFormat="1" applyFont="1" applyBorder="1"/>
    <xf numFmtId="164" fontId="0" fillId="0" borderId="13" xfId="0" applyNumberFormat="1" applyBorder="1"/>
    <xf numFmtId="164" fontId="0" fillId="2" borderId="13" xfId="0" applyNumberFormat="1" applyFill="1" applyBorder="1"/>
    <xf numFmtId="164" fontId="0" fillId="2" borderId="13" xfId="1" applyNumberFormat="1" applyFont="1" applyFill="1" applyBorder="1"/>
    <xf numFmtId="0" fontId="0" fillId="2" borderId="13" xfId="0" applyFill="1" applyBorder="1"/>
    <xf numFmtId="164" fontId="0" fillId="0" borderId="12" xfId="0" applyNumberFormat="1" applyBorder="1"/>
    <xf numFmtId="0" fontId="0" fillId="0" borderId="12" xfId="0" applyBorder="1"/>
    <xf numFmtId="0" fontId="0" fillId="0" borderId="14" xfId="0" applyBorder="1"/>
    <xf numFmtId="164" fontId="0" fillId="0" borderId="15" xfId="0" applyNumberFormat="1" applyBorder="1"/>
    <xf numFmtId="164" fontId="0" fillId="0" borderId="14" xfId="0" applyNumberFormat="1" applyBorder="1"/>
    <xf numFmtId="164" fontId="0" fillId="0" borderId="11" xfId="1" applyNumberFormat="1" applyFont="1" applyBorder="1"/>
    <xf numFmtId="164" fontId="0" fillId="0" borderId="8" xfId="1" applyNumberFormat="1" applyFont="1" applyBorder="1"/>
    <xf numFmtId="164" fontId="0" fillId="0" borderId="4" xfId="1" applyNumberFormat="1" applyFont="1" applyBorder="1"/>
    <xf numFmtId="164" fontId="0" fillId="0" borderId="11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617"/>
  <sheetViews>
    <sheetView rightToLeft="1" topLeftCell="B1" zoomScaleNormal="100" workbookViewId="0">
      <pane ySplit="1" topLeftCell="A605" activePane="bottomLeft" state="frozen"/>
      <selection pane="bottomLeft" activeCell="D617" sqref="D617"/>
    </sheetView>
  </sheetViews>
  <sheetFormatPr defaultRowHeight="14" x14ac:dyDescent="0.3"/>
  <cols>
    <col min="1" max="1" width="45.33203125" bestFit="1" customWidth="1"/>
    <col min="2" max="2" width="13.08203125" customWidth="1"/>
    <col min="3" max="3" width="20" bestFit="1" customWidth="1"/>
    <col min="4" max="4" width="14" bestFit="1" customWidth="1"/>
    <col min="5" max="5" width="10.58203125" bestFit="1" customWidth="1"/>
    <col min="6" max="6" width="32.25" bestFit="1" customWidth="1"/>
    <col min="7" max="7" width="24.25" bestFit="1" customWidth="1"/>
    <col min="8" max="8" width="26.75" bestFit="1" customWidth="1"/>
    <col min="9" max="9" width="20.33203125" bestFit="1" customWidth="1"/>
  </cols>
  <sheetData>
    <row r="1" spans="1:9" x14ac:dyDescent="0.3">
      <c r="A1" s="30" t="s">
        <v>0</v>
      </c>
      <c r="B1" s="30" t="s">
        <v>1</v>
      </c>
      <c r="C1" s="30" t="s">
        <v>2</v>
      </c>
      <c r="D1" s="30" t="s">
        <v>3</v>
      </c>
      <c r="E1" s="30" t="s">
        <v>4</v>
      </c>
      <c r="F1" s="30" t="s">
        <v>7</v>
      </c>
      <c r="G1" s="30" t="s">
        <v>9</v>
      </c>
      <c r="H1" s="30" t="s">
        <v>8</v>
      </c>
      <c r="I1" s="38" t="s">
        <v>57</v>
      </c>
    </row>
    <row r="2" spans="1:9" x14ac:dyDescent="0.3">
      <c r="A2" s="15" t="s">
        <v>6</v>
      </c>
      <c r="B2" s="16">
        <v>580034916</v>
      </c>
      <c r="C2" s="16">
        <v>1</v>
      </c>
      <c r="D2" s="17">
        <v>37000</v>
      </c>
      <c r="E2" s="16" t="s">
        <v>5</v>
      </c>
      <c r="F2" s="16"/>
      <c r="G2" s="18">
        <f>D2</f>
        <v>37000</v>
      </c>
      <c r="H2" s="19"/>
      <c r="I2" s="35">
        <f>G2</f>
        <v>37000</v>
      </c>
    </row>
    <row r="3" spans="1:9" x14ac:dyDescent="0.3">
      <c r="A3" s="1" t="s">
        <v>14</v>
      </c>
      <c r="B3" s="2">
        <v>580479996</v>
      </c>
      <c r="C3" s="2">
        <v>1</v>
      </c>
      <c r="D3" s="3">
        <v>162000</v>
      </c>
      <c r="E3" s="2" t="s">
        <v>10</v>
      </c>
      <c r="F3" s="2" t="s">
        <v>13</v>
      </c>
      <c r="G3" s="4"/>
      <c r="H3" s="32">
        <f>D3</f>
        <v>162000</v>
      </c>
      <c r="I3" s="39">
        <f>H3</f>
        <v>162000</v>
      </c>
    </row>
    <row r="4" spans="1:9" x14ac:dyDescent="0.3">
      <c r="A4" s="1" t="s">
        <v>15</v>
      </c>
      <c r="B4" s="2">
        <v>580302479</v>
      </c>
      <c r="C4" s="2">
        <v>10</v>
      </c>
      <c r="D4" s="3">
        <v>72000</v>
      </c>
      <c r="E4" s="2" t="s">
        <v>5</v>
      </c>
      <c r="F4" s="2"/>
      <c r="G4" s="4"/>
      <c r="H4" s="2"/>
      <c r="I4" s="40"/>
    </row>
    <row r="5" spans="1:9" x14ac:dyDescent="0.3">
      <c r="A5" s="6"/>
      <c r="B5" s="7"/>
      <c r="C5" s="7"/>
      <c r="D5" s="8">
        <v>60200</v>
      </c>
      <c r="E5" s="21" t="s">
        <v>5</v>
      </c>
      <c r="F5" s="7"/>
      <c r="G5" s="8"/>
      <c r="H5" s="7"/>
      <c r="I5" s="41"/>
    </row>
    <row r="6" spans="1:9" x14ac:dyDescent="0.3">
      <c r="A6" s="20"/>
      <c r="B6" s="7"/>
      <c r="C6" s="7"/>
      <c r="D6" s="22">
        <v>35700</v>
      </c>
      <c r="E6" s="21" t="s">
        <v>5</v>
      </c>
      <c r="F6" s="7"/>
      <c r="G6" s="8"/>
      <c r="H6" s="7"/>
      <c r="I6" s="41"/>
    </row>
    <row r="7" spans="1:9" x14ac:dyDescent="0.3">
      <c r="A7" s="20"/>
      <c r="B7" s="7"/>
      <c r="C7" s="21"/>
      <c r="D7" s="22">
        <v>27250</v>
      </c>
      <c r="E7" s="21" t="s">
        <v>5</v>
      </c>
      <c r="F7" s="7"/>
      <c r="G7" s="9"/>
      <c r="H7" s="7"/>
      <c r="I7" s="41"/>
    </row>
    <row r="8" spans="1:9" x14ac:dyDescent="0.3">
      <c r="A8" s="6"/>
      <c r="B8" s="7"/>
      <c r="C8" s="21"/>
      <c r="D8" s="22">
        <v>42400</v>
      </c>
      <c r="E8" s="21" t="s">
        <v>5</v>
      </c>
      <c r="F8" s="7"/>
      <c r="G8" s="7"/>
      <c r="H8" s="7"/>
      <c r="I8" s="41"/>
    </row>
    <row r="9" spans="1:9" x14ac:dyDescent="0.3">
      <c r="A9" s="6"/>
      <c r="B9" s="7"/>
      <c r="C9" s="7"/>
      <c r="D9" s="22">
        <v>64674.44</v>
      </c>
      <c r="E9" s="21" t="s">
        <v>5</v>
      </c>
      <c r="F9" s="7"/>
      <c r="G9" s="7"/>
      <c r="H9" s="7"/>
      <c r="I9" s="41"/>
    </row>
    <row r="10" spans="1:9" x14ac:dyDescent="0.3">
      <c r="A10" s="6"/>
      <c r="B10" s="7"/>
      <c r="C10" s="7"/>
      <c r="D10" s="22">
        <v>27125</v>
      </c>
      <c r="E10" s="21" t="s">
        <v>5</v>
      </c>
      <c r="F10" s="7"/>
      <c r="G10" s="7"/>
      <c r="H10" s="9"/>
      <c r="I10" s="41"/>
    </row>
    <row r="11" spans="1:9" x14ac:dyDescent="0.3">
      <c r="A11" s="6"/>
      <c r="B11" s="7"/>
      <c r="C11" s="21"/>
      <c r="D11" s="22">
        <v>30500</v>
      </c>
      <c r="E11" s="21" t="s">
        <v>5</v>
      </c>
      <c r="F11" s="7"/>
      <c r="G11" s="9"/>
      <c r="H11" s="7"/>
      <c r="I11" s="41"/>
    </row>
    <row r="12" spans="1:9" x14ac:dyDescent="0.3">
      <c r="A12" s="6"/>
      <c r="B12" s="7"/>
      <c r="C12" s="21"/>
      <c r="D12" s="22">
        <v>25000</v>
      </c>
      <c r="E12" s="21" t="s">
        <v>5</v>
      </c>
      <c r="F12" s="7"/>
      <c r="G12" s="9"/>
      <c r="H12" s="7"/>
      <c r="I12" s="41"/>
    </row>
    <row r="13" spans="1:9" x14ac:dyDescent="0.3">
      <c r="A13" s="11"/>
      <c r="B13" s="12"/>
      <c r="C13" s="28"/>
      <c r="D13" s="27">
        <v>32000</v>
      </c>
      <c r="E13" s="28" t="s">
        <v>5</v>
      </c>
      <c r="F13" s="12"/>
      <c r="G13" s="13">
        <f>SUM(D4:D13)</f>
        <v>416849.44</v>
      </c>
      <c r="H13" s="12"/>
      <c r="I13" s="42">
        <f>G13</f>
        <v>416849.44</v>
      </c>
    </row>
    <row r="14" spans="1:9" x14ac:dyDescent="0.3">
      <c r="A14" s="11" t="s">
        <v>16</v>
      </c>
      <c r="B14" s="12">
        <v>580402675</v>
      </c>
      <c r="C14" s="28">
        <v>1</v>
      </c>
      <c r="D14" s="27">
        <v>37810</v>
      </c>
      <c r="E14" s="28" t="s">
        <v>5</v>
      </c>
      <c r="F14" s="12"/>
      <c r="G14" s="13">
        <f>D14</f>
        <v>37810</v>
      </c>
      <c r="H14" s="29"/>
      <c r="I14" s="35">
        <f>SUM(G14)</f>
        <v>37810</v>
      </c>
    </row>
    <row r="15" spans="1:9" x14ac:dyDescent="0.3">
      <c r="A15" s="1" t="s">
        <v>17</v>
      </c>
      <c r="B15" s="2">
        <v>580053320</v>
      </c>
      <c r="C15" s="25">
        <v>4</v>
      </c>
      <c r="D15" s="26">
        <v>74000</v>
      </c>
      <c r="E15" s="25" t="s">
        <v>5</v>
      </c>
      <c r="F15" s="2"/>
      <c r="G15" s="2"/>
      <c r="H15" s="32"/>
      <c r="I15" s="40"/>
    </row>
    <row r="16" spans="1:9" x14ac:dyDescent="0.3">
      <c r="A16" s="6"/>
      <c r="B16" s="7"/>
      <c r="C16" s="7"/>
      <c r="D16" s="22">
        <v>95000</v>
      </c>
      <c r="E16" s="21" t="s">
        <v>5</v>
      </c>
      <c r="F16" s="7"/>
      <c r="G16" s="7"/>
      <c r="H16" s="10"/>
      <c r="I16" s="41"/>
    </row>
    <row r="17" spans="1:9" x14ac:dyDescent="0.3">
      <c r="A17" s="6"/>
      <c r="B17" s="7"/>
      <c r="C17" s="7"/>
      <c r="D17" s="22">
        <v>96775</v>
      </c>
      <c r="E17" s="21" t="s">
        <v>5</v>
      </c>
      <c r="F17" s="7"/>
      <c r="G17" s="7"/>
      <c r="H17" s="10"/>
      <c r="I17" s="41"/>
    </row>
    <row r="18" spans="1:9" x14ac:dyDescent="0.3">
      <c r="A18" s="11"/>
      <c r="B18" s="12"/>
      <c r="C18" s="12"/>
      <c r="D18" s="27">
        <v>100000</v>
      </c>
      <c r="E18" s="28" t="s">
        <v>5</v>
      </c>
      <c r="F18" s="12"/>
      <c r="G18" s="13">
        <f>SUM(D15:D18)</f>
        <v>365775</v>
      </c>
      <c r="H18" s="14"/>
      <c r="I18" s="42">
        <f>G18</f>
        <v>365775</v>
      </c>
    </row>
    <row r="19" spans="1:9" x14ac:dyDescent="0.3">
      <c r="A19" s="1" t="s">
        <v>18</v>
      </c>
      <c r="B19" s="2">
        <v>580299758</v>
      </c>
      <c r="C19" s="2">
        <v>4</v>
      </c>
      <c r="D19" s="26">
        <v>23085</v>
      </c>
      <c r="E19" s="25" t="s">
        <v>5</v>
      </c>
      <c r="F19" s="2"/>
      <c r="G19" s="4"/>
      <c r="H19" s="5"/>
      <c r="I19" s="40"/>
    </row>
    <row r="20" spans="1:9" x14ac:dyDescent="0.3">
      <c r="A20" s="6"/>
      <c r="B20" s="7"/>
      <c r="C20" s="7"/>
      <c r="D20" s="22">
        <v>26000</v>
      </c>
      <c r="E20" s="21" t="s">
        <v>5</v>
      </c>
      <c r="F20" s="7"/>
      <c r="G20" s="7"/>
      <c r="H20" s="10"/>
      <c r="I20" s="41"/>
    </row>
    <row r="21" spans="1:9" x14ac:dyDescent="0.3">
      <c r="A21" s="6"/>
      <c r="B21" s="7"/>
      <c r="C21" s="7"/>
      <c r="D21" s="22">
        <v>20655</v>
      </c>
      <c r="E21" s="21" t="s">
        <v>5</v>
      </c>
      <c r="F21" s="7"/>
      <c r="G21" s="7"/>
      <c r="H21" s="10"/>
      <c r="I21" s="41"/>
    </row>
    <row r="22" spans="1:9" x14ac:dyDescent="0.3">
      <c r="A22" s="11"/>
      <c r="B22" s="12"/>
      <c r="C22" s="12"/>
      <c r="D22" s="27">
        <v>21824</v>
      </c>
      <c r="E22" s="28" t="s">
        <v>5</v>
      </c>
      <c r="F22" s="12"/>
      <c r="G22" s="13">
        <f>SUM(D19:D22)</f>
        <v>91564</v>
      </c>
      <c r="H22" s="14"/>
      <c r="I22" s="42">
        <f>G22</f>
        <v>91564</v>
      </c>
    </row>
    <row r="23" spans="1:9" x14ac:dyDescent="0.3">
      <c r="A23" s="1" t="s">
        <v>19</v>
      </c>
      <c r="B23" s="2">
        <v>580111185</v>
      </c>
      <c r="C23" s="2">
        <v>2</v>
      </c>
      <c r="D23" s="26">
        <v>255000</v>
      </c>
      <c r="E23" s="25" t="s">
        <v>5</v>
      </c>
      <c r="F23" s="2"/>
      <c r="G23" s="2"/>
      <c r="H23" s="5"/>
      <c r="I23" s="40"/>
    </row>
    <row r="24" spans="1:9" x14ac:dyDescent="0.3">
      <c r="A24" s="11"/>
      <c r="B24" s="12"/>
      <c r="C24" s="12"/>
      <c r="D24" s="27">
        <v>108800</v>
      </c>
      <c r="E24" s="28" t="s">
        <v>5</v>
      </c>
      <c r="F24" s="12"/>
      <c r="G24" s="13">
        <f>D24+D23</f>
        <v>363800</v>
      </c>
      <c r="H24" s="14"/>
      <c r="I24" s="42">
        <f>G24</f>
        <v>363800</v>
      </c>
    </row>
    <row r="25" spans="1:9" x14ac:dyDescent="0.3">
      <c r="A25" s="15" t="s">
        <v>20</v>
      </c>
      <c r="B25" s="16">
        <v>580477669</v>
      </c>
      <c r="C25" s="16">
        <v>1</v>
      </c>
      <c r="D25" s="23">
        <v>42447</v>
      </c>
      <c r="E25" s="24" t="s">
        <v>5</v>
      </c>
      <c r="F25" s="16"/>
      <c r="G25" s="18">
        <f>D25</f>
        <v>42447</v>
      </c>
      <c r="H25" s="19"/>
      <c r="I25" s="35">
        <f>G25</f>
        <v>42447</v>
      </c>
    </row>
    <row r="26" spans="1:9" x14ac:dyDescent="0.3">
      <c r="A26" s="15" t="s">
        <v>21</v>
      </c>
      <c r="B26" s="16">
        <v>580567600</v>
      </c>
      <c r="C26" s="16">
        <v>1</v>
      </c>
      <c r="D26" s="23">
        <v>101000</v>
      </c>
      <c r="E26" s="24" t="s">
        <v>5</v>
      </c>
      <c r="F26" s="16"/>
      <c r="G26" s="18">
        <f>D26</f>
        <v>101000</v>
      </c>
      <c r="H26" s="19"/>
      <c r="I26" s="35">
        <f>G26</f>
        <v>101000</v>
      </c>
    </row>
    <row r="27" spans="1:9" x14ac:dyDescent="0.3">
      <c r="A27" s="15" t="s">
        <v>11</v>
      </c>
      <c r="B27" s="16">
        <v>580471662</v>
      </c>
      <c r="C27" s="24">
        <v>1</v>
      </c>
      <c r="D27" s="23">
        <v>80000</v>
      </c>
      <c r="E27" s="24" t="s">
        <v>5</v>
      </c>
      <c r="F27" s="16"/>
      <c r="G27" s="18">
        <f>D27</f>
        <v>80000</v>
      </c>
      <c r="H27" s="19"/>
      <c r="I27" s="35">
        <f>G27</f>
        <v>80000</v>
      </c>
    </row>
    <row r="28" spans="1:9" x14ac:dyDescent="0.3">
      <c r="A28" s="15" t="s">
        <v>22</v>
      </c>
      <c r="B28" s="16">
        <v>580620557</v>
      </c>
      <c r="C28" s="24">
        <v>1</v>
      </c>
      <c r="D28" s="23">
        <v>35000</v>
      </c>
      <c r="E28" s="24" t="s">
        <v>5</v>
      </c>
      <c r="F28" s="16"/>
      <c r="G28" s="18">
        <f>D28</f>
        <v>35000</v>
      </c>
      <c r="H28" s="19"/>
      <c r="I28" s="42">
        <f>G28</f>
        <v>35000</v>
      </c>
    </row>
    <row r="29" spans="1:9" x14ac:dyDescent="0.3">
      <c r="A29" s="1" t="s">
        <v>23</v>
      </c>
      <c r="B29" s="2">
        <v>580092120</v>
      </c>
      <c r="C29" s="25">
        <v>8</v>
      </c>
      <c r="D29" s="26">
        <v>392300</v>
      </c>
      <c r="E29" s="25" t="s">
        <v>10</v>
      </c>
      <c r="F29" s="2" t="s">
        <v>12</v>
      </c>
      <c r="G29" s="33"/>
      <c r="H29" s="32"/>
      <c r="I29" s="40"/>
    </row>
    <row r="30" spans="1:9" x14ac:dyDescent="0.3">
      <c r="A30" s="6"/>
      <c r="B30" s="7"/>
      <c r="C30" s="7"/>
      <c r="D30" s="22">
        <v>390000</v>
      </c>
      <c r="E30" s="21" t="s">
        <v>10</v>
      </c>
      <c r="F30" s="7" t="s">
        <v>12</v>
      </c>
      <c r="G30" s="7"/>
      <c r="H30" s="10"/>
      <c r="I30" s="41"/>
    </row>
    <row r="31" spans="1:9" x14ac:dyDescent="0.3">
      <c r="A31" s="6"/>
      <c r="B31" s="7"/>
      <c r="C31" s="7"/>
      <c r="D31" s="22">
        <v>35000</v>
      </c>
      <c r="E31" s="21" t="s">
        <v>10</v>
      </c>
      <c r="F31" s="7" t="s">
        <v>12</v>
      </c>
      <c r="G31" s="7"/>
      <c r="H31" s="10"/>
      <c r="I31" s="41"/>
    </row>
    <row r="32" spans="1:9" x14ac:dyDescent="0.3">
      <c r="A32" s="6"/>
      <c r="B32" s="7"/>
      <c r="C32" s="7"/>
      <c r="D32" s="22">
        <v>43245</v>
      </c>
      <c r="E32" s="21" t="s">
        <v>10</v>
      </c>
      <c r="F32" s="21" t="s">
        <v>12</v>
      </c>
      <c r="G32" s="7"/>
      <c r="H32" s="10"/>
      <c r="I32" s="41"/>
    </row>
    <row r="33" spans="1:9" x14ac:dyDescent="0.3">
      <c r="A33" s="6"/>
      <c r="B33" s="7"/>
      <c r="C33" s="7"/>
      <c r="D33" s="22">
        <v>150000</v>
      </c>
      <c r="E33" s="21" t="s">
        <v>10</v>
      </c>
      <c r="F33" s="21" t="s">
        <v>12</v>
      </c>
      <c r="G33" s="7"/>
      <c r="H33" s="10"/>
      <c r="I33" s="41"/>
    </row>
    <row r="34" spans="1:9" x14ac:dyDescent="0.3">
      <c r="A34" s="6"/>
      <c r="B34" s="7"/>
      <c r="C34" s="7"/>
      <c r="D34" s="22">
        <v>27842</v>
      </c>
      <c r="E34" s="21" t="s">
        <v>10</v>
      </c>
      <c r="F34" s="7" t="s">
        <v>13</v>
      </c>
      <c r="G34" s="7"/>
      <c r="H34" s="10"/>
      <c r="I34" s="41"/>
    </row>
    <row r="35" spans="1:9" x14ac:dyDescent="0.3">
      <c r="A35" s="6"/>
      <c r="B35" s="7"/>
      <c r="C35" s="7"/>
      <c r="D35" s="22">
        <v>49427</v>
      </c>
      <c r="E35" s="21" t="s">
        <v>10</v>
      </c>
      <c r="F35" s="7" t="s">
        <v>13</v>
      </c>
      <c r="G35" s="7"/>
      <c r="H35" s="10"/>
      <c r="I35" s="41"/>
    </row>
    <row r="36" spans="1:9" x14ac:dyDescent="0.3">
      <c r="A36" s="11"/>
      <c r="B36" s="12"/>
      <c r="C36" s="12"/>
      <c r="D36" s="27">
        <v>55685</v>
      </c>
      <c r="E36" s="28" t="s">
        <v>10</v>
      </c>
      <c r="F36" s="28" t="s">
        <v>12</v>
      </c>
      <c r="G36" s="12"/>
      <c r="H36" s="29">
        <f>SUM(D29:D36)</f>
        <v>1143499</v>
      </c>
      <c r="I36" s="42">
        <f>H36</f>
        <v>1143499</v>
      </c>
    </row>
    <row r="37" spans="1:9" x14ac:dyDescent="0.3">
      <c r="A37" s="15" t="s">
        <v>24</v>
      </c>
      <c r="B37" s="16">
        <v>580461705</v>
      </c>
      <c r="C37" s="16">
        <v>1</v>
      </c>
      <c r="D37" s="23">
        <v>30000</v>
      </c>
      <c r="E37" s="24" t="s">
        <v>5</v>
      </c>
      <c r="F37" s="16"/>
      <c r="G37" s="18">
        <f>D37</f>
        <v>30000</v>
      </c>
      <c r="H37" s="19"/>
      <c r="I37" s="35">
        <f>G37</f>
        <v>30000</v>
      </c>
    </row>
    <row r="38" spans="1:9" x14ac:dyDescent="0.3">
      <c r="A38" s="15" t="s">
        <v>25</v>
      </c>
      <c r="B38" s="16">
        <v>580307379</v>
      </c>
      <c r="C38" s="16">
        <v>1</v>
      </c>
      <c r="D38" s="23">
        <v>50000</v>
      </c>
      <c r="E38" s="24" t="s">
        <v>5</v>
      </c>
      <c r="F38" s="16"/>
      <c r="G38" s="18">
        <f>D38</f>
        <v>50000</v>
      </c>
      <c r="H38" s="19"/>
      <c r="I38" s="35">
        <f>G38</f>
        <v>50000</v>
      </c>
    </row>
    <row r="39" spans="1:9" x14ac:dyDescent="0.3">
      <c r="A39" s="1" t="s">
        <v>18</v>
      </c>
      <c r="B39" s="2">
        <v>580299758</v>
      </c>
      <c r="C39" s="2">
        <v>4</v>
      </c>
      <c r="D39" s="26">
        <v>23085</v>
      </c>
      <c r="E39" s="25" t="s">
        <v>5</v>
      </c>
      <c r="F39" s="2"/>
      <c r="G39" s="2"/>
      <c r="H39" s="5"/>
      <c r="I39" s="40"/>
    </row>
    <row r="40" spans="1:9" x14ac:dyDescent="0.3">
      <c r="A40" s="6"/>
      <c r="B40" s="7"/>
      <c r="C40" s="7"/>
      <c r="D40" s="22">
        <v>26000</v>
      </c>
      <c r="E40" s="21" t="s">
        <v>5</v>
      </c>
      <c r="F40" s="7"/>
      <c r="G40" s="7"/>
      <c r="H40" s="10"/>
      <c r="I40" s="41"/>
    </row>
    <row r="41" spans="1:9" x14ac:dyDescent="0.3">
      <c r="A41" s="6"/>
      <c r="B41" s="7"/>
      <c r="C41" s="7"/>
      <c r="D41" s="22">
        <v>20655</v>
      </c>
      <c r="E41" s="21" t="s">
        <v>5</v>
      </c>
      <c r="F41" s="7"/>
      <c r="G41" s="7"/>
      <c r="H41" s="10"/>
      <c r="I41" s="41"/>
    </row>
    <row r="42" spans="1:9" x14ac:dyDescent="0.3">
      <c r="A42" s="11"/>
      <c r="B42" s="12"/>
      <c r="C42" s="12"/>
      <c r="D42" s="27">
        <v>21824</v>
      </c>
      <c r="E42" s="28" t="s">
        <v>5</v>
      </c>
      <c r="F42" s="12"/>
      <c r="G42" s="13">
        <f>SUM(D39:D42)</f>
        <v>91564</v>
      </c>
      <c r="H42" s="14"/>
      <c r="I42" s="42">
        <f>G42</f>
        <v>91564</v>
      </c>
    </row>
    <row r="43" spans="1:9" x14ac:dyDescent="0.3">
      <c r="A43" s="1" t="s">
        <v>26</v>
      </c>
      <c r="B43" s="2">
        <v>580133247</v>
      </c>
      <c r="C43" s="2">
        <v>3</v>
      </c>
      <c r="D43" s="26">
        <v>37342</v>
      </c>
      <c r="E43" s="25" t="s">
        <v>5</v>
      </c>
      <c r="F43" s="2"/>
      <c r="G43" s="2"/>
      <c r="H43" s="5"/>
      <c r="I43" s="40"/>
    </row>
    <row r="44" spans="1:9" x14ac:dyDescent="0.3">
      <c r="A44" s="6"/>
      <c r="B44" s="7"/>
      <c r="C44" s="7"/>
      <c r="D44" s="22">
        <v>150000</v>
      </c>
      <c r="E44" s="21" t="s">
        <v>5</v>
      </c>
      <c r="F44" s="7"/>
      <c r="G44" s="7"/>
      <c r="H44" s="10"/>
      <c r="I44" s="41"/>
    </row>
    <row r="45" spans="1:9" x14ac:dyDescent="0.3">
      <c r="A45" s="11"/>
      <c r="B45" s="12"/>
      <c r="C45" s="12"/>
      <c r="D45" s="27">
        <v>39000</v>
      </c>
      <c r="E45" s="28" t="s">
        <v>5</v>
      </c>
      <c r="F45" s="12"/>
      <c r="G45" s="13">
        <f>SUM(D43:D45)</f>
        <v>226342</v>
      </c>
      <c r="H45" s="14"/>
      <c r="I45" s="42">
        <f>G45</f>
        <v>226342</v>
      </c>
    </row>
    <row r="46" spans="1:9" x14ac:dyDescent="0.3">
      <c r="A46" s="1" t="s">
        <v>27</v>
      </c>
      <c r="B46" s="2">
        <v>580161628</v>
      </c>
      <c r="C46" s="2">
        <v>3</v>
      </c>
      <c r="D46" s="26">
        <v>115000</v>
      </c>
      <c r="E46" s="25" t="s">
        <v>10</v>
      </c>
      <c r="F46" s="2" t="s">
        <v>13</v>
      </c>
      <c r="G46" s="2"/>
      <c r="H46" s="5"/>
      <c r="I46" s="40"/>
    </row>
    <row r="47" spans="1:9" x14ac:dyDescent="0.3">
      <c r="A47" s="6"/>
      <c r="B47" s="7"/>
      <c r="C47" s="7"/>
      <c r="D47" s="22">
        <v>50000</v>
      </c>
      <c r="E47" s="21" t="s">
        <v>10</v>
      </c>
      <c r="F47" s="7" t="s">
        <v>13</v>
      </c>
      <c r="G47" s="7"/>
      <c r="H47" s="10"/>
      <c r="I47" s="41"/>
    </row>
    <row r="48" spans="1:9" x14ac:dyDescent="0.3">
      <c r="A48" s="11"/>
      <c r="B48" s="12"/>
      <c r="C48" s="12"/>
      <c r="D48" s="27">
        <v>38450</v>
      </c>
      <c r="E48" s="28" t="s">
        <v>10</v>
      </c>
      <c r="F48" s="12" t="s">
        <v>13</v>
      </c>
      <c r="G48" s="13"/>
      <c r="H48" s="29">
        <f>SUM(D46:D48)</f>
        <v>203450</v>
      </c>
      <c r="I48" s="42">
        <f>H48</f>
        <v>203450</v>
      </c>
    </row>
    <row r="49" spans="1:9" x14ac:dyDescent="0.3">
      <c r="A49" s="15" t="s">
        <v>28</v>
      </c>
      <c r="B49" s="16">
        <v>580155331</v>
      </c>
      <c r="C49" s="16">
        <v>1</v>
      </c>
      <c r="D49" s="23">
        <v>36500</v>
      </c>
      <c r="E49" s="24" t="s">
        <v>5</v>
      </c>
      <c r="F49" s="16"/>
      <c r="G49" s="18">
        <f>D49</f>
        <v>36500</v>
      </c>
      <c r="H49" s="19"/>
      <c r="I49" s="35">
        <f>G49</f>
        <v>36500</v>
      </c>
    </row>
    <row r="50" spans="1:9" x14ac:dyDescent="0.3">
      <c r="A50" s="1" t="s">
        <v>29</v>
      </c>
      <c r="B50" s="2">
        <v>580074870</v>
      </c>
      <c r="C50" s="2">
        <v>29</v>
      </c>
      <c r="D50" s="26">
        <v>650000</v>
      </c>
      <c r="E50" s="25" t="s">
        <v>10</v>
      </c>
      <c r="F50" s="25" t="s">
        <v>12</v>
      </c>
      <c r="G50" s="2"/>
      <c r="H50" s="5"/>
      <c r="I50" s="40"/>
    </row>
    <row r="51" spans="1:9" x14ac:dyDescent="0.3">
      <c r="A51" s="6"/>
      <c r="B51" s="7"/>
      <c r="C51" s="7"/>
      <c r="D51" s="22">
        <v>380000</v>
      </c>
      <c r="E51" s="21" t="s">
        <v>10</v>
      </c>
      <c r="F51" s="21" t="s">
        <v>12</v>
      </c>
      <c r="G51" s="7"/>
      <c r="H51" s="10"/>
      <c r="I51" s="41"/>
    </row>
    <row r="52" spans="1:9" x14ac:dyDescent="0.3">
      <c r="A52" s="6"/>
      <c r="B52" s="7"/>
      <c r="C52" s="7"/>
      <c r="D52" s="22">
        <v>148816</v>
      </c>
      <c r="E52" s="21" t="s">
        <v>10</v>
      </c>
      <c r="F52" s="21" t="s">
        <v>12</v>
      </c>
      <c r="G52" s="7"/>
      <c r="H52" s="10"/>
      <c r="I52" s="41"/>
    </row>
    <row r="53" spans="1:9" x14ac:dyDescent="0.3">
      <c r="A53" s="6"/>
      <c r="B53" s="7"/>
      <c r="C53" s="7"/>
      <c r="D53" s="22">
        <v>44000</v>
      </c>
      <c r="E53" s="21" t="s">
        <v>10</v>
      </c>
      <c r="F53" s="21" t="s">
        <v>13</v>
      </c>
      <c r="G53" s="7"/>
      <c r="H53" s="10"/>
      <c r="I53" s="41"/>
    </row>
    <row r="54" spans="1:9" x14ac:dyDescent="0.3">
      <c r="A54" s="6"/>
      <c r="B54" s="7"/>
      <c r="C54" s="7"/>
      <c r="D54" s="22">
        <v>120000</v>
      </c>
      <c r="E54" s="21" t="s">
        <v>10</v>
      </c>
      <c r="F54" s="21" t="s">
        <v>12</v>
      </c>
      <c r="G54" s="7"/>
      <c r="H54" s="10"/>
      <c r="I54" s="41"/>
    </row>
    <row r="55" spans="1:9" x14ac:dyDescent="0.3">
      <c r="A55" s="6"/>
      <c r="B55" s="7"/>
      <c r="C55" s="7"/>
      <c r="D55" s="22">
        <v>10500</v>
      </c>
      <c r="E55" s="21" t="s">
        <v>10</v>
      </c>
      <c r="F55" s="21" t="s">
        <v>13</v>
      </c>
      <c r="G55" s="7"/>
      <c r="H55" s="10"/>
      <c r="I55" s="41"/>
    </row>
    <row r="56" spans="1:9" x14ac:dyDescent="0.3">
      <c r="A56" s="6"/>
      <c r="B56" s="7"/>
      <c r="C56" s="7"/>
      <c r="D56" s="22">
        <v>188000</v>
      </c>
      <c r="E56" s="21" t="s">
        <v>10</v>
      </c>
      <c r="F56" s="21" t="s">
        <v>12</v>
      </c>
      <c r="G56" s="7"/>
      <c r="H56" s="10"/>
      <c r="I56" s="41"/>
    </row>
    <row r="57" spans="1:9" x14ac:dyDescent="0.3">
      <c r="A57" s="6"/>
      <c r="B57" s="7"/>
      <c r="C57" s="7"/>
      <c r="D57" s="22">
        <v>60000</v>
      </c>
      <c r="E57" s="21" t="s">
        <v>10</v>
      </c>
      <c r="F57" s="21" t="s">
        <v>12</v>
      </c>
      <c r="G57" s="7"/>
      <c r="H57" s="10"/>
      <c r="I57" s="41"/>
    </row>
    <row r="58" spans="1:9" x14ac:dyDescent="0.3">
      <c r="A58" s="6"/>
      <c r="B58" s="7"/>
      <c r="C58" s="7"/>
      <c r="D58" s="22">
        <v>169000</v>
      </c>
      <c r="E58" s="21" t="s">
        <v>10</v>
      </c>
      <c r="F58" s="21" t="s">
        <v>12</v>
      </c>
      <c r="G58" s="7"/>
      <c r="H58" s="10"/>
      <c r="I58" s="41"/>
    </row>
    <row r="59" spans="1:9" x14ac:dyDescent="0.3">
      <c r="A59" s="6"/>
      <c r="B59" s="7"/>
      <c r="C59" s="7"/>
      <c r="D59" s="22">
        <v>190300</v>
      </c>
      <c r="E59" s="21" t="s">
        <v>10</v>
      </c>
      <c r="F59" s="21" t="s">
        <v>12</v>
      </c>
      <c r="G59" s="7"/>
      <c r="H59" s="10"/>
      <c r="I59" s="41"/>
    </row>
    <row r="60" spans="1:9" x14ac:dyDescent="0.3">
      <c r="A60" s="6"/>
      <c r="B60" s="7"/>
      <c r="C60" s="7"/>
      <c r="D60" s="22">
        <v>411040</v>
      </c>
      <c r="E60" s="21" t="s">
        <v>10</v>
      </c>
      <c r="F60" s="21" t="s">
        <v>12</v>
      </c>
      <c r="G60" s="7"/>
      <c r="H60" s="10"/>
      <c r="I60" s="41"/>
    </row>
    <row r="61" spans="1:9" x14ac:dyDescent="0.3">
      <c r="A61" s="6"/>
      <c r="B61" s="7"/>
      <c r="C61" s="7"/>
      <c r="D61" s="22">
        <v>234000</v>
      </c>
      <c r="E61" s="21" t="s">
        <v>10</v>
      </c>
      <c r="F61" s="21" t="s">
        <v>12</v>
      </c>
      <c r="G61" s="7"/>
      <c r="H61" s="10"/>
      <c r="I61" s="41"/>
    </row>
    <row r="62" spans="1:9" x14ac:dyDescent="0.3">
      <c r="A62" s="6"/>
      <c r="B62" s="7"/>
      <c r="C62" s="7"/>
      <c r="D62" s="22">
        <v>23900</v>
      </c>
      <c r="E62" s="21" t="s">
        <v>10</v>
      </c>
      <c r="F62" s="21" t="s">
        <v>13</v>
      </c>
      <c r="G62" s="7"/>
      <c r="H62" s="10"/>
      <c r="I62" s="41"/>
    </row>
    <row r="63" spans="1:9" x14ac:dyDescent="0.3">
      <c r="A63" s="6"/>
      <c r="B63" s="7"/>
      <c r="C63" s="7"/>
      <c r="D63" s="22">
        <v>41000</v>
      </c>
      <c r="E63" s="21" t="s">
        <v>10</v>
      </c>
      <c r="F63" s="21" t="s">
        <v>13</v>
      </c>
      <c r="G63" s="7"/>
      <c r="H63" s="10"/>
      <c r="I63" s="41"/>
    </row>
    <row r="64" spans="1:9" x14ac:dyDescent="0.3">
      <c r="A64" s="6"/>
      <c r="B64" s="7"/>
      <c r="C64" s="7"/>
      <c r="D64" s="22">
        <v>46500</v>
      </c>
      <c r="E64" s="21" t="s">
        <v>10</v>
      </c>
      <c r="F64" s="21" t="s">
        <v>12</v>
      </c>
      <c r="G64" s="7"/>
      <c r="H64" s="10"/>
      <c r="I64" s="41"/>
    </row>
    <row r="65" spans="1:9" x14ac:dyDescent="0.3">
      <c r="A65" s="6"/>
      <c r="B65" s="7"/>
      <c r="C65" s="7"/>
      <c r="D65" s="22">
        <v>26000</v>
      </c>
      <c r="E65" s="21" t="s">
        <v>10</v>
      </c>
      <c r="F65" s="21" t="s">
        <v>12</v>
      </c>
      <c r="G65" s="7"/>
      <c r="H65" s="10"/>
      <c r="I65" s="41"/>
    </row>
    <row r="66" spans="1:9" x14ac:dyDescent="0.3">
      <c r="A66" s="6"/>
      <c r="B66" s="7"/>
      <c r="C66" s="7"/>
      <c r="D66" s="22">
        <v>20760</v>
      </c>
      <c r="E66" s="21" t="s">
        <v>10</v>
      </c>
      <c r="F66" s="21" t="s">
        <v>13</v>
      </c>
      <c r="G66" s="7"/>
      <c r="H66" s="10"/>
      <c r="I66" s="41"/>
    </row>
    <row r="67" spans="1:9" x14ac:dyDescent="0.3">
      <c r="A67" s="6"/>
      <c r="B67" s="7"/>
      <c r="C67" s="7"/>
      <c r="D67" s="22">
        <v>25700</v>
      </c>
      <c r="E67" s="21" t="s">
        <v>10</v>
      </c>
      <c r="F67" s="21" t="s">
        <v>12</v>
      </c>
      <c r="G67" s="7"/>
      <c r="H67" s="10"/>
      <c r="I67" s="41"/>
    </row>
    <row r="68" spans="1:9" x14ac:dyDescent="0.3">
      <c r="A68" s="6"/>
      <c r="B68" s="7"/>
      <c r="C68" s="7"/>
      <c r="D68" s="22">
        <v>36000</v>
      </c>
      <c r="E68" s="21" t="s">
        <v>10</v>
      </c>
      <c r="F68" s="21" t="s">
        <v>12</v>
      </c>
      <c r="G68" s="7"/>
      <c r="H68" s="10"/>
      <c r="I68" s="41"/>
    </row>
    <row r="69" spans="1:9" x14ac:dyDescent="0.3">
      <c r="A69" s="6"/>
      <c r="B69" s="7"/>
      <c r="C69" s="7"/>
      <c r="D69" s="22">
        <v>48900</v>
      </c>
      <c r="E69" s="21" t="s">
        <v>10</v>
      </c>
      <c r="F69" s="21" t="s">
        <v>13</v>
      </c>
      <c r="G69" s="7"/>
      <c r="H69" s="10"/>
      <c r="I69" s="41"/>
    </row>
    <row r="70" spans="1:9" x14ac:dyDescent="0.3">
      <c r="A70" s="6"/>
      <c r="B70" s="7"/>
      <c r="C70" s="7"/>
      <c r="D70" s="22">
        <v>56000</v>
      </c>
      <c r="E70" s="21" t="s">
        <v>10</v>
      </c>
      <c r="F70" s="21" t="s">
        <v>13</v>
      </c>
      <c r="G70" s="7"/>
      <c r="H70" s="10"/>
      <c r="I70" s="41"/>
    </row>
    <row r="71" spans="1:9" x14ac:dyDescent="0.3">
      <c r="A71" s="6"/>
      <c r="B71" s="7"/>
      <c r="C71" s="7"/>
      <c r="D71" s="22">
        <v>36000</v>
      </c>
      <c r="E71" s="21" t="s">
        <v>10</v>
      </c>
      <c r="F71" s="21" t="s">
        <v>13</v>
      </c>
      <c r="G71" s="7"/>
      <c r="H71" s="10"/>
      <c r="I71" s="41"/>
    </row>
    <row r="72" spans="1:9" x14ac:dyDescent="0.3">
      <c r="A72" s="6"/>
      <c r="B72" s="7"/>
      <c r="C72" s="7"/>
      <c r="D72" s="22">
        <v>50000</v>
      </c>
      <c r="E72" s="21" t="s">
        <v>10</v>
      </c>
      <c r="F72" s="21" t="s">
        <v>13</v>
      </c>
      <c r="G72" s="7"/>
      <c r="H72" s="10"/>
      <c r="I72" s="41"/>
    </row>
    <row r="73" spans="1:9" x14ac:dyDescent="0.3">
      <c r="A73" s="6"/>
      <c r="B73" s="7"/>
      <c r="C73" s="7"/>
      <c r="D73" s="22">
        <v>250000</v>
      </c>
      <c r="E73" s="21" t="s">
        <v>10</v>
      </c>
      <c r="F73" s="21" t="s">
        <v>12</v>
      </c>
      <c r="G73" s="7"/>
      <c r="H73" s="10"/>
      <c r="I73" s="41"/>
    </row>
    <row r="74" spans="1:9" x14ac:dyDescent="0.3">
      <c r="A74" s="6"/>
      <c r="B74" s="7"/>
      <c r="C74" s="7"/>
      <c r="D74" s="22">
        <v>118300</v>
      </c>
      <c r="E74" s="21" t="s">
        <v>10</v>
      </c>
      <c r="F74" s="21" t="s">
        <v>12</v>
      </c>
      <c r="G74" s="7"/>
      <c r="H74" s="10"/>
      <c r="I74" s="41"/>
    </row>
    <row r="75" spans="1:9" x14ac:dyDescent="0.3">
      <c r="A75" s="6"/>
      <c r="B75" s="7"/>
      <c r="C75" s="7"/>
      <c r="D75" s="22">
        <v>39500</v>
      </c>
      <c r="E75" s="21" t="s">
        <v>10</v>
      </c>
      <c r="F75" s="21" t="s">
        <v>13</v>
      </c>
      <c r="G75" s="7"/>
      <c r="H75" s="10"/>
      <c r="I75" s="41"/>
    </row>
    <row r="76" spans="1:9" x14ac:dyDescent="0.3">
      <c r="A76" s="6"/>
      <c r="B76" s="7"/>
      <c r="C76" s="7"/>
      <c r="D76" s="22">
        <v>21000</v>
      </c>
      <c r="E76" s="21" t="s">
        <v>10</v>
      </c>
      <c r="F76" s="21" t="s">
        <v>13</v>
      </c>
      <c r="G76" s="7"/>
      <c r="H76" s="10"/>
      <c r="I76" s="41"/>
    </row>
    <row r="77" spans="1:9" x14ac:dyDescent="0.3">
      <c r="A77" s="6"/>
      <c r="B77" s="7"/>
      <c r="C77" s="7"/>
      <c r="D77" s="22">
        <v>25000</v>
      </c>
      <c r="E77" s="21" t="s">
        <v>10</v>
      </c>
      <c r="F77" s="7" t="s">
        <v>12</v>
      </c>
      <c r="G77" s="7"/>
      <c r="H77" s="10"/>
      <c r="I77" s="41"/>
    </row>
    <row r="78" spans="1:9" x14ac:dyDescent="0.3">
      <c r="A78" s="11"/>
      <c r="B78" s="12"/>
      <c r="C78" s="12"/>
      <c r="D78" s="27">
        <v>150000</v>
      </c>
      <c r="E78" s="28" t="s">
        <v>10</v>
      </c>
      <c r="F78" s="12" t="s">
        <v>12</v>
      </c>
      <c r="G78" s="12"/>
      <c r="H78" s="29">
        <f>SUM(D50:D78)</f>
        <v>3620216</v>
      </c>
      <c r="I78" s="42">
        <f>H78</f>
        <v>3620216</v>
      </c>
    </row>
    <row r="79" spans="1:9" x14ac:dyDescent="0.3">
      <c r="A79" s="15" t="s">
        <v>30</v>
      </c>
      <c r="B79" s="16">
        <v>580022218</v>
      </c>
      <c r="C79" s="16">
        <v>1</v>
      </c>
      <c r="D79" s="23">
        <v>40000</v>
      </c>
      <c r="E79" s="24" t="s">
        <v>5</v>
      </c>
      <c r="F79" s="16"/>
      <c r="G79" s="18">
        <f>D79</f>
        <v>40000</v>
      </c>
      <c r="H79" s="19"/>
      <c r="I79" s="35">
        <f>G79</f>
        <v>40000</v>
      </c>
    </row>
    <row r="80" spans="1:9" x14ac:dyDescent="0.3">
      <c r="A80" s="1" t="s">
        <v>31</v>
      </c>
      <c r="B80" s="2">
        <v>580252872</v>
      </c>
      <c r="C80" s="2">
        <v>11</v>
      </c>
      <c r="D80" s="26">
        <v>22023</v>
      </c>
      <c r="E80" s="25" t="s">
        <v>5</v>
      </c>
      <c r="F80" s="2"/>
      <c r="G80" s="2"/>
      <c r="H80" s="5"/>
      <c r="I80" s="40"/>
    </row>
    <row r="81" spans="1:9" x14ac:dyDescent="0.3">
      <c r="A81" s="6"/>
      <c r="B81" s="7"/>
      <c r="C81" s="7"/>
      <c r="D81" s="22">
        <v>20000</v>
      </c>
      <c r="E81" s="21" t="s">
        <v>5</v>
      </c>
      <c r="F81" s="7"/>
      <c r="G81" s="7"/>
      <c r="H81" s="10"/>
      <c r="I81" s="41"/>
    </row>
    <row r="82" spans="1:9" x14ac:dyDescent="0.3">
      <c r="A82" s="6"/>
      <c r="B82" s="7"/>
      <c r="C82" s="7"/>
      <c r="D82" s="22">
        <v>42355</v>
      </c>
      <c r="E82" s="21" t="s">
        <v>5</v>
      </c>
      <c r="F82" s="7"/>
      <c r="G82" s="7"/>
      <c r="H82" s="10"/>
      <c r="I82" s="41"/>
    </row>
    <row r="83" spans="1:9" x14ac:dyDescent="0.3">
      <c r="A83" s="6"/>
      <c r="B83" s="7"/>
      <c r="C83" s="7"/>
      <c r="D83" s="22">
        <v>54000</v>
      </c>
      <c r="E83" s="21" t="s">
        <v>5</v>
      </c>
      <c r="F83" s="7"/>
      <c r="G83" s="7"/>
      <c r="H83" s="10"/>
      <c r="I83" s="41"/>
    </row>
    <row r="84" spans="1:9" x14ac:dyDescent="0.3">
      <c r="A84" s="6"/>
      <c r="B84" s="7"/>
      <c r="C84" s="7"/>
      <c r="D84" s="22">
        <v>20032</v>
      </c>
      <c r="E84" s="21" t="s">
        <v>5</v>
      </c>
      <c r="F84" s="7"/>
      <c r="G84" s="7"/>
      <c r="H84" s="10"/>
      <c r="I84" s="41"/>
    </row>
    <row r="85" spans="1:9" x14ac:dyDescent="0.3">
      <c r="A85" s="6"/>
      <c r="B85" s="7"/>
      <c r="C85" s="7"/>
      <c r="D85" s="22">
        <v>20800</v>
      </c>
      <c r="E85" s="21" t="s">
        <v>5</v>
      </c>
      <c r="F85" s="7"/>
      <c r="G85" s="7"/>
      <c r="H85" s="10"/>
      <c r="I85" s="41"/>
    </row>
    <row r="86" spans="1:9" x14ac:dyDescent="0.3">
      <c r="A86" s="6"/>
      <c r="B86" s="7"/>
      <c r="C86" s="7"/>
      <c r="D86" s="22">
        <v>22000</v>
      </c>
      <c r="E86" s="21" t="s">
        <v>5</v>
      </c>
      <c r="F86" s="7"/>
      <c r="G86" s="7"/>
      <c r="H86" s="10"/>
      <c r="I86" s="41"/>
    </row>
    <row r="87" spans="1:9" x14ac:dyDescent="0.3">
      <c r="A87" s="6"/>
      <c r="B87" s="7"/>
      <c r="C87" s="7"/>
      <c r="D87" s="22">
        <v>24000</v>
      </c>
      <c r="E87" s="21" t="s">
        <v>5</v>
      </c>
      <c r="F87" s="7"/>
      <c r="G87" s="7"/>
      <c r="H87" s="10"/>
      <c r="I87" s="41"/>
    </row>
    <row r="88" spans="1:9" x14ac:dyDescent="0.3">
      <c r="A88" s="6"/>
      <c r="B88" s="7"/>
      <c r="C88" s="7"/>
      <c r="D88" s="22">
        <v>44000</v>
      </c>
      <c r="E88" s="21" t="s">
        <v>5</v>
      </c>
      <c r="F88" s="7"/>
      <c r="G88" s="7"/>
      <c r="H88" s="10"/>
      <c r="I88" s="41"/>
    </row>
    <row r="89" spans="1:9" x14ac:dyDescent="0.3">
      <c r="A89" s="6"/>
      <c r="B89" s="7"/>
      <c r="C89" s="7"/>
      <c r="D89" s="22">
        <v>47015</v>
      </c>
      <c r="E89" s="21" t="s">
        <v>5</v>
      </c>
      <c r="F89" s="7"/>
      <c r="G89" s="7"/>
      <c r="H89" s="10"/>
      <c r="I89" s="41"/>
    </row>
    <row r="90" spans="1:9" x14ac:dyDescent="0.3">
      <c r="A90" s="11"/>
      <c r="B90" s="12"/>
      <c r="C90" s="12"/>
      <c r="D90" s="27">
        <v>34283</v>
      </c>
      <c r="E90" s="28" t="s">
        <v>5</v>
      </c>
      <c r="F90" s="12"/>
      <c r="G90" s="13">
        <f>SUM(D80:D90)</f>
        <v>350508</v>
      </c>
      <c r="H90" s="14"/>
      <c r="I90" s="42">
        <f>G90</f>
        <v>350508</v>
      </c>
    </row>
    <row r="91" spans="1:9" x14ac:dyDescent="0.3">
      <c r="A91" s="1" t="s">
        <v>32</v>
      </c>
      <c r="B91" s="2">
        <v>580037455</v>
      </c>
      <c r="C91" s="2">
        <v>10</v>
      </c>
      <c r="D91" s="26">
        <v>45000</v>
      </c>
      <c r="E91" s="25" t="s">
        <v>5</v>
      </c>
      <c r="F91" s="2"/>
      <c r="G91" s="2"/>
      <c r="H91" s="5"/>
      <c r="I91" s="40"/>
    </row>
    <row r="92" spans="1:9" x14ac:dyDescent="0.3">
      <c r="A92" s="6"/>
      <c r="B92" s="7"/>
      <c r="C92" s="7"/>
      <c r="D92" s="22">
        <v>40000</v>
      </c>
      <c r="E92" s="21" t="s">
        <v>5</v>
      </c>
      <c r="F92" s="7"/>
      <c r="G92" s="7"/>
      <c r="H92" s="10"/>
      <c r="I92" s="41"/>
    </row>
    <row r="93" spans="1:9" x14ac:dyDescent="0.3">
      <c r="A93" s="6"/>
      <c r="B93" s="7"/>
      <c r="C93" s="7"/>
      <c r="D93" s="22">
        <v>54000</v>
      </c>
      <c r="E93" s="21" t="s">
        <v>5</v>
      </c>
      <c r="F93" s="7"/>
      <c r="G93" s="7"/>
      <c r="H93" s="10"/>
      <c r="I93" s="41"/>
    </row>
    <row r="94" spans="1:9" x14ac:dyDescent="0.3">
      <c r="A94" s="6"/>
      <c r="B94" s="7"/>
      <c r="C94" s="7"/>
      <c r="D94" s="22">
        <v>171965</v>
      </c>
      <c r="E94" s="21" t="s">
        <v>5</v>
      </c>
      <c r="F94" s="7"/>
      <c r="G94" s="7"/>
      <c r="H94" s="10"/>
      <c r="I94" s="41"/>
    </row>
    <row r="95" spans="1:9" x14ac:dyDescent="0.3">
      <c r="A95" s="6"/>
      <c r="B95" s="7"/>
      <c r="C95" s="7"/>
      <c r="D95" s="22">
        <v>30740</v>
      </c>
      <c r="E95" s="21" t="s">
        <v>5</v>
      </c>
      <c r="F95" s="7"/>
      <c r="G95" s="7"/>
      <c r="H95" s="10"/>
      <c r="I95" s="41"/>
    </row>
    <row r="96" spans="1:9" x14ac:dyDescent="0.3">
      <c r="A96" s="6"/>
      <c r="B96" s="7"/>
      <c r="C96" s="7"/>
      <c r="D96" s="22">
        <v>26630</v>
      </c>
      <c r="E96" s="21" t="s">
        <v>5</v>
      </c>
      <c r="F96" s="7"/>
      <c r="G96" s="9">
        <f>SUM(D91:D96)</f>
        <v>368335</v>
      </c>
      <c r="H96" s="10"/>
      <c r="I96" s="41"/>
    </row>
    <row r="97" spans="1:9" x14ac:dyDescent="0.3">
      <c r="A97" s="6"/>
      <c r="B97" s="7"/>
      <c r="C97" s="7"/>
      <c r="D97" s="22">
        <v>778580</v>
      </c>
      <c r="E97" s="7" t="s">
        <v>10</v>
      </c>
      <c r="F97" s="7" t="s">
        <v>13</v>
      </c>
      <c r="G97" s="7"/>
      <c r="H97" s="10"/>
      <c r="I97" s="41"/>
    </row>
    <row r="98" spans="1:9" x14ac:dyDescent="0.3">
      <c r="A98" s="6"/>
      <c r="B98" s="7"/>
      <c r="C98" s="7"/>
      <c r="D98" s="22">
        <v>38000</v>
      </c>
      <c r="E98" s="7" t="s">
        <v>10</v>
      </c>
      <c r="F98" s="7" t="s">
        <v>12</v>
      </c>
      <c r="G98" s="7"/>
      <c r="H98" s="10"/>
      <c r="I98" s="41"/>
    </row>
    <row r="99" spans="1:9" x14ac:dyDescent="0.3">
      <c r="A99" s="6"/>
      <c r="B99" s="7"/>
      <c r="C99" s="7"/>
      <c r="D99" s="22">
        <v>776367</v>
      </c>
      <c r="E99" s="7" t="s">
        <v>10</v>
      </c>
      <c r="F99" s="7" t="s">
        <v>12</v>
      </c>
      <c r="G99" s="7"/>
      <c r="H99" s="10"/>
      <c r="I99" s="41"/>
    </row>
    <row r="100" spans="1:9" x14ac:dyDescent="0.3">
      <c r="A100" s="11"/>
      <c r="B100" s="12"/>
      <c r="C100" s="12"/>
      <c r="D100" s="27">
        <v>191723</v>
      </c>
      <c r="E100" s="12" t="s">
        <v>10</v>
      </c>
      <c r="F100" s="12" t="s">
        <v>12</v>
      </c>
      <c r="G100" s="13"/>
      <c r="H100" s="29">
        <f>SUM(D97:D100)</f>
        <v>1784670</v>
      </c>
      <c r="I100" s="42">
        <f>H100+G96</f>
        <v>2153005</v>
      </c>
    </row>
    <row r="101" spans="1:9" x14ac:dyDescent="0.3">
      <c r="A101" s="1" t="s">
        <v>33</v>
      </c>
      <c r="B101" s="2">
        <v>580057321</v>
      </c>
      <c r="C101" s="2">
        <v>45</v>
      </c>
      <c r="D101" s="26">
        <v>271854</v>
      </c>
      <c r="E101" s="25" t="s">
        <v>10</v>
      </c>
      <c r="F101" s="25" t="s">
        <v>12</v>
      </c>
      <c r="G101" s="2"/>
      <c r="H101" s="5"/>
      <c r="I101" s="40"/>
    </row>
    <row r="102" spans="1:9" x14ac:dyDescent="0.3">
      <c r="A102" s="6"/>
      <c r="B102" s="7"/>
      <c r="C102" s="7"/>
      <c r="D102" s="22">
        <v>2689507</v>
      </c>
      <c r="E102" s="21" t="s">
        <v>10</v>
      </c>
      <c r="F102" s="21" t="s">
        <v>12</v>
      </c>
      <c r="G102" s="7"/>
      <c r="H102" s="10"/>
      <c r="I102" s="41"/>
    </row>
    <row r="103" spans="1:9" x14ac:dyDescent="0.3">
      <c r="A103" s="6"/>
      <c r="B103" s="7"/>
      <c r="C103" s="7"/>
      <c r="D103" s="22">
        <v>879794</v>
      </c>
      <c r="E103" s="21" t="s">
        <v>10</v>
      </c>
      <c r="F103" s="21" t="s">
        <v>12</v>
      </c>
      <c r="G103" s="7"/>
      <c r="H103" s="10"/>
      <c r="I103" s="41"/>
    </row>
    <row r="104" spans="1:9" x14ac:dyDescent="0.3">
      <c r="A104" s="6"/>
      <c r="B104" s="7"/>
      <c r="C104" s="7"/>
      <c r="D104" s="22">
        <v>14145329</v>
      </c>
      <c r="E104" s="21" t="s">
        <v>10</v>
      </c>
      <c r="F104" s="21" t="s">
        <v>12</v>
      </c>
      <c r="G104" s="7"/>
      <c r="H104" s="10"/>
      <c r="I104" s="41"/>
    </row>
    <row r="105" spans="1:9" x14ac:dyDescent="0.3">
      <c r="A105" s="6"/>
      <c r="B105" s="7"/>
      <c r="C105" s="7"/>
      <c r="D105" s="22">
        <v>428128</v>
      </c>
      <c r="E105" s="21" t="s">
        <v>10</v>
      </c>
      <c r="F105" s="21" t="s">
        <v>12</v>
      </c>
      <c r="G105" s="7"/>
      <c r="H105" s="10"/>
      <c r="I105" s="41"/>
    </row>
    <row r="106" spans="1:9" x14ac:dyDescent="0.3">
      <c r="A106" s="6"/>
      <c r="B106" s="7"/>
      <c r="C106" s="7"/>
      <c r="D106" s="22">
        <v>1532716</v>
      </c>
      <c r="E106" s="21" t="s">
        <v>10</v>
      </c>
      <c r="F106" s="21" t="s">
        <v>12</v>
      </c>
      <c r="G106" s="7"/>
      <c r="H106" s="10"/>
      <c r="I106" s="41"/>
    </row>
    <row r="107" spans="1:9" x14ac:dyDescent="0.3">
      <c r="A107" s="6"/>
      <c r="B107" s="7"/>
      <c r="C107" s="7"/>
      <c r="D107" s="22">
        <v>9609487</v>
      </c>
      <c r="E107" s="21" t="s">
        <v>10</v>
      </c>
      <c r="F107" s="21" t="s">
        <v>12</v>
      </c>
      <c r="G107" s="7"/>
      <c r="H107" s="10"/>
      <c r="I107" s="41"/>
    </row>
    <row r="108" spans="1:9" x14ac:dyDescent="0.3">
      <c r="A108" s="6"/>
      <c r="B108" s="7"/>
      <c r="C108" s="7"/>
      <c r="D108" s="22">
        <v>95575</v>
      </c>
      <c r="E108" s="21" t="s">
        <v>10</v>
      </c>
      <c r="F108" s="21" t="s">
        <v>12</v>
      </c>
      <c r="G108" s="7"/>
      <c r="H108" s="10"/>
      <c r="I108" s="41"/>
    </row>
    <row r="109" spans="1:9" x14ac:dyDescent="0.3">
      <c r="A109" s="6"/>
      <c r="B109" s="7"/>
      <c r="C109" s="7"/>
      <c r="D109" s="22">
        <v>6705522</v>
      </c>
      <c r="E109" s="21" t="s">
        <v>10</v>
      </c>
      <c r="F109" s="21" t="s">
        <v>12</v>
      </c>
      <c r="G109" s="7"/>
      <c r="H109" s="10"/>
      <c r="I109" s="41"/>
    </row>
    <row r="110" spans="1:9" x14ac:dyDescent="0.3">
      <c r="A110" s="6"/>
      <c r="B110" s="7"/>
      <c r="C110" s="7"/>
      <c r="D110" s="22">
        <v>1142310</v>
      </c>
      <c r="E110" s="21" t="s">
        <v>10</v>
      </c>
      <c r="F110" s="21" t="s">
        <v>12</v>
      </c>
      <c r="G110" s="7"/>
      <c r="H110" s="10"/>
      <c r="I110" s="41"/>
    </row>
    <row r="111" spans="1:9" x14ac:dyDescent="0.3">
      <c r="A111" s="6"/>
      <c r="B111" s="7"/>
      <c r="C111" s="7"/>
      <c r="D111" s="22">
        <v>1238382</v>
      </c>
      <c r="E111" s="21" t="s">
        <v>10</v>
      </c>
      <c r="F111" s="21" t="s">
        <v>12</v>
      </c>
      <c r="G111" s="7"/>
      <c r="H111" s="10"/>
      <c r="I111" s="41"/>
    </row>
    <row r="112" spans="1:9" x14ac:dyDescent="0.3">
      <c r="A112" s="6"/>
      <c r="B112" s="7"/>
      <c r="C112" s="7"/>
      <c r="D112" s="22">
        <v>630356</v>
      </c>
      <c r="E112" s="21" t="s">
        <v>10</v>
      </c>
      <c r="F112" s="21" t="s">
        <v>12</v>
      </c>
      <c r="G112" s="7"/>
      <c r="H112" s="10"/>
      <c r="I112" s="41"/>
    </row>
    <row r="113" spans="1:9" x14ac:dyDescent="0.3">
      <c r="A113" s="6"/>
      <c r="B113" s="7"/>
      <c r="C113" s="7"/>
      <c r="D113" s="22">
        <v>117221</v>
      </c>
      <c r="E113" s="21" t="s">
        <v>10</v>
      </c>
      <c r="F113" s="21" t="s">
        <v>12</v>
      </c>
      <c r="G113" s="7"/>
      <c r="H113" s="10"/>
      <c r="I113" s="41"/>
    </row>
    <row r="114" spans="1:9" x14ac:dyDescent="0.3">
      <c r="A114" s="6"/>
      <c r="B114" s="7"/>
      <c r="C114" s="7"/>
      <c r="D114" s="22">
        <v>110947</v>
      </c>
      <c r="E114" s="21" t="s">
        <v>10</v>
      </c>
      <c r="F114" s="21" t="s">
        <v>12</v>
      </c>
      <c r="G114" s="7"/>
      <c r="H114" s="10"/>
      <c r="I114" s="41"/>
    </row>
    <row r="115" spans="1:9" x14ac:dyDescent="0.3">
      <c r="A115" s="6"/>
      <c r="B115" s="7"/>
      <c r="C115" s="7"/>
      <c r="D115" s="22">
        <v>1217585</v>
      </c>
      <c r="E115" s="21" t="s">
        <v>10</v>
      </c>
      <c r="F115" s="21" t="s">
        <v>12</v>
      </c>
      <c r="G115" s="7"/>
      <c r="H115" s="10"/>
      <c r="I115" s="41"/>
    </row>
    <row r="116" spans="1:9" x14ac:dyDescent="0.3">
      <c r="A116" s="6"/>
      <c r="B116" s="7"/>
      <c r="C116" s="7"/>
      <c r="D116" s="22">
        <v>109039</v>
      </c>
      <c r="E116" s="21" t="s">
        <v>10</v>
      </c>
      <c r="F116" s="21" t="s">
        <v>12</v>
      </c>
      <c r="G116" s="7"/>
      <c r="H116" s="10"/>
      <c r="I116" s="41"/>
    </row>
    <row r="117" spans="1:9" x14ac:dyDescent="0.3">
      <c r="A117" s="6"/>
      <c r="B117" s="7"/>
      <c r="C117" s="7"/>
      <c r="D117" s="22">
        <v>388262</v>
      </c>
      <c r="E117" s="21" t="s">
        <v>10</v>
      </c>
      <c r="F117" s="21" t="s">
        <v>12</v>
      </c>
      <c r="G117" s="7"/>
      <c r="H117" s="10"/>
      <c r="I117" s="41"/>
    </row>
    <row r="118" spans="1:9" x14ac:dyDescent="0.3">
      <c r="A118" s="6"/>
      <c r="B118" s="7"/>
      <c r="C118" s="7"/>
      <c r="D118" s="22">
        <v>363535</v>
      </c>
      <c r="E118" s="21" t="s">
        <v>10</v>
      </c>
      <c r="F118" s="21" t="s">
        <v>12</v>
      </c>
      <c r="G118" s="7"/>
      <c r="H118" s="10"/>
      <c r="I118" s="41"/>
    </row>
    <row r="119" spans="1:9" x14ac:dyDescent="0.3">
      <c r="A119" s="6"/>
      <c r="B119" s="7"/>
      <c r="C119" s="7"/>
      <c r="D119" s="22">
        <v>2151633</v>
      </c>
      <c r="E119" s="21" t="s">
        <v>10</v>
      </c>
      <c r="F119" s="21" t="s">
        <v>12</v>
      </c>
      <c r="G119" s="7"/>
      <c r="H119" s="10"/>
      <c r="I119" s="41"/>
    </row>
    <row r="120" spans="1:9" x14ac:dyDescent="0.3">
      <c r="A120" s="6"/>
      <c r="B120" s="7"/>
      <c r="C120" s="7"/>
      <c r="D120" s="22">
        <v>38630</v>
      </c>
      <c r="E120" s="21" t="s">
        <v>10</v>
      </c>
      <c r="F120" s="21" t="s">
        <v>12</v>
      </c>
      <c r="G120" s="7"/>
      <c r="H120" s="10"/>
      <c r="I120" s="41"/>
    </row>
    <row r="121" spans="1:9" x14ac:dyDescent="0.3">
      <c r="A121" s="6"/>
      <c r="B121" s="7"/>
      <c r="C121" s="7"/>
      <c r="D121" s="22">
        <v>763371</v>
      </c>
      <c r="E121" s="21" t="s">
        <v>10</v>
      </c>
      <c r="F121" s="21" t="s">
        <v>12</v>
      </c>
      <c r="G121" s="7"/>
      <c r="H121" s="10"/>
      <c r="I121" s="41"/>
    </row>
    <row r="122" spans="1:9" x14ac:dyDescent="0.3">
      <c r="A122" s="6"/>
      <c r="B122" s="7"/>
      <c r="C122" s="7"/>
      <c r="D122" s="22">
        <v>2009056</v>
      </c>
      <c r="E122" s="21" t="s">
        <v>10</v>
      </c>
      <c r="F122" s="21" t="s">
        <v>12</v>
      </c>
      <c r="G122" s="7"/>
      <c r="H122" s="10"/>
      <c r="I122" s="41"/>
    </row>
    <row r="123" spans="1:9" x14ac:dyDescent="0.3">
      <c r="A123" s="6"/>
      <c r="B123" s="7"/>
      <c r="C123" s="7"/>
      <c r="D123" s="22">
        <v>33133</v>
      </c>
      <c r="E123" s="21" t="s">
        <v>10</v>
      </c>
      <c r="F123" s="21" t="s">
        <v>12</v>
      </c>
      <c r="G123" s="7"/>
      <c r="H123" s="10"/>
      <c r="I123" s="41"/>
    </row>
    <row r="124" spans="1:9" x14ac:dyDescent="0.3">
      <c r="A124" s="6"/>
      <c r="B124" s="7"/>
      <c r="C124" s="7"/>
      <c r="D124" s="22">
        <v>115980</v>
      </c>
      <c r="E124" s="21" t="s">
        <v>10</v>
      </c>
      <c r="F124" s="21" t="s">
        <v>12</v>
      </c>
      <c r="G124" s="7"/>
      <c r="H124" s="10"/>
      <c r="I124" s="41"/>
    </row>
    <row r="125" spans="1:9" x14ac:dyDescent="0.3">
      <c r="A125" s="6"/>
      <c r="B125" s="7"/>
      <c r="C125" s="7"/>
      <c r="D125" s="22">
        <v>3429861</v>
      </c>
      <c r="E125" s="21" t="s">
        <v>10</v>
      </c>
      <c r="F125" s="21" t="s">
        <v>12</v>
      </c>
      <c r="G125" s="7"/>
      <c r="H125" s="10"/>
      <c r="I125" s="41"/>
    </row>
    <row r="126" spans="1:9" x14ac:dyDescent="0.3">
      <c r="A126" s="6"/>
      <c r="B126" s="7"/>
      <c r="C126" s="7"/>
      <c r="D126" s="22">
        <v>645163</v>
      </c>
      <c r="E126" s="21" t="s">
        <v>10</v>
      </c>
      <c r="F126" s="21" t="s">
        <v>12</v>
      </c>
      <c r="G126" s="7"/>
      <c r="H126" s="10"/>
      <c r="I126" s="41"/>
    </row>
    <row r="127" spans="1:9" x14ac:dyDescent="0.3">
      <c r="A127" s="6"/>
      <c r="B127" s="7"/>
      <c r="C127" s="7"/>
      <c r="D127" s="22">
        <v>11999348</v>
      </c>
      <c r="E127" s="21" t="s">
        <v>10</v>
      </c>
      <c r="F127" s="21" t="s">
        <v>12</v>
      </c>
      <c r="G127" s="7"/>
      <c r="H127" s="10"/>
      <c r="I127" s="41"/>
    </row>
    <row r="128" spans="1:9" x14ac:dyDescent="0.3">
      <c r="A128" s="6"/>
      <c r="B128" s="7"/>
      <c r="C128" s="7"/>
      <c r="D128" s="22">
        <v>798151</v>
      </c>
      <c r="E128" s="21" t="s">
        <v>10</v>
      </c>
      <c r="F128" s="21" t="s">
        <v>12</v>
      </c>
      <c r="G128" s="7"/>
      <c r="H128" s="10"/>
      <c r="I128" s="41"/>
    </row>
    <row r="129" spans="1:9" x14ac:dyDescent="0.3">
      <c r="A129" s="6"/>
      <c r="B129" s="7"/>
      <c r="C129" s="7"/>
      <c r="D129" s="22">
        <v>20580</v>
      </c>
      <c r="E129" s="21" t="s">
        <v>10</v>
      </c>
      <c r="F129" s="21" t="s">
        <v>12</v>
      </c>
      <c r="G129" s="7"/>
      <c r="H129" s="10"/>
      <c r="I129" s="41"/>
    </row>
    <row r="130" spans="1:9" x14ac:dyDescent="0.3">
      <c r="A130" s="6"/>
      <c r="B130" s="7"/>
      <c r="C130" s="7"/>
      <c r="D130" s="22">
        <v>21000</v>
      </c>
      <c r="E130" s="21" t="s">
        <v>10</v>
      </c>
      <c r="F130" s="21" t="s">
        <v>12</v>
      </c>
      <c r="G130" s="7"/>
      <c r="H130" s="10"/>
      <c r="I130" s="41"/>
    </row>
    <row r="131" spans="1:9" x14ac:dyDescent="0.3">
      <c r="A131" s="6"/>
      <c r="B131" s="7"/>
      <c r="C131" s="7"/>
      <c r="D131" s="22">
        <v>50000</v>
      </c>
      <c r="E131" s="21" t="s">
        <v>10</v>
      </c>
      <c r="F131" s="21" t="s">
        <v>12</v>
      </c>
      <c r="G131" s="7"/>
      <c r="H131" s="10"/>
      <c r="I131" s="41"/>
    </row>
    <row r="132" spans="1:9" x14ac:dyDescent="0.3">
      <c r="A132" s="6"/>
      <c r="B132" s="7"/>
      <c r="C132" s="7"/>
      <c r="D132" s="22">
        <v>51571</v>
      </c>
      <c r="E132" s="21" t="s">
        <v>10</v>
      </c>
      <c r="F132" s="21" t="s">
        <v>12</v>
      </c>
      <c r="G132" s="7"/>
      <c r="H132" s="10"/>
      <c r="I132" s="41"/>
    </row>
    <row r="133" spans="1:9" x14ac:dyDescent="0.3">
      <c r="A133" s="6"/>
      <c r="B133" s="7"/>
      <c r="C133" s="7"/>
      <c r="D133" s="22">
        <v>70099</v>
      </c>
      <c r="E133" s="21" t="s">
        <v>10</v>
      </c>
      <c r="F133" s="21" t="s">
        <v>12</v>
      </c>
      <c r="G133" s="7"/>
      <c r="H133" s="10"/>
      <c r="I133" s="41"/>
    </row>
    <row r="134" spans="1:9" x14ac:dyDescent="0.3">
      <c r="A134" s="6"/>
      <c r="B134" s="7"/>
      <c r="C134" s="7"/>
      <c r="D134" s="22">
        <v>77040</v>
      </c>
      <c r="E134" s="21" t="s">
        <v>10</v>
      </c>
      <c r="F134" s="21" t="s">
        <v>12</v>
      </c>
      <c r="G134" s="7"/>
      <c r="H134" s="10"/>
      <c r="I134" s="41"/>
    </row>
    <row r="135" spans="1:9" x14ac:dyDescent="0.3">
      <c r="A135" s="6"/>
      <c r="B135" s="7"/>
      <c r="C135" s="7"/>
      <c r="D135" s="22">
        <v>90000</v>
      </c>
      <c r="E135" s="21" t="s">
        <v>10</v>
      </c>
      <c r="F135" s="21" t="s">
        <v>12</v>
      </c>
      <c r="G135" s="7"/>
      <c r="H135" s="10"/>
      <c r="I135" s="41"/>
    </row>
    <row r="136" spans="1:9" x14ac:dyDescent="0.3">
      <c r="A136" s="6"/>
      <c r="B136" s="7"/>
      <c r="C136" s="7"/>
      <c r="D136" s="22">
        <v>94000</v>
      </c>
      <c r="E136" s="21" t="s">
        <v>10</v>
      </c>
      <c r="F136" s="21" t="s">
        <v>12</v>
      </c>
      <c r="G136" s="7"/>
      <c r="H136" s="10"/>
      <c r="I136" s="41"/>
    </row>
    <row r="137" spans="1:9" x14ac:dyDescent="0.3">
      <c r="A137" s="6"/>
      <c r="B137" s="7"/>
      <c r="C137" s="7"/>
      <c r="D137" s="22">
        <v>98583</v>
      </c>
      <c r="E137" s="21" t="s">
        <v>10</v>
      </c>
      <c r="F137" s="21" t="s">
        <v>12</v>
      </c>
      <c r="G137" s="7"/>
      <c r="H137" s="10"/>
      <c r="I137" s="41"/>
    </row>
    <row r="138" spans="1:9" x14ac:dyDescent="0.3">
      <c r="A138" s="6"/>
      <c r="B138" s="7"/>
      <c r="C138" s="7"/>
      <c r="D138" s="22">
        <v>100000</v>
      </c>
      <c r="E138" s="21" t="s">
        <v>10</v>
      </c>
      <c r="F138" s="21" t="s">
        <v>12</v>
      </c>
      <c r="G138" s="7"/>
      <c r="H138" s="10"/>
      <c r="I138" s="41"/>
    </row>
    <row r="139" spans="1:9" x14ac:dyDescent="0.3">
      <c r="A139" s="6"/>
      <c r="B139" s="7"/>
      <c r="C139" s="7"/>
      <c r="D139" s="22">
        <v>158278</v>
      </c>
      <c r="E139" s="21" t="s">
        <v>10</v>
      </c>
      <c r="F139" s="21" t="s">
        <v>12</v>
      </c>
      <c r="G139" s="7"/>
      <c r="H139" s="10"/>
      <c r="I139" s="41"/>
    </row>
    <row r="140" spans="1:9" x14ac:dyDescent="0.3">
      <c r="A140" s="6"/>
      <c r="B140" s="7"/>
      <c r="C140" s="7"/>
      <c r="D140" s="22">
        <v>169375</v>
      </c>
      <c r="E140" s="21" t="s">
        <v>10</v>
      </c>
      <c r="F140" s="21" t="s">
        <v>12</v>
      </c>
      <c r="G140" s="7"/>
      <c r="H140" s="10"/>
      <c r="I140" s="41"/>
    </row>
    <row r="141" spans="1:9" x14ac:dyDescent="0.3">
      <c r="A141" s="6"/>
      <c r="B141" s="7"/>
      <c r="C141" s="7"/>
      <c r="D141" s="22">
        <v>188436</v>
      </c>
      <c r="E141" s="21" t="s">
        <v>10</v>
      </c>
      <c r="F141" s="21" t="s">
        <v>12</v>
      </c>
      <c r="G141" s="7"/>
      <c r="H141" s="10"/>
      <c r="I141" s="41"/>
    </row>
    <row r="142" spans="1:9" x14ac:dyDescent="0.3">
      <c r="A142" s="6"/>
      <c r="B142" s="7"/>
      <c r="C142" s="7"/>
      <c r="D142" s="22">
        <v>257850</v>
      </c>
      <c r="E142" s="21" t="s">
        <v>10</v>
      </c>
      <c r="F142" s="21" t="s">
        <v>12</v>
      </c>
      <c r="G142" s="7"/>
      <c r="H142" s="10"/>
      <c r="I142" s="41"/>
    </row>
    <row r="143" spans="1:9" x14ac:dyDescent="0.3">
      <c r="A143" s="6"/>
      <c r="B143" s="7"/>
      <c r="C143" s="7"/>
      <c r="D143" s="22">
        <v>275626</v>
      </c>
      <c r="E143" s="21" t="s">
        <v>10</v>
      </c>
      <c r="F143" s="21" t="s">
        <v>12</v>
      </c>
      <c r="G143" s="7"/>
      <c r="H143" s="10"/>
      <c r="I143" s="41"/>
    </row>
    <row r="144" spans="1:9" x14ac:dyDescent="0.3">
      <c r="A144" s="6"/>
      <c r="B144" s="7"/>
      <c r="C144" s="7"/>
      <c r="D144" s="22">
        <v>322931</v>
      </c>
      <c r="E144" s="21" t="s">
        <v>10</v>
      </c>
      <c r="F144" s="21" t="s">
        <v>12</v>
      </c>
      <c r="G144" s="7"/>
      <c r="H144" s="10"/>
      <c r="I144" s="41"/>
    </row>
    <row r="145" spans="1:9" x14ac:dyDescent="0.3">
      <c r="A145" s="11"/>
      <c r="B145" s="12"/>
      <c r="C145" s="12"/>
      <c r="D145" s="27">
        <v>378050</v>
      </c>
      <c r="E145" s="28" t="s">
        <v>10</v>
      </c>
      <c r="F145" s="28" t="s">
        <v>12</v>
      </c>
      <c r="G145" s="12"/>
      <c r="H145" s="29">
        <f>SUM(D101:D145)</f>
        <v>66083294</v>
      </c>
      <c r="I145" s="42">
        <f>H145</f>
        <v>66083294</v>
      </c>
    </row>
    <row r="146" spans="1:9" x14ac:dyDescent="0.3">
      <c r="A146" s="1" t="s">
        <v>34</v>
      </c>
      <c r="B146" s="2">
        <v>580049146</v>
      </c>
      <c r="C146" s="2">
        <v>3</v>
      </c>
      <c r="D146" s="26">
        <v>122100</v>
      </c>
      <c r="E146" s="25" t="s">
        <v>5</v>
      </c>
      <c r="F146" s="2"/>
      <c r="G146" s="2"/>
      <c r="H146" s="5"/>
      <c r="I146" s="40"/>
    </row>
    <row r="147" spans="1:9" x14ac:dyDescent="0.3">
      <c r="A147" s="6"/>
      <c r="B147" s="7"/>
      <c r="C147" s="7"/>
      <c r="D147" s="22">
        <v>92170</v>
      </c>
      <c r="E147" s="21" t="s">
        <v>5</v>
      </c>
      <c r="F147" s="7"/>
      <c r="G147" s="7"/>
      <c r="H147" s="10"/>
      <c r="I147" s="41"/>
    </row>
    <row r="148" spans="1:9" x14ac:dyDescent="0.3">
      <c r="A148" s="11"/>
      <c r="B148" s="12"/>
      <c r="C148" s="12"/>
      <c r="D148" s="27">
        <v>25000</v>
      </c>
      <c r="E148" s="28" t="s">
        <v>5</v>
      </c>
      <c r="F148" s="12"/>
      <c r="G148" s="13">
        <f>SUM(D146:D148)</f>
        <v>239270</v>
      </c>
      <c r="H148" s="14"/>
      <c r="I148" s="42">
        <f>G148</f>
        <v>239270</v>
      </c>
    </row>
    <row r="149" spans="1:9" x14ac:dyDescent="0.3">
      <c r="A149" s="1" t="s">
        <v>35</v>
      </c>
      <c r="B149" s="2">
        <v>580507895</v>
      </c>
      <c r="C149" s="2">
        <v>2</v>
      </c>
      <c r="D149" s="26">
        <v>569300</v>
      </c>
      <c r="E149" s="25" t="s">
        <v>5</v>
      </c>
      <c r="F149" s="2"/>
      <c r="G149" s="2"/>
      <c r="H149" s="5"/>
      <c r="I149" s="40"/>
    </row>
    <row r="150" spans="1:9" x14ac:dyDescent="0.3">
      <c r="A150" s="11"/>
      <c r="B150" s="12"/>
      <c r="C150" s="12"/>
      <c r="D150" s="27">
        <v>22280</v>
      </c>
      <c r="E150" s="28" t="s">
        <v>5</v>
      </c>
      <c r="F150" s="12"/>
      <c r="G150" s="13">
        <f>D150+D149</f>
        <v>591580</v>
      </c>
      <c r="H150" s="14"/>
      <c r="I150" s="42">
        <f>G150</f>
        <v>591580</v>
      </c>
    </row>
    <row r="151" spans="1:9" x14ac:dyDescent="0.3">
      <c r="A151" s="1" t="s">
        <v>36</v>
      </c>
      <c r="B151" s="2">
        <v>580024800</v>
      </c>
      <c r="C151" s="2">
        <v>5</v>
      </c>
      <c r="D151" s="26">
        <v>39570</v>
      </c>
      <c r="E151" s="25" t="s">
        <v>5</v>
      </c>
      <c r="F151" s="2"/>
      <c r="G151" s="2"/>
      <c r="H151" s="5"/>
      <c r="I151" s="40"/>
    </row>
    <row r="152" spans="1:9" x14ac:dyDescent="0.3">
      <c r="A152" s="6"/>
      <c r="B152" s="7"/>
      <c r="C152" s="7"/>
      <c r="D152" s="22">
        <v>287450</v>
      </c>
      <c r="E152" s="21" t="s">
        <v>5</v>
      </c>
      <c r="F152" s="7"/>
      <c r="G152" s="7"/>
      <c r="H152" s="10"/>
      <c r="I152" s="41"/>
    </row>
    <row r="153" spans="1:9" x14ac:dyDescent="0.3">
      <c r="A153" s="6"/>
      <c r="B153" s="7"/>
      <c r="C153" s="7"/>
      <c r="D153" s="22">
        <v>40050</v>
      </c>
      <c r="E153" s="21" t="s">
        <v>5</v>
      </c>
      <c r="F153" s="7"/>
      <c r="G153" s="7"/>
      <c r="H153" s="10"/>
      <c r="I153" s="41"/>
    </row>
    <row r="154" spans="1:9" x14ac:dyDescent="0.3">
      <c r="A154" s="6"/>
      <c r="B154" s="7"/>
      <c r="C154" s="7"/>
      <c r="D154" s="22">
        <v>25000</v>
      </c>
      <c r="E154" s="21" t="s">
        <v>5</v>
      </c>
      <c r="F154" s="7"/>
      <c r="G154" s="7"/>
      <c r="H154" s="10"/>
      <c r="I154" s="41"/>
    </row>
    <row r="155" spans="1:9" x14ac:dyDescent="0.3">
      <c r="A155" s="11"/>
      <c r="B155" s="12"/>
      <c r="C155" s="12"/>
      <c r="D155" s="27">
        <v>115910</v>
      </c>
      <c r="E155" s="28" t="s">
        <v>5</v>
      </c>
      <c r="F155" s="12"/>
      <c r="G155" s="13">
        <f>SUM(D151:D155)</f>
        <v>507980</v>
      </c>
      <c r="H155" s="14"/>
      <c r="I155" s="42">
        <f>G155</f>
        <v>507980</v>
      </c>
    </row>
    <row r="156" spans="1:9" x14ac:dyDescent="0.3">
      <c r="A156" s="1" t="s">
        <v>37</v>
      </c>
      <c r="B156" s="2">
        <v>580055473</v>
      </c>
      <c r="C156" s="2">
        <v>7</v>
      </c>
      <c r="D156" s="26">
        <v>21664</v>
      </c>
      <c r="E156" s="25" t="s">
        <v>10</v>
      </c>
      <c r="F156" s="2" t="s">
        <v>13</v>
      </c>
      <c r="G156" s="2"/>
      <c r="H156" s="5"/>
      <c r="I156" s="40"/>
    </row>
    <row r="157" spans="1:9" x14ac:dyDescent="0.3">
      <c r="A157" s="6"/>
      <c r="B157" s="7"/>
      <c r="C157" s="7"/>
      <c r="D157" s="22">
        <v>25000</v>
      </c>
      <c r="E157" s="21" t="s">
        <v>10</v>
      </c>
      <c r="F157" s="7" t="s">
        <v>13</v>
      </c>
      <c r="G157" s="7"/>
      <c r="H157" s="10"/>
      <c r="I157" s="41"/>
    </row>
    <row r="158" spans="1:9" x14ac:dyDescent="0.3">
      <c r="A158" s="6"/>
      <c r="B158" s="7"/>
      <c r="C158" s="7"/>
      <c r="D158" s="22">
        <v>139320</v>
      </c>
      <c r="E158" s="21" t="s">
        <v>10</v>
      </c>
      <c r="F158" s="7" t="s">
        <v>13</v>
      </c>
      <c r="G158" s="7"/>
      <c r="H158" s="10"/>
      <c r="I158" s="41"/>
    </row>
    <row r="159" spans="1:9" x14ac:dyDescent="0.3">
      <c r="A159" s="6"/>
      <c r="B159" s="7"/>
      <c r="C159" s="7"/>
      <c r="D159" s="22">
        <v>216991</v>
      </c>
      <c r="E159" s="21" t="s">
        <v>10</v>
      </c>
      <c r="F159" s="7" t="s">
        <v>13</v>
      </c>
      <c r="G159" s="7"/>
      <c r="H159" s="10"/>
      <c r="I159" s="41"/>
    </row>
    <row r="160" spans="1:9" x14ac:dyDescent="0.3">
      <c r="A160" s="6"/>
      <c r="B160" s="7"/>
      <c r="C160" s="7"/>
      <c r="D160" s="22">
        <v>56601</v>
      </c>
      <c r="E160" s="21" t="s">
        <v>10</v>
      </c>
      <c r="F160" s="7" t="s">
        <v>13</v>
      </c>
      <c r="G160" s="7"/>
      <c r="H160" s="10"/>
      <c r="I160" s="41"/>
    </row>
    <row r="161" spans="1:9" x14ac:dyDescent="0.3">
      <c r="A161" s="6"/>
      <c r="B161" s="7"/>
      <c r="C161" s="7"/>
      <c r="D161" s="22">
        <v>73576</v>
      </c>
      <c r="E161" s="21" t="s">
        <v>10</v>
      </c>
      <c r="F161" s="7" t="s">
        <v>13</v>
      </c>
      <c r="G161" s="7"/>
      <c r="H161" s="10"/>
      <c r="I161" s="41"/>
    </row>
    <row r="162" spans="1:9" x14ac:dyDescent="0.3">
      <c r="A162" s="11"/>
      <c r="B162" s="12"/>
      <c r="C162" s="12"/>
      <c r="D162" s="27">
        <v>50000</v>
      </c>
      <c r="E162" s="28" t="s">
        <v>10</v>
      </c>
      <c r="F162" s="12" t="s">
        <v>13</v>
      </c>
      <c r="G162" s="12"/>
      <c r="H162" s="29">
        <f>SUM(D156:D162)</f>
        <v>583152</v>
      </c>
      <c r="I162" s="42">
        <f>H162</f>
        <v>583152</v>
      </c>
    </row>
    <row r="163" spans="1:9" x14ac:dyDescent="0.3">
      <c r="A163" s="1" t="s">
        <v>38</v>
      </c>
      <c r="B163" s="2">
        <v>580036275</v>
      </c>
      <c r="C163" s="2">
        <v>4</v>
      </c>
      <c r="D163" s="26">
        <v>28250</v>
      </c>
      <c r="E163" s="25" t="s">
        <v>5</v>
      </c>
      <c r="F163" s="2"/>
      <c r="G163" s="2"/>
      <c r="H163" s="5"/>
      <c r="I163" s="40"/>
    </row>
    <row r="164" spans="1:9" x14ac:dyDescent="0.3">
      <c r="A164" s="6"/>
      <c r="B164" s="7"/>
      <c r="C164" s="7"/>
      <c r="D164" s="22">
        <v>28000</v>
      </c>
      <c r="E164" s="21" t="s">
        <v>5</v>
      </c>
      <c r="F164" s="7"/>
      <c r="G164" s="7"/>
      <c r="H164" s="10"/>
      <c r="I164" s="41"/>
    </row>
    <row r="165" spans="1:9" x14ac:dyDescent="0.3">
      <c r="A165" s="6"/>
      <c r="B165" s="7"/>
      <c r="C165" s="7"/>
      <c r="D165" s="22">
        <v>24300</v>
      </c>
      <c r="E165" s="21" t="s">
        <v>5</v>
      </c>
      <c r="F165" s="7"/>
      <c r="G165" s="7"/>
      <c r="H165" s="10"/>
      <c r="I165" s="41"/>
    </row>
    <row r="166" spans="1:9" x14ac:dyDescent="0.3">
      <c r="A166" s="11"/>
      <c r="B166" s="12"/>
      <c r="C166" s="12"/>
      <c r="D166" s="27">
        <v>23086</v>
      </c>
      <c r="E166" s="28" t="s">
        <v>5</v>
      </c>
      <c r="F166" s="12"/>
      <c r="G166" s="13">
        <f>SUM(D163:D166)</f>
        <v>103636</v>
      </c>
      <c r="H166" s="14"/>
      <c r="I166" s="42">
        <f>G166</f>
        <v>103636</v>
      </c>
    </row>
    <row r="167" spans="1:9" x14ac:dyDescent="0.3">
      <c r="A167" s="15" t="s">
        <v>39</v>
      </c>
      <c r="B167" s="16">
        <v>580015519</v>
      </c>
      <c r="C167" s="16">
        <v>1</v>
      </c>
      <c r="D167" s="23">
        <v>56199</v>
      </c>
      <c r="E167" s="24" t="s">
        <v>5</v>
      </c>
      <c r="F167" s="16"/>
      <c r="G167" s="18">
        <f>D167</f>
        <v>56199</v>
      </c>
      <c r="H167" s="19"/>
      <c r="I167" s="35">
        <f>G167</f>
        <v>56199</v>
      </c>
    </row>
    <row r="168" spans="1:9" x14ac:dyDescent="0.3">
      <c r="A168" s="1" t="s">
        <v>40</v>
      </c>
      <c r="B168" s="2">
        <v>580018885</v>
      </c>
      <c r="C168" s="2">
        <v>191</v>
      </c>
      <c r="D168" s="26">
        <v>96100</v>
      </c>
      <c r="E168" s="25" t="s">
        <v>10</v>
      </c>
      <c r="F168" s="2" t="s">
        <v>13</v>
      </c>
      <c r="G168" s="2"/>
      <c r="H168" s="5"/>
      <c r="I168" s="40"/>
    </row>
    <row r="169" spans="1:9" x14ac:dyDescent="0.3">
      <c r="A169" s="6"/>
      <c r="B169" s="7"/>
      <c r="C169" s="7"/>
      <c r="D169" s="22">
        <v>307200</v>
      </c>
      <c r="E169" s="21" t="s">
        <v>10</v>
      </c>
      <c r="F169" s="7" t="s">
        <v>13</v>
      </c>
      <c r="G169" s="7"/>
      <c r="H169" s="10"/>
      <c r="I169" s="41"/>
    </row>
    <row r="170" spans="1:9" x14ac:dyDescent="0.3">
      <c r="A170" s="6"/>
      <c r="B170" s="7"/>
      <c r="C170" s="7"/>
      <c r="D170" s="22">
        <v>770000</v>
      </c>
      <c r="E170" s="21" t="s">
        <v>10</v>
      </c>
      <c r="F170" s="7" t="s">
        <v>13</v>
      </c>
      <c r="G170" s="7"/>
      <c r="H170" s="10"/>
      <c r="I170" s="41"/>
    </row>
    <row r="171" spans="1:9" x14ac:dyDescent="0.3">
      <c r="A171" s="6"/>
      <c r="B171" s="7"/>
      <c r="C171" s="7"/>
      <c r="D171" s="22">
        <v>5278000</v>
      </c>
      <c r="E171" s="21" t="s">
        <v>10</v>
      </c>
      <c r="F171" s="7" t="s">
        <v>13</v>
      </c>
      <c r="G171" s="7"/>
      <c r="H171" s="10"/>
      <c r="I171" s="41"/>
    </row>
    <row r="172" spans="1:9" x14ac:dyDescent="0.3">
      <c r="A172" s="6"/>
      <c r="B172" s="7"/>
      <c r="C172" s="7"/>
      <c r="D172" s="22">
        <v>23120000</v>
      </c>
      <c r="E172" s="21" t="s">
        <v>10</v>
      </c>
      <c r="F172" s="7" t="s">
        <v>13</v>
      </c>
      <c r="G172" s="7"/>
      <c r="H172" s="10"/>
      <c r="I172" s="41"/>
    </row>
    <row r="173" spans="1:9" x14ac:dyDescent="0.3">
      <c r="A173" s="6"/>
      <c r="B173" s="7"/>
      <c r="C173" s="7"/>
      <c r="D173" s="22">
        <v>85800</v>
      </c>
      <c r="E173" s="21" t="s">
        <v>10</v>
      </c>
      <c r="F173" s="7" t="s">
        <v>13</v>
      </c>
      <c r="G173" s="7"/>
      <c r="H173" s="10"/>
      <c r="I173" s="41"/>
    </row>
    <row r="174" spans="1:9" x14ac:dyDescent="0.3">
      <c r="A174" s="6"/>
      <c r="B174" s="7"/>
      <c r="C174" s="7"/>
      <c r="D174" s="22">
        <v>253689</v>
      </c>
      <c r="E174" s="21" t="s">
        <v>10</v>
      </c>
      <c r="F174" s="7" t="s">
        <v>13</v>
      </c>
      <c r="G174" s="7"/>
      <c r="H174" s="10"/>
      <c r="I174" s="41"/>
    </row>
    <row r="175" spans="1:9" x14ac:dyDescent="0.3">
      <c r="A175" s="6"/>
      <c r="B175" s="7"/>
      <c r="C175" s="7"/>
      <c r="D175" s="22">
        <v>3226393</v>
      </c>
      <c r="E175" s="21" t="s">
        <v>10</v>
      </c>
      <c r="F175" s="7" t="s">
        <v>13</v>
      </c>
      <c r="G175" s="7"/>
      <c r="H175" s="10"/>
      <c r="I175" s="41"/>
    </row>
    <row r="176" spans="1:9" x14ac:dyDescent="0.3">
      <c r="A176" s="6"/>
      <c r="B176" s="7"/>
      <c r="C176" s="7"/>
      <c r="D176" s="22">
        <v>10378007</v>
      </c>
      <c r="E176" s="21" t="s">
        <v>10</v>
      </c>
      <c r="F176" s="7" t="s">
        <v>13</v>
      </c>
      <c r="G176" s="7"/>
      <c r="H176" s="10"/>
      <c r="I176" s="41"/>
    </row>
    <row r="177" spans="1:9" x14ac:dyDescent="0.3">
      <c r="A177" s="6"/>
      <c r="B177" s="7"/>
      <c r="C177" s="7"/>
      <c r="D177" s="22">
        <v>38200</v>
      </c>
      <c r="E177" s="21" t="s">
        <v>10</v>
      </c>
      <c r="F177" s="7" t="s">
        <v>13</v>
      </c>
      <c r="G177" s="7"/>
      <c r="H177" s="10"/>
      <c r="I177" s="41"/>
    </row>
    <row r="178" spans="1:9" x14ac:dyDescent="0.3">
      <c r="A178" s="6"/>
      <c r="B178" s="7"/>
      <c r="C178" s="7"/>
      <c r="D178" s="22">
        <v>191000</v>
      </c>
      <c r="E178" s="21" t="s">
        <v>10</v>
      </c>
      <c r="F178" s="7" t="s">
        <v>13</v>
      </c>
      <c r="G178" s="7"/>
      <c r="H178" s="10"/>
      <c r="I178" s="41"/>
    </row>
    <row r="179" spans="1:9" x14ac:dyDescent="0.3">
      <c r="A179" s="6"/>
      <c r="B179" s="7"/>
      <c r="C179" s="7"/>
      <c r="D179" s="22">
        <v>228600</v>
      </c>
      <c r="E179" s="21" t="s">
        <v>10</v>
      </c>
      <c r="F179" s="7" t="s">
        <v>13</v>
      </c>
      <c r="G179" s="7"/>
      <c r="H179" s="10"/>
      <c r="I179" s="41"/>
    </row>
    <row r="180" spans="1:9" x14ac:dyDescent="0.3">
      <c r="A180" s="6"/>
      <c r="B180" s="7"/>
      <c r="C180" s="7"/>
      <c r="D180" s="22">
        <v>1885000</v>
      </c>
      <c r="E180" s="21" t="s">
        <v>10</v>
      </c>
      <c r="F180" s="7" t="s">
        <v>13</v>
      </c>
      <c r="G180" s="7"/>
      <c r="H180" s="10"/>
      <c r="I180" s="41"/>
    </row>
    <row r="181" spans="1:9" x14ac:dyDescent="0.3">
      <c r="A181" s="6"/>
      <c r="B181" s="7"/>
      <c r="C181" s="7"/>
      <c r="D181" s="22">
        <v>134750</v>
      </c>
      <c r="E181" s="21" t="s">
        <v>10</v>
      </c>
      <c r="F181" s="7" t="s">
        <v>13</v>
      </c>
      <c r="G181" s="7"/>
      <c r="H181" s="10"/>
      <c r="I181" s="41"/>
    </row>
    <row r="182" spans="1:9" x14ac:dyDescent="0.3">
      <c r="A182" s="6"/>
      <c r="B182" s="7"/>
      <c r="C182" s="7"/>
      <c r="D182" s="22">
        <v>61302</v>
      </c>
      <c r="E182" s="21" t="s">
        <v>10</v>
      </c>
      <c r="F182" s="7" t="s">
        <v>13</v>
      </c>
      <c r="G182" s="7"/>
      <c r="H182" s="10"/>
      <c r="I182" s="41"/>
    </row>
    <row r="183" spans="1:9" x14ac:dyDescent="0.3">
      <c r="A183" s="6"/>
      <c r="B183" s="7"/>
      <c r="C183" s="7"/>
      <c r="D183" s="22">
        <v>37400</v>
      </c>
      <c r="E183" s="21" t="s">
        <v>10</v>
      </c>
      <c r="F183" s="7" t="s">
        <v>13</v>
      </c>
      <c r="G183" s="7"/>
      <c r="H183" s="10"/>
      <c r="I183" s="41"/>
    </row>
    <row r="184" spans="1:9" x14ac:dyDescent="0.3">
      <c r="A184" s="6"/>
      <c r="B184" s="7"/>
      <c r="C184" s="7"/>
      <c r="D184" s="22">
        <v>58800</v>
      </c>
      <c r="E184" s="21" t="s">
        <v>10</v>
      </c>
      <c r="F184" s="7" t="s">
        <v>13</v>
      </c>
      <c r="G184" s="7"/>
      <c r="H184" s="10"/>
      <c r="I184" s="41"/>
    </row>
    <row r="185" spans="1:9" x14ac:dyDescent="0.3">
      <c r="A185" s="6"/>
      <c r="B185" s="7"/>
      <c r="C185" s="7"/>
      <c r="D185" s="22">
        <v>120000</v>
      </c>
      <c r="E185" s="21" t="s">
        <v>10</v>
      </c>
      <c r="F185" s="7" t="s">
        <v>13</v>
      </c>
      <c r="G185" s="7"/>
      <c r="H185" s="10"/>
      <c r="I185" s="41"/>
    </row>
    <row r="186" spans="1:9" x14ac:dyDescent="0.3">
      <c r="A186" s="6"/>
      <c r="B186" s="7"/>
      <c r="C186" s="7"/>
      <c r="D186" s="22">
        <v>42981</v>
      </c>
      <c r="E186" s="21" t="s">
        <v>10</v>
      </c>
      <c r="F186" s="7" t="s">
        <v>13</v>
      </c>
      <c r="G186" s="7"/>
      <c r="H186" s="10"/>
      <c r="I186" s="41"/>
    </row>
    <row r="187" spans="1:9" x14ac:dyDescent="0.3">
      <c r="A187" s="6"/>
      <c r="B187" s="7"/>
      <c r="C187" s="7"/>
      <c r="D187" s="22">
        <v>20000</v>
      </c>
      <c r="E187" s="21" t="s">
        <v>10</v>
      </c>
      <c r="F187" s="7" t="s">
        <v>13</v>
      </c>
      <c r="G187" s="7"/>
      <c r="H187" s="10"/>
      <c r="I187" s="41"/>
    </row>
    <row r="188" spans="1:9" x14ac:dyDescent="0.3">
      <c r="A188" s="6"/>
      <c r="B188" s="7"/>
      <c r="C188" s="7"/>
      <c r="D188" s="22">
        <v>268065</v>
      </c>
      <c r="E188" s="21" t="s">
        <v>10</v>
      </c>
      <c r="F188" s="7" t="s">
        <v>13</v>
      </c>
      <c r="G188" s="7"/>
      <c r="H188" s="10"/>
      <c r="I188" s="41"/>
    </row>
    <row r="189" spans="1:9" x14ac:dyDescent="0.3">
      <c r="A189" s="6"/>
      <c r="B189" s="7"/>
      <c r="C189" s="7"/>
      <c r="D189" s="22">
        <v>4715000</v>
      </c>
      <c r="E189" s="21" t="s">
        <v>10</v>
      </c>
      <c r="F189" s="7" t="s">
        <v>13</v>
      </c>
      <c r="G189" s="7"/>
      <c r="H189" s="10"/>
      <c r="I189" s="41"/>
    </row>
    <row r="190" spans="1:9" x14ac:dyDescent="0.3">
      <c r="A190" s="6"/>
      <c r="B190" s="7"/>
      <c r="C190" s="7"/>
      <c r="D190" s="22">
        <v>21008</v>
      </c>
      <c r="E190" s="21" t="s">
        <v>10</v>
      </c>
      <c r="F190" s="7" t="s">
        <v>13</v>
      </c>
      <c r="G190" s="7"/>
      <c r="H190" s="10"/>
      <c r="I190" s="41"/>
    </row>
    <row r="191" spans="1:9" x14ac:dyDescent="0.3">
      <c r="A191" s="6"/>
      <c r="B191" s="7"/>
      <c r="C191" s="7"/>
      <c r="D191" s="22">
        <v>38100</v>
      </c>
      <c r="E191" s="21" t="s">
        <v>10</v>
      </c>
      <c r="F191" s="7" t="s">
        <v>13</v>
      </c>
      <c r="G191" s="7"/>
      <c r="H191" s="10"/>
      <c r="I191" s="41"/>
    </row>
    <row r="192" spans="1:9" x14ac:dyDescent="0.3">
      <c r="A192" s="6"/>
      <c r="B192" s="7"/>
      <c r="C192" s="7"/>
      <c r="D192" s="22">
        <v>525000</v>
      </c>
      <c r="E192" s="21" t="s">
        <v>10</v>
      </c>
      <c r="F192" s="7" t="s">
        <v>13</v>
      </c>
      <c r="G192" s="7"/>
      <c r="H192" s="10"/>
      <c r="I192" s="41"/>
    </row>
    <row r="193" spans="1:9" x14ac:dyDescent="0.3">
      <c r="A193" s="6"/>
      <c r="B193" s="7"/>
      <c r="C193" s="7"/>
      <c r="D193" s="22">
        <v>96125</v>
      </c>
      <c r="E193" s="21" t="s">
        <v>10</v>
      </c>
      <c r="F193" s="7" t="s">
        <v>13</v>
      </c>
      <c r="G193" s="7"/>
      <c r="H193" s="10"/>
      <c r="I193" s="41"/>
    </row>
    <row r="194" spans="1:9" x14ac:dyDescent="0.3">
      <c r="A194" s="6"/>
      <c r="B194" s="7"/>
      <c r="C194" s="7"/>
      <c r="D194" s="22">
        <v>314500</v>
      </c>
      <c r="E194" s="21" t="s">
        <v>10</v>
      </c>
      <c r="F194" s="7" t="s">
        <v>13</v>
      </c>
      <c r="G194" s="7"/>
      <c r="H194" s="10"/>
      <c r="I194" s="41"/>
    </row>
    <row r="195" spans="1:9" x14ac:dyDescent="0.3">
      <c r="A195" s="6"/>
      <c r="B195" s="7"/>
      <c r="C195" s="7"/>
      <c r="D195" s="22">
        <v>20000</v>
      </c>
      <c r="E195" s="21" t="s">
        <v>10</v>
      </c>
      <c r="F195" s="7" t="s">
        <v>13</v>
      </c>
      <c r="G195" s="7"/>
      <c r="H195" s="10"/>
      <c r="I195" s="41"/>
    </row>
    <row r="196" spans="1:9" x14ac:dyDescent="0.3">
      <c r="A196" s="6"/>
      <c r="B196" s="7"/>
      <c r="C196" s="7"/>
      <c r="D196" s="22">
        <v>25000</v>
      </c>
      <c r="E196" s="21" t="s">
        <v>10</v>
      </c>
      <c r="F196" s="7" t="s">
        <v>13</v>
      </c>
      <c r="G196" s="7"/>
      <c r="H196" s="10"/>
      <c r="I196" s="41"/>
    </row>
    <row r="197" spans="1:9" x14ac:dyDescent="0.3">
      <c r="A197" s="6"/>
      <c r="B197" s="7"/>
      <c r="C197" s="7"/>
      <c r="D197" s="22">
        <v>265000</v>
      </c>
      <c r="E197" s="21" t="s">
        <v>10</v>
      </c>
      <c r="F197" s="7" t="s">
        <v>13</v>
      </c>
      <c r="G197" s="7"/>
      <c r="H197" s="10"/>
      <c r="I197" s="41"/>
    </row>
    <row r="198" spans="1:9" x14ac:dyDescent="0.3">
      <c r="A198" s="6"/>
      <c r="B198" s="7"/>
      <c r="C198" s="7"/>
      <c r="D198" s="22">
        <v>50000</v>
      </c>
      <c r="E198" s="21" t="s">
        <v>10</v>
      </c>
      <c r="F198" s="7" t="s">
        <v>13</v>
      </c>
      <c r="G198" s="7"/>
      <c r="H198" s="10"/>
      <c r="I198" s="41"/>
    </row>
    <row r="199" spans="1:9" x14ac:dyDescent="0.3">
      <c r="A199" s="6"/>
      <c r="B199" s="7"/>
      <c r="C199" s="7"/>
      <c r="D199" s="22">
        <v>20000</v>
      </c>
      <c r="E199" s="21" t="s">
        <v>10</v>
      </c>
      <c r="F199" s="7" t="s">
        <v>13</v>
      </c>
      <c r="G199" s="7"/>
      <c r="H199" s="10"/>
      <c r="I199" s="41"/>
    </row>
    <row r="200" spans="1:9" x14ac:dyDescent="0.3">
      <c r="A200" s="6"/>
      <c r="B200" s="7"/>
      <c r="C200" s="7"/>
      <c r="D200" s="22">
        <v>62700</v>
      </c>
      <c r="E200" s="21" t="s">
        <v>10</v>
      </c>
      <c r="F200" s="7" t="s">
        <v>13</v>
      </c>
      <c r="G200" s="7"/>
      <c r="H200" s="10"/>
      <c r="I200" s="41"/>
    </row>
    <row r="201" spans="1:9" x14ac:dyDescent="0.3">
      <c r="A201" s="6"/>
      <c r="B201" s="7"/>
      <c r="C201" s="7"/>
      <c r="D201" s="22">
        <v>37000</v>
      </c>
      <c r="E201" s="21" t="s">
        <v>10</v>
      </c>
      <c r="F201" s="7" t="s">
        <v>13</v>
      </c>
      <c r="G201" s="7"/>
      <c r="H201" s="10"/>
      <c r="I201" s="41"/>
    </row>
    <row r="202" spans="1:9" x14ac:dyDescent="0.3">
      <c r="A202" s="6"/>
      <c r="B202" s="7"/>
      <c r="C202" s="7"/>
      <c r="D202" s="22">
        <v>25000</v>
      </c>
      <c r="E202" s="21" t="s">
        <v>10</v>
      </c>
      <c r="F202" s="7" t="s">
        <v>13</v>
      </c>
      <c r="G202" s="7"/>
      <c r="H202" s="10"/>
      <c r="I202" s="41"/>
    </row>
    <row r="203" spans="1:9" x14ac:dyDescent="0.3">
      <c r="A203" s="6"/>
      <c r="B203" s="7"/>
      <c r="C203" s="7"/>
      <c r="D203" s="22">
        <v>400000</v>
      </c>
      <c r="E203" s="21" t="s">
        <v>10</v>
      </c>
      <c r="F203" s="7" t="s">
        <v>13</v>
      </c>
      <c r="G203" s="7"/>
      <c r="H203" s="10"/>
      <c r="I203" s="41"/>
    </row>
    <row r="204" spans="1:9" x14ac:dyDescent="0.3">
      <c r="A204" s="6"/>
      <c r="B204" s="7"/>
      <c r="C204" s="7"/>
      <c r="D204" s="22">
        <v>341534</v>
      </c>
      <c r="E204" s="21" t="s">
        <v>10</v>
      </c>
      <c r="F204" s="7" t="s">
        <v>13</v>
      </c>
      <c r="G204" s="7"/>
      <c r="H204" s="10"/>
      <c r="I204" s="41"/>
    </row>
    <row r="205" spans="1:9" x14ac:dyDescent="0.3">
      <c r="A205" s="6"/>
      <c r="B205" s="7"/>
      <c r="C205" s="7"/>
      <c r="D205" s="22">
        <v>35000</v>
      </c>
      <c r="E205" s="21" t="s">
        <v>10</v>
      </c>
      <c r="F205" s="7" t="s">
        <v>13</v>
      </c>
      <c r="G205" s="7"/>
      <c r="H205" s="10"/>
      <c r="I205" s="41"/>
    </row>
    <row r="206" spans="1:9" x14ac:dyDescent="0.3">
      <c r="A206" s="6"/>
      <c r="B206" s="7"/>
      <c r="C206" s="7"/>
      <c r="D206" s="22">
        <v>100000</v>
      </c>
      <c r="E206" s="21" t="s">
        <v>10</v>
      </c>
      <c r="F206" s="7" t="s">
        <v>13</v>
      </c>
      <c r="G206" s="7"/>
      <c r="H206" s="10"/>
      <c r="I206" s="41"/>
    </row>
    <row r="207" spans="1:9" x14ac:dyDescent="0.3">
      <c r="A207" s="6"/>
      <c r="B207" s="7"/>
      <c r="C207" s="7"/>
      <c r="D207" s="22">
        <v>394300</v>
      </c>
      <c r="E207" s="21" t="s">
        <v>10</v>
      </c>
      <c r="F207" s="7" t="s">
        <v>13</v>
      </c>
      <c r="G207" s="7"/>
      <c r="H207" s="10"/>
      <c r="I207" s="41"/>
    </row>
    <row r="208" spans="1:9" x14ac:dyDescent="0.3">
      <c r="A208" s="6"/>
      <c r="B208" s="7"/>
      <c r="C208" s="7"/>
      <c r="D208" s="22">
        <v>164399</v>
      </c>
      <c r="E208" s="21" t="s">
        <v>10</v>
      </c>
      <c r="F208" s="7" t="s">
        <v>13</v>
      </c>
      <c r="G208" s="7"/>
      <c r="H208" s="10"/>
      <c r="I208" s="41"/>
    </row>
    <row r="209" spans="1:9" x14ac:dyDescent="0.3">
      <c r="A209" s="6"/>
      <c r="B209" s="7"/>
      <c r="C209" s="7"/>
      <c r="D209" s="22">
        <v>27373</v>
      </c>
      <c r="E209" s="21" t="s">
        <v>10</v>
      </c>
      <c r="F209" s="7" t="s">
        <v>13</v>
      </c>
      <c r="G209" s="7"/>
      <c r="H209" s="10"/>
      <c r="I209" s="41"/>
    </row>
    <row r="210" spans="1:9" x14ac:dyDescent="0.3">
      <c r="A210" s="6"/>
      <c r="B210" s="7"/>
      <c r="C210" s="7"/>
      <c r="D210" s="22">
        <v>50000</v>
      </c>
      <c r="E210" s="21" t="s">
        <v>10</v>
      </c>
      <c r="F210" s="7" t="s">
        <v>13</v>
      </c>
      <c r="G210" s="7"/>
      <c r="H210" s="10"/>
      <c r="I210" s="41"/>
    </row>
    <row r="211" spans="1:9" x14ac:dyDescent="0.3">
      <c r="A211" s="6"/>
      <c r="B211" s="7"/>
      <c r="C211" s="7"/>
      <c r="D211" s="22">
        <v>200000</v>
      </c>
      <c r="E211" s="21" t="s">
        <v>10</v>
      </c>
      <c r="F211" s="7" t="s">
        <v>13</v>
      </c>
      <c r="G211" s="7"/>
      <c r="H211" s="10"/>
      <c r="I211" s="41"/>
    </row>
    <row r="212" spans="1:9" x14ac:dyDescent="0.3">
      <c r="A212" s="6"/>
      <c r="B212" s="7"/>
      <c r="C212" s="7"/>
      <c r="D212" s="22">
        <v>25000</v>
      </c>
      <c r="E212" s="21" t="s">
        <v>10</v>
      </c>
      <c r="F212" s="7" t="s">
        <v>13</v>
      </c>
      <c r="G212" s="7"/>
      <c r="H212" s="10"/>
      <c r="I212" s="41"/>
    </row>
    <row r="213" spans="1:9" x14ac:dyDescent="0.3">
      <c r="A213" s="6"/>
      <c r="B213" s="7"/>
      <c r="C213" s="7"/>
      <c r="D213" s="22">
        <v>26000</v>
      </c>
      <c r="E213" s="21" t="s">
        <v>10</v>
      </c>
      <c r="F213" s="7" t="s">
        <v>13</v>
      </c>
      <c r="G213" s="7"/>
      <c r="H213" s="10"/>
      <c r="I213" s="41"/>
    </row>
    <row r="214" spans="1:9" x14ac:dyDescent="0.3">
      <c r="A214" s="6"/>
      <c r="B214" s="7"/>
      <c r="C214" s="7"/>
      <c r="D214" s="22">
        <v>45000</v>
      </c>
      <c r="E214" s="21" t="s">
        <v>10</v>
      </c>
      <c r="F214" s="7" t="s">
        <v>13</v>
      </c>
      <c r="G214" s="7"/>
      <c r="H214" s="10"/>
      <c r="I214" s="41"/>
    </row>
    <row r="215" spans="1:9" x14ac:dyDescent="0.3">
      <c r="A215" s="6"/>
      <c r="B215" s="7"/>
      <c r="C215" s="7"/>
      <c r="D215" s="22">
        <v>18250000</v>
      </c>
      <c r="E215" s="21" t="s">
        <v>10</v>
      </c>
      <c r="F215" s="7" t="s">
        <v>13</v>
      </c>
      <c r="G215" s="7"/>
      <c r="H215" s="10"/>
      <c r="I215" s="41"/>
    </row>
    <row r="216" spans="1:9" x14ac:dyDescent="0.3">
      <c r="A216" s="6"/>
      <c r="B216" s="7"/>
      <c r="C216" s="7"/>
      <c r="D216" s="22">
        <v>152000</v>
      </c>
      <c r="E216" s="21" t="s">
        <v>10</v>
      </c>
      <c r="F216" s="7" t="s">
        <v>13</v>
      </c>
      <c r="G216" s="7"/>
      <c r="H216" s="10"/>
      <c r="I216" s="41"/>
    </row>
    <row r="217" spans="1:9" x14ac:dyDescent="0.3">
      <c r="A217" s="6"/>
      <c r="B217" s="7"/>
      <c r="C217" s="7"/>
      <c r="D217" s="22">
        <v>200000</v>
      </c>
      <c r="E217" s="21" t="s">
        <v>10</v>
      </c>
      <c r="F217" s="7" t="s">
        <v>13</v>
      </c>
      <c r="G217" s="7"/>
      <c r="H217" s="10"/>
      <c r="I217" s="41"/>
    </row>
    <row r="218" spans="1:9" x14ac:dyDescent="0.3">
      <c r="A218" s="6"/>
      <c r="B218" s="7"/>
      <c r="C218" s="7"/>
      <c r="D218" s="22">
        <v>270000</v>
      </c>
      <c r="E218" s="21" t="s">
        <v>10</v>
      </c>
      <c r="F218" s="7" t="s">
        <v>13</v>
      </c>
      <c r="G218" s="7"/>
      <c r="H218" s="10"/>
      <c r="I218" s="41"/>
    </row>
    <row r="219" spans="1:9" x14ac:dyDescent="0.3">
      <c r="A219" s="6"/>
      <c r="B219" s="7"/>
      <c r="C219" s="7"/>
      <c r="D219" s="22">
        <v>70000</v>
      </c>
      <c r="E219" s="21" t="s">
        <v>10</v>
      </c>
      <c r="F219" s="7" t="s">
        <v>13</v>
      </c>
      <c r="G219" s="7"/>
      <c r="H219" s="10"/>
      <c r="I219" s="41"/>
    </row>
    <row r="220" spans="1:9" x14ac:dyDescent="0.3">
      <c r="A220" s="6"/>
      <c r="B220" s="7"/>
      <c r="C220" s="7"/>
      <c r="D220" s="22">
        <v>30000</v>
      </c>
      <c r="E220" s="21" t="s">
        <v>10</v>
      </c>
      <c r="F220" s="7" t="s">
        <v>13</v>
      </c>
      <c r="G220" s="7"/>
      <c r="H220" s="10"/>
      <c r="I220" s="41"/>
    </row>
    <row r="221" spans="1:9" x14ac:dyDescent="0.3">
      <c r="A221" s="6"/>
      <c r="B221" s="7"/>
      <c r="C221" s="7"/>
      <c r="D221" s="22">
        <v>50000</v>
      </c>
      <c r="E221" s="21" t="s">
        <v>10</v>
      </c>
      <c r="F221" s="7" t="s">
        <v>13</v>
      </c>
      <c r="G221" s="7"/>
      <c r="H221" s="10"/>
      <c r="I221" s="41"/>
    </row>
    <row r="222" spans="1:9" x14ac:dyDescent="0.3">
      <c r="A222" s="6"/>
      <c r="B222" s="7"/>
      <c r="C222" s="7"/>
      <c r="D222" s="22">
        <v>50000</v>
      </c>
      <c r="E222" s="21" t="s">
        <v>10</v>
      </c>
      <c r="F222" s="7" t="s">
        <v>13</v>
      </c>
      <c r="G222" s="7"/>
      <c r="H222" s="10"/>
      <c r="I222" s="41"/>
    </row>
    <row r="223" spans="1:9" x14ac:dyDescent="0.3">
      <c r="A223" s="6"/>
      <c r="B223" s="7"/>
      <c r="C223" s="7"/>
      <c r="D223" s="22">
        <v>200000</v>
      </c>
      <c r="E223" s="21" t="s">
        <v>10</v>
      </c>
      <c r="F223" s="7" t="s">
        <v>13</v>
      </c>
      <c r="G223" s="7"/>
      <c r="H223" s="10"/>
      <c r="I223" s="41"/>
    </row>
    <row r="224" spans="1:9" x14ac:dyDescent="0.3">
      <c r="A224" s="6"/>
      <c r="B224" s="7"/>
      <c r="C224" s="7"/>
      <c r="D224" s="22">
        <v>200000</v>
      </c>
      <c r="E224" s="21" t="s">
        <v>10</v>
      </c>
      <c r="F224" s="7" t="s">
        <v>13</v>
      </c>
      <c r="G224" s="7"/>
      <c r="H224" s="10"/>
      <c r="I224" s="41"/>
    </row>
    <row r="225" spans="1:9" x14ac:dyDescent="0.3">
      <c r="A225" s="6"/>
      <c r="B225" s="7"/>
      <c r="C225" s="7"/>
      <c r="D225" s="22">
        <v>25000</v>
      </c>
      <c r="E225" s="21" t="s">
        <v>10</v>
      </c>
      <c r="F225" s="7" t="s">
        <v>13</v>
      </c>
      <c r="G225" s="7"/>
      <c r="H225" s="10"/>
      <c r="I225" s="41"/>
    </row>
    <row r="226" spans="1:9" x14ac:dyDescent="0.3">
      <c r="A226" s="6"/>
      <c r="B226" s="7"/>
      <c r="C226" s="7"/>
      <c r="D226" s="22">
        <v>85000</v>
      </c>
      <c r="E226" s="21" t="s">
        <v>10</v>
      </c>
      <c r="F226" s="7" t="s">
        <v>13</v>
      </c>
      <c r="G226" s="7"/>
      <c r="H226" s="10"/>
      <c r="I226" s="41"/>
    </row>
    <row r="227" spans="1:9" x14ac:dyDescent="0.3">
      <c r="A227" s="6"/>
      <c r="B227" s="7"/>
      <c r="C227" s="7"/>
      <c r="D227" s="22">
        <v>25000</v>
      </c>
      <c r="E227" s="21" t="s">
        <v>10</v>
      </c>
      <c r="F227" s="7" t="s">
        <v>13</v>
      </c>
      <c r="G227" s="7"/>
      <c r="H227" s="10"/>
      <c r="I227" s="41"/>
    </row>
    <row r="228" spans="1:9" x14ac:dyDescent="0.3">
      <c r="A228" s="6"/>
      <c r="B228" s="7"/>
      <c r="C228" s="7"/>
      <c r="D228" s="22">
        <v>3000000</v>
      </c>
      <c r="E228" s="21" t="s">
        <v>10</v>
      </c>
      <c r="F228" s="7" t="s">
        <v>13</v>
      </c>
      <c r="G228" s="7"/>
      <c r="H228" s="10"/>
      <c r="I228" s="41"/>
    </row>
    <row r="229" spans="1:9" x14ac:dyDescent="0.3">
      <c r="A229" s="6"/>
      <c r="B229" s="7"/>
      <c r="C229" s="7"/>
      <c r="D229" s="22">
        <v>30000</v>
      </c>
      <c r="E229" s="21" t="s">
        <v>10</v>
      </c>
      <c r="F229" s="7" t="s">
        <v>13</v>
      </c>
      <c r="G229" s="7"/>
      <c r="H229" s="10"/>
      <c r="I229" s="41"/>
    </row>
    <row r="230" spans="1:9" x14ac:dyDescent="0.3">
      <c r="A230" s="6"/>
      <c r="B230" s="7"/>
      <c r="C230" s="7"/>
      <c r="D230" s="22">
        <v>37000</v>
      </c>
      <c r="E230" s="21" t="s">
        <v>10</v>
      </c>
      <c r="F230" s="7" t="s">
        <v>13</v>
      </c>
      <c r="G230" s="7"/>
      <c r="H230" s="10"/>
      <c r="I230" s="41"/>
    </row>
    <row r="231" spans="1:9" x14ac:dyDescent="0.3">
      <c r="A231" s="6"/>
      <c r="B231" s="7"/>
      <c r="C231" s="7"/>
      <c r="D231" s="22">
        <v>38000</v>
      </c>
      <c r="E231" s="21" t="s">
        <v>10</v>
      </c>
      <c r="F231" s="7" t="s">
        <v>13</v>
      </c>
      <c r="G231" s="7"/>
      <c r="H231" s="10"/>
      <c r="I231" s="41"/>
    </row>
    <row r="232" spans="1:9" x14ac:dyDescent="0.3">
      <c r="A232" s="6"/>
      <c r="B232" s="7"/>
      <c r="C232" s="7"/>
      <c r="D232" s="22">
        <v>250000</v>
      </c>
      <c r="E232" s="21" t="s">
        <v>10</v>
      </c>
      <c r="F232" s="7" t="s">
        <v>13</v>
      </c>
      <c r="G232" s="7"/>
      <c r="H232" s="10"/>
      <c r="I232" s="41"/>
    </row>
    <row r="233" spans="1:9" x14ac:dyDescent="0.3">
      <c r="A233" s="6"/>
      <c r="B233" s="7"/>
      <c r="C233" s="7"/>
      <c r="D233" s="22">
        <v>25000</v>
      </c>
      <c r="E233" s="21" t="s">
        <v>10</v>
      </c>
      <c r="F233" s="7" t="s">
        <v>13</v>
      </c>
      <c r="G233" s="7"/>
      <c r="H233" s="10"/>
      <c r="I233" s="41"/>
    </row>
    <row r="234" spans="1:9" x14ac:dyDescent="0.3">
      <c r="A234" s="6"/>
      <c r="B234" s="7"/>
      <c r="C234" s="7"/>
      <c r="D234" s="22">
        <v>25000</v>
      </c>
      <c r="E234" s="21" t="s">
        <v>10</v>
      </c>
      <c r="F234" s="7" t="s">
        <v>13</v>
      </c>
      <c r="G234" s="7"/>
      <c r="H234" s="10"/>
      <c r="I234" s="41"/>
    </row>
    <row r="235" spans="1:9" x14ac:dyDescent="0.3">
      <c r="A235" s="6"/>
      <c r="B235" s="7"/>
      <c r="C235" s="7"/>
      <c r="D235" s="22">
        <v>20000</v>
      </c>
      <c r="E235" s="21" t="s">
        <v>10</v>
      </c>
      <c r="F235" s="7" t="s">
        <v>13</v>
      </c>
      <c r="G235" s="7"/>
      <c r="H235" s="10"/>
      <c r="I235" s="41"/>
    </row>
    <row r="236" spans="1:9" x14ac:dyDescent="0.3">
      <c r="A236" s="6"/>
      <c r="B236" s="7"/>
      <c r="C236" s="7"/>
      <c r="D236" s="22">
        <v>80000</v>
      </c>
      <c r="E236" s="21" t="s">
        <v>10</v>
      </c>
      <c r="F236" s="7" t="s">
        <v>13</v>
      </c>
      <c r="G236" s="7"/>
      <c r="H236" s="10"/>
      <c r="I236" s="41"/>
    </row>
    <row r="237" spans="1:9" x14ac:dyDescent="0.3">
      <c r="A237" s="6"/>
      <c r="B237" s="7"/>
      <c r="C237" s="7"/>
      <c r="D237" s="22">
        <v>700000</v>
      </c>
      <c r="E237" s="21" t="s">
        <v>10</v>
      </c>
      <c r="F237" s="7" t="s">
        <v>13</v>
      </c>
      <c r="G237" s="7"/>
      <c r="H237" s="10"/>
      <c r="I237" s="41"/>
    </row>
    <row r="238" spans="1:9" x14ac:dyDescent="0.3">
      <c r="A238" s="6"/>
      <c r="B238" s="7"/>
      <c r="C238" s="7"/>
      <c r="D238" s="22">
        <v>1336650</v>
      </c>
      <c r="E238" s="21" t="s">
        <v>10</v>
      </c>
      <c r="F238" s="7" t="s">
        <v>13</v>
      </c>
      <c r="G238" s="7"/>
      <c r="H238" s="10"/>
      <c r="I238" s="41"/>
    </row>
    <row r="239" spans="1:9" x14ac:dyDescent="0.3">
      <c r="A239" s="6"/>
      <c r="B239" s="7"/>
      <c r="C239" s="7"/>
      <c r="D239" s="22">
        <v>158650</v>
      </c>
      <c r="E239" s="21" t="s">
        <v>10</v>
      </c>
      <c r="F239" s="7" t="s">
        <v>13</v>
      </c>
      <c r="G239" s="7"/>
      <c r="H239" s="10"/>
      <c r="I239" s="41"/>
    </row>
    <row r="240" spans="1:9" x14ac:dyDescent="0.3">
      <c r="A240" s="6"/>
      <c r="B240" s="7"/>
      <c r="C240" s="7"/>
      <c r="D240" s="22">
        <v>403600</v>
      </c>
      <c r="E240" s="21" t="s">
        <v>10</v>
      </c>
      <c r="F240" s="7" t="s">
        <v>13</v>
      </c>
      <c r="G240" s="7"/>
      <c r="H240" s="10"/>
      <c r="I240" s="41"/>
    </row>
    <row r="241" spans="1:9" x14ac:dyDescent="0.3">
      <c r="A241" s="6"/>
      <c r="B241" s="7"/>
      <c r="C241" s="7"/>
      <c r="D241" s="22">
        <v>158650</v>
      </c>
      <c r="E241" s="21" t="s">
        <v>10</v>
      </c>
      <c r="F241" s="7" t="s">
        <v>13</v>
      </c>
      <c r="G241" s="7"/>
      <c r="H241" s="10"/>
      <c r="I241" s="41"/>
    </row>
    <row r="242" spans="1:9" x14ac:dyDescent="0.3">
      <c r="A242" s="6"/>
      <c r="B242" s="7"/>
      <c r="C242" s="7"/>
      <c r="D242" s="22">
        <v>250000</v>
      </c>
      <c r="E242" s="21" t="s">
        <v>10</v>
      </c>
      <c r="F242" s="7" t="s">
        <v>13</v>
      </c>
      <c r="G242" s="7"/>
      <c r="H242" s="10"/>
      <c r="I242" s="41"/>
    </row>
    <row r="243" spans="1:9" x14ac:dyDescent="0.3">
      <c r="A243" s="6"/>
      <c r="B243" s="7"/>
      <c r="C243" s="7"/>
      <c r="D243" s="22">
        <v>50000</v>
      </c>
      <c r="E243" s="21" t="s">
        <v>10</v>
      </c>
      <c r="F243" s="7" t="s">
        <v>13</v>
      </c>
      <c r="G243" s="7"/>
      <c r="H243" s="10"/>
      <c r="I243" s="41"/>
    </row>
    <row r="244" spans="1:9" x14ac:dyDescent="0.3">
      <c r="A244" s="6"/>
      <c r="B244" s="7"/>
      <c r="C244" s="7"/>
      <c r="D244" s="22">
        <v>25000</v>
      </c>
      <c r="E244" s="21" t="s">
        <v>10</v>
      </c>
      <c r="F244" s="7" t="s">
        <v>13</v>
      </c>
      <c r="G244" s="7"/>
      <c r="H244" s="10"/>
      <c r="I244" s="41"/>
    </row>
    <row r="245" spans="1:9" x14ac:dyDescent="0.3">
      <c r="A245" s="6"/>
      <c r="B245" s="7"/>
      <c r="C245" s="7"/>
      <c r="D245" s="22">
        <v>12322439</v>
      </c>
      <c r="E245" s="21" t="s">
        <v>10</v>
      </c>
      <c r="F245" s="7" t="s">
        <v>13</v>
      </c>
      <c r="G245" s="7"/>
      <c r="H245" s="10"/>
      <c r="I245" s="41"/>
    </row>
    <row r="246" spans="1:9" x14ac:dyDescent="0.3">
      <c r="A246" s="6"/>
      <c r="B246" s="7"/>
      <c r="C246" s="7"/>
      <c r="D246" s="22">
        <v>25000</v>
      </c>
      <c r="E246" s="21" t="s">
        <v>10</v>
      </c>
      <c r="F246" s="7" t="s">
        <v>13</v>
      </c>
      <c r="G246" s="7"/>
      <c r="H246" s="10"/>
      <c r="I246" s="41"/>
    </row>
    <row r="247" spans="1:9" x14ac:dyDescent="0.3">
      <c r="A247" s="6"/>
      <c r="B247" s="7"/>
      <c r="C247" s="7"/>
      <c r="D247" s="22">
        <v>50000</v>
      </c>
      <c r="E247" s="21" t="s">
        <v>10</v>
      </c>
      <c r="F247" s="7" t="s">
        <v>13</v>
      </c>
      <c r="G247" s="7"/>
      <c r="H247" s="10"/>
      <c r="I247" s="41"/>
    </row>
    <row r="248" spans="1:9" x14ac:dyDescent="0.3">
      <c r="A248" s="6"/>
      <c r="B248" s="7"/>
      <c r="C248" s="7"/>
      <c r="D248" s="22">
        <v>171334</v>
      </c>
      <c r="E248" s="21" t="s">
        <v>10</v>
      </c>
      <c r="F248" s="7" t="s">
        <v>13</v>
      </c>
      <c r="G248" s="7"/>
      <c r="H248" s="10"/>
      <c r="I248" s="41"/>
    </row>
    <row r="249" spans="1:9" x14ac:dyDescent="0.3">
      <c r="A249" s="6"/>
      <c r="B249" s="7"/>
      <c r="C249" s="7"/>
      <c r="D249" s="22">
        <v>305820</v>
      </c>
      <c r="E249" s="21" t="s">
        <v>10</v>
      </c>
      <c r="F249" s="7" t="s">
        <v>13</v>
      </c>
      <c r="G249" s="7"/>
      <c r="H249" s="10"/>
      <c r="I249" s="41"/>
    </row>
    <row r="250" spans="1:9" x14ac:dyDescent="0.3">
      <c r="A250" s="6"/>
      <c r="B250" s="7"/>
      <c r="C250" s="7"/>
      <c r="D250" s="22">
        <v>28000</v>
      </c>
      <c r="E250" s="21" t="s">
        <v>10</v>
      </c>
      <c r="F250" s="7" t="s">
        <v>13</v>
      </c>
      <c r="G250" s="7"/>
      <c r="H250" s="10"/>
      <c r="I250" s="41"/>
    </row>
    <row r="251" spans="1:9" x14ac:dyDescent="0.3">
      <c r="A251" s="6"/>
      <c r="B251" s="7"/>
      <c r="C251" s="7"/>
      <c r="D251" s="22">
        <v>25000</v>
      </c>
      <c r="E251" s="21" t="s">
        <v>10</v>
      </c>
      <c r="F251" s="7" t="s">
        <v>13</v>
      </c>
      <c r="G251" s="7"/>
      <c r="H251" s="10"/>
      <c r="I251" s="41"/>
    </row>
    <row r="252" spans="1:9" x14ac:dyDescent="0.3">
      <c r="A252" s="6"/>
      <c r="B252" s="7"/>
      <c r="C252" s="7"/>
      <c r="D252" s="22">
        <v>40000</v>
      </c>
      <c r="E252" s="21" t="s">
        <v>10</v>
      </c>
      <c r="F252" s="7" t="s">
        <v>13</v>
      </c>
      <c r="G252" s="7"/>
      <c r="H252" s="10"/>
      <c r="I252" s="41"/>
    </row>
    <row r="253" spans="1:9" x14ac:dyDescent="0.3">
      <c r="A253" s="6"/>
      <c r="B253" s="7"/>
      <c r="C253" s="7"/>
      <c r="D253" s="22">
        <v>50000</v>
      </c>
      <c r="E253" s="21" t="s">
        <v>10</v>
      </c>
      <c r="F253" s="7" t="s">
        <v>13</v>
      </c>
      <c r="G253" s="7"/>
      <c r="H253" s="10"/>
      <c r="I253" s="41"/>
    </row>
    <row r="254" spans="1:9" x14ac:dyDescent="0.3">
      <c r="A254" s="6"/>
      <c r="B254" s="7"/>
      <c r="C254" s="7"/>
      <c r="D254" s="22">
        <v>159300</v>
      </c>
      <c r="E254" s="21" t="s">
        <v>10</v>
      </c>
      <c r="F254" s="7" t="s">
        <v>13</v>
      </c>
      <c r="G254" s="7"/>
      <c r="H254" s="10"/>
      <c r="I254" s="41"/>
    </row>
    <row r="255" spans="1:9" x14ac:dyDescent="0.3">
      <c r="A255" s="6"/>
      <c r="B255" s="7"/>
      <c r="C255" s="7"/>
      <c r="D255" s="22">
        <v>20000</v>
      </c>
      <c r="E255" s="21" t="s">
        <v>10</v>
      </c>
      <c r="F255" s="7" t="s">
        <v>13</v>
      </c>
      <c r="G255" s="7"/>
      <c r="H255" s="10"/>
      <c r="I255" s="41"/>
    </row>
    <row r="256" spans="1:9" x14ac:dyDescent="0.3">
      <c r="A256" s="6"/>
      <c r="B256" s="7"/>
      <c r="C256" s="7"/>
      <c r="D256" s="22">
        <v>25000</v>
      </c>
      <c r="E256" s="21" t="s">
        <v>10</v>
      </c>
      <c r="F256" s="7" t="s">
        <v>13</v>
      </c>
      <c r="G256" s="7"/>
      <c r="H256" s="10"/>
      <c r="I256" s="41"/>
    </row>
    <row r="257" spans="1:9" x14ac:dyDescent="0.3">
      <c r="A257" s="6"/>
      <c r="B257" s="7"/>
      <c r="C257" s="7"/>
      <c r="D257" s="22">
        <v>3100000</v>
      </c>
      <c r="E257" s="21" t="s">
        <v>10</v>
      </c>
      <c r="F257" s="7" t="s">
        <v>13</v>
      </c>
      <c r="G257" s="7"/>
      <c r="H257" s="10"/>
      <c r="I257" s="41"/>
    </row>
    <row r="258" spans="1:9" x14ac:dyDescent="0.3">
      <c r="A258" s="6"/>
      <c r="B258" s="7"/>
      <c r="C258" s="7"/>
      <c r="D258" s="22">
        <v>25000</v>
      </c>
      <c r="E258" s="21" t="s">
        <v>10</v>
      </c>
      <c r="F258" s="7" t="s">
        <v>13</v>
      </c>
      <c r="G258" s="7"/>
      <c r="H258" s="10"/>
      <c r="I258" s="41"/>
    </row>
    <row r="259" spans="1:9" x14ac:dyDescent="0.3">
      <c r="A259" s="6"/>
      <c r="B259" s="7"/>
      <c r="C259" s="7"/>
      <c r="D259" s="22">
        <v>21000</v>
      </c>
      <c r="E259" s="21" t="s">
        <v>10</v>
      </c>
      <c r="F259" s="7" t="s">
        <v>13</v>
      </c>
      <c r="G259" s="7"/>
      <c r="H259" s="10"/>
      <c r="I259" s="41"/>
    </row>
    <row r="260" spans="1:9" x14ac:dyDescent="0.3">
      <c r="A260" s="6"/>
      <c r="B260" s="7"/>
      <c r="C260" s="7"/>
      <c r="D260" s="22">
        <v>80000</v>
      </c>
      <c r="E260" s="21" t="s">
        <v>10</v>
      </c>
      <c r="F260" s="7" t="s">
        <v>13</v>
      </c>
      <c r="G260" s="7"/>
      <c r="H260" s="10"/>
      <c r="I260" s="41"/>
    </row>
    <row r="261" spans="1:9" x14ac:dyDescent="0.3">
      <c r="A261" s="6"/>
      <c r="B261" s="7"/>
      <c r="C261" s="7"/>
      <c r="D261" s="22">
        <v>270000</v>
      </c>
      <c r="E261" s="21" t="s">
        <v>10</v>
      </c>
      <c r="F261" s="7" t="s">
        <v>13</v>
      </c>
      <c r="G261" s="7"/>
      <c r="H261" s="10"/>
      <c r="I261" s="41"/>
    </row>
    <row r="262" spans="1:9" x14ac:dyDescent="0.3">
      <c r="A262" s="6"/>
      <c r="B262" s="7"/>
      <c r="C262" s="7"/>
      <c r="D262" s="22">
        <v>25000</v>
      </c>
      <c r="E262" s="21" t="s">
        <v>10</v>
      </c>
      <c r="F262" s="7" t="s">
        <v>13</v>
      </c>
      <c r="G262" s="7"/>
      <c r="H262" s="10"/>
      <c r="I262" s="41"/>
    </row>
    <row r="263" spans="1:9" x14ac:dyDescent="0.3">
      <c r="A263" s="6"/>
      <c r="B263" s="7"/>
      <c r="C263" s="7"/>
      <c r="D263" s="22">
        <v>36000</v>
      </c>
      <c r="E263" s="21" t="s">
        <v>10</v>
      </c>
      <c r="F263" s="7" t="s">
        <v>13</v>
      </c>
      <c r="G263" s="7"/>
      <c r="H263" s="10"/>
      <c r="I263" s="41"/>
    </row>
    <row r="264" spans="1:9" x14ac:dyDescent="0.3">
      <c r="A264" s="6"/>
      <c r="B264" s="7"/>
      <c r="C264" s="7"/>
      <c r="D264" s="22">
        <v>20000</v>
      </c>
      <c r="E264" s="21" t="s">
        <v>10</v>
      </c>
      <c r="F264" s="7" t="s">
        <v>13</v>
      </c>
      <c r="G264" s="7"/>
      <c r="H264" s="10"/>
      <c r="I264" s="41"/>
    </row>
    <row r="265" spans="1:9" x14ac:dyDescent="0.3">
      <c r="A265" s="6"/>
      <c r="B265" s="7"/>
      <c r="C265" s="7"/>
      <c r="D265" s="22">
        <v>50000</v>
      </c>
      <c r="E265" s="21" t="s">
        <v>10</v>
      </c>
      <c r="F265" s="7" t="s">
        <v>13</v>
      </c>
      <c r="G265" s="7"/>
      <c r="H265" s="10"/>
      <c r="I265" s="41"/>
    </row>
    <row r="266" spans="1:9" x14ac:dyDescent="0.3">
      <c r="A266" s="6"/>
      <c r="B266" s="7"/>
      <c r="C266" s="7"/>
      <c r="D266" s="22">
        <v>130000</v>
      </c>
      <c r="E266" s="21" t="s">
        <v>10</v>
      </c>
      <c r="F266" s="7" t="s">
        <v>13</v>
      </c>
      <c r="G266" s="7"/>
      <c r="H266" s="10"/>
      <c r="I266" s="41"/>
    </row>
    <row r="267" spans="1:9" x14ac:dyDescent="0.3">
      <c r="A267" s="6"/>
      <c r="B267" s="7"/>
      <c r="C267" s="7"/>
      <c r="D267" s="22">
        <v>50000</v>
      </c>
      <c r="E267" s="21" t="s">
        <v>10</v>
      </c>
      <c r="F267" s="7" t="s">
        <v>13</v>
      </c>
      <c r="G267" s="7"/>
      <c r="H267" s="10"/>
      <c r="I267" s="41"/>
    </row>
    <row r="268" spans="1:9" x14ac:dyDescent="0.3">
      <c r="A268" s="6"/>
      <c r="B268" s="7"/>
      <c r="C268" s="7"/>
      <c r="D268" s="22">
        <v>350000</v>
      </c>
      <c r="E268" s="21" t="s">
        <v>10</v>
      </c>
      <c r="F268" s="7" t="s">
        <v>13</v>
      </c>
      <c r="G268" s="7"/>
      <c r="H268" s="10"/>
      <c r="I268" s="41"/>
    </row>
    <row r="269" spans="1:9" x14ac:dyDescent="0.3">
      <c r="A269" s="6"/>
      <c r="B269" s="7"/>
      <c r="C269" s="7"/>
      <c r="D269" s="22">
        <v>22000</v>
      </c>
      <c r="E269" s="21" t="s">
        <v>10</v>
      </c>
      <c r="F269" s="7" t="s">
        <v>13</v>
      </c>
      <c r="G269" s="7"/>
      <c r="H269" s="10"/>
      <c r="I269" s="41"/>
    </row>
    <row r="270" spans="1:9" x14ac:dyDescent="0.3">
      <c r="A270" s="6"/>
      <c r="B270" s="7"/>
      <c r="C270" s="7"/>
      <c r="D270" s="22">
        <v>25000</v>
      </c>
      <c r="E270" s="21" t="s">
        <v>10</v>
      </c>
      <c r="F270" s="7" t="s">
        <v>13</v>
      </c>
      <c r="G270" s="7"/>
      <c r="H270" s="10"/>
      <c r="I270" s="41"/>
    </row>
    <row r="271" spans="1:9" x14ac:dyDescent="0.3">
      <c r="A271" s="6"/>
      <c r="B271" s="7"/>
      <c r="C271" s="7"/>
      <c r="D271" s="22">
        <v>30000</v>
      </c>
      <c r="E271" s="21" t="s">
        <v>10</v>
      </c>
      <c r="F271" s="7" t="s">
        <v>13</v>
      </c>
      <c r="G271" s="7"/>
      <c r="H271" s="10"/>
      <c r="I271" s="41"/>
    </row>
    <row r="272" spans="1:9" x14ac:dyDescent="0.3">
      <c r="A272" s="6"/>
      <c r="B272" s="7"/>
      <c r="C272" s="7"/>
      <c r="D272" s="22">
        <v>20000</v>
      </c>
      <c r="E272" s="21" t="s">
        <v>10</v>
      </c>
      <c r="F272" s="7" t="s">
        <v>13</v>
      </c>
      <c r="G272" s="7"/>
      <c r="H272" s="10"/>
      <c r="I272" s="41"/>
    </row>
    <row r="273" spans="1:9" x14ac:dyDescent="0.3">
      <c r="A273" s="6"/>
      <c r="B273" s="7"/>
      <c r="C273" s="7"/>
      <c r="D273" s="22">
        <v>50000</v>
      </c>
      <c r="E273" s="21" t="s">
        <v>10</v>
      </c>
      <c r="F273" s="7" t="s">
        <v>13</v>
      </c>
      <c r="G273" s="7"/>
      <c r="H273" s="10"/>
      <c r="I273" s="41"/>
    </row>
    <row r="274" spans="1:9" x14ac:dyDescent="0.3">
      <c r="A274" s="6"/>
      <c r="B274" s="7"/>
      <c r="C274" s="7"/>
      <c r="D274" s="22">
        <v>150000</v>
      </c>
      <c r="E274" s="21" t="s">
        <v>10</v>
      </c>
      <c r="F274" s="7" t="s">
        <v>13</v>
      </c>
      <c r="G274" s="7"/>
      <c r="H274" s="10"/>
      <c r="I274" s="41"/>
    </row>
    <row r="275" spans="1:9" x14ac:dyDescent="0.3">
      <c r="A275" s="6"/>
      <c r="B275" s="7"/>
      <c r="C275" s="7"/>
      <c r="D275" s="22">
        <v>24000</v>
      </c>
      <c r="E275" s="21" t="s">
        <v>10</v>
      </c>
      <c r="F275" s="7" t="s">
        <v>13</v>
      </c>
      <c r="G275" s="7"/>
      <c r="H275" s="10"/>
      <c r="I275" s="41"/>
    </row>
    <row r="276" spans="1:9" x14ac:dyDescent="0.3">
      <c r="A276" s="6"/>
      <c r="B276" s="7"/>
      <c r="C276" s="7"/>
      <c r="D276" s="22">
        <v>1929000</v>
      </c>
      <c r="E276" s="21" t="s">
        <v>10</v>
      </c>
      <c r="F276" s="7" t="s">
        <v>13</v>
      </c>
      <c r="G276" s="7"/>
      <c r="H276" s="10"/>
      <c r="I276" s="41"/>
    </row>
    <row r="277" spans="1:9" x14ac:dyDescent="0.3">
      <c r="A277" s="6"/>
      <c r="B277" s="7"/>
      <c r="C277" s="7"/>
      <c r="D277" s="22">
        <v>182650</v>
      </c>
      <c r="E277" s="21" t="s">
        <v>10</v>
      </c>
      <c r="F277" s="7" t="s">
        <v>13</v>
      </c>
      <c r="G277" s="7"/>
      <c r="H277" s="10"/>
      <c r="I277" s="41"/>
    </row>
    <row r="278" spans="1:9" x14ac:dyDescent="0.3">
      <c r="A278" s="6"/>
      <c r="B278" s="7"/>
      <c r="C278" s="7"/>
      <c r="D278" s="22">
        <v>20000</v>
      </c>
      <c r="E278" s="21" t="s">
        <v>10</v>
      </c>
      <c r="F278" s="7" t="s">
        <v>13</v>
      </c>
      <c r="G278" s="7"/>
      <c r="H278" s="10"/>
      <c r="I278" s="41"/>
    </row>
    <row r="279" spans="1:9" x14ac:dyDescent="0.3">
      <c r="A279" s="6"/>
      <c r="B279" s="7"/>
      <c r="C279" s="7"/>
      <c r="D279" s="22">
        <v>25000</v>
      </c>
      <c r="E279" s="21" t="s">
        <v>10</v>
      </c>
      <c r="F279" s="7" t="s">
        <v>13</v>
      </c>
      <c r="G279" s="7"/>
      <c r="H279" s="10"/>
      <c r="I279" s="41"/>
    </row>
    <row r="280" spans="1:9" x14ac:dyDescent="0.3">
      <c r="A280" s="6"/>
      <c r="B280" s="7"/>
      <c r="C280" s="7"/>
      <c r="D280" s="22">
        <v>25000</v>
      </c>
      <c r="E280" s="21" t="s">
        <v>10</v>
      </c>
      <c r="F280" s="7" t="s">
        <v>13</v>
      </c>
      <c r="G280" s="7"/>
      <c r="H280" s="10"/>
      <c r="I280" s="41"/>
    </row>
    <row r="281" spans="1:9" x14ac:dyDescent="0.3">
      <c r="A281" s="6"/>
      <c r="B281" s="7"/>
      <c r="C281" s="7"/>
      <c r="D281" s="22">
        <v>20000</v>
      </c>
      <c r="E281" s="21" t="s">
        <v>10</v>
      </c>
      <c r="F281" s="7" t="s">
        <v>13</v>
      </c>
      <c r="G281" s="7"/>
      <c r="H281" s="10"/>
      <c r="I281" s="41"/>
    </row>
    <row r="282" spans="1:9" x14ac:dyDescent="0.3">
      <c r="A282" s="6"/>
      <c r="B282" s="7"/>
      <c r="C282" s="7"/>
      <c r="D282" s="22">
        <v>60000</v>
      </c>
      <c r="E282" s="21" t="s">
        <v>10</v>
      </c>
      <c r="F282" s="7" t="s">
        <v>13</v>
      </c>
      <c r="G282" s="7"/>
      <c r="H282" s="10"/>
      <c r="I282" s="41"/>
    </row>
    <row r="283" spans="1:9" x14ac:dyDescent="0.3">
      <c r="A283" s="6"/>
      <c r="B283" s="7"/>
      <c r="C283" s="7"/>
      <c r="D283" s="22">
        <v>45000</v>
      </c>
      <c r="E283" s="21" t="s">
        <v>10</v>
      </c>
      <c r="F283" s="7" t="s">
        <v>13</v>
      </c>
      <c r="G283" s="7"/>
      <c r="H283" s="10"/>
      <c r="I283" s="41"/>
    </row>
    <row r="284" spans="1:9" x14ac:dyDescent="0.3">
      <c r="A284" s="6"/>
      <c r="B284" s="7"/>
      <c r="C284" s="7"/>
      <c r="D284" s="22">
        <v>25000</v>
      </c>
      <c r="E284" s="21" t="s">
        <v>10</v>
      </c>
      <c r="F284" s="7" t="s">
        <v>13</v>
      </c>
      <c r="G284" s="7"/>
      <c r="H284" s="10"/>
      <c r="I284" s="41"/>
    </row>
    <row r="285" spans="1:9" x14ac:dyDescent="0.3">
      <c r="A285" s="6"/>
      <c r="B285" s="7"/>
      <c r="C285" s="7"/>
      <c r="D285" s="22">
        <v>100000</v>
      </c>
      <c r="E285" s="21" t="s">
        <v>10</v>
      </c>
      <c r="F285" s="7" t="s">
        <v>13</v>
      </c>
      <c r="G285" s="7"/>
      <c r="H285" s="10"/>
      <c r="I285" s="41"/>
    </row>
    <row r="286" spans="1:9" x14ac:dyDescent="0.3">
      <c r="A286" s="6"/>
      <c r="B286" s="7"/>
      <c r="C286" s="7"/>
      <c r="D286" s="22">
        <v>100000</v>
      </c>
      <c r="E286" s="21" t="s">
        <v>10</v>
      </c>
      <c r="F286" s="7" t="s">
        <v>13</v>
      </c>
      <c r="G286" s="7"/>
      <c r="H286" s="10"/>
      <c r="I286" s="41"/>
    </row>
    <row r="287" spans="1:9" x14ac:dyDescent="0.3">
      <c r="A287" s="6"/>
      <c r="B287" s="7"/>
      <c r="C287" s="7"/>
      <c r="D287" s="22">
        <v>137470</v>
      </c>
      <c r="E287" s="21" t="s">
        <v>10</v>
      </c>
      <c r="F287" s="7" t="s">
        <v>13</v>
      </c>
      <c r="G287" s="7"/>
      <c r="H287" s="10"/>
      <c r="I287" s="41"/>
    </row>
    <row r="288" spans="1:9" x14ac:dyDescent="0.3">
      <c r="A288" s="6"/>
      <c r="B288" s="7"/>
      <c r="C288" s="7"/>
      <c r="D288" s="22">
        <v>30000</v>
      </c>
      <c r="E288" s="21" t="s">
        <v>10</v>
      </c>
      <c r="F288" s="7" t="s">
        <v>13</v>
      </c>
      <c r="G288" s="7"/>
      <c r="H288" s="10"/>
      <c r="I288" s="41"/>
    </row>
    <row r="289" spans="1:9" x14ac:dyDescent="0.3">
      <c r="A289" s="6"/>
      <c r="B289" s="7"/>
      <c r="C289" s="7"/>
      <c r="D289" s="22">
        <v>30000</v>
      </c>
      <c r="E289" s="21" t="s">
        <v>10</v>
      </c>
      <c r="F289" s="7" t="s">
        <v>13</v>
      </c>
      <c r="G289" s="7"/>
      <c r="H289" s="10"/>
      <c r="I289" s="41"/>
    </row>
    <row r="290" spans="1:9" x14ac:dyDescent="0.3">
      <c r="A290" s="6"/>
      <c r="B290" s="7"/>
      <c r="C290" s="7"/>
      <c r="D290" s="22">
        <v>25000</v>
      </c>
      <c r="E290" s="21" t="s">
        <v>10</v>
      </c>
      <c r="F290" s="7" t="s">
        <v>13</v>
      </c>
      <c r="G290" s="7"/>
      <c r="H290" s="10"/>
      <c r="I290" s="41"/>
    </row>
    <row r="291" spans="1:9" x14ac:dyDescent="0.3">
      <c r="A291" s="6"/>
      <c r="B291" s="7"/>
      <c r="C291" s="7"/>
      <c r="D291" s="22">
        <v>50000</v>
      </c>
      <c r="E291" s="21" t="s">
        <v>10</v>
      </c>
      <c r="F291" s="7" t="s">
        <v>13</v>
      </c>
      <c r="G291" s="7"/>
      <c r="H291" s="10"/>
      <c r="I291" s="41"/>
    </row>
    <row r="292" spans="1:9" x14ac:dyDescent="0.3">
      <c r="A292" s="6"/>
      <c r="B292" s="7"/>
      <c r="C292" s="7"/>
      <c r="D292" s="22">
        <v>100000</v>
      </c>
      <c r="E292" s="21" t="s">
        <v>10</v>
      </c>
      <c r="F292" s="7" t="s">
        <v>13</v>
      </c>
      <c r="G292" s="7"/>
      <c r="H292" s="10"/>
      <c r="I292" s="41"/>
    </row>
    <row r="293" spans="1:9" x14ac:dyDescent="0.3">
      <c r="A293" s="6"/>
      <c r="B293" s="7"/>
      <c r="C293" s="7"/>
      <c r="D293" s="22">
        <v>20000</v>
      </c>
      <c r="E293" s="21" t="s">
        <v>10</v>
      </c>
      <c r="F293" s="7" t="s">
        <v>13</v>
      </c>
      <c r="G293" s="7"/>
      <c r="H293" s="10"/>
      <c r="I293" s="41"/>
    </row>
    <row r="294" spans="1:9" x14ac:dyDescent="0.3">
      <c r="A294" s="6"/>
      <c r="B294" s="7"/>
      <c r="C294" s="7"/>
      <c r="D294" s="22">
        <v>64395</v>
      </c>
      <c r="E294" s="21" t="s">
        <v>10</v>
      </c>
      <c r="F294" s="7" t="s">
        <v>13</v>
      </c>
      <c r="G294" s="7"/>
      <c r="H294" s="10"/>
      <c r="I294" s="41"/>
    </row>
    <row r="295" spans="1:9" x14ac:dyDescent="0.3">
      <c r="A295" s="6"/>
      <c r="B295" s="7"/>
      <c r="C295" s="7"/>
      <c r="D295" s="22">
        <v>180000</v>
      </c>
      <c r="E295" s="21" t="s">
        <v>10</v>
      </c>
      <c r="F295" s="7" t="s">
        <v>13</v>
      </c>
      <c r="G295" s="7"/>
      <c r="H295" s="10"/>
      <c r="I295" s="41"/>
    </row>
    <row r="296" spans="1:9" x14ac:dyDescent="0.3">
      <c r="A296" s="6"/>
      <c r="B296" s="7"/>
      <c r="C296" s="7"/>
      <c r="D296" s="22">
        <v>50000</v>
      </c>
      <c r="E296" s="21" t="s">
        <v>10</v>
      </c>
      <c r="F296" s="7" t="s">
        <v>13</v>
      </c>
      <c r="G296" s="7"/>
      <c r="H296" s="10"/>
      <c r="I296" s="41"/>
    </row>
    <row r="297" spans="1:9" x14ac:dyDescent="0.3">
      <c r="A297" s="6"/>
      <c r="B297" s="7"/>
      <c r="C297" s="7"/>
      <c r="D297" s="22">
        <v>28000</v>
      </c>
      <c r="E297" s="21" t="s">
        <v>10</v>
      </c>
      <c r="F297" s="7" t="s">
        <v>13</v>
      </c>
      <c r="G297" s="7"/>
      <c r="H297" s="10"/>
      <c r="I297" s="41"/>
    </row>
    <row r="298" spans="1:9" x14ac:dyDescent="0.3">
      <c r="A298" s="6"/>
      <c r="B298" s="7"/>
      <c r="C298" s="7"/>
      <c r="D298" s="22">
        <v>100000</v>
      </c>
      <c r="E298" s="21" t="s">
        <v>10</v>
      </c>
      <c r="F298" s="7" t="s">
        <v>13</v>
      </c>
      <c r="G298" s="7"/>
      <c r="H298" s="10"/>
      <c r="I298" s="41"/>
    </row>
    <row r="299" spans="1:9" x14ac:dyDescent="0.3">
      <c r="A299" s="6"/>
      <c r="B299" s="7"/>
      <c r="C299" s="7"/>
      <c r="D299" s="22">
        <v>39000</v>
      </c>
      <c r="E299" s="21" t="s">
        <v>10</v>
      </c>
      <c r="F299" s="7" t="s">
        <v>13</v>
      </c>
      <c r="G299" s="7"/>
      <c r="H299" s="10"/>
      <c r="I299" s="41"/>
    </row>
    <row r="300" spans="1:9" x14ac:dyDescent="0.3">
      <c r="A300" s="6"/>
      <c r="B300" s="7"/>
      <c r="C300" s="7"/>
      <c r="D300" s="22">
        <v>30000</v>
      </c>
      <c r="E300" s="21" t="s">
        <v>10</v>
      </c>
      <c r="F300" s="7" t="s">
        <v>13</v>
      </c>
      <c r="G300" s="7"/>
      <c r="H300" s="10"/>
      <c r="I300" s="41"/>
    </row>
    <row r="301" spans="1:9" x14ac:dyDescent="0.3">
      <c r="A301" s="6"/>
      <c r="B301" s="7"/>
      <c r="C301" s="7"/>
      <c r="D301" s="22">
        <v>60000</v>
      </c>
      <c r="E301" s="21" t="s">
        <v>10</v>
      </c>
      <c r="F301" s="7" t="s">
        <v>13</v>
      </c>
      <c r="G301" s="7"/>
      <c r="H301" s="10"/>
      <c r="I301" s="41"/>
    </row>
    <row r="302" spans="1:9" x14ac:dyDescent="0.3">
      <c r="A302" s="6"/>
      <c r="B302" s="7"/>
      <c r="C302" s="7"/>
      <c r="D302" s="22">
        <v>26000</v>
      </c>
      <c r="E302" s="21" t="s">
        <v>10</v>
      </c>
      <c r="F302" s="7" t="s">
        <v>13</v>
      </c>
      <c r="G302" s="7"/>
      <c r="H302" s="10"/>
      <c r="I302" s="41"/>
    </row>
    <row r="303" spans="1:9" x14ac:dyDescent="0.3">
      <c r="A303" s="6"/>
      <c r="B303" s="7"/>
      <c r="C303" s="7"/>
      <c r="D303" s="22">
        <v>50000</v>
      </c>
      <c r="E303" s="21" t="s">
        <v>10</v>
      </c>
      <c r="F303" s="7" t="s">
        <v>13</v>
      </c>
      <c r="G303" s="7"/>
      <c r="H303" s="10"/>
      <c r="I303" s="41"/>
    </row>
    <row r="304" spans="1:9" x14ac:dyDescent="0.3">
      <c r="A304" s="6"/>
      <c r="B304" s="7"/>
      <c r="C304" s="7"/>
      <c r="D304" s="22">
        <v>403183</v>
      </c>
      <c r="E304" s="21" t="s">
        <v>10</v>
      </c>
      <c r="F304" s="7" t="s">
        <v>13</v>
      </c>
      <c r="G304" s="7"/>
      <c r="H304" s="10"/>
      <c r="I304" s="41"/>
    </row>
    <row r="305" spans="1:9" x14ac:dyDescent="0.3">
      <c r="A305" s="6"/>
      <c r="B305" s="7"/>
      <c r="C305" s="7"/>
      <c r="D305" s="22">
        <v>2641423</v>
      </c>
      <c r="E305" s="21" t="s">
        <v>10</v>
      </c>
      <c r="F305" s="7" t="s">
        <v>13</v>
      </c>
      <c r="G305" s="7"/>
      <c r="H305" s="10"/>
      <c r="I305" s="41"/>
    </row>
    <row r="306" spans="1:9" x14ac:dyDescent="0.3">
      <c r="A306" s="6"/>
      <c r="B306" s="7"/>
      <c r="C306" s="7"/>
      <c r="D306" s="22">
        <v>62592</v>
      </c>
      <c r="E306" s="21" t="s">
        <v>10</v>
      </c>
      <c r="F306" s="7" t="s">
        <v>13</v>
      </c>
      <c r="G306" s="7"/>
      <c r="H306" s="10"/>
      <c r="I306" s="41"/>
    </row>
    <row r="307" spans="1:9" x14ac:dyDescent="0.3">
      <c r="A307" s="6"/>
      <c r="B307" s="7"/>
      <c r="C307" s="7"/>
      <c r="D307" s="22">
        <v>75000</v>
      </c>
      <c r="E307" s="21" t="s">
        <v>10</v>
      </c>
      <c r="F307" s="7" t="s">
        <v>13</v>
      </c>
      <c r="G307" s="7"/>
      <c r="H307" s="10"/>
      <c r="I307" s="41"/>
    </row>
    <row r="308" spans="1:9" x14ac:dyDescent="0.3">
      <c r="A308" s="6"/>
      <c r="B308" s="7"/>
      <c r="C308" s="7"/>
      <c r="D308" s="22">
        <v>109929</v>
      </c>
      <c r="E308" s="21" t="s">
        <v>10</v>
      </c>
      <c r="F308" s="7" t="s">
        <v>13</v>
      </c>
      <c r="G308" s="7"/>
      <c r="H308" s="10"/>
      <c r="I308" s="41"/>
    </row>
    <row r="309" spans="1:9" x14ac:dyDescent="0.3">
      <c r="A309" s="6"/>
      <c r="B309" s="7"/>
      <c r="C309" s="7"/>
      <c r="D309" s="22">
        <v>60000</v>
      </c>
      <c r="E309" s="21" t="s">
        <v>10</v>
      </c>
      <c r="F309" s="7" t="s">
        <v>13</v>
      </c>
      <c r="G309" s="7"/>
      <c r="H309" s="10"/>
      <c r="I309" s="41"/>
    </row>
    <row r="310" spans="1:9" x14ac:dyDescent="0.3">
      <c r="A310" s="6"/>
      <c r="B310" s="7"/>
      <c r="C310" s="7"/>
      <c r="D310" s="22">
        <v>82700</v>
      </c>
      <c r="E310" s="21" t="s">
        <v>10</v>
      </c>
      <c r="F310" s="7" t="s">
        <v>13</v>
      </c>
      <c r="G310" s="7"/>
      <c r="H310" s="10"/>
      <c r="I310" s="41"/>
    </row>
    <row r="311" spans="1:9" x14ac:dyDescent="0.3">
      <c r="A311" s="6"/>
      <c r="B311" s="7"/>
      <c r="C311" s="7"/>
      <c r="D311" s="22">
        <v>383500</v>
      </c>
      <c r="E311" s="21" t="s">
        <v>10</v>
      </c>
      <c r="F311" s="7" t="s">
        <v>13</v>
      </c>
      <c r="G311" s="7"/>
      <c r="H311" s="10"/>
      <c r="I311" s="41"/>
    </row>
    <row r="312" spans="1:9" x14ac:dyDescent="0.3">
      <c r="A312" s="6"/>
      <c r="B312" s="7"/>
      <c r="C312" s="7"/>
      <c r="D312" s="22">
        <v>25000</v>
      </c>
      <c r="E312" s="21" t="s">
        <v>10</v>
      </c>
      <c r="F312" s="7" t="s">
        <v>13</v>
      </c>
      <c r="G312" s="7"/>
      <c r="H312" s="10"/>
      <c r="I312" s="41"/>
    </row>
    <row r="313" spans="1:9" x14ac:dyDescent="0.3">
      <c r="A313" s="6"/>
      <c r="B313" s="7"/>
      <c r="C313" s="7"/>
      <c r="D313" s="22">
        <v>195000</v>
      </c>
      <c r="E313" s="21" t="s">
        <v>10</v>
      </c>
      <c r="F313" s="7" t="s">
        <v>13</v>
      </c>
      <c r="G313" s="7"/>
      <c r="H313" s="10"/>
      <c r="I313" s="41"/>
    </row>
    <row r="314" spans="1:9" x14ac:dyDescent="0.3">
      <c r="A314" s="6"/>
      <c r="B314" s="7"/>
      <c r="C314" s="7"/>
      <c r="D314" s="22">
        <v>20000</v>
      </c>
      <c r="E314" s="21" t="s">
        <v>10</v>
      </c>
      <c r="F314" s="7" t="s">
        <v>13</v>
      </c>
      <c r="G314" s="7"/>
      <c r="H314" s="10"/>
      <c r="I314" s="41"/>
    </row>
    <row r="315" spans="1:9" x14ac:dyDescent="0.3">
      <c r="A315" s="6"/>
      <c r="B315" s="7"/>
      <c r="C315" s="7"/>
      <c r="D315" s="22">
        <v>20000</v>
      </c>
      <c r="E315" s="21" t="s">
        <v>10</v>
      </c>
      <c r="F315" s="7" t="s">
        <v>13</v>
      </c>
      <c r="G315" s="7"/>
      <c r="H315" s="10"/>
      <c r="I315" s="41"/>
    </row>
    <row r="316" spans="1:9" x14ac:dyDescent="0.3">
      <c r="A316" s="6"/>
      <c r="B316" s="7"/>
      <c r="C316" s="7"/>
      <c r="D316" s="22">
        <v>40000</v>
      </c>
      <c r="E316" s="21" t="s">
        <v>10</v>
      </c>
      <c r="F316" s="7" t="s">
        <v>13</v>
      </c>
      <c r="G316" s="7"/>
      <c r="H316" s="10"/>
      <c r="I316" s="41"/>
    </row>
    <row r="317" spans="1:9" x14ac:dyDescent="0.3">
      <c r="A317" s="6"/>
      <c r="B317" s="7"/>
      <c r="C317" s="7"/>
      <c r="D317" s="22">
        <v>1519080</v>
      </c>
      <c r="E317" s="21" t="s">
        <v>10</v>
      </c>
      <c r="F317" s="7" t="s">
        <v>13</v>
      </c>
      <c r="G317" s="7"/>
      <c r="H317" s="10"/>
      <c r="I317" s="41"/>
    </row>
    <row r="318" spans="1:9" x14ac:dyDescent="0.3">
      <c r="A318" s="6"/>
      <c r="B318" s="7"/>
      <c r="C318" s="7"/>
      <c r="D318" s="22">
        <v>200000</v>
      </c>
      <c r="E318" s="21" t="s">
        <v>10</v>
      </c>
      <c r="F318" s="7" t="s">
        <v>13</v>
      </c>
      <c r="G318" s="7"/>
      <c r="H318" s="10"/>
      <c r="I318" s="41"/>
    </row>
    <row r="319" spans="1:9" x14ac:dyDescent="0.3">
      <c r="A319" s="6"/>
      <c r="B319" s="7"/>
      <c r="C319" s="7"/>
      <c r="D319" s="22">
        <v>25000</v>
      </c>
      <c r="E319" s="21" t="s">
        <v>10</v>
      </c>
      <c r="F319" s="7" t="s">
        <v>13</v>
      </c>
      <c r="G319" s="7"/>
      <c r="H319" s="10"/>
      <c r="I319" s="41"/>
    </row>
    <row r="320" spans="1:9" x14ac:dyDescent="0.3">
      <c r="A320" s="6"/>
      <c r="B320" s="7"/>
      <c r="C320" s="7"/>
      <c r="D320" s="22">
        <v>25000</v>
      </c>
      <c r="E320" s="21" t="s">
        <v>10</v>
      </c>
      <c r="F320" s="7" t="s">
        <v>13</v>
      </c>
      <c r="G320" s="7"/>
      <c r="H320" s="10"/>
      <c r="I320" s="41"/>
    </row>
    <row r="321" spans="1:9" x14ac:dyDescent="0.3">
      <c r="A321" s="6"/>
      <c r="B321" s="7"/>
      <c r="C321" s="7"/>
      <c r="D321" s="22">
        <v>25000</v>
      </c>
      <c r="E321" s="21" t="s">
        <v>10</v>
      </c>
      <c r="F321" s="7" t="s">
        <v>13</v>
      </c>
      <c r="G321" s="7"/>
      <c r="H321" s="10"/>
      <c r="I321" s="41"/>
    </row>
    <row r="322" spans="1:9" x14ac:dyDescent="0.3">
      <c r="A322" s="6"/>
      <c r="B322" s="7"/>
      <c r="C322" s="7"/>
      <c r="D322" s="22">
        <v>20000</v>
      </c>
      <c r="E322" s="21" t="s">
        <v>10</v>
      </c>
      <c r="F322" s="7" t="s">
        <v>13</v>
      </c>
      <c r="G322" s="7"/>
      <c r="H322" s="10"/>
      <c r="I322" s="41"/>
    </row>
    <row r="323" spans="1:9" x14ac:dyDescent="0.3">
      <c r="A323" s="6"/>
      <c r="B323" s="7"/>
      <c r="C323" s="7"/>
      <c r="D323" s="22">
        <v>21000</v>
      </c>
      <c r="E323" s="21" t="s">
        <v>10</v>
      </c>
      <c r="F323" s="7" t="s">
        <v>13</v>
      </c>
      <c r="G323" s="7"/>
      <c r="H323" s="10"/>
      <c r="I323" s="41"/>
    </row>
    <row r="324" spans="1:9" x14ac:dyDescent="0.3">
      <c r="A324" s="6"/>
      <c r="B324" s="7"/>
      <c r="C324" s="7"/>
      <c r="D324" s="22">
        <v>104886</v>
      </c>
      <c r="E324" s="21" t="s">
        <v>10</v>
      </c>
      <c r="F324" s="7" t="s">
        <v>13</v>
      </c>
      <c r="G324" s="7"/>
      <c r="H324" s="10"/>
      <c r="I324" s="41"/>
    </row>
    <row r="325" spans="1:9" x14ac:dyDescent="0.3">
      <c r="A325" s="6"/>
      <c r="B325" s="7"/>
      <c r="C325" s="7"/>
      <c r="D325" s="22">
        <v>40000</v>
      </c>
      <c r="E325" s="21" t="s">
        <v>10</v>
      </c>
      <c r="F325" s="7" t="s">
        <v>13</v>
      </c>
      <c r="G325" s="7"/>
      <c r="H325" s="10"/>
      <c r="I325" s="41"/>
    </row>
    <row r="326" spans="1:9" x14ac:dyDescent="0.3">
      <c r="A326" s="6"/>
      <c r="B326" s="7"/>
      <c r="C326" s="7"/>
      <c r="D326" s="22">
        <v>60000</v>
      </c>
      <c r="E326" s="21" t="s">
        <v>10</v>
      </c>
      <c r="F326" s="7" t="s">
        <v>13</v>
      </c>
      <c r="G326" s="7"/>
      <c r="H326" s="10"/>
      <c r="I326" s="41"/>
    </row>
    <row r="327" spans="1:9" x14ac:dyDescent="0.3">
      <c r="A327" s="6"/>
      <c r="B327" s="7"/>
      <c r="C327" s="7"/>
      <c r="D327" s="22">
        <v>30000</v>
      </c>
      <c r="E327" s="21" t="s">
        <v>10</v>
      </c>
      <c r="F327" s="7" t="s">
        <v>13</v>
      </c>
      <c r="G327" s="7"/>
      <c r="H327" s="10"/>
      <c r="I327" s="41"/>
    </row>
    <row r="328" spans="1:9" x14ac:dyDescent="0.3">
      <c r="A328" s="6"/>
      <c r="B328" s="7"/>
      <c r="C328" s="7"/>
      <c r="D328" s="22">
        <v>620000</v>
      </c>
      <c r="E328" s="21" t="s">
        <v>10</v>
      </c>
      <c r="F328" s="7" t="s">
        <v>13</v>
      </c>
      <c r="G328" s="7"/>
      <c r="H328" s="10"/>
      <c r="I328" s="41"/>
    </row>
    <row r="329" spans="1:9" x14ac:dyDescent="0.3">
      <c r="A329" s="6"/>
      <c r="B329" s="7"/>
      <c r="C329" s="7"/>
      <c r="D329" s="22">
        <v>150000</v>
      </c>
      <c r="E329" s="21" t="s">
        <v>10</v>
      </c>
      <c r="F329" s="7" t="s">
        <v>13</v>
      </c>
      <c r="G329" s="7"/>
      <c r="H329" s="10"/>
      <c r="I329" s="41"/>
    </row>
    <row r="330" spans="1:9" x14ac:dyDescent="0.3">
      <c r="A330" s="6"/>
      <c r="B330" s="7"/>
      <c r="C330" s="7"/>
      <c r="D330" s="22">
        <v>65000</v>
      </c>
      <c r="E330" s="21" t="s">
        <v>10</v>
      </c>
      <c r="F330" s="7" t="s">
        <v>13</v>
      </c>
      <c r="G330" s="7"/>
      <c r="H330" s="10"/>
      <c r="I330" s="41"/>
    </row>
    <row r="331" spans="1:9" x14ac:dyDescent="0.3">
      <c r="A331" s="6"/>
      <c r="B331" s="7"/>
      <c r="C331" s="7"/>
      <c r="D331" s="22">
        <v>22000</v>
      </c>
      <c r="E331" s="21" t="s">
        <v>10</v>
      </c>
      <c r="F331" s="7" t="s">
        <v>13</v>
      </c>
      <c r="G331" s="7"/>
      <c r="H331" s="10"/>
      <c r="I331" s="41"/>
    </row>
    <row r="332" spans="1:9" x14ac:dyDescent="0.3">
      <c r="A332" s="6"/>
      <c r="B332" s="7"/>
      <c r="C332" s="7"/>
      <c r="D332" s="22">
        <v>100000</v>
      </c>
      <c r="E332" s="21" t="s">
        <v>10</v>
      </c>
      <c r="F332" s="7" t="s">
        <v>13</v>
      </c>
      <c r="G332" s="7"/>
      <c r="H332" s="10"/>
      <c r="I332" s="41"/>
    </row>
    <row r="333" spans="1:9" x14ac:dyDescent="0.3">
      <c r="A333" s="6"/>
      <c r="B333" s="7"/>
      <c r="C333" s="7"/>
      <c r="D333" s="22">
        <v>30000</v>
      </c>
      <c r="E333" s="21" t="s">
        <v>10</v>
      </c>
      <c r="F333" s="7" t="s">
        <v>13</v>
      </c>
      <c r="G333" s="7"/>
      <c r="H333" s="10"/>
      <c r="I333" s="41"/>
    </row>
    <row r="334" spans="1:9" x14ac:dyDescent="0.3">
      <c r="A334" s="6"/>
      <c r="B334" s="7"/>
      <c r="C334" s="7"/>
      <c r="D334" s="22">
        <v>28000</v>
      </c>
      <c r="E334" s="21" t="s">
        <v>10</v>
      </c>
      <c r="F334" s="7" t="s">
        <v>13</v>
      </c>
      <c r="G334" s="7"/>
      <c r="H334" s="10"/>
      <c r="I334" s="41"/>
    </row>
    <row r="335" spans="1:9" x14ac:dyDescent="0.3">
      <c r="A335" s="6"/>
      <c r="B335" s="7"/>
      <c r="C335" s="7"/>
      <c r="D335" s="22">
        <v>35000</v>
      </c>
      <c r="E335" s="21" t="s">
        <v>10</v>
      </c>
      <c r="F335" s="7" t="s">
        <v>13</v>
      </c>
      <c r="G335" s="7"/>
      <c r="H335" s="10"/>
      <c r="I335" s="41"/>
    </row>
    <row r="336" spans="1:9" x14ac:dyDescent="0.3">
      <c r="A336" s="6"/>
      <c r="B336" s="7"/>
      <c r="C336" s="7"/>
      <c r="D336" s="22">
        <v>25000</v>
      </c>
      <c r="E336" s="21" t="s">
        <v>10</v>
      </c>
      <c r="F336" s="7" t="s">
        <v>13</v>
      </c>
      <c r="G336" s="7"/>
      <c r="H336" s="10"/>
      <c r="I336" s="41"/>
    </row>
    <row r="337" spans="1:9" x14ac:dyDescent="0.3">
      <c r="A337" s="6"/>
      <c r="B337" s="7"/>
      <c r="C337" s="7"/>
      <c r="D337" s="22">
        <v>158120</v>
      </c>
      <c r="E337" s="21" t="s">
        <v>10</v>
      </c>
      <c r="F337" s="7" t="s">
        <v>13</v>
      </c>
      <c r="G337" s="7"/>
      <c r="H337" s="10"/>
      <c r="I337" s="41"/>
    </row>
    <row r="338" spans="1:9" x14ac:dyDescent="0.3">
      <c r="A338" s="6"/>
      <c r="B338" s="7"/>
      <c r="C338" s="7"/>
      <c r="D338" s="22">
        <v>3451478</v>
      </c>
      <c r="E338" s="21" t="s">
        <v>10</v>
      </c>
      <c r="F338" s="7" t="s">
        <v>13</v>
      </c>
      <c r="G338" s="7"/>
      <c r="H338" s="10"/>
      <c r="I338" s="41"/>
    </row>
    <row r="339" spans="1:9" x14ac:dyDescent="0.3">
      <c r="A339" s="6"/>
      <c r="B339" s="7"/>
      <c r="C339" s="7"/>
      <c r="D339" s="22">
        <v>8207508</v>
      </c>
      <c r="E339" s="21" t="s">
        <v>10</v>
      </c>
      <c r="F339" s="7" t="s">
        <v>13</v>
      </c>
      <c r="G339" s="7"/>
      <c r="H339" s="10"/>
      <c r="I339" s="41"/>
    </row>
    <row r="340" spans="1:9" x14ac:dyDescent="0.3">
      <c r="A340" s="6"/>
      <c r="B340" s="7"/>
      <c r="C340" s="7"/>
      <c r="D340" s="22">
        <v>150000</v>
      </c>
      <c r="E340" s="21" t="s">
        <v>10</v>
      </c>
      <c r="F340" s="7" t="s">
        <v>13</v>
      </c>
      <c r="G340" s="7"/>
      <c r="H340" s="10"/>
      <c r="I340" s="41"/>
    </row>
    <row r="341" spans="1:9" x14ac:dyDescent="0.3">
      <c r="A341" s="6"/>
      <c r="B341" s="7"/>
      <c r="C341" s="7"/>
      <c r="D341" s="22">
        <v>650000</v>
      </c>
      <c r="E341" s="21" t="s">
        <v>10</v>
      </c>
      <c r="F341" s="7" t="s">
        <v>13</v>
      </c>
      <c r="G341" s="7"/>
      <c r="H341" s="10"/>
      <c r="I341" s="41"/>
    </row>
    <row r="342" spans="1:9" x14ac:dyDescent="0.3">
      <c r="A342" s="6"/>
      <c r="B342" s="7"/>
      <c r="C342" s="7"/>
      <c r="D342" s="22">
        <v>865100</v>
      </c>
      <c r="E342" s="21" t="s">
        <v>10</v>
      </c>
      <c r="F342" s="7" t="s">
        <v>13</v>
      </c>
      <c r="G342" s="7"/>
      <c r="H342" s="10"/>
      <c r="I342" s="41"/>
    </row>
    <row r="343" spans="1:9" x14ac:dyDescent="0.3">
      <c r="A343" s="6"/>
      <c r="B343" s="7"/>
      <c r="C343" s="7"/>
      <c r="D343" s="22">
        <v>25000</v>
      </c>
      <c r="E343" s="21" t="s">
        <v>10</v>
      </c>
      <c r="F343" s="7" t="s">
        <v>13</v>
      </c>
      <c r="G343" s="7"/>
      <c r="H343" s="10"/>
      <c r="I343" s="41"/>
    </row>
    <row r="344" spans="1:9" x14ac:dyDescent="0.3">
      <c r="A344" s="6"/>
      <c r="B344" s="7"/>
      <c r="C344" s="7"/>
      <c r="D344" s="22">
        <v>150000</v>
      </c>
      <c r="E344" s="21" t="s">
        <v>10</v>
      </c>
      <c r="F344" s="7" t="s">
        <v>13</v>
      </c>
      <c r="G344" s="7"/>
      <c r="H344" s="10"/>
      <c r="I344" s="41"/>
    </row>
    <row r="345" spans="1:9" x14ac:dyDescent="0.3">
      <c r="A345" s="6"/>
      <c r="B345" s="7"/>
      <c r="C345" s="7"/>
      <c r="D345" s="22">
        <v>120000</v>
      </c>
      <c r="E345" s="21" t="s">
        <v>10</v>
      </c>
      <c r="F345" s="7" t="s">
        <v>13</v>
      </c>
      <c r="G345" s="7"/>
      <c r="H345" s="10"/>
      <c r="I345" s="41"/>
    </row>
    <row r="346" spans="1:9" x14ac:dyDescent="0.3">
      <c r="A346" s="6"/>
      <c r="B346" s="7"/>
      <c r="C346" s="7"/>
      <c r="D346" s="22">
        <v>45000</v>
      </c>
      <c r="E346" s="21" t="s">
        <v>10</v>
      </c>
      <c r="F346" s="7" t="s">
        <v>13</v>
      </c>
      <c r="G346" s="7"/>
      <c r="H346" s="10"/>
      <c r="I346" s="41"/>
    </row>
    <row r="347" spans="1:9" x14ac:dyDescent="0.3">
      <c r="A347" s="6"/>
      <c r="B347" s="7"/>
      <c r="C347" s="7"/>
      <c r="D347" s="22">
        <v>20000</v>
      </c>
      <c r="E347" s="21" t="s">
        <v>10</v>
      </c>
      <c r="F347" s="7" t="s">
        <v>13</v>
      </c>
      <c r="G347" s="7"/>
      <c r="H347" s="10"/>
      <c r="I347" s="41"/>
    </row>
    <row r="348" spans="1:9" x14ac:dyDescent="0.3">
      <c r="A348" s="6"/>
      <c r="B348" s="7"/>
      <c r="C348" s="7"/>
      <c r="D348" s="22">
        <v>57000</v>
      </c>
      <c r="E348" s="21" t="s">
        <v>10</v>
      </c>
      <c r="F348" s="7" t="s">
        <v>13</v>
      </c>
      <c r="G348" s="7"/>
      <c r="H348" s="10"/>
      <c r="I348" s="41"/>
    </row>
    <row r="349" spans="1:9" x14ac:dyDescent="0.3">
      <c r="A349" s="6"/>
      <c r="B349" s="7"/>
      <c r="C349" s="7"/>
      <c r="D349" s="22">
        <v>24300</v>
      </c>
      <c r="E349" s="21" t="s">
        <v>10</v>
      </c>
      <c r="F349" s="7" t="s">
        <v>13</v>
      </c>
      <c r="G349" s="7"/>
      <c r="H349" s="10"/>
      <c r="I349" s="41"/>
    </row>
    <row r="350" spans="1:9" x14ac:dyDescent="0.3">
      <c r="A350" s="6"/>
      <c r="B350" s="7"/>
      <c r="C350" s="7"/>
      <c r="D350" s="22">
        <v>95000</v>
      </c>
      <c r="E350" s="21" t="s">
        <v>10</v>
      </c>
      <c r="F350" s="7" t="s">
        <v>13</v>
      </c>
      <c r="G350" s="7"/>
      <c r="H350" s="10"/>
      <c r="I350" s="41"/>
    </row>
    <row r="351" spans="1:9" x14ac:dyDescent="0.3">
      <c r="A351" s="6"/>
      <c r="B351" s="7"/>
      <c r="C351" s="7"/>
      <c r="D351" s="22">
        <v>100000</v>
      </c>
      <c r="E351" s="21" t="s">
        <v>10</v>
      </c>
      <c r="F351" s="7" t="s">
        <v>13</v>
      </c>
      <c r="G351" s="7"/>
      <c r="H351" s="10"/>
      <c r="I351" s="41"/>
    </row>
    <row r="352" spans="1:9" x14ac:dyDescent="0.3">
      <c r="A352" s="6"/>
      <c r="B352" s="7"/>
      <c r="C352" s="7"/>
      <c r="D352" s="22">
        <v>40000</v>
      </c>
      <c r="E352" s="21" t="s">
        <v>10</v>
      </c>
      <c r="F352" s="7" t="s">
        <v>13</v>
      </c>
      <c r="G352" s="7"/>
      <c r="H352" s="10"/>
      <c r="I352" s="41"/>
    </row>
    <row r="353" spans="1:9" x14ac:dyDescent="0.3">
      <c r="A353" s="6"/>
      <c r="B353" s="7"/>
      <c r="C353" s="7"/>
      <c r="D353" s="22">
        <v>50000</v>
      </c>
      <c r="E353" s="21" t="s">
        <v>10</v>
      </c>
      <c r="F353" s="7" t="s">
        <v>13</v>
      </c>
      <c r="G353" s="7"/>
      <c r="H353" s="10"/>
      <c r="I353" s="41"/>
    </row>
    <row r="354" spans="1:9" x14ac:dyDescent="0.3">
      <c r="A354" s="6"/>
      <c r="B354" s="7"/>
      <c r="C354" s="7"/>
      <c r="D354" s="22">
        <v>20000</v>
      </c>
      <c r="E354" s="21" t="s">
        <v>10</v>
      </c>
      <c r="F354" s="7" t="s">
        <v>13</v>
      </c>
      <c r="G354" s="7"/>
      <c r="H354" s="10"/>
      <c r="I354" s="41"/>
    </row>
    <row r="355" spans="1:9" x14ac:dyDescent="0.3">
      <c r="A355" s="6"/>
      <c r="B355" s="7"/>
      <c r="C355" s="7"/>
      <c r="D355" s="22">
        <v>50000</v>
      </c>
      <c r="E355" s="21" t="s">
        <v>10</v>
      </c>
      <c r="F355" s="7" t="s">
        <v>13</v>
      </c>
      <c r="G355" s="7"/>
      <c r="H355" s="10"/>
      <c r="I355" s="41"/>
    </row>
    <row r="356" spans="1:9" x14ac:dyDescent="0.3">
      <c r="A356" s="6"/>
      <c r="B356" s="7"/>
      <c r="C356" s="7"/>
      <c r="D356" s="22">
        <v>25000</v>
      </c>
      <c r="E356" s="21" t="s">
        <v>10</v>
      </c>
      <c r="F356" s="7" t="s">
        <v>13</v>
      </c>
      <c r="G356" s="7"/>
      <c r="H356" s="10"/>
      <c r="I356" s="41"/>
    </row>
    <row r="357" spans="1:9" x14ac:dyDescent="0.3">
      <c r="A357" s="6"/>
      <c r="B357" s="7"/>
      <c r="C357" s="7"/>
      <c r="D357" s="22">
        <v>25000</v>
      </c>
      <c r="E357" s="21" t="s">
        <v>10</v>
      </c>
      <c r="F357" s="7" t="s">
        <v>13</v>
      </c>
      <c r="G357" s="7"/>
      <c r="H357" s="10"/>
      <c r="I357" s="41"/>
    </row>
    <row r="358" spans="1:9" x14ac:dyDescent="0.3">
      <c r="A358" s="11"/>
      <c r="B358" s="12"/>
      <c r="C358" s="12"/>
      <c r="D358" s="27">
        <v>100000</v>
      </c>
      <c r="E358" s="28" t="s">
        <v>10</v>
      </c>
      <c r="F358" s="12" t="s">
        <v>13</v>
      </c>
      <c r="G358" s="12"/>
      <c r="H358" s="29">
        <f>SUM(D168:D358)</f>
        <v>123762083</v>
      </c>
      <c r="I358" s="42">
        <f>H358</f>
        <v>123762083</v>
      </c>
    </row>
    <row r="359" spans="1:9" x14ac:dyDescent="0.3">
      <c r="A359" s="1" t="s">
        <v>41</v>
      </c>
      <c r="B359" s="2">
        <v>580085116</v>
      </c>
      <c r="C359" s="2">
        <v>80</v>
      </c>
      <c r="D359" s="26">
        <v>416477</v>
      </c>
      <c r="E359" s="25" t="s">
        <v>10</v>
      </c>
      <c r="F359" s="25" t="s">
        <v>13</v>
      </c>
      <c r="G359" s="2"/>
      <c r="H359" s="5"/>
      <c r="I359" s="40"/>
    </row>
    <row r="360" spans="1:9" x14ac:dyDescent="0.3">
      <c r="A360" s="6"/>
      <c r="B360" s="7"/>
      <c r="C360" s="7"/>
      <c r="D360" s="22">
        <v>47105</v>
      </c>
      <c r="E360" s="7" t="s">
        <v>10</v>
      </c>
      <c r="F360" s="7" t="s">
        <v>12</v>
      </c>
      <c r="G360" s="7"/>
      <c r="H360" s="10"/>
      <c r="I360" s="41"/>
    </row>
    <row r="361" spans="1:9" x14ac:dyDescent="0.3">
      <c r="A361" s="6"/>
      <c r="B361" s="7"/>
      <c r="C361" s="7"/>
      <c r="D361" s="22">
        <v>24000</v>
      </c>
      <c r="E361" s="7" t="s">
        <v>10</v>
      </c>
      <c r="F361" s="7" t="s">
        <v>12</v>
      </c>
      <c r="G361" s="7"/>
      <c r="H361" s="10"/>
      <c r="I361" s="41"/>
    </row>
    <row r="362" spans="1:9" x14ac:dyDescent="0.3">
      <c r="A362" s="6"/>
      <c r="B362" s="7"/>
      <c r="C362" s="7"/>
      <c r="D362" s="22">
        <v>21412</v>
      </c>
      <c r="E362" s="7" t="s">
        <v>10</v>
      </c>
      <c r="F362" s="7" t="s">
        <v>12</v>
      </c>
      <c r="G362" s="7"/>
      <c r="H362" s="10"/>
      <c r="I362" s="41"/>
    </row>
    <row r="363" spans="1:9" x14ac:dyDescent="0.3">
      <c r="A363" s="6"/>
      <c r="B363" s="7"/>
      <c r="C363" s="7"/>
      <c r="D363" s="22">
        <v>61000</v>
      </c>
      <c r="E363" s="7" t="s">
        <v>10</v>
      </c>
      <c r="F363" s="7" t="s">
        <v>12</v>
      </c>
      <c r="G363" s="7"/>
      <c r="H363" s="10"/>
      <c r="I363" s="41"/>
    </row>
    <row r="364" spans="1:9" x14ac:dyDescent="0.3">
      <c r="A364" s="6"/>
      <c r="B364" s="7"/>
      <c r="C364" s="7"/>
      <c r="D364" s="22">
        <v>55000</v>
      </c>
      <c r="E364" s="7" t="s">
        <v>10</v>
      </c>
      <c r="F364" s="7" t="s">
        <v>12</v>
      </c>
      <c r="G364" s="7"/>
      <c r="H364" s="10"/>
      <c r="I364" s="41"/>
    </row>
    <row r="365" spans="1:9" x14ac:dyDescent="0.3">
      <c r="A365" s="6"/>
      <c r="B365" s="7"/>
      <c r="C365" s="7"/>
      <c r="D365" s="22">
        <v>78500</v>
      </c>
      <c r="E365" s="7" t="s">
        <v>10</v>
      </c>
      <c r="F365" s="7" t="s">
        <v>12</v>
      </c>
      <c r="G365" s="7"/>
      <c r="H365" s="10"/>
      <c r="I365" s="41"/>
    </row>
    <row r="366" spans="1:9" x14ac:dyDescent="0.3">
      <c r="A366" s="6"/>
      <c r="B366" s="7"/>
      <c r="C366" s="7"/>
      <c r="D366" s="22">
        <v>82700</v>
      </c>
      <c r="E366" s="7" t="s">
        <v>10</v>
      </c>
      <c r="F366" s="7" t="s">
        <v>12</v>
      </c>
      <c r="G366" s="7"/>
      <c r="H366" s="10"/>
      <c r="I366" s="41"/>
    </row>
    <row r="367" spans="1:9" x14ac:dyDescent="0.3">
      <c r="A367" s="6"/>
      <c r="B367" s="7"/>
      <c r="C367" s="7"/>
      <c r="D367" s="22">
        <v>101960</v>
      </c>
      <c r="E367" s="7" t="s">
        <v>10</v>
      </c>
      <c r="F367" s="7" t="s">
        <v>12</v>
      </c>
      <c r="G367" s="7"/>
      <c r="H367" s="10"/>
      <c r="I367" s="41"/>
    </row>
    <row r="368" spans="1:9" x14ac:dyDescent="0.3">
      <c r="A368" s="6"/>
      <c r="B368" s="7"/>
      <c r="C368" s="7"/>
      <c r="D368" s="22">
        <v>102000</v>
      </c>
      <c r="E368" s="7" t="s">
        <v>10</v>
      </c>
      <c r="F368" s="7" t="s">
        <v>12</v>
      </c>
      <c r="G368" s="7"/>
      <c r="H368" s="10"/>
      <c r="I368" s="41"/>
    </row>
    <row r="369" spans="1:9" x14ac:dyDescent="0.3">
      <c r="A369" s="6"/>
      <c r="B369" s="7"/>
      <c r="C369" s="7"/>
      <c r="D369" s="22">
        <v>163260</v>
      </c>
      <c r="E369" s="7" t="s">
        <v>10</v>
      </c>
      <c r="F369" s="7" t="s">
        <v>12</v>
      </c>
      <c r="G369" s="7"/>
      <c r="H369" s="10"/>
      <c r="I369" s="41"/>
    </row>
    <row r="370" spans="1:9" x14ac:dyDescent="0.3">
      <c r="A370" s="6"/>
      <c r="B370" s="7"/>
      <c r="C370" s="7"/>
      <c r="D370" s="22">
        <v>211590</v>
      </c>
      <c r="E370" s="7" t="s">
        <v>10</v>
      </c>
      <c r="F370" s="7" t="s">
        <v>12</v>
      </c>
      <c r="G370" s="7"/>
      <c r="H370" s="10"/>
      <c r="I370" s="41"/>
    </row>
    <row r="371" spans="1:9" x14ac:dyDescent="0.3">
      <c r="A371" s="6"/>
      <c r="B371" s="7"/>
      <c r="C371" s="7"/>
      <c r="D371" s="22">
        <v>228900</v>
      </c>
      <c r="E371" s="7" t="s">
        <v>10</v>
      </c>
      <c r="F371" s="7" t="s">
        <v>12</v>
      </c>
      <c r="G371" s="7"/>
      <c r="H371" s="10"/>
      <c r="I371" s="41"/>
    </row>
    <row r="372" spans="1:9" x14ac:dyDescent="0.3">
      <c r="A372" s="6"/>
      <c r="B372" s="7"/>
      <c r="C372" s="7"/>
      <c r="D372" s="22">
        <v>367119</v>
      </c>
      <c r="E372" s="7" t="s">
        <v>10</v>
      </c>
      <c r="F372" s="7" t="s">
        <v>12</v>
      </c>
      <c r="G372" s="7"/>
      <c r="H372" s="10"/>
      <c r="I372" s="41"/>
    </row>
    <row r="373" spans="1:9" x14ac:dyDescent="0.3">
      <c r="A373" s="6"/>
      <c r="B373" s="7"/>
      <c r="C373" s="7"/>
      <c r="D373" s="22">
        <v>373800</v>
      </c>
      <c r="E373" s="7" t="s">
        <v>10</v>
      </c>
      <c r="F373" s="7" t="s">
        <v>12</v>
      </c>
      <c r="G373" s="7"/>
      <c r="H373" s="10"/>
      <c r="I373" s="41"/>
    </row>
    <row r="374" spans="1:9" x14ac:dyDescent="0.3">
      <c r="A374" s="6"/>
      <c r="B374" s="7"/>
      <c r="C374" s="7"/>
      <c r="D374" s="22">
        <v>426886</v>
      </c>
      <c r="E374" s="7" t="s">
        <v>10</v>
      </c>
      <c r="F374" s="7" t="s">
        <v>12</v>
      </c>
      <c r="G374" s="7"/>
      <c r="H374" s="10"/>
      <c r="I374" s="41"/>
    </row>
    <row r="375" spans="1:9" x14ac:dyDescent="0.3">
      <c r="A375" s="6"/>
      <c r="B375" s="7"/>
      <c r="C375" s="7"/>
      <c r="D375" s="22">
        <v>36200</v>
      </c>
      <c r="E375" s="7" t="s">
        <v>10</v>
      </c>
      <c r="F375" s="7" t="s">
        <v>12</v>
      </c>
      <c r="G375" s="7"/>
      <c r="H375" s="10"/>
      <c r="I375" s="41"/>
    </row>
    <row r="376" spans="1:9" x14ac:dyDescent="0.3">
      <c r="A376" s="6"/>
      <c r="B376" s="7"/>
      <c r="C376" s="7"/>
      <c r="D376" s="22">
        <v>36000</v>
      </c>
      <c r="E376" s="7" t="s">
        <v>10</v>
      </c>
      <c r="F376" s="7" t="s">
        <v>12</v>
      </c>
      <c r="G376" s="7"/>
      <c r="H376" s="10"/>
      <c r="I376" s="41"/>
    </row>
    <row r="377" spans="1:9" x14ac:dyDescent="0.3">
      <c r="A377" s="6"/>
      <c r="B377" s="7"/>
      <c r="C377" s="7"/>
      <c r="D377" s="22">
        <v>38840</v>
      </c>
      <c r="E377" s="7" t="s">
        <v>10</v>
      </c>
      <c r="F377" s="7" t="s">
        <v>12</v>
      </c>
      <c r="G377" s="7"/>
      <c r="H377" s="10"/>
      <c r="I377" s="41"/>
    </row>
    <row r="378" spans="1:9" x14ac:dyDescent="0.3">
      <c r="A378" s="6"/>
      <c r="B378" s="7"/>
      <c r="C378" s="7"/>
      <c r="D378" s="22">
        <v>36900</v>
      </c>
      <c r="E378" s="7" t="s">
        <v>10</v>
      </c>
      <c r="F378" s="7" t="s">
        <v>12</v>
      </c>
      <c r="G378" s="7"/>
      <c r="H378" s="10"/>
      <c r="I378" s="41"/>
    </row>
    <row r="379" spans="1:9" x14ac:dyDescent="0.3">
      <c r="A379" s="6"/>
      <c r="B379" s="7"/>
      <c r="C379" s="7"/>
      <c r="D379" s="22">
        <v>40000</v>
      </c>
      <c r="E379" s="7" t="s">
        <v>10</v>
      </c>
      <c r="F379" s="7" t="s">
        <v>12</v>
      </c>
      <c r="G379" s="7"/>
      <c r="H379" s="10"/>
      <c r="I379" s="41"/>
    </row>
    <row r="380" spans="1:9" x14ac:dyDescent="0.3">
      <c r="A380" s="6"/>
      <c r="B380" s="7"/>
      <c r="C380" s="7"/>
      <c r="D380" s="22">
        <v>44490</v>
      </c>
      <c r="E380" s="7" t="s">
        <v>10</v>
      </c>
      <c r="F380" s="7" t="s">
        <v>12</v>
      </c>
      <c r="G380" s="7"/>
      <c r="H380" s="10"/>
      <c r="I380" s="41"/>
    </row>
    <row r="381" spans="1:9" x14ac:dyDescent="0.3">
      <c r="A381" s="6"/>
      <c r="B381" s="7"/>
      <c r="C381" s="7"/>
      <c r="D381" s="22">
        <v>45000</v>
      </c>
      <c r="E381" s="7" t="s">
        <v>10</v>
      </c>
      <c r="F381" s="7" t="s">
        <v>12</v>
      </c>
      <c r="G381" s="7"/>
      <c r="H381" s="10"/>
      <c r="I381" s="41"/>
    </row>
    <row r="382" spans="1:9" x14ac:dyDescent="0.3">
      <c r="A382" s="6"/>
      <c r="B382" s="7"/>
      <c r="C382" s="7"/>
      <c r="D382" s="22">
        <v>52200</v>
      </c>
      <c r="E382" s="7" t="s">
        <v>10</v>
      </c>
      <c r="F382" s="7" t="s">
        <v>12</v>
      </c>
      <c r="G382" s="7"/>
      <c r="H382" s="10"/>
      <c r="I382" s="41"/>
    </row>
    <row r="383" spans="1:9" x14ac:dyDescent="0.3">
      <c r="A383" s="6"/>
      <c r="B383" s="7"/>
      <c r="C383" s="7"/>
      <c r="D383" s="22">
        <v>54680</v>
      </c>
      <c r="E383" s="7" t="s">
        <v>10</v>
      </c>
      <c r="F383" s="7" t="s">
        <v>12</v>
      </c>
      <c r="G383" s="7"/>
      <c r="H383" s="10"/>
      <c r="I383" s="41"/>
    </row>
    <row r="384" spans="1:9" x14ac:dyDescent="0.3">
      <c r="A384" s="6"/>
      <c r="B384" s="7"/>
      <c r="C384" s="7"/>
      <c r="D384" s="22">
        <v>60930</v>
      </c>
      <c r="E384" s="7" t="s">
        <v>10</v>
      </c>
      <c r="F384" s="7" t="s">
        <v>12</v>
      </c>
      <c r="G384" s="7"/>
      <c r="H384" s="10"/>
      <c r="I384" s="41"/>
    </row>
    <row r="385" spans="1:9" x14ac:dyDescent="0.3">
      <c r="A385" s="6"/>
      <c r="B385" s="7"/>
      <c r="C385" s="7"/>
      <c r="D385" s="22">
        <v>73850</v>
      </c>
      <c r="E385" s="7" t="s">
        <v>10</v>
      </c>
      <c r="F385" s="7" t="s">
        <v>12</v>
      </c>
      <c r="G385" s="7"/>
      <c r="H385" s="10"/>
      <c r="I385" s="41"/>
    </row>
    <row r="386" spans="1:9" x14ac:dyDescent="0.3">
      <c r="A386" s="6"/>
      <c r="B386" s="7"/>
      <c r="C386" s="7"/>
      <c r="D386" s="22">
        <v>20000</v>
      </c>
      <c r="E386" s="7" t="s">
        <v>10</v>
      </c>
      <c r="F386" s="7" t="s">
        <v>12</v>
      </c>
      <c r="G386" s="7"/>
      <c r="H386" s="10"/>
      <c r="I386" s="41"/>
    </row>
    <row r="387" spans="1:9" x14ac:dyDescent="0.3">
      <c r="A387" s="6"/>
      <c r="B387" s="7"/>
      <c r="C387" s="7"/>
      <c r="D387" s="22">
        <v>20000</v>
      </c>
      <c r="E387" s="7" t="s">
        <v>10</v>
      </c>
      <c r="F387" s="7" t="s">
        <v>12</v>
      </c>
      <c r="G387" s="7"/>
      <c r="H387" s="10"/>
      <c r="I387" s="41"/>
    </row>
    <row r="388" spans="1:9" x14ac:dyDescent="0.3">
      <c r="A388" s="6"/>
      <c r="B388" s="7"/>
      <c r="C388" s="7"/>
      <c r="D388" s="22">
        <v>20000</v>
      </c>
      <c r="E388" s="7" t="s">
        <v>10</v>
      </c>
      <c r="F388" s="7" t="s">
        <v>12</v>
      </c>
      <c r="G388" s="7"/>
      <c r="H388" s="10"/>
      <c r="I388" s="41"/>
    </row>
    <row r="389" spans="1:9" x14ac:dyDescent="0.3">
      <c r="A389" s="6"/>
      <c r="B389" s="7"/>
      <c r="C389" s="7"/>
      <c r="D389" s="22">
        <v>21500</v>
      </c>
      <c r="E389" s="7" t="s">
        <v>10</v>
      </c>
      <c r="F389" s="7" t="s">
        <v>12</v>
      </c>
      <c r="G389" s="7"/>
      <c r="H389" s="10"/>
      <c r="I389" s="41"/>
    </row>
    <row r="390" spans="1:9" x14ac:dyDescent="0.3">
      <c r="A390" s="6"/>
      <c r="B390" s="7"/>
      <c r="C390" s="7"/>
      <c r="D390" s="22">
        <v>23500</v>
      </c>
      <c r="E390" s="7" t="s">
        <v>10</v>
      </c>
      <c r="F390" s="7" t="s">
        <v>12</v>
      </c>
      <c r="G390" s="7"/>
      <c r="H390" s="10"/>
      <c r="I390" s="41"/>
    </row>
    <row r="391" spans="1:9" x14ac:dyDescent="0.3">
      <c r="A391" s="6"/>
      <c r="B391" s="7"/>
      <c r="C391" s="7"/>
      <c r="D391" s="22">
        <v>24780</v>
      </c>
      <c r="E391" s="7" t="s">
        <v>10</v>
      </c>
      <c r="F391" s="7" t="s">
        <v>12</v>
      </c>
      <c r="G391" s="7"/>
      <c r="H391" s="10"/>
      <c r="I391" s="41"/>
    </row>
    <row r="392" spans="1:9" x14ac:dyDescent="0.3">
      <c r="A392" s="6"/>
      <c r="B392" s="7"/>
      <c r="C392" s="7"/>
      <c r="D392" s="22">
        <v>26000</v>
      </c>
      <c r="E392" s="7" t="s">
        <v>10</v>
      </c>
      <c r="F392" s="7" t="s">
        <v>12</v>
      </c>
      <c r="G392" s="7"/>
      <c r="H392" s="10"/>
      <c r="I392" s="41"/>
    </row>
    <row r="393" spans="1:9" x14ac:dyDescent="0.3">
      <c r="A393" s="6"/>
      <c r="B393" s="7"/>
      <c r="C393" s="7"/>
      <c r="D393" s="22">
        <v>23140</v>
      </c>
      <c r="E393" s="7" t="s">
        <v>10</v>
      </c>
      <c r="F393" s="7" t="s">
        <v>12</v>
      </c>
      <c r="G393" s="7"/>
      <c r="H393" s="10"/>
      <c r="I393" s="41"/>
    </row>
    <row r="394" spans="1:9" x14ac:dyDescent="0.3">
      <c r="A394" s="6"/>
      <c r="B394" s="7"/>
      <c r="C394" s="7"/>
      <c r="D394" s="22">
        <v>21500</v>
      </c>
      <c r="E394" s="7" t="s">
        <v>10</v>
      </c>
      <c r="F394" s="7" t="s">
        <v>12</v>
      </c>
      <c r="G394" s="9"/>
      <c r="H394" s="31">
        <f>SUM(D359:D394)</f>
        <v>3481219</v>
      </c>
      <c r="I394" s="43"/>
    </row>
    <row r="395" spans="1:9" x14ac:dyDescent="0.3">
      <c r="A395" s="6"/>
      <c r="B395" s="7"/>
      <c r="C395" s="7"/>
      <c r="D395" s="22">
        <v>96880</v>
      </c>
      <c r="E395" s="7" t="s">
        <v>5</v>
      </c>
      <c r="F395" s="7"/>
      <c r="G395" s="7"/>
      <c r="H395" s="10"/>
      <c r="I395" s="41"/>
    </row>
    <row r="396" spans="1:9" x14ac:dyDescent="0.3">
      <c r="A396" s="6"/>
      <c r="B396" s="7"/>
      <c r="C396" s="7"/>
      <c r="D396" s="22">
        <v>29240</v>
      </c>
      <c r="E396" s="7" t="s">
        <v>5</v>
      </c>
      <c r="F396" s="7"/>
      <c r="G396" s="7"/>
      <c r="H396" s="10"/>
      <c r="I396" s="41"/>
    </row>
    <row r="397" spans="1:9" x14ac:dyDescent="0.3">
      <c r="A397" s="6"/>
      <c r="B397" s="7"/>
      <c r="C397" s="7"/>
      <c r="D397" s="22">
        <v>29171</v>
      </c>
      <c r="E397" s="7" t="s">
        <v>5</v>
      </c>
      <c r="F397" s="7"/>
      <c r="G397" s="7"/>
      <c r="H397" s="10"/>
      <c r="I397" s="41"/>
    </row>
    <row r="398" spans="1:9" x14ac:dyDescent="0.3">
      <c r="A398" s="6"/>
      <c r="B398" s="7"/>
      <c r="C398" s="7"/>
      <c r="D398" s="22">
        <v>28300</v>
      </c>
      <c r="E398" s="7" t="s">
        <v>5</v>
      </c>
      <c r="F398" s="7"/>
      <c r="G398" s="7"/>
      <c r="H398" s="10"/>
      <c r="I398" s="41"/>
    </row>
    <row r="399" spans="1:9" x14ac:dyDescent="0.3">
      <c r="A399" s="6"/>
      <c r="B399" s="7"/>
      <c r="C399" s="7"/>
      <c r="D399" s="22">
        <v>28034</v>
      </c>
      <c r="E399" s="7" t="s">
        <v>5</v>
      </c>
      <c r="F399" s="7"/>
      <c r="G399" s="7"/>
      <c r="H399" s="10"/>
      <c r="I399" s="41"/>
    </row>
    <row r="400" spans="1:9" x14ac:dyDescent="0.3">
      <c r="A400" s="6"/>
      <c r="B400" s="7"/>
      <c r="C400" s="7"/>
      <c r="D400" s="22">
        <v>27990</v>
      </c>
      <c r="E400" s="7" t="s">
        <v>5</v>
      </c>
      <c r="F400" s="7"/>
      <c r="G400" s="7"/>
      <c r="H400" s="10"/>
      <c r="I400" s="41"/>
    </row>
    <row r="401" spans="1:9" x14ac:dyDescent="0.3">
      <c r="A401" s="6"/>
      <c r="B401" s="7"/>
      <c r="C401" s="7"/>
      <c r="D401" s="22">
        <v>27840</v>
      </c>
      <c r="E401" s="7" t="s">
        <v>5</v>
      </c>
      <c r="F401" s="7"/>
      <c r="G401" s="7"/>
      <c r="H401" s="10"/>
      <c r="I401" s="41"/>
    </row>
    <row r="402" spans="1:9" x14ac:dyDescent="0.3">
      <c r="A402" s="6"/>
      <c r="B402" s="7"/>
      <c r="C402" s="7"/>
      <c r="D402" s="22">
        <v>27110</v>
      </c>
      <c r="E402" s="7" t="s">
        <v>5</v>
      </c>
      <c r="F402" s="7"/>
      <c r="G402" s="7"/>
      <c r="H402" s="10"/>
      <c r="I402" s="41"/>
    </row>
    <row r="403" spans="1:9" x14ac:dyDescent="0.3">
      <c r="A403" s="6"/>
      <c r="B403" s="7"/>
      <c r="C403" s="7"/>
      <c r="D403" s="22">
        <v>26380</v>
      </c>
      <c r="E403" s="7" t="s">
        <v>5</v>
      </c>
      <c r="F403" s="7"/>
      <c r="G403" s="7"/>
      <c r="H403" s="10"/>
      <c r="I403" s="41"/>
    </row>
    <row r="404" spans="1:9" x14ac:dyDescent="0.3">
      <c r="A404" s="6"/>
      <c r="B404" s="7"/>
      <c r="C404" s="7"/>
      <c r="D404" s="22">
        <v>26190</v>
      </c>
      <c r="E404" s="7" t="s">
        <v>5</v>
      </c>
      <c r="F404" s="7"/>
      <c r="G404" s="7"/>
      <c r="H404" s="10"/>
      <c r="I404" s="41"/>
    </row>
    <row r="405" spans="1:9" x14ac:dyDescent="0.3">
      <c r="A405" s="6"/>
      <c r="B405" s="7"/>
      <c r="C405" s="7"/>
      <c r="D405" s="22">
        <v>26120</v>
      </c>
      <c r="E405" s="7" t="s">
        <v>5</v>
      </c>
      <c r="F405" s="7"/>
      <c r="G405" s="7"/>
      <c r="H405" s="10"/>
      <c r="I405" s="41"/>
    </row>
    <row r="406" spans="1:9" x14ac:dyDescent="0.3">
      <c r="A406" s="6"/>
      <c r="B406" s="7"/>
      <c r="C406" s="7"/>
      <c r="D406" s="22">
        <v>26000</v>
      </c>
      <c r="E406" s="7" t="s">
        <v>5</v>
      </c>
      <c r="F406" s="7"/>
      <c r="G406" s="7"/>
      <c r="H406" s="10"/>
      <c r="I406" s="41"/>
    </row>
    <row r="407" spans="1:9" x14ac:dyDescent="0.3">
      <c r="A407" s="6"/>
      <c r="B407" s="7"/>
      <c r="C407" s="7"/>
      <c r="D407" s="22">
        <v>25140</v>
      </c>
      <c r="E407" s="7" t="s">
        <v>5</v>
      </c>
      <c r="F407" s="7"/>
      <c r="G407" s="7"/>
      <c r="H407" s="10"/>
      <c r="I407" s="41"/>
    </row>
    <row r="408" spans="1:9" x14ac:dyDescent="0.3">
      <c r="A408" s="6"/>
      <c r="B408" s="7"/>
      <c r="C408" s="7"/>
      <c r="D408" s="22">
        <v>25107</v>
      </c>
      <c r="E408" s="7" t="s">
        <v>5</v>
      </c>
      <c r="F408" s="7"/>
      <c r="G408" s="7"/>
      <c r="H408" s="10"/>
      <c r="I408" s="41"/>
    </row>
    <row r="409" spans="1:9" x14ac:dyDescent="0.3">
      <c r="A409" s="6"/>
      <c r="B409" s="7"/>
      <c r="C409" s="7"/>
      <c r="D409" s="22">
        <v>24740</v>
      </c>
      <c r="E409" s="7" t="s">
        <v>5</v>
      </c>
      <c r="F409" s="7"/>
      <c r="G409" s="7"/>
      <c r="H409" s="10"/>
      <c r="I409" s="41"/>
    </row>
    <row r="410" spans="1:9" x14ac:dyDescent="0.3">
      <c r="A410" s="6"/>
      <c r="B410" s="7"/>
      <c r="C410" s="7"/>
      <c r="D410" s="22">
        <v>24590</v>
      </c>
      <c r="E410" s="7" t="s">
        <v>5</v>
      </c>
      <c r="F410" s="7"/>
      <c r="G410" s="7"/>
      <c r="H410" s="10"/>
      <c r="I410" s="41"/>
    </row>
    <row r="411" spans="1:9" x14ac:dyDescent="0.3">
      <c r="A411" s="6"/>
      <c r="B411" s="7"/>
      <c r="C411" s="7"/>
      <c r="D411" s="22">
        <v>24567</v>
      </c>
      <c r="E411" s="7" t="s">
        <v>5</v>
      </c>
      <c r="F411" s="7"/>
      <c r="G411" s="7"/>
      <c r="H411" s="10"/>
      <c r="I411" s="41"/>
    </row>
    <row r="412" spans="1:9" x14ac:dyDescent="0.3">
      <c r="A412" s="6"/>
      <c r="B412" s="7"/>
      <c r="C412" s="7"/>
      <c r="D412" s="22">
        <v>24024</v>
      </c>
      <c r="E412" s="7" t="s">
        <v>5</v>
      </c>
      <c r="F412" s="7"/>
      <c r="G412" s="7"/>
      <c r="H412" s="10"/>
      <c r="I412" s="41"/>
    </row>
    <row r="413" spans="1:9" x14ac:dyDescent="0.3">
      <c r="A413" s="6"/>
      <c r="B413" s="7"/>
      <c r="C413" s="7"/>
      <c r="D413" s="22">
        <v>24000</v>
      </c>
      <c r="E413" s="7" t="s">
        <v>5</v>
      </c>
      <c r="F413" s="7"/>
      <c r="G413" s="7"/>
      <c r="H413" s="10"/>
      <c r="I413" s="41"/>
    </row>
    <row r="414" spans="1:9" x14ac:dyDescent="0.3">
      <c r="A414" s="6"/>
      <c r="B414" s="7"/>
      <c r="C414" s="7"/>
      <c r="D414" s="22">
        <v>23940</v>
      </c>
      <c r="E414" s="7" t="s">
        <v>5</v>
      </c>
      <c r="F414" s="7"/>
      <c r="G414" s="7"/>
      <c r="H414" s="10"/>
      <c r="I414" s="41"/>
    </row>
    <row r="415" spans="1:9" x14ac:dyDescent="0.3">
      <c r="A415" s="6"/>
      <c r="B415" s="7"/>
      <c r="C415" s="7"/>
      <c r="D415" s="22">
        <v>23940</v>
      </c>
      <c r="E415" s="7" t="s">
        <v>5</v>
      </c>
      <c r="F415" s="7"/>
      <c r="G415" s="7"/>
      <c r="H415" s="10"/>
      <c r="I415" s="41"/>
    </row>
    <row r="416" spans="1:9" x14ac:dyDescent="0.3">
      <c r="A416" s="6"/>
      <c r="B416" s="7"/>
      <c r="C416" s="7"/>
      <c r="D416" s="22">
        <v>23767</v>
      </c>
      <c r="E416" s="7" t="s">
        <v>5</v>
      </c>
      <c r="F416" s="7"/>
      <c r="G416" s="7"/>
      <c r="H416" s="10"/>
      <c r="I416" s="41"/>
    </row>
    <row r="417" spans="1:9" x14ac:dyDescent="0.3">
      <c r="A417" s="6"/>
      <c r="B417" s="7"/>
      <c r="C417" s="7"/>
      <c r="D417" s="22">
        <v>23210</v>
      </c>
      <c r="E417" s="7" t="s">
        <v>5</v>
      </c>
      <c r="F417" s="7"/>
      <c r="G417" s="7"/>
      <c r="H417" s="10"/>
      <c r="I417" s="41"/>
    </row>
    <row r="418" spans="1:9" x14ac:dyDescent="0.3">
      <c r="A418" s="6"/>
      <c r="B418" s="7"/>
      <c r="C418" s="7"/>
      <c r="D418" s="22">
        <v>23100</v>
      </c>
      <c r="E418" s="7" t="s">
        <v>5</v>
      </c>
      <c r="F418" s="7"/>
      <c r="G418" s="7"/>
      <c r="H418" s="10"/>
      <c r="I418" s="41"/>
    </row>
    <row r="419" spans="1:9" x14ac:dyDescent="0.3">
      <c r="A419" s="6"/>
      <c r="B419" s="7"/>
      <c r="C419" s="7"/>
      <c r="D419" s="22">
        <v>21593</v>
      </c>
      <c r="E419" s="7" t="s">
        <v>5</v>
      </c>
      <c r="F419" s="7"/>
      <c r="G419" s="7"/>
      <c r="H419" s="10"/>
      <c r="I419" s="41"/>
    </row>
    <row r="420" spans="1:9" x14ac:dyDescent="0.3">
      <c r="A420" s="6"/>
      <c r="B420" s="7"/>
      <c r="C420" s="7"/>
      <c r="D420" s="22">
        <v>20340</v>
      </c>
      <c r="E420" s="7" t="s">
        <v>5</v>
      </c>
      <c r="F420" s="7"/>
      <c r="G420" s="7"/>
      <c r="H420" s="10"/>
      <c r="I420" s="41"/>
    </row>
    <row r="421" spans="1:9" x14ac:dyDescent="0.3">
      <c r="A421" s="6"/>
      <c r="B421" s="7"/>
      <c r="C421" s="7"/>
      <c r="D421" s="22">
        <v>20324</v>
      </c>
      <c r="E421" s="7" t="s">
        <v>5</v>
      </c>
      <c r="F421" s="7"/>
      <c r="G421" s="7"/>
      <c r="H421" s="10"/>
      <c r="I421" s="41"/>
    </row>
    <row r="422" spans="1:9" x14ac:dyDescent="0.3">
      <c r="A422" s="6"/>
      <c r="B422" s="7"/>
      <c r="C422" s="7"/>
      <c r="D422" s="22">
        <v>20190</v>
      </c>
      <c r="E422" s="7" t="s">
        <v>5</v>
      </c>
      <c r="F422" s="7"/>
      <c r="G422" s="7"/>
      <c r="H422" s="10"/>
      <c r="I422" s="41"/>
    </row>
    <row r="423" spans="1:9" x14ac:dyDescent="0.3">
      <c r="A423" s="6"/>
      <c r="B423" s="7"/>
      <c r="C423" s="7"/>
      <c r="D423" s="22">
        <v>20180</v>
      </c>
      <c r="E423" s="7" t="s">
        <v>5</v>
      </c>
      <c r="F423" s="7"/>
      <c r="G423" s="7"/>
      <c r="H423" s="10"/>
      <c r="I423" s="41"/>
    </row>
    <row r="424" spans="1:9" x14ac:dyDescent="0.3">
      <c r="A424" s="6"/>
      <c r="B424" s="7"/>
      <c r="C424" s="7"/>
      <c r="D424" s="22">
        <v>20180</v>
      </c>
      <c r="E424" s="7" t="s">
        <v>5</v>
      </c>
      <c r="F424" s="7"/>
      <c r="G424" s="7"/>
      <c r="H424" s="10"/>
      <c r="I424" s="41"/>
    </row>
    <row r="425" spans="1:9" x14ac:dyDescent="0.3">
      <c r="A425" s="6"/>
      <c r="B425" s="7"/>
      <c r="C425" s="7"/>
      <c r="D425" s="22">
        <v>20000</v>
      </c>
      <c r="E425" s="7" t="s">
        <v>5</v>
      </c>
      <c r="F425" s="7"/>
      <c r="G425" s="7"/>
      <c r="H425" s="10"/>
      <c r="I425" s="41"/>
    </row>
    <row r="426" spans="1:9" x14ac:dyDescent="0.3">
      <c r="A426" s="6"/>
      <c r="B426" s="7"/>
      <c r="C426" s="7"/>
      <c r="D426" s="22">
        <v>20000</v>
      </c>
      <c r="E426" s="7" t="s">
        <v>5</v>
      </c>
      <c r="F426" s="7"/>
      <c r="G426" s="7"/>
      <c r="H426" s="10"/>
      <c r="I426" s="41"/>
    </row>
    <row r="427" spans="1:9" x14ac:dyDescent="0.3">
      <c r="A427" s="6"/>
      <c r="B427" s="7"/>
      <c r="C427" s="7"/>
      <c r="D427" s="22">
        <v>67240</v>
      </c>
      <c r="E427" s="7" t="s">
        <v>5</v>
      </c>
      <c r="F427" s="7"/>
      <c r="G427" s="7"/>
      <c r="H427" s="10"/>
      <c r="I427" s="41"/>
    </row>
    <row r="428" spans="1:9" x14ac:dyDescent="0.3">
      <c r="A428" s="6"/>
      <c r="B428" s="7"/>
      <c r="C428" s="7"/>
      <c r="D428" s="22">
        <v>47890</v>
      </c>
      <c r="E428" s="7" t="s">
        <v>5</v>
      </c>
      <c r="F428" s="7"/>
      <c r="G428" s="7"/>
      <c r="H428" s="10"/>
      <c r="I428" s="41"/>
    </row>
    <row r="429" spans="1:9" x14ac:dyDescent="0.3">
      <c r="A429" s="6"/>
      <c r="B429" s="7"/>
      <c r="C429" s="7"/>
      <c r="D429" s="22">
        <v>47500</v>
      </c>
      <c r="E429" s="7" t="s">
        <v>5</v>
      </c>
      <c r="F429" s="7"/>
      <c r="G429" s="7"/>
      <c r="H429" s="10"/>
      <c r="I429" s="41"/>
    </row>
    <row r="430" spans="1:9" x14ac:dyDescent="0.3">
      <c r="A430" s="6"/>
      <c r="B430" s="7"/>
      <c r="C430" s="7"/>
      <c r="D430" s="22">
        <v>42480</v>
      </c>
      <c r="E430" s="7" t="s">
        <v>5</v>
      </c>
      <c r="F430" s="7"/>
      <c r="G430" s="7"/>
      <c r="H430" s="10"/>
      <c r="I430" s="41"/>
    </row>
    <row r="431" spans="1:9" x14ac:dyDescent="0.3">
      <c r="A431" s="6"/>
      <c r="B431" s="7"/>
      <c r="C431" s="7"/>
      <c r="D431" s="22">
        <v>42302</v>
      </c>
      <c r="E431" s="7" t="s">
        <v>5</v>
      </c>
      <c r="F431" s="7"/>
      <c r="G431" s="7"/>
      <c r="H431" s="10"/>
      <c r="I431" s="41"/>
    </row>
    <row r="432" spans="1:9" x14ac:dyDescent="0.3">
      <c r="A432" s="6"/>
      <c r="B432" s="7"/>
      <c r="C432" s="7"/>
      <c r="D432" s="22">
        <v>42000</v>
      </c>
      <c r="E432" s="7" t="s">
        <v>5</v>
      </c>
      <c r="F432" s="7"/>
      <c r="G432" s="7"/>
      <c r="H432" s="10"/>
      <c r="I432" s="41"/>
    </row>
    <row r="433" spans="1:9" x14ac:dyDescent="0.3">
      <c r="A433" s="6"/>
      <c r="B433" s="7"/>
      <c r="C433" s="7"/>
      <c r="D433" s="22">
        <v>38990</v>
      </c>
      <c r="E433" s="7" t="s">
        <v>5</v>
      </c>
      <c r="F433" s="7"/>
      <c r="G433" s="7"/>
      <c r="H433" s="10"/>
      <c r="I433" s="41"/>
    </row>
    <row r="434" spans="1:9" x14ac:dyDescent="0.3">
      <c r="A434" s="6"/>
      <c r="B434" s="7"/>
      <c r="C434" s="7"/>
      <c r="D434" s="22">
        <v>36830</v>
      </c>
      <c r="E434" s="7" t="s">
        <v>5</v>
      </c>
      <c r="F434" s="7"/>
      <c r="G434" s="7"/>
      <c r="H434" s="10"/>
      <c r="I434" s="41"/>
    </row>
    <row r="435" spans="1:9" x14ac:dyDescent="0.3">
      <c r="A435" s="6"/>
      <c r="B435" s="7"/>
      <c r="C435" s="7"/>
      <c r="D435" s="22">
        <v>30596</v>
      </c>
      <c r="E435" s="7" t="s">
        <v>5</v>
      </c>
      <c r="F435" s="7"/>
      <c r="G435" s="7"/>
      <c r="H435" s="10"/>
      <c r="I435" s="41"/>
    </row>
    <row r="436" spans="1:9" x14ac:dyDescent="0.3">
      <c r="A436" s="6"/>
      <c r="B436" s="7"/>
      <c r="C436" s="7"/>
      <c r="D436" s="22">
        <v>30894</v>
      </c>
      <c r="E436" s="7" t="s">
        <v>5</v>
      </c>
      <c r="F436" s="7"/>
      <c r="G436" s="7"/>
      <c r="H436" s="10"/>
      <c r="I436" s="41"/>
    </row>
    <row r="437" spans="1:9" x14ac:dyDescent="0.3">
      <c r="A437" s="6"/>
      <c r="B437" s="7"/>
      <c r="C437" s="7"/>
      <c r="D437" s="22">
        <v>31922</v>
      </c>
      <c r="E437" s="7" t="s">
        <v>5</v>
      </c>
      <c r="F437" s="7"/>
      <c r="G437" s="7"/>
      <c r="H437" s="10"/>
      <c r="I437" s="41"/>
    </row>
    <row r="438" spans="1:9" x14ac:dyDescent="0.3">
      <c r="A438" s="11"/>
      <c r="B438" s="12"/>
      <c r="C438" s="12"/>
      <c r="D438" s="27">
        <v>32080</v>
      </c>
      <c r="E438" s="12" t="s">
        <v>5</v>
      </c>
      <c r="F438" s="12"/>
      <c r="G438" s="13">
        <f>SUM(D395:D438)</f>
        <v>1342911</v>
      </c>
      <c r="H438" s="14"/>
      <c r="I438" s="42">
        <f>G438+H394</f>
        <v>4824130</v>
      </c>
    </row>
    <row r="439" spans="1:9" x14ac:dyDescent="0.3">
      <c r="A439" s="1" t="s">
        <v>42</v>
      </c>
      <c r="B439" s="2">
        <v>580628063</v>
      </c>
      <c r="C439" s="2">
        <v>2</v>
      </c>
      <c r="D439" s="26">
        <v>277617</v>
      </c>
      <c r="E439" s="25" t="s">
        <v>10</v>
      </c>
      <c r="F439" s="2" t="s">
        <v>12</v>
      </c>
      <c r="G439" s="2"/>
      <c r="H439" s="5"/>
      <c r="I439" s="40"/>
    </row>
    <row r="440" spans="1:9" x14ac:dyDescent="0.3">
      <c r="A440" s="11"/>
      <c r="B440" s="12"/>
      <c r="C440" s="12"/>
      <c r="D440" s="27">
        <v>64373</v>
      </c>
      <c r="E440" s="28" t="s">
        <v>10</v>
      </c>
      <c r="F440" s="12" t="s">
        <v>12</v>
      </c>
      <c r="G440" s="12"/>
      <c r="H440" s="29">
        <f>D440+D439</f>
        <v>341990</v>
      </c>
      <c r="I440" s="42">
        <f>H440</f>
        <v>341990</v>
      </c>
    </row>
    <row r="441" spans="1:9" x14ac:dyDescent="0.3">
      <c r="A441" s="1" t="s">
        <v>43</v>
      </c>
      <c r="B441" s="2">
        <v>580054393</v>
      </c>
      <c r="C441" s="2">
        <v>28</v>
      </c>
      <c r="D441" s="26">
        <v>169742.75</v>
      </c>
      <c r="E441" s="25" t="s">
        <v>10</v>
      </c>
      <c r="F441" s="2" t="s">
        <v>12</v>
      </c>
      <c r="G441" s="2"/>
      <c r="H441" s="5"/>
      <c r="I441" s="40"/>
    </row>
    <row r="442" spans="1:9" x14ac:dyDescent="0.3">
      <c r="A442" s="6"/>
      <c r="B442" s="7"/>
      <c r="C442" s="7"/>
      <c r="D442" s="22">
        <v>94918.32</v>
      </c>
      <c r="E442" s="21" t="s">
        <v>10</v>
      </c>
      <c r="F442" s="7" t="s">
        <v>12</v>
      </c>
      <c r="G442" s="7"/>
      <c r="H442" s="10"/>
      <c r="I442" s="41"/>
    </row>
    <row r="443" spans="1:9" x14ac:dyDescent="0.3">
      <c r="A443" s="6"/>
      <c r="B443" s="7"/>
      <c r="C443" s="7"/>
      <c r="D443" s="22">
        <v>20000</v>
      </c>
      <c r="E443" s="21" t="s">
        <v>10</v>
      </c>
      <c r="F443" s="7" t="s">
        <v>12</v>
      </c>
      <c r="G443" s="7"/>
      <c r="H443" s="10"/>
      <c r="I443" s="41"/>
    </row>
    <row r="444" spans="1:9" x14ac:dyDescent="0.3">
      <c r="A444" s="6"/>
      <c r="B444" s="7"/>
      <c r="C444" s="7"/>
      <c r="D444" s="22">
        <v>29400</v>
      </c>
      <c r="E444" s="21" t="s">
        <v>10</v>
      </c>
      <c r="F444" s="7" t="s">
        <v>12</v>
      </c>
      <c r="G444" s="7"/>
      <c r="H444" s="10"/>
      <c r="I444" s="41"/>
    </row>
    <row r="445" spans="1:9" x14ac:dyDescent="0.3">
      <c r="A445" s="6"/>
      <c r="B445" s="7"/>
      <c r="C445" s="7"/>
      <c r="D445" s="22">
        <v>36000</v>
      </c>
      <c r="E445" s="21" t="s">
        <v>10</v>
      </c>
      <c r="F445" s="7" t="s">
        <v>12</v>
      </c>
      <c r="G445" s="7"/>
      <c r="H445" s="10"/>
      <c r="I445" s="41"/>
    </row>
    <row r="446" spans="1:9" x14ac:dyDescent="0.3">
      <c r="A446" s="6"/>
      <c r="B446" s="7"/>
      <c r="C446" s="7"/>
      <c r="D446" s="22">
        <v>36000</v>
      </c>
      <c r="E446" s="21" t="s">
        <v>10</v>
      </c>
      <c r="F446" s="7" t="s">
        <v>12</v>
      </c>
      <c r="G446" s="7"/>
      <c r="H446" s="10"/>
      <c r="I446" s="41"/>
    </row>
    <row r="447" spans="1:9" x14ac:dyDescent="0.3">
      <c r="A447" s="6"/>
      <c r="B447" s="7"/>
      <c r="C447" s="7"/>
      <c r="D447" s="22">
        <v>42000</v>
      </c>
      <c r="E447" s="21" t="s">
        <v>10</v>
      </c>
      <c r="F447" s="7" t="s">
        <v>12</v>
      </c>
      <c r="G447" s="7"/>
      <c r="H447" s="10"/>
      <c r="I447" s="41"/>
    </row>
    <row r="448" spans="1:9" x14ac:dyDescent="0.3">
      <c r="A448" s="6"/>
      <c r="B448" s="7"/>
      <c r="C448" s="7"/>
      <c r="D448" s="22">
        <v>52105</v>
      </c>
      <c r="E448" s="21" t="s">
        <v>10</v>
      </c>
      <c r="F448" s="7" t="s">
        <v>12</v>
      </c>
      <c r="G448" s="7"/>
      <c r="H448" s="10"/>
      <c r="I448" s="41"/>
    </row>
    <row r="449" spans="1:9" x14ac:dyDescent="0.3">
      <c r="A449" s="6"/>
      <c r="B449" s="7"/>
      <c r="C449" s="7"/>
      <c r="D449" s="22">
        <v>113425.4</v>
      </c>
      <c r="E449" s="21" t="s">
        <v>10</v>
      </c>
      <c r="F449" s="7" t="s">
        <v>12</v>
      </c>
      <c r="G449" s="7"/>
      <c r="H449" s="10"/>
      <c r="I449" s="41"/>
    </row>
    <row r="450" spans="1:9" x14ac:dyDescent="0.3">
      <c r="A450" s="6"/>
      <c r="B450" s="7"/>
      <c r="C450" s="7"/>
      <c r="D450" s="22">
        <v>485000</v>
      </c>
      <c r="E450" s="21" t="s">
        <v>10</v>
      </c>
      <c r="F450" s="7" t="s">
        <v>12</v>
      </c>
      <c r="G450" s="7"/>
      <c r="H450" s="10"/>
      <c r="I450" s="41"/>
    </row>
    <row r="451" spans="1:9" x14ac:dyDescent="0.3">
      <c r="A451" s="6"/>
      <c r="B451" s="7"/>
      <c r="C451" s="7"/>
      <c r="D451" s="22">
        <v>25918</v>
      </c>
      <c r="E451" s="7" t="s">
        <v>10</v>
      </c>
      <c r="F451" s="7" t="s">
        <v>13</v>
      </c>
      <c r="G451" s="7"/>
      <c r="H451" s="10"/>
      <c r="I451" s="41"/>
    </row>
    <row r="452" spans="1:9" x14ac:dyDescent="0.3">
      <c r="A452" s="6"/>
      <c r="B452" s="7"/>
      <c r="C452" s="7"/>
      <c r="D452" s="22">
        <v>413778.76</v>
      </c>
      <c r="E452" s="7" t="s">
        <v>10</v>
      </c>
      <c r="F452" s="7" t="s">
        <v>13</v>
      </c>
      <c r="G452" s="7"/>
      <c r="H452" s="10"/>
      <c r="I452" s="41"/>
    </row>
    <row r="453" spans="1:9" x14ac:dyDescent="0.3">
      <c r="A453" s="6"/>
      <c r="B453" s="7"/>
      <c r="C453" s="7"/>
      <c r="D453" s="22">
        <v>70000</v>
      </c>
      <c r="E453" s="7" t="s">
        <v>10</v>
      </c>
      <c r="F453" s="7" t="s">
        <v>13</v>
      </c>
      <c r="G453" s="7"/>
      <c r="H453" s="31">
        <f>SUM(D441:D453)</f>
        <v>1588288.23</v>
      </c>
      <c r="I453" s="41"/>
    </row>
    <row r="454" spans="1:9" x14ac:dyDescent="0.3">
      <c r="A454" s="6"/>
      <c r="B454" s="7"/>
      <c r="C454" s="7"/>
      <c r="D454" s="22">
        <v>125000</v>
      </c>
      <c r="E454" s="7" t="s">
        <v>5</v>
      </c>
      <c r="F454" s="7"/>
      <c r="G454" s="7"/>
      <c r="H454" s="10"/>
      <c r="I454" s="41"/>
    </row>
    <row r="455" spans="1:9" x14ac:dyDescent="0.3">
      <c r="A455" s="6"/>
      <c r="B455" s="7"/>
      <c r="C455" s="7"/>
      <c r="D455" s="22">
        <v>21000</v>
      </c>
      <c r="E455" s="7" t="s">
        <v>5</v>
      </c>
      <c r="F455" s="7"/>
      <c r="G455" s="7"/>
      <c r="H455" s="10"/>
      <c r="I455" s="41"/>
    </row>
    <row r="456" spans="1:9" x14ac:dyDescent="0.3">
      <c r="A456" s="6"/>
      <c r="B456" s="7"/>
      <c r="C456" s="7"/>
      <c r="D456" s="22">
        <v>30000</v>
      </c>
      <c r="E456" s="7" t="s">
        <v>5</v>
      </c>
      <c r="F456" s="7"/>
      <c r="G456" s="7"/>
      <c r="H456" s="10"/>
      <c r="I456" s="41"/>
    </row>
    <row r="457" spans="1:9" x14ac:dyDescent="0.3">
      <c r="A457" s="6"/>
      <c r="B457" s="7"/>
      <c r="C457" s="7"/>
      <c r="D457" s="22">
        <v>20000</v>
      </c>
      <c r="E457" s="7" t="s">
        <v>5</v>
      </c>
      <c r="F457" s="7"/>
      <c r="G457" s="7"/>
      <c r="H457" s="10"/>
      <c r="I457" s="41"/>
    </row>
    <row r="458" spans="1:9" x14ac:dyDescent="0.3">
      <c r="A458" s="6"/>
      <c r="B458" s="7"/>
      <c r="C458" s="7"/>
      <c r="D458" s="22">
        <v>25000</v>
      </c>
      <c r="E458" s="7" t="s">
        <v>5</v>
      </c>
      <c r="F458" s="7"/>
      <c r="G458" s="7"/>
      <c r="H458" s="10"/>
      <c r="I458" s="41"/>
    </row>
    <row r="459" spans="1:9" x14ac:dyDescent="0.3">
      <c r="A459" s="6"/>
      <c r="B459" s="7"/>
      <c r="C459" s="7"/>
      <c r="D459" s="22">
        <v>26200</v>
      </c>
      <c r="E459" s="7" t="s">
        <v>5</v>
      </c>
      <c r="F459" s="7"/>
      <c r="G459" s="7"/>
      <c r="H459" s="10"/>
      <c r="I459" s="41"/>
    </row>
    <row r="460" spans="1:9" x14ac:dyDescent="0.3">
      <c r="A460" s="6"/>
      <c r="B460" s="7"/>
      <c r="C460" s="7"/>
      <c r="D460" s="22">
        <v>36280</v>
      </c>
      <c r="E460" s="7" t="s">
        <v>5</v>
      </c>
      <c r="F460" s="7"/>
      <c r="G460" s="7"/>
      <c r="H460" s="10"/>
      <c r="I460" s="41"/>
    </row>
    <row r="461" spans="1:9" x14ac:dyDescent="0.3">
      <c r="A461" s="6"/>
      <c r="B461" s="7"/>
      <c r="C461" s="7"/>
      <c r="D461" s="22">
        <v>42340</v>
      </c>
      <c r="E461" s="7" t="s">
        <v>5</v>
      </c>
      <c r="F461" s="7"/>
      <c r="G461" s="7"/>
      <c r="H461" s="10"/>
      <c r="I461" s="41"/>
    </row>
    <row r="462" spans="1:9" x14ac:dyDescent="0.3">
      <c r="A462" s="6"/>
      <c r="B462" s="7"/>
      <c r="C462" s="7"/>
      <c r="D462" s="22">
        <v>48807</v>
      </c>
      <c r="E462" s="7" t="s">
        <v>5</v>
      </c>
      <c r="F462" s="7"/>
      <c r="G462" s="7"/>
      <c r="H462" s="10"/>
      <c r="I462" s="41"/>
    </row>
    <row r="463" spans="1:9" x14ac:dyDescent="0.3">
      <c r="A463" s="6"/>
      <c r="B463" s="7"/>
      <c r="C463" s="7"/>
      <c r="D463" s="22">
        <v>49100</v>
      </c>
      <c r="E463" s="7" t="s">
        <v>5</v>
      </c>
      <c r="F463" s="7"/>
      <c r="G463" s="7"/>
      <c r="H463" s="10"/>
      <c r="I463" s="41"/>
    </row>
    <row r="464" spans="1:9" x14ac:dyDescent="0.3">
      <c r="A464" s="6"/>
      <c r="B464" s="7"/>
      <c r="C464" s="7"/>
      <c r="D464" s="22">
        <v>50000</v>
      </c>
      <c r="E464" s="7" t="s">
        <v>5</v>
      </c>
      <c r="F464" s="7"/>
      <c r="G464" s="7"/>
      <c r="H464" s="10"/>
      <c r="I464" s="41"/>
    </row>
    <row r="465" spans="1:9" x14ac:dyDescent="0.3">
      <c r="A465" s="6"/>
      <c r="B465" s="7"/>
      <c r="C465" s="7"/>
      <c r="D465" s="22">
        <v>30892.15</v>
      </c>
      <c r="E465" s="7" t="s">
        <v>5</v>
      </c>
      <c r="F465" s="7"/>
      <c r="G465" s="7"/>
      <c r="H465" s="10"/>
      <c r="I465" s="41"/>
    </row>
    <row r="466" spans="1:9" x14ac:dyDescent="0.3">
      <c r="A466" s="6"/>
      <c r="B466" s="7"/>
      <c r="C466" s="7"/>
      <c r="D466" s="22">
        <v>54000</v>
      </c>
      <c r="E466" s="7" t="s">
        <v>5</v>
      </c>
      <c r="F466" s="7"/>
      <c r="G466" s="7"/>
      <c r="H466" s="10"/>
      <c r="I466" s="41"/>
    </row>
    <row r="467" spans="1:9" x14ac:dyDescent="0.3">
      <c r="A467" s="6"/>
      <c r="B467" s="7"/>
      <c r="C467" s="7"/>
      <c r="D467" s="22">
        <v>102000</v>
      </c>
      <c r="E467" s="7" t="s">
        <v>5</v>
      </c>
      <c r="F467" s="7"/>
      <c r="G467" s="7"/>
      <c r="H467" s="10"/>
      <c r="I467" s="41"/>
    </row>
    <row r="468" spans="1:9" x14ac:dyDescent="0.3">
      <c r="A468" s="11"/>
      <c r="B468" s="12"/>
      <c r="C468" s="12"/>
      <c r="D468" s="27">
        <v>37850</v>
      </c>
      <c r="E468" s="12" t="s">
        <v>5</v>
      </c>
      <c r="F468" s="12"/>
      <c r="G468" s="13">
        <f>SUM(D454:D468)</f>
        <v>698469.15</v>
      </c>
      <c r="H468" s="14"/>
      <c r="I468" s="42">
        <f>G468+H453</f>
        <v>2286757.38</v>
      </c>
    </row>
    <row r="469" spans="1:9" x14ac:dyDescent="0.3">
      <c r="A469" s="1" t="s">
        <v>44</v>
      </c>
      <c r="B469" s="2">
        <v>580403913</v>
      </c>
      <c r="C469" s="2">
        <v>28</v>
      </c>
      <c r="D469" s="26">
        <v>20047</v>
      </c>
      <c r="E469" s="25" t="s">
        <v>10</v>
      </c>
      <c r="F469" s="2" t="s">
        <v>13</v>
      </c>
      <c r="G469" s="2"/>
      <c r="H469" s="5"/>
      <c r="I469" s="40"/>
    </row>
    <row r="470" spans="1:9" x14ac:dyDescent="0.3">
      <c r="A470" s="6"/>
      <c r="B470" s="7"/>
      <c r="C470" s="7"/>
      <c r="D470" s="22">
        <v>20400</v>
      </c>
      <c r="E470" s="21" t="s">
        <v>10</v>
      </c>
      <c r="F470" s="7" t="s">
        <v>13</v>
      </c>
      <c r="G470" s="7"/>
      <c r="H470" s="10"/>
      <c r="I470" s="41"/>
    </row>
    <row r="471" spans="1:9" x14ac:dyDescent="0.3">
      <c r="A471" s="6"/>
      <c r="B471" s="7"/>
      <c r="C471" s="7"/>
      <c r="D471" s="22">
        <v>21701</v>
      </c>
      <c r="E471" s="21" t="s">
        <v>10</v>
      </c>
      <c r="F471" s="7" t="s">
        <v>13</v>
      </c>
      <c r="G471" s="7"/>
      <c r="H471" s="10"/>
      <c r="I471" s="41"/>
    </row>
    <row r="472" spans="1:9" x14ac:dyDescent="0.3">
      <c r="A472" s="6"/>
      <c r="B472" s="7"/>
      <c r="C472" s="7"/>
      <c r="D472" s="22">
        <v>22884</v>
      </c>
      <c r="E472" s="21" t="s">
        <v>10</v>
      </c>
      <c r="F472" s="7" t="s">
        <v>13</v>
      </c>
      <c r="G472" s="7"/>
      <c r="H472" s="10"/>
      <c r="I472" s="41"/>
    </row>
    <row r="473" spans="1:9" x14ac:dyDescent="0.3">
      <c r="A473" s="6"/>
      <c r="B473" s="7"/>
      <c r="C473" s="7"/>
      <c r="D473" s="22">
        <v>23314</v>
      </c>
      <c r="E473" s="21" t="s">
        <v>10</v>
      </c>
      <c r="F473" s="7" t="s">
        <v>13</v>
      </c>
      <c r="G473" s="7"/>
      <c r="H473" s="10"/>
      <c r="I473" s="41"/>
    </row>
    <row r="474" spans="1:9" x14ac:dyDescent="0.3">
      <c r="A474" s="6"/>
      <c r="B474" s="7"/>
      <c r="C474" s="7"/>
      <c r="D474" s="22">
        <v>23783</v>
      </c>
      <c r="E474" s="21" t="s">
        <v>10</v>
      </c>
      <c r="F474" s="7" t="s">
        <v>13</v>
      </c>
      <c r="G474" s="7"/>
      <c r="H474" s="10"/>
      <c r="I474" s="41"/>
    </row>
    <row r="475" spans="1:9" x14ac:dyDescent="0.3">
      <c r="A475" s="6"/>
      <c r="B475" s="7"/>
      <c r="C475" s="7"/>
      <c r="D475" s="22">
        <v>24000</v>
      </c>
      <c r="E475" s="21" t="s">
        <v>10</v>
      </c>
      <c r="F475" s="7" t="s">
        <v>13</v>
      </c>
      <c r="G475" s="7"/>
      <c r="H475" s="10"/>
      <c r="I475" s="41"/>
    </row>
    <row r="476" spans="1:9" x14ac:dyDescent="0.3">
      <c r="A476" s="6"/>
      <c r="B476" s="7"/>
      <c r="C476" s="7"/>
      <c r="D476" s="22">
        <v>25076</v>
      </c>
      <c r="E476" s="21" t="s">
        <v>10</v>
      </c>
      <c r="F476" s="7" t="s">
        <v>13</v>
      </c>
      <c r="G476" s="7"/>
      <c r="H476" s="10"/>
      <c r="I476" s="41"/>
    </row>
    <row r="477" spans="1:9" x14ac:dyDescent="0.3">
      <c r="A477" s="6"/>
      <c r="B477" s="7"/>
      <c r="C477" s="7"/>
      <c r="D477" s="22">
        <v>26661</v>
      </c>
      <c r="E477" s="21" t="s">
        <v>10</v>
      </c>
      <c r="F477" s="7" t="s">
        <v>13</v>
      </c>
      <c r="G477" s="7"/>
      <c r="H477" s="10"/>
      <c r="I477" s="41"/>
    </row>
    <row r="478" spans="1:9" x14ac:dyDescent="0.3">
      <c r="A478" s="6"/>
      <c r="B478" s="7"/>
      <c r="C478" s="7"/>
      <c r="D478" s="22">
        <v>26702</v>
      </c>
      <c r="E478" s="21" t="s">
        <v>10</v>
      </c>
      <c r="F478" s="7" t="s">
        <v>13</v>
      </c>
      <c r="G478" s="7"/>
      <c r="H478" s="10"/>
      <c r="I478" s="41"/>
    </row>
    <row r="479" spans="1:9" x14ac:dyDescent="0.3">
      <c r="A479" s="6"/>
      <c r="B479" s="7"/>
      <c r="C479" s="7"/>
      <c r="D479" s="22">
        <v>25123</v>
      </c>
      <c r="E479" s="21" t="s">
        <v>10</v>
      </c>
      <c r="F479" s="7" t="s">
        <v>13</v>
      </c>
      <c r="G479" s="7"/>
      <c r="H479" s="10"/>
      <c r="I479" s="41"/>
    </row>
    <row r="480" spans="1:9" x14ac:dyDescent="0.3">
      <c r="A480" s="6"/>
      <c r="B480" s="7"/>
      <c r="C480" s="7"/>
      <c r="D480" s="22">
        <v>38577</v>
      </c>
      <c r="E480" s="21" t="s">
        <v>10</v>
      </c>
      <c r="F480" s="7" t="s">
        <v>13</v>
      </c>
      <c r="G480" s="7"/>
      <c r="H480" s="10"/>
      <c r="I480" s="41"/>
    </row>
    <row r="481" spans="1:9" x14ac:dyDescent="0.3">
      <c r="A481" s="6"/>
      <c r="B481" s="7"/>
      <c r="C481" s="7"/>
      <c r="D481" s="22">
        <v>45691</v>
      </c>
      <c r="E481" s="21" t="s">
        <v>10</v>
      </c>
      <c r="F481" s="7" t="s">
        <v>13</v>
      </c>
      <c r="G481" s="7"/>
      <c r="H481" s="10"/>
      <c r="I481" s="41"/>
    </row>
    <row r="482" spans="1:9" x14ac:dyDescent="0.3">
      <c r="A482" s="6"/>
      <c r="B482" s="7"/>
      <c r="C482" s="7"/>
      <c r="D482" s="22">
        <v>48500</v>
      </c>
      <c r="E482" s="21" t="s">
        <v>10</v>
      </c>
      <c r="F482" s="7" t="s">
        <v>13</v>
      </c>
      <c r="G482" s="7"/>
      <c r="H482" s="10"/>
      <c r="I482" s="41"/>
    </row>
    <row r="483" spans="1:9" x14ac:dyDescent="0.3">
      <c r="A483" s="6"/>
      <c r="B483" s="7"/>
      <c r="C483" s="7"/>
      <c r="D483" s="22">
        <v>88930</v>
      </c>
      <c r="E483" s="21" t="s">
        <v>10</v>
      </c>
      <c r="F483" s="7" t="s">
        <v>13</v>
      </c>
      <c r="G483" s="7"/>
      <c r="H483" s="10"/>
      <c r="I483" s="41"/>
    </row>
    <row r="484" spans="1:9" x14ac:dyDescent="0.3">
      <c r="A484" s="6"/>
      <c r="B484" s="7"/>
      <c r="C484" s="7"/>
      <c r="D484" s="22">
        <v>100041</v>
      </c>
      <c r="E484" s="21" t="s">
        <v>10</v>
      </c>
      <c r="F484" s="7" t="s">
        <v>13</v>
      </c>
      <c r="G484" s="7"/>
      <c r="H484" s="10"/>
      <c r="I484" s="41"/>
    </row>
    <row r="485" spans="1:9" x14ac:dyDescent="0.3">
      <c r="A485" s="6"/>
      <c r="B485" s="7"/>
      <c r="C485" s="7"/>
      <c r="D485" s="22">
        <v>229440</v>
      </c>
      <c r="E485" s="21" t="s">
        <v>10</v>
      </c>
      <c r="F485" s="7" t="s">
        <v>13</v>
      </c>
      <c r="G485" s="7"/>
      <c r="H485" s="10"/>
      <c r="I485" s="41"/>
    </row>
    <row r="486" spans="1:9" x14ac:dyDescent="0.3">
      <c r="A486" s="6"/>
      <c r="B486" s="7"/>
      <c r="C486" s="7"/>
      <c r="D486" s="22">
        <v>393200</v>
      </c>
      <c r="E486" s="21" t="s">
        <v>10</v>
      </c>
      <c r="F486" s="7" t="s">
        <v>13</v>
      </c>
      <c r="G486" s="7"/>
      <c r="H486" s="10"/>
      <c r="I486" s="41"/>
    </row>
    <row r="487" spans="1:9" x14ac:dyDescent="0.3">
      <c r="A487" s="6"/>
      <c r="B487" s="7"/>
      <c r="C487" s="7"/>
      <c r="D487" s="22">
        <v>20000</v>
      </c>
      <c r="E487" s="21" t="s">
        <v>10</v>
      </c>
      <c r="F487" s="7" t="s">
        <v>12</v>
      </c>
      <c r="G487" s="7"/>
      <c r="H487" s="10"/>
      <c r="I487" s="41"/>
    </row>
    <row r="488" spans="1:9" x14ac:dyDescent="0.3">
      <c r="A488" s="6"/>
      <c r="B488" s="7"/>
      <c r="C488" s="7"/>
      <c r="D488" s="22">
        <v>22000</v>
      </c>
      <c r="E488" s="21" t="s">
        <v>10</v>
      </c>
      <c r="F488" s="7" t="s">
        <v>12</v>
      </c>
      <c r="G488" s="7"/>
      <c r="H488" s="10"/>
      <c r="I488" s="41"/>
    </row>
    <row r="489" spans="1:9" x14ac:dyDescent="0.3">
      <c r="A489" s="6"/>
      <c r="B489" s="7"/>
      <c r="C489" s="7"/>
      <c r="D489" s="22">
        <v>35107</v>
      </c>
      <c r="E489" s="21" t="s">
        <v>10</v>
      </c>
      <c r="F489" s="7" t="s">
        <v>12</v>
      </c>
      <c r="G489" s="7"/>
      <c r="H489" s="10"/>
      <c r="I489" s="41"/>
    </row>
    <row r="490" spans="1:9" x14ac:dyDescent="0.3">
      <c r="A490" s="6"/>
      <c r="B490" s="7"/>
      <c r="C490" s="7"/>
      <c r="D490" s="22">
        <v>38830</v>
      </c>
      <c r="E490" s="21" t="s">
        <v>10</v>
      </c>
      <c r="F490" s="7" t="s">
        <v>12</v>
      </c>
      <c r="G490" s="7"/>
      <c r="H490" s="10"/>
      <c r="I490" s="41"/>
    </row>
    <row r="491" spans="1:9" x14ac:dyDescent="0.3">
      <c r="A491" s="6"/>
      <c r="B491" s="7"/>
      <c r="C491" s="7"/>
      <c r="D491" s="22">
        <v>40000</v>
      </c>
      <c r="E491" s="21" t="s">
        <v>10</v>
      </c>
      <c r="F491" s="7" t="s">
        <v>12</v>
      </c>
      <c r="G491" s="7"/>
      <c r="H491" s="10"/>
      <c r="I491" s="41"/>
    </row>
    <row r="492" spans="1:9" x14ac:dyDescent="0.3">
      <c r="A492" s="6"/>
      <c r="B492" s="7"/>
      <c r="C492" s="7"/>
      <c r="D492" s="22">
        <v>52000</v>
      </c>
      <c r="E492" s="21" t="s">
        <v>10</v>
      </c>
      <c r="F492" s="7" t="s">
        <v>12</v>
      </c>
      <c r="G492" s="7"/>
      <c r="H492" s="10"/>
      <c r="I492" s="41"/>
    </row>
    <row r="493" spans="1:9" x14ac:dyDescent="0.3">
      <c r="A493" s="6"/>
      <c r="B493" s="7"/>
      <c r="C493" s="7"/>
      <c r="D493" s="22">
        <v>64000</v>
      </c>
      <c r="E493" s="21" t="s">
        <v>10</v>
      </c>
      <c r="F493" s="7" t="s">
        <v>12</v>
      </c>
      <c r="G493" s="7"/>
      <c r="H493" s="10"/>
      <c r="I493" s="41"/>
    </row>
    <row r="494" spans="1:9" x14ac:dyDescent="0.3">
      <c r="A494" s="6"/>
      <c r="B494" s="7"/>
      <c r="C494" s="7"/>
      <c r="D494" s="22">
        <v>66536</v>
      </c>
      <c r="E494" s="21" t="s">
        <v>10</v>
      </c>
      <c r="F494" s="7" t="s">
        <v>12</v>
      </c>
      <c r="G494" s="7"/>
      <c r="H494" s="10"/>
      <c r="I494" s="41"/>
    </row>
    <row r="495" spans="1:9" x14ac:dyDescent="0.3">
      <c r="A495" s="6"/>
      <c r="B495" s="7"/>
      <c r="C495" s="7"/>
      <c r="D495" s="22">
        <v>213200</v>
      </c>
      <c r="E495" s="21" t="s">
        <v>10</v>
      </c>
      <c r="F495" s="7" t="s">
        <v>12</v>
      </c>
      <c r="G495" s="7"/>
      <c r="H495" s="10"/>
      <c r="I495" s="41"/>
    </row>
    <row r="496" spans="1:9" x14ac:dyDescent="0.3">
      <c r="A496" s="11"/>
      <c r="B496" s="12"/>
      <c r="C496" s="12"/>
      <c r="D496" s="27">
        <v>214413</v>
      </c>
      <c r="E496" s="28" t="s">
        <v>10</v>
      </c>
      <c r="F496" s="12" t="s">
        <v>12</v>
      </c>
      <c r="G496" s="12"/>
      <c r="H496" s="29">
        <f>SUM(D469:D496)</f>
        <v>1970156</v>
      </c>
      <c r="I496" s="42">
        <f>H496</f>
        <v>1970156</v>
      </c>
    </row>
    <row r="497" spans="1:9" x14ac:dyDescent="0.3">
      <c r="A497" s="1" t="s">
        <v>45</v>
      </c>
      <c r="B497" s="2">
        <v>580003739</v>
      </c>
      <c r="C497" s="2">
        <v>6</v>
      </c>
      <c r="D497" s="26">
        <v>352391.53</v>
      </c>
      <c r="E497" s="25" t="s">
        <v>10</v>
      </c>
      <c r="F497" s="25" t="s">
        <v>12</v>
      </c>
      <c r="G497" s="2"/>
      <c r="H497" s="5"/>
      <c r="I497" s="40"/>
    </row>
    <row r="498" spans="1:9" x14ac:dyDescent="0.3">
      <c r="A498" s="6"/>
      <c r="B498" s="7"/>
      <c r="C498" s="7"/>
      <c r="D498" s="22">
        <v>39988</v>
      </c>
      <c r="E498" s="21" t="s">
        <v>10</v>
      </c>
      <c r="F498" s="21" t="s">
        <v>12</v>
      </c>
      <c r="G498" s="7"/>
      <c r="H498" s="10"/>
      <c r="I498" s="41"/>
    </row>
    <row r="499" spans="1:9" x14ac:dyDescent="0.3">
      <c r="A499" s="6"/>
      <c r="B499" s="7"/>
      <c r="C499" s="7"/>
      <c r="D499" s="22">
        <v>74607</v>
      </c>
      <c r="E499" s="21" t="s">
        <v>10</v>
      </c>
      <c r="F499" s="21" t="s">
        <v>12</v>
      </c>
      <c r="G499" s="7"/>
      <c r="H499" s="10"/>
      <c r="I499" s="41"/>
    </row>
    <row r="500" spans="1:9" x14ac:dyDescent="0.3">
      <c r="A500" s="6"/>
      <c r="B500" s="7"/>
      <c r="C500" s="7"/>
      <c r="D500" s="22">
        <v>20000</v>
      </c>
      <c r="E500" s="21" t="s">
        <v>10</v>
      </c>
      <c r="F500" s="21" t="s">
        <v>12</v>
      </c>
      <c r="G500" s="7"/>
      <c r="H500" s="10"/>
      <c r="I500" s="41"/>
    </row>
    <row r="501" spans="1:9" x14ac:dyDescent="0.3">
      <c r="A501" s="6"/>
      <c r="B501" s="7"/>
      <c r="C501" s="7"/>
      <c r="D501" s="22">
        <v>20275</v>
      </c>
      <c r="E501" s="21" t="s">
        <v>10</v>
      </c>
      <c r="F501" s="21" t="s">
        <v>12</v>
      </c>
      <c r="G501" s="7"/>
      <c r="H501" s="10"/>
      <c r="I501" s="41"/>
    </row>
    <row r="502" spans="1:9" x14ac:dyDescent="0.3">
      <c r="A502" s="11"/>
      <c r="B502" s="12"/>
      <c r="C502" s="12"/>
      <c r="D502" s="27">
        <v>45498</v>
      </c>
      <c r="E502" s="28" t="s">
        <v>10</v>
      </c>
      <c r="F502" s="28" t="s">
        <v>12</v>
      </c>
      <c r="G502" s="12"/>
      <c r="H502" s="29">
        <f>SUM(D497:D502)</f>
        <v>552759.53</v>
      </c>
      <c r="I502" s="42">
        <f>H502</f>
        <v>552759.53</v>
      </c>
    </row>
    <row r="503" spans="1:9" x14ac:dyDescent="0.3">
      <c r="A503" s="1" t="s">
        <v>46</v>
      </c>
      <c r="B503" s="2">
        <v>580257624</v>
      </c>
      <c r="C503" s="2">
        <v>9</v>
      </c>
      <c r="D503" s="26">
        <v>1343659</v>
      </c>
      <c r="E503" s="25" t="s">
        <v>10</v>
      </c>
      <c r="F503" s="25" t="s">
        <v>12</v>
      </c>
      <c r="G503" s="2"/>
      <c r="H503" s="5"/>
      <c r="I503" s="40"/>
    </row>
    <row r="504" spans="1:9" x14ac:dyDescent="0.3">
      <c r="A504" s="6"/>
      <c r="B504" s="7"/>
      <c r="C504" s="7"/>
      <c r="D504" s="22">
        <v>46000</v>
      </c>
      <c r="E504" s="21" t="s">
        <v>10</v>
      </c>
      <c r="F504" s="21" t="s">
        <v>12</v>
      </c>
      <c r="G504" s="7"/>
      <c r="H504" s="10"/>
      <c r="I504" s="41"/>
    </row>
    <row r="505" spans="1:9" x14ac:dyDescent="0.3">
      <c r="A505" s="6"/>
      <c r="B505" s="7"/>
      <c r="C505" s="7"/>
      <c r="D505" s="22">
        <v>24000</v>
      </c>
      <c r="E505" s="21" t="s">
        <v>10</v>
      </c>
      <c r="F505" s="21" t="s">
        <v>12</v>
      </c>
      <c r="G505" s="7"/>
      <c r="H505" s="10"/>
      <c r="I505" s="41"/>
    </row>
    <row r="506" spans="1:9" x14ac:dyDescent="0.3">
      <c r="A506" s="6"/>
      <c r="B506" s="7"/>
      <c r="C506" s="7"/>
      <c r="D506" s="22">
        <v>25200</v>
      </c>
      <c r="E506" s="21" t="s">
        <v>10</v>
      </c>
      <c r="F506" s="21" t="s">
        <v>12</v>
      </c>
      <c r="G506" s="7"/>
      <c r="H506" s="10"/>
      <c r="I506" s="41"/>
    </row>
    <row r="507" spans="1:9" x14ac:dyDescent="0.3">
      <c r="A507" s="6"/>
      <c r="B507" s="7"/>
      <c r="C507" s="7"/>
      <c r="D507" s="22">
        <v>40000</v>
      </c>
      <c r="E507" s="21" t="s">
        <v>10</v>
      </c>
      <c r="F507" s="21" t="s">
        <v>12</v>
      </c>
      <c r="G507" s="7"/>
      <c r="H507" s="10"/>
      <c r="I507" s="41"/>
    </row>
    <row r="508" spans="1:9" x14ac:dyDescent="0.3">
      <c r="A508" s="6"/>
      <c r="B508" s="7"/>
      <c r="C508" s="7"/>
      <c r="D508" s="22">
        <v>118000</v>
      </c>
      <c r="E508" s="21" t="s">
        <v>10</v>
      </c>
      <c r="F508" s="21" t="s">
        <v>12</v>
      </c>
      <c r="G508" s="7"/>
      <c r="H508" s="10"/>
      <c r="I508" s="41"/>
    </row>
    <row r="509" spans="1:9" x14ac:dyDescent="0.3">
      <c r="A509" s="6"/>
      <c r="B509" s="7"/>
      <c r="C509" s="7"/>
      <c r="D509" s="22">
        <v>28800</v>
      </c>
      <c r="E509" s="21" t="s">
        <v>10</v>
      </c>
      <c r="F509" s="21" t="s">
        <v>12</v>
      </c>
      <c r="G509" s="7"/>
      <c r="H509" s="10"/>
      <c r="I509" s="41"/>
    </row>
    <row r="510" spans="1:9" x14ac:dyDescent="0.3">
      <c r="A510" s="6"/>
      <c r="B510" s="7"/>
      <c r="C510" s="7"/>
      <c r="D510" s="22">
        <v>69830</v>
      </c>
      <c r="E510" s="21" t="s">
        <v>10</v>
      </c>
      <c r="F510" s="7" t="s">
        <v>13</v>
      </c>
      <c r="G510" s="7"/>
      <c r="H510" s="10"/>
      <c r="I510" s="41"/>
    </row>
    <row r="511" spans="1:9" x14ac:dyDescent="0.3">
      <c r="A511" s="11"/>
      <c r="B511" s="12"/>
      <c r="C511" s="12"/>
      <c r="D511" s="27">
        <v>120210</v>
      </c>
      <c r="E511" s="28" t="s">
        <v>10</v>
      </c>
      <c r="F511" s="12" t="s">
        <v>13</v>
      </c>
      <c r="G511" s="12"/>
      <c r="H511" s="29">
        <f>SUM(D503:D511)</f>
        <v>1815699</v>
      </c>
      <c r="I511" s="42">
        <f>H511</f>
        <v>1815699</v>
      </c>
    </row>
    <row r="512" spans="1:9" x14ac:dyDescent="0.3">
      <c r="A512" s="1" t="s">
        <v>47</v>
      </c>
      <c r="B512" s="2">
        <v>580029239</v>
      </c>
      <c r="C512" s="2">
        <v>2</v>
      </c>
      <c r="D512" s="26">
        <v>133000</v>
      </c>
      <c r="E512" s="25" t="s">
        <v>10</v>
      </c>
      <c r="F512" s="25" t="s">
        <v>13</v>
      </c>
      <c r="G512" s="2"/>
      <c r="H512" s="5"/>
      <c r="I512" s="40"/>
    </row>
    <row r="513" spans="1:9" x14ac:dyDescent="0.3">
      <c r="A513" s="11"/>
      <c r="B513" s="12"/>
      <c r="C513" s="12"/>
      <c r="D513" s="27">
        <v>345960</v>
      </c>
      <c r="E513" s="28" t="s">
        <v>10</v>
      </c>
      <c r="F513" s="12" t="s">
        <v>12</v>
      </c>
      <c r="G513" s="12"/>
      <c r="H513" s="29">
        <f>SUM(D512:D513)</f>
        <v>478960</v>
      </c>
      <c r="I513" s="42">
        <f>H513</f>
        <v>478960</v>
      </c>
    </row>
    <row r="514" spans="1:9" x14ac:dyDescent="0.3">
      <c r="A514" s="1" t="s">
        <v>48</v>
      </c>
      <c r="B514" s="2">
        <v>580057339</v>
      </c>
      <c r="C514" s="2">
        <v>23</v>
      </c>
      <c r="D514" s="3">
        <f>24000*3.6</f>
        <v>86400</v>
      </c>
      <c r="E514" s="25" t="s">
        <v>10</v>
      </c>
      <c r="F514" s="25" t="s">
        <v>13</v>
      </c>
      <c r="G514" s="2"/>
      <c r="H514" s="5"/>
      <c r="I514" s="40"/>
    </row>
    <row r="515" spans="1:9" x14ac:dyDescent="0.3">
      <c r="A515" s="6"/>
      <c r="B515" s="7"/>
      <c r="C515" s="7"/>
      <c r="D515" s="8">
        <f>9000*3.6</f>
        <v>32400</v>
      </c>
      <c r="E515" s="21" t="s">
        <v>10</v>
      </c>
      <c r="F515" s="21" t="s">
        <v>13</v>
      </c>
      <c r="G515" s="7"/>
      <c r="H515" s="10"/>
      <c r="I515" s="41"/>
    </row>
    <row r="516" spans="1:9" x14ac:dyDescent="0.3">
      <c r="A516" s="6"/>
      <c r="B516" s="7"/>
      <c r="C516" s="7"/>
      <c r="D516" s="8">
        <f>7800*3.6</f>
        <v>28080</v>
      </c>
      <c r="E516" s="21" t="s">
        <v>10</v>
      </c>
      <c r="F516" s="21" t="s">
        <v>12</v>
      </c>
      <c r="G516" s="7"/>
      <c r="H516" s="10"/>
      <c r="I516" s="41"/>
    </row>
    <row r="517" spans="1:9" x14ac:dyDescent="0.3">
      <c r="A517" s="6"/>
      <c r="B517" s="7"/>
      <c r="C517" s="7"/>
      <c r="D517" s="8">
        <v>61526</v>
      </c>
      <c r="E517" s="21" t="s">
        <v>10</v>
      </c>
      <c r="F517" s="21" t="s">
        <v>12</v>
      </c>
      <c r="G517" s="7"/>
      <c r="H517" s="10"/>
      <c r="I517" s="41"/>
    </row>
    <row r="518" spans="1:9" x14ac:dyDescent="0.3">
      <c r="A518" s="6"/>
      <c r="B518" s="7"/>
      <c r="C518" s="7"/>
      <c r="D518" s="8">
        <v>195350</v>
      </c>
      <c r="E518" s="21" t="s">
        <v>10</v>
      </c>
      <c r="F518" s="21" t="s">
        <v>12</v>
      </c>
      <c r="G518" s="7"/>
      <c r="H518" s="10"/>
      <c r="I518" s="41"/>
    </row>
    <row r="519" spans="1:9" x14ac:dyDescent="0.3">
      <c r="A519" s="6"/>
      <c r="B519" s="7"/>
      <c r="C519" s="7"/>
      <c r="D519" s="8">
        <f>85561*3.6</f>
        <v>308019.60000000003</v>
      </c>
      <c r="E519" s="21" t="s">
        <v>10</v>
      </c>
      <c r="F519" s="21" t="s">
        <v>12</v>
      </c>
      <c r="G519" s="7"/>
      <c r="H519" s="10"/>
      <c r="I519" s="41"/>
    </row>
    <row r="520" spans="1:9" x14ac:dyDescent="0.3">
      <c r="A520" s="6"/>
      <c r="B520" s="7"/>
      <c r="C520" s="7"/>
      <c r="D520" s="8">
        <f>782000*3.6</f>
        <v>2815200</v>
      </c>
      <c r="E520" s="21" t="s">
        <v>10</v>
      </c>
      <c r="F520" s="21" t="s">
        <v>12</v>
      </c>
      <c r="G520" s="7"/>
      <c r="H520" s="10"/>
      <c r="I520" s="41"/>
    </row>
    <row r="521" spans="1:9" x14ac:dyDescent="0.3">
      <c r="A521" s="6"/>
      <c r="B521" s="7"/>
      <c r="C521" s="7"/>
      <c r="D521" s="8">
        <f>525000*3.6</f>
        <v>1890000</v>
      </c>
      <c r="E521" s="21" t="s">
        <v>10</v>
      </c>
      <c r="F521" s="21" t="s">
        <v>12</v>
      </c>
      <c r="G521" s="7"/>
      <c r="H521" s="10"/>
      <c r="I521" s="41"/>
    </row>
    <row r="522" spans="1:9" x14ac:dyDescent="0.3">
      <c r="A522" s="6"/>
      <c r="B522" s="7"/>
      <c r="C522" s="7"/>
      <c r="D522" s="8">
        <f>82000*3.6</f>
        <v>295200</v>
      </c>
      <c r="E522" s="21" t="s">
        <v>10</v>
      </c>
      <c r="F522" s="21" t="s">
        <v>12</v>
      </c>
      <c r="G522" s="7"/>
      <c r="H522" s="10"/>
      <c r="I522" s="41"/>
    </row>
    <row r="523" spans="1:9" x14ac:dyDescent="0.3">
      <c r="A523" s="6"/>
      <c r="B523" s="7"/>
      <c r="C523" s="7"/>
      <c r="D523" s="8">
        <f>38800*3.6</f>
        <v>139680</v>
      </c>
      <c r="E523" s="21" t="s">
        <v>10</v>
      </c>
      <c r="F523" s="21" t="s">
        <v>12</v>
      </c>
      <c r="G523" s="7"/>
      <c r="H523" s="31">
        <f>SUM(D514:D523)</f>
        <v>5851855.5999999996</v>
      </c>
      <c r="I523" s="41"/>
    </row>
    <row r="524" spans="1:9" x14ac:dyDescent="0.3">
      <c r="A524" s="6"/>
      <c r="B524" s="7"/>
      <c r="C524" s="7"/>
      <c r="D524" s="8">
        <f>27000*3.6</f>
        <v>97200</v>
      </c>
      <c r="E524" s="21" t="s">
        <v>5</v>
      </c>
      <c r="F524" s="7"/>
      <c r="G524" s="7"/>
      <c r="H524" s="10"/>
      <c r="I524" s="41"/>
    </row>
    <row r="525" spans="1:9" x14ac:dyDescent="0.3">
      <c r="A525" s="6"/>
      <c r="B525" s="7"/>
      <c r="C525" s="7"/>
      <c r="D525" s="8">
        <f>36000*3.6</f>
        <v>129600</v>
      </c>
      <c r="E525" s="21" t="s">
        <v>5</v>
      </c>
      <c r="F525" s="7"/>
      <c r="G525" s="7"/>
      <c r="H525" s="10"/>
      <c r="I525" s="41"/>
    </row>
    <row r="526" spans="1:9" x14ac:dyDescent="0.3">
      <c r="A526" s="6"/>
      <c r="B526" s="7"/>
      <c r="C526" s="7"/>
      <c r="D526" s="8">
        <f>10000*3.6</f>
        <v>36000</v>
      </c>
      <c r="E526" s="21" t="s">
        <v>5</v>
      </c>
      <c r="F526" s="7"/>
      <c r="G526" s="7"/>
      <c r="H526" s="10"/>
      <c r="I526" s="41"/>
    </row>
    <row r="527" spans="1:9" x14ac:dyDescent="0.3">
      <c r="A527" s="6"/>
      <c r="B527" s="7"/>
      <c r="C527" s="7"/>
      <c r="D527" s="8">
        <f>8000*3.6</f>
        <v>28800</v>
      </c>
      <c r="E527" s="21" t="s">
        <v>5</v>
      </c>
      <c r="F527" s="7"/>
      <c r="G527" s="7"/>
      <c r="H527" s="10"/>
      <c r="I527" s="41"/>
    </row>
    <row r="528" spans="1:9" x14ac:dyDescent="0.3">
      <c r="A528" s="6"/>
      <c r="B528" s="7"/>
      <c r="C528" s="7"/>
      <c r="D528" s="8">
        <f>36018*3.6</f>
        <v>129664.8</v>
      </c>
      <c r="E528" s="21" t="s">
        <v>5</v>
      </c>
      <c r="F528" s="7"/>
      <c r="G528" s="7"/>
      <c r="H528" s="10"/>
      <c r="I528" s="41"/>
    </row>
    <row r="529" spans="1:9" x14ac:dyDescent="0.3">
      <c r="A529" s="6"/>
      <c r="B529" s="7"/>
      <c r="C529" s="7"/>
      <c r="D529" s="8">
        <f>7867*3.6</f>
        <v>28321.200000000001</v>
      </c>
      <c r="E529" s="21" t="s">
        <v>5</v>
      </c>
      <c r="F529" s="7"/>
      <c r="G529" s="7"/>
      <c r="H529" s="10"/>
      <c r="I529" s="41"/>
    </row>
    <row r="530" spans="1:9" x14ac:dyDescent="0.3">
      <c r="A530" s="6"/>
      <c r="B530" s="7"/>
      <c r="C530" s="7"/>
      <c r="D530" s="8">
        <f>15000*3.6</f>
        <v>54000</v>
      </c>
      <c r="E530" s="21" t="s">
        <v>5</v>
      </c>
      <c r="F530" s="7"/>
      <c r="G530" s="7"/>
      <c r="H530" s="10"/>
      <c r="I530" s="41"/>
    </row>
    <row r="531" spans="1:9" x14ac:dyDescent="0.3">
      <c r="A531" s="6"/>
      <c r="B531" s="7"/>
      <c r="C531" s="7"/>
      <c r="D531" s="8">
        <f>7790*3.6</f>
        <v>28044</v>
      </c>
      <c r="E531" s="21" t="s">
        <v>5</v>
      </c>
      <c r="F531" s="7"/>
      <c r="G531" s="7"/>
      <c r="H531" s="10"/>
      <c r="I531" s="41"/>
    </row>
    <row r="532" spans="1:9" x14ac:dyDescent="0.3">
      <c r="A532" s="6"/>
      <c r="B532" s="7"/>
      <c r="C532" s="7"/>
      <c r="D532" s="8">
        <f>20000*3.6</f>
        <v>72000</v>
      </c>
      <c r="E532" s="21" t="s">
        <v>5</v>
      </c>
      <c r="F532" s="7"/>
      <c r="G532" s="7"/>
      <c r="H532" s="10"/>
      <c r="I532" s="41"/>
    </row>
    <row r="533" spans="1:9" x14ac:dyDescent="0.3">
      <c r="A533" s="6"/>
      <c r="B533" s="7"/>
      <c r="C533" s="7"/>
      <c r="D533" s="8">
        <f>10000*3.6</f>
        <v>36000</v>
      </c>
      <c r="E533" s="21" t="s">
        <v>5</v>
      </c>
      <c r="F533" s="7"/>
      <c r="G533" s="7"/>
      <c r="H533" s="10"/>
      <c r="I533" s="41"/>
    </row>
    <row r="534" spans="1:9" x14ac:dyDescent="0.3">
      <c r="A534" s="6"/>
      <c r="B534" s="7"/>
      <c r="C534" s="7"/>
      <c r="D534" s="8">
        <v>382500</v>
      </c>
      <c r="E534" s="21" t="s">
        <v>5</v>
      </c>
      <c r="F534" s="7"/>
      <c r="G534" s="7"/>
      <c r="H534" s="10"/>
      <c r="I534" s="41"/>
    </row>
    <row r="535" spans="1:9" x14ac:dyDescent="0.3">
      <c r="A535" s="6"/>
      <c r="B535" s="7"/>
      <c r="C535" s="7"/>
      <c r="D535" s="8">
        <f>20000*3.6</f>
        <v>72000</v>
      </c>
      <c r="E535" s="21" t="s">
        <v>5</v>
      </c>
      <c r="F535" s="7"/>
      <c r="G535" s="7"/>
      <c r="H535" s="10"/>
      <c r="I535" s="41"/>
    </row>
    <row r="536" spans="1:9" x14ac:dyDescent="0.3">
      <c r="A536" s="11"/>
      <c r="B536" s="12"/>
      <c r="C536" s="12"/>
      <c r="D536" s="34">
        <v>82000</v>
      </c>
      <c r="E536" s="28" t="s">
        <v>5</v>
      </c>
      <c r="F536" s="12"/>
      <c r="G536" s="13">
        <f>SUM(D524:D536)</f>
        <v>1176130</v>
      </c>
      <c r="H536" s="29"/>
      <c r="I536" s="42">
        <f>H523+G536</f>
        <v>7027985.5999999996</v>
      </c>
    </row>
    <row r="537" spans="1:9" x14ac:dyDescent="0.3">
      <c r="A537" s="1" t="s">
        <v>49</v>
      </c>
      <c r="B537" s="2">
        <v>580029056</v>
      </c>
      <c r="C537" s="2">
        <v>4</v>
      </c>
      <c r="D537" s="3">
        <v>20750</v>
      </c>
      <c r="E537" s="25" t="s">
        <v>5</v>
      </c>
      <c r="F537" s="2"/>
      <c r="G537" s="4">
        <f>D537</f>
        <v>20750</v>
      </c>
      <c r="H537" s="5"/>
      <c r="I537" s="40"/>
    </row>
    <row r="538" spans="1:9" x14ac:dyDescent="0.3">
      <c r="A538" s="6"/>
      <c r="B538" s="7"/>
      <c r="C538" s="7"/>
      <c r="D538" s="8">
        <v>22700</v>
      </c>
      <c r="E538" s="21" t="s">
        <v>10</v>
      </c>
      <c r="F538" s="7" t="s">
        <v>13</v>
      </c>
      <c r="G538" s="7"/>
      <c r="H538" s="10"/>
      <c r="I538" s="41"/>
    </row>
    <row r="539" spans="1:9" x14ac:dyDescent="0.3">
      <c r="A539" s="6"/>
      <c r="B539" s="7"/>
      <c r="C539" s="7"/>
      <c r="D539" s="8">
        <v>41090</v>
      </c>
      <c r="E539" s="21" t="s">
        <v>10</v>
      </c>
      <c r="F539" s="7" t="s">
        <v>12</v>
      </c>
      <c r="G539" s="7"/>
      <c r="H539" s="10"/>
      <c r="I539" s="41"/>
    </row>
    <row r="540" spans="1:9" x14ac:dyDescent="0.3">
      <c r="A540" s="11"/>
      <c r="B540" s="12"/>
      <c r="C540" s="12"/>
      <c r="D540" s="34">
        <v>28641</v>
      </c>
      <c r="E540" s="28" t="s">
        <v>10</v>
      </c>
      <c r="F540" s="12" t="s">
        <v>12</v>
      </c>
      <c r="G540" s="12"/>
      <c r="H540" s="29">
        <f>SUM(D538:D540)</f>
        <v>92431</v>
      </c>
      <c r="I540" s="42">
        <f>H540+G537</f>
        <v>113181</v>
      </c>
    </row>
    <row r="541" spans="1:9" x14ac:dyDescent="0.3">
      <c r="A541" s="1" t="s">
        <v>50</v>
      </c>
      <c r="B541" s="2">
        <v>520041831</v>
      </c>
      <c r="C541" s="2">
        <v>15</v>
      </c>
      <c r="D541" s="26">
        <v>180000</v>
      </c>
      <c r="E541" s="25" t="s">
        <v>10</v>
      </c>
      <c r="F541" s="25" t="s">
        <v>13</v>
      </c>
      <c r="G541" s="2"/>
      <c r="H541" s="5"/>
      <c r="I541" s="40"/>
    </row>
    <row r="542" spans="1:9" x14ac:dyDescent="0.3">
      <c r="A542" s="6"/>
      <c r="B542" s="7"/>
      <c r="C542" s="7"/>
      <c r="D542" s="22">
        <v>88000</v>
      </c>
      <c r="E542" s="21" t="s">
        <v>10</v>
      </c>
      <c r="F542" s="21" t="s">
        <v>13</v>
      </c>
      <c r="G542" s="7"/>
      <c r="H542" s="10"/>
      <c r="I542" s="41"/>
    </row>
    <row r="543" spans="1:9" x14ac:dyDescent="0.3">
      <c r="A543" s="6"/>
      <c r="B543" s="7"/>
      <c r="C543" s="7"/>
      <c r="D543" s="22">
        <v>83000</v>
      </c>
      <c r="E543" s="21" t="s">
        <v>10</v>
      </c>
      <c r="F543" s="21" t="s">
        <v>13</v>
      </c>
      <c r="G543" s="7"/>
      <c r="H543" s="10"/>
      <c r="I543" s="41"/>
    </row>
    <row r="544" spans="1:9" x14ac:dyDescent="0.3">
      <c r="A544" s="6"/>
      <c r="B544" s="7"/>
      <c r="C544" s="7"/>
      <c r="D544" s="22">
        <v>77000</v>
      </c>
      <c r="E544" s="21" t="s">
        <v>10</v>
      </c>
      <c r="F544" s="21" t="s">
        <v>13</v>
      </c>
      <c r="G544" s="7"/>
      <c r="H544" s="10"/>
      <c r="I544" s="41"/>
    </row>
    <row r="545" spans="1:9" x14ac:dyDescent="0.3">
      <c r="A545" s="6"/>
      <c r="B545" s="7"/>
      <c r="C545" s="7"/>
      <c r="D545" s="22">
        <v>57000</v>
      </c>
      <c r="E545" s="21" t="s">
        <v>10</v>
      </c>
      <c r="F545" s="21" t="s">
        <v>13</v>
      </c>
      <c r="G545" s="7"/>
      <c r="H545" s="10"/>
      <c r="I545" s="41"/>
    </row>
    <row r="546" spans="1:9" x14ac:dyDescent="0.3">
      <c r="A546" s="6"/>
      <c r="B546" s="7"/>
      <c r="C546" s="7"/>
      <c r="D546" s="22">
        <v>38800</v>
      </c>
      <c r="E546" s="21" t="s">
        <v>10</v>
      </c>
      <c r="F546" s="21" t="s">
        <v>13</v>
      </c>
      <c r="G546" s="7"/>
      <c r="H546" s="10"/>
      <c r="I546" s="41"/>
    </row>
    <row r="547" spans="1:9" x14ac:dyDescent="0.3">
      <c r="A547" s="6"/>
      <c r="B547" s="7"/>
      <c r="C547" s="7"/>
      <c r="D547" s="22">
        <v>38800</v>
      </c>
      <c r="E547" s="21" t="s">
        <v>10</v>
      </c>
      <c r="F547" s="21" t="s">
        <v>13</v>
      </c>
      <c r="G547" s="7"/>
      <c r="H547" s="10"/>
      <c r="I547" s="41"/>
    </row>
    <row r="548" spans="1:9" x14ac:dyDescent="0.3">
      <c r="A548" s="6"/>
      <c r="B548" s="7"/>
      <c r="C548" s="7"/>
      <c r="D548" s="22">
        <v>36000</v>
      </c>
      <c r="E548" s="21" t="s">
        <v>10</v>
      </c>
      <c r="F548" s="21" t="s">
        <v>13</v>
      </c>
      <c r="G548" s="7"/>
      <c r="H548" s="10"/>
      <c r="I548" s="41"/>
    </row>
    <row r="549" spans="1:9" x14ac:dyDescent="0.3">
      <c r="A549" s="6"/>
      <c r="B549" s="7"/>
      <c r="C549" s="7"/>
      <c r="D549" s="22">
        <v>35400</v>
      </c>
      <c r="E549" s="21" t="s">
        <v>10</v>
      </c>
      <c r="F549" s="21" t="s">
        <v>13</v>
      </c>
      <c r="G549" s="7"/>
      <c r="H549" s="10"/>
      <c r="I549" s="41"/>
    </row>
    <row r="550" spans="1:9" x14ac:dyDescent="0.3">
      <c r="A550" s="6"/>
      <c r="B550" s="7"/>
      <c r="C550" s="7"/>
      <c r="D550" s="22">
        <v>35000</v>
      </c>
      <c r="E550" s="21" t="s">
        <v>10</v>
      </c>
      <c r="F550" s="21" t="s">
        <v>13</v>
      </c>
      <c r="G550" s="7"/>
      <c r="H550" s="10"/>
      <c r="I550" s="41"/>
    </row>
    <row r="551" spans="1:9" x14ac:dyDescent="0.3">
      <c r="A551" s="6"/>
      <c r="B551" s="7"/>
      <c r="C551" s="7"/>
      <c r="D551" s="22">
        <v>25000</v>
      </c>
      <c r="E551" s="21" t="s">
        <v>10</v>
      </c>
      <c r="F551" s="21" t="s">
        <v>13</v>
      </c>
      <c r="G551" s="7"/>
      <c r="H551" s="10"/>
      <c r="I551" s="41"/>
    </row>
    <row r="552" spans="1:9" x14ac:dyDescent="0.3">
      <c r="A552" s="6"/>
      <c r="B552" s="7"/>
      <c r="C552" s="7"/>
      <c r="D552" s="22">
        <v>24000</v>
      </c>
      <c r="E552" s="21" t="s">
        <v>10</v>
      </c>
      <c r="F552" s="21" t="s">
        <v>13</v>
      </c>
      <c r="G552" s="7"/>
      <c r="H552" s="10"/>
      <c r="I552" s="41"/>
    </row>
    <row r="553" spans="1:9" x14ac:dyDescent="0.3">
      <c r="A553" s="6"/>
      <c r="B553" s="7"/>
      <c r="C553" s="7"/>
      <c r="D553" s="22">
        <v>20000</v>
      </c>
      <c r="E553" s="21" t="s">
        <v>10</v>
      </c>
      <c r="F553" s="21" t="s">
        <v>13</v>
      </c>
      <c r="G553" s="7"/>
      <c r="H553" s="10"/>
      <c r="I553" s="41"/>
    </row>
    <row r="554" spans="1:9" x14ac:dyDescent="0.3">
      <c r="A554" s="6"/>
      <c r="B554" s="7"/>
      <c r="C554" s="7"/>
      <c r="D554" s="22">
        <v>277000</v>
      </c>
      <c r="E554" s="21" t="s">
        <v>10</v>
      </c>
      <c r="F554" s="21" t="s">
        <v>13</v>
      </c>
      <c r="G554" s="7"/>
      <c r="H554" s="10"/>
      <c r="I554" s="41"/>
    </row>
    <row r="555" spans="1:9" x14ac:dyDescent="0.3">
      <c r="A555" s="11"/>
      <c r="B555" s="12"/>
      <c r="C555" s="12"/>
      <c r="D555" s="27">
        <v>234000</v>
      </c>
      <c r="E555" s="28" t="s">
        <v>10</v>
      </c>
      <c r="F555" s="28" t="s">
        <v>13</v>
      </c>
      <c r="G555" s="12"/>
      <c r="H555" s="29">
        <f>SUM(D541:D555)</f>
        <v>1249000</v>
      </c>
      <c r="I555" s="42">
        <f>H555</f>
        <v>1249000</v>
      </c>
    </row>
    <row r="556" spans="1:9" x14ac:dyDescent="0.3">
      <c r="A556" s="1" t="s">
        <v>51</v>
      </c>
      <c r="B556" s="2">
        <v>520032293</v>
      </c>
      <c r="C556" s="2">
        <v>51</v>
      </c>
      <c r="D556" s="26">
        <v>5641500</v>
      </c>
      <c r="E556" s="25" t="s">
        <v>10</v>
      </c>
      <c r="F556" s="25" t="s">
        <v>13</v>
      </c>
      <c r="G556" s="2"/>
      <c r="H556" s="5"/>
      <c r="I556" s="40"/>
    </row>
    <row r="557" spans="1:9" x14ac:dyDescent="0.3">
      <c r="A557" s="6"/>
      <c r="B557" s="7"/>
      <c r="C557" s="7"/>
      <c r="D557" s="22">
        <v>2964500</v>
      </c>
      <c r="E557" s="21" t="s">
        <v>10</v>
      </c>
      <c r="F557" s="21" t="s">
        <v>13</v>
      </c>
      <c r="G557" s="7"/>
      <c r="H557" s="10"/>
      <c r="I557" s="41"/>
    </row>
    <row r="558" spans="1:9" x14ac:dyDescent="0.3">
      <c r="A558" s="6"/>
      <c r="B558" s="7"/>
      <c r="C558" s="7"/>
      <c r="D558" s="22">
        <v>1629359</v>
      </c>
      <c r="E558" s="21" t="s">
        <v>10</v>
      </c>
      <c r="F558" s="21" t="s">
        <v>13</v>
      </c>
      <c r="G558" s="7"/>
      <c r="H558" s="10"/>
      <c r="I558" s="41"/>
    </row>
    <row r="559" spans="1:9" x14ac:dyDescent="0.3">
      <c r="A559" s="6"/>
      <c r="B559" s="7"/>
      <c r="C559" s="7"/>
      <c r="D559" s="22">
        <v>1594742</v>
      </c>
      <c r="E559" s="21" t="s">
        <v>10</v>
      </c>
      <c r="F559" s="21" t="s">
        <v>13</v>
      </c>
      <c r="G559" s="7"/>
      <c r="H559" s="10"/>
      <c r="I559" s="41"/>
    </row>
    <row r="560" spans="1:9" x14ac:dyDescent="0.3">
      <c r="A560" s="6"/>
      <c r="B560" s="7"/>
      <c r="C560" s="7"/>
      <c r="D560" s="22">
        <v>339565</v>
      </c>
      <c r="E560" s="21" t="s">
        <v>10</v>
      </c>
      <c r="F560" s="21" t="s">
        <v>13</v>
      </c>
      <c r="G560" s="7"/>
      <c r="H560" s="10"/>
      <c r="I560" s="41"/>
    </row>
    <row r="561" spans="1:9" x14ac:dyDescent="0.3">
      <c r="A561" s="6"/>
      <c r="B561" s="7"/>
      <c r="C561" s="7"/>
      <c r="D561" s="22">
        <v>338400</v>
      </c>
      <c r="E561" s="21" t="s">
        <v>10</v>
      </c>
      <c r="F561" s="21" t="s">
        <v>13</v>
      </c>
      <c r="G561" s="7"/>
      <c r="H561" s="10"/>
      <c r="I561" s="41"/>
    </row>
    <row r="562" spans="1:9" x14ac:dyDescent="0.3">
      <c r="A562" s="6"/>
      <c r="B562" s="7"/>
      <c r="C562" s="7"/>
      <c r="D562" s="22">
        <v>328776</v>
      </c>
      <c r="E562" s="21" t="s">
        <v>10</v>
      </c>
      <c r="F562" s="21" t="s">
        <v>13</v>
      </c>
      <c r="G562" s="7"/>
      <c r="H562" s="10"/>
      <c r="I562" s="41"/>
    </row>
    <row r="563" spans="1:9" x14ac:dyDescent="0.3">
      <c r="A563" s="6"/>
      <c r="B563" s="7"/>
      <c r="C563" s="7"/>
      <c r="D563" s="22">
        <v>304000</v>
      </c>
      <c r="E563" s="21" t="s">
        <v>10</v>
      </c>
      <c r="F563" s="21" t="s">
        <v>13</v>
      </c>
      <c r="G563" s="7"/>
      <c r="H563" s="10"/>
      <c r="I563" s="41"/>
    </row>
    <row r="564" spans="1:9" x14ac:dyDescent="0.3">
      <c r="A564" s="6"/>
      <c r="B564" s="7"/>
      <c r="C564" s="7"/>
      <c r="D564" s="22">
        <v>303153</v>
      </c>
      <c r="E564" s="21" t="s">
        <v>10</v>
      </c>
      <c r="F564" s="21" t="s">
        <v>13</v>
      </c>
      <c r="G564" s="7"/>
      <c r="H564" s="10"/>
      <c r="I564" s="41"/>
    </row>
    <row r="565" spans="1:9" x14ac:dyDescent="0.3">
      <c r="A565" s="6"/>
      <c r="B565" s="7"/>
      <c r="C565" s="7"/>
      <c r="D565" s="22">
        <v>300000</v>
      </c>
      <c r="E565" s="21" t="s">
        <v>10</v>
      </c>
      <c r="F565" s="21" t="s">
        <v>13</v>
      </c>
      <c r="G565" s="7"/>
      <c r="H565" s="10"/>
      <c r="I565" s="41"/>
    </row>
    <row r="566" spans="1:9" x14ac:dyDescent="0.3">
      <c r="A566" s="6"/>
      <c r="B566" s="7"/>
      <c r="C566" s="7"/>
      <c r="D566" s="22">
        <v>257070</v>
      </c>
      <c r="E566" s="21" t="s">
        <v>10</v>
      </c>
      <c r="F566" s="21" t="s">
        <v>13</v>
      </c>
      <c r="G566" s="7"/>
      <c r="H566" s="10"/>
      <c r="I566" s="41"/>
    </row>
    <row r="567" spans="1:9" x14ac:dyDescent="0.3">
      <c r="A567" s="6"/>
      <c r="B567" s="7"/>
      <c r="C567" s="7"/>
      <c r="D567" s="22">
        <v>250180</v>
      </c>
      <c r="E567" s="21" t="s">
        <v>10</v>
      </c>
      <c r="F567" s="21" t="s">
        <v>13</v>
      </c>
      <c r="G567" s="7"/>
      <c r="H567" s="10"/>
      <c r="I567" s="41"/>
    </row>
    <row r="568" spans="1:9" x14ac:dyDescent="0.3">
      <c r="A568" s="6"/>
      <c r="B568" s="7"/>
      <c r="C568" s="7"/>
      <c r="D568" s="22">
        <v>232750</v>
      </c>
      <c r="E568" s="21" t="s">
        <v>10</v>
      </c>
      <c r="F568" s="21" t="s">
        <v>13</v>
      </c>
      <c r="G568" s="7"/>
      <c r="H568" s="10"/>
      <c r="I568" s="41"/>
    </row>
    <row r="569" spans="1:9" x14ac:dyDescent="0.3">
      <c r="A569" s="6"/>
      <c r="B569" s="7"/>
      <c r="C569" s="7"/>
      <c r="D569" s="22">
        <v>229400</v>
      </c>
      <c r="E569" s="21" t="s">
        <v>10</v>
      </c>
      <c r="F569" s="21" t="s">
        <v>13</v>
      </c>
      <c r="G569" s="7"/>
      <c r="H569" s="10"/>
      <c r="I569" s="41"/>
    </row>
    <row r="570" spans="1:9" x14ac:dyDescent="0.3">
      <c r="A570" s="6"/>
      <c r="B570" s="7"/>
      <c r="C570" s="7"/>
      <c r="D570" s="22">
        <v>200799</v>
      </c>
      <c r="E570" s="21" t="s">
        <v>10</v>
      </c>
      <c r="F570" s="21" t="s">
        <v>13</v>
      </c>
      <c r="G570" s="7"/>
      <c r="H570" s="10"/>
      <c r="I570" s="41"/>
    </row>
    <row r="571" spans="1:9" x14ac:dyDescent="0.3">
      <c r="A571" s="6"/>
      <c r="B571" s="7"/>
      <c r="C571" s="7"/>
      <c r="D571" s="22">
        <v>193490</v>
      </c>
      <c r="E571" s="21" t="s">
        <v>10</v>
      </c>
      <c r="F571" s="21" t="s">
        <v>13</v>
      </c>
      <c r="G571" s="7"/>
      <c r="H571" s="10"/>
      <c r="I571" s="41"/>
    </row>
    <row r="572" spans="1:9" x14ac:dyDescent="0.3">
      <c r="A572" s="6"/>
      <c r="B572" s="7"/>
      <c r="C572" s="7"/>
      <c r="D572" s="22">
        <v>190878</v>
      </c>
      <c r="E572" s="21" t="s">
        <v>10</v>
      </c>
      <c r="F572" s="21" t="s">
        <v>13</v>
      </c>
      <c r="G572" s="7"/>
      <c r="H572" s="10"/>
      <c r="I572" s="41"/>
    </row>
    <row r="573" spans="1:9" x14ac:dyDescent="0.3">
      <c r="A573" s="6"/>
      <c r="B573" s="7"/>
      <c r="C573" s="7"/>
      <c r="D573" s="22">
        <v>154680</v>
      </c>
      <c r="E573" s="21" t="s">
        <v>10</v>
      </c>
      <c r="F573" s="21" t="s">
        <v>13</v>
      </c>
      <c r="G573" s="7"/>
      <c r="H573" s="10"/>
      <c r="I573" s="41"/>
    </row>
    <row r="574" spans="1:9" x14ac:dyDescent="0.3">
      <c r="A574" s="6"/>
      <c r="B574" s="7"/>
      <c r="C574" s="7"/>
      <c r="D574" s="22">
        <v>154000</v>
      </c>
      <c r="E574" s="21" t="s">
        <v>10</v>
      </c>
      <c r="F574" s="21" t="s">
        <v>13</v>
      </c>
      <c r="G574" s="7"/>
      <c r="H574" s="10"/>
      <c r="I574" s="41"/>
    </row>
    <row r="575" spans="1:9" x14ac:dyDescent="0.3">
      <c r="A575" s="6"/>
      <c r="B575" s="7"/>
      <c r="C575" s="7"/>
      <c r="D575" s="22">
        <v>140000</v>
      </c>
      <c r="E575" s="21" t="s">
        <v>10</v>
      </c>
      <c r="F575" s="21" t="s">
        <v>13</v>
      </c>
      <c r="G575" s="7"/>
      <c r="H575" s="10"/>
      <c r="I575" s="41"/>
    </row>
    <row r="576" spans="1:9" x14ac:dyDescent="0.3">
      <c r="A576" s="6"/>
      <c r="B576" s="7"/>
      <c r="C576" s="7"/>
      <c r="D576" s="22">
        <v>138504</v>
      </c>
      <c r="E576" s="21" t="s">
        <v>10</v>
      </c>
      <c r="F576" s="21" t="s">
        <v>13</v>
      </c>
      <c r="G576" s="7"/>
      <c r="H576" s="10"/>
      <c r="I576" s="41"/>
    </row>
    <row r="577" spans="1:9" x14ac:dyDescent="0.3">
      <c r="A577" s="6"/>
      <c r="B577" s="7"/>
      <c r="C577" s="7"/>
      <c r="D577" s="22">
        <v>114000</v>
      </c>
      <c r="E577" s="21" t="s">
        <v>10</v>
      </c>
      <c r="F577" s="21" t="s">
        <v>13</v>
      </c>
      <c r="G577" s="7"/>
      <c r="H577" s="10"/>
      <c r="I577" s="41"/>
    </row>
    <row r="578" spans="1:9" x14ac:dyDescent="0.3">
      <c r="A578" s="6"/>
      <c r="B578" s="7"/>
      <c r="C578" s="7"/>
      <c r="D578" s="22">
        <v>100800</v>
      </c>
      <c r="E578" s="21" t="s">
        <v>10</v>
      </c>
      <c r="F578" s="21" t="s">
        <v>13</v>
      </c>
      <c r="G578" s="7"/>
      <c r="H578" s="10"/>
      <c r="I578" s="41"/>
    </row>
    <row r="579" spans="1:9" x14ac:dyDescent="0.3">
      <c r="A579" s="6"/>
      <c r="B579" s="7"/>
      <c r="C579" s="7"/>
      <c r="D579" s="22">
        <v>100000</v>
      </c>
      <c r="E579" s="21" t="s">
        <v>10</v>
      </c>
      <c r="F579" s="21" t="s">
        <v>13</v>
      </c>
      <c r="G579" s="7"/>
      <c r="H579" s="10"/>
      <c r="I579" s="41"/>
    </row>
    <row r="580" spans="1:9" x14ac:dyDescent="0.3">
      <c r="A580" s="6"/>
      <c r="B580" s="7"/>
      <c r="C580" s="7"/>
      <c r="D580" s="22">
        <v>81700</v>
      </c>
      <c r="E580" s="21" t="s">
        <v>10</v>
      </c>
      <c r="F580" s="21" t="s">
        <v>13</v>
      </c>
      <c r="G580" s="7"/>
      <c r="H580" s="10"/>
      <c r="I580" s="41"/>
    </row>
    <row r="581" spans="1:9" x14ac:dyDescent="0.3">
      <c r="A581" s="6"/>
      <c r="B581" s="7"/>
      <c r="C581" s="7"/>
      <c r="D581" s="22">
        <v>80500</v>
      </c>
      <c r="E581" s="21" t="s">
        <v>10</v>
      </c>
      <c r="F581" s="21" t="s">
        <v>13</v>
      </c>
      <c r="G581" s="7"/>
      <c r="H581" s="10"/>
      <c r="I581" s="41"/>
    </row>
    <row r="582" spans="1:9" x14ac:dyDescent="0.3">
      <c r="A582" s="6"/>
      <c r="B582" s="7"/>
      <c r="C582" s="7"/>
      <c r="D582" s="22">
        <v>78600</v>
      </c>
      <c r="E582" s="21" t="s">
        <v>10</v>
      </c>
      <c r="F582" s="21" t="s">
        <v>13</v>
      </c>
      <c r="G582" s="7"/>
      <c r="H582" s="10"/>
      <c r="I582" s="41"/>
    </row>
    <row r="583" spans="1:9" x14ac:dyDescent="0.3">
      <c r="A583" s="6"/>
      <c r="B583" s="7"/>
      <c r="C583" s="7"/>
      <c r="D583" s="22">
        <v>77000</v>
      </c>
      <c r="E583" s="21" t="s">
        <v>10</v>
      </c>
      <c r="F583" s="21" t="s">
        <v>13</v>
      </c>
      <c r="G583" s="7"/>
      <c r="H583" s="10"/>
      <c r="I583" s="41"/>
    </row>
    <row r="584" spans="1:9" x14ac:dyDescent="0.3">
      <c r="A584" s="6"/>
      <c r="B584" s="7"/>
      <c r="C584" s="7"/>
      <c r="D584" s="22">
        <v>76675</v>
      </c>
      <c r="E584" s="21" t="s">
        <v>10</v>
      </c>
      <c r="F584" s="21" t="s">
        <v>13</v>
      </c>
      <c r="G584" s="7"/>
      <c r="H584" s="10"/>
      <c r="I584" s="41"/>
    </row>
    <row r="585" spans="1:9" x14ac:dyDescent="0.3">
      <c r="A585" s="6"/>
      <c r="B585" s="7"/>
      <c r="C585" s="7"/>
      <c r="D585" s="22">
        <v>59213</v>
      </c>
      <c r="E585" s="21" t="s">
        <v>10</v>
      </c>
      <c r="F585" s="21" t="s">
        <v>13</v>
      </c>
      <c r="G585" s="7"/>
      <c r="H585" s="10"/>
      <c r="I585" s="41"/>
    </row>
    <row r="586" spans="1:9" x14ac:dyDescent="0.3">
      <c r="A586" s="6"/>
      <c r="B586" s="7"/>
      <c r="C586" s="7"/>
      <c r="D586" s="22">
        <v>59203</v>
      </c>
      <c r="E586" s="21" t="s">
        <v>10</v>
      </c>
      <c r="F586" s="21" t="s">
        <v>13</v>
      </c>
      <c r="G586" s="7"/>
      <c r="H586" s="10"/>
      <c r="I586" s="41"/>
    </row>
    <row r="587" spans="1:9" x14ac:dyDescent="0.3">
      <c r="A587" s="6"/>
      <c r="B587" s="7"/>
      <c r="C587" s="7"/>
      <c r="D587" s="22">
        <v>50000</v>
      </c>
      <c r="E587" s="21" t="s">
        <v>10</v>
      </c>
      <c r="F587" s="21" t="s">
        <v>13</v>
      </c>
      <c r="G587" s="7"/>
      <c r="H587" s="10"/>
      <c r="I587" s="41"/>
    </row>
    <row r="588" spans="1:9" x14ac:dyDescent="0.3">
      <c r="A588" s="6"/>
      <c r="B588" s="7"/>
      <c r="C588" s="7"/>
      <c r="D588" s="22">
        <v>43538</v>
      </c>
      <c r="E588" s="21" t="s">
        <v>10</v>
      </c>
      <c r="F588" s="21" t="s">
        <v>13</v>
      </c>
      <c r="G588" s="7"/>
      <c r="H588" s="10"/>
      <c r="I588" s="41"/>
    </row>
    <row r="589" spans="1:9" x14ac:dyDescent="0.3">
      <c r="A589" s="6"/>
      <c r="B589" s="7"/>
      <c r="C589" s="7"/>
      <c r="D589" s="22">
        <v>38600</v>
      </c>
      <c r="E589" s="21" t="s">
        <v>10</v>
      </c>
      <c r="F589" s="21" t="s">
        <v>13</v>
      </c>
      <c r="G589" s="7"/>
      <c r="H589" s="10"/>
      <c r="I589" s="41"/>
    </row>
    <row r="590" spans="1:9" x14ac:dyDescent="0.3">
      <c r="A590" s="6"/>
      <c r="B590" s="7"/>
      <c r="C590" s="7"/>
      <c r="D590" s="22">
        <v>38480</v>
      </c>
      <c r="E590" s="21" t="s">
        <v>10</v>
      </c>
      <c r="F590" s="21" t="s">
        <v>13</v>
      </c>
      <c r="G590" s="7"/>
      <c r="H590" s="10"/>
      <c r="I590" s="41"/>
    </row>
    <row r="591" spans="1:9" x14ac:dyDescent="0.3">
      <c r="A591" s="6"/>
      <c r="B591" s="7"/>
      <c r="C591" s="7"/>
      <c r="D591" s="22">
        <v>38200</v>
      </c>
      <c r="E591" s="21" t="s">
        <v>10</v>
      </c>
      <c r="F591" s="21" t="s">
        <v>13</v>
      </c>
      <c r="G591" s="7"/>
      <c r="H591" s="10"/>
      <c r="I591" s="41"/>
    </row>
    <row r="592" spans="1:9" x14ac:dyDescent="0.3">
      <c r="A592" s="6"/>
      <c r="B592" s="7"/>
      <c r="C592" s="7"/>
      <c r="D592" s="22">
        <v>38100</v>
      </c>
      <c r="E592" s="21" t="s">
        <v>10</v>
      </c>
      <c r="F592" s="21" t="s">
        <v>13</v>
      </c>
      <c r="G592" s="7"/>
      <c r="H592" s="10"/>
      <c r="I592" s="41"/>
    </row>
    <row r="593" spans="1:9" x14ac:dyDescent="0.3">
      <c r="A593" s="6"/>
      <c r="B593" s="7"/>
      <c r="C593" s="7"/>
      <c r="D593" s="22">
        <v>38000</v>
      </c>
      <c r="E593" s="21" t="s">
        <v>10</v>
      </c>
      <c r="F593" s="21" t="s">
        <v>13</v>
      </c>
      <c r="G593" s="7"/>
      <c r="H593" s="10"/>
      <c r="I593" s="41"/>
    </row>
    <row r="594" spans="1:9" x14ac:dyDescent="0.3">
      <c r="A594" s="6"/>
      <c r="B594" s="7"/>
      <c r="C594" s="7"/>
      <c r="D594" s="22">
        <v>38000</v>
      </c>
      <c r="E594" s="21" t="s">
        <v>10</v>
      </c>
      <c r="F594" s="21" t="s">
        <v>13</v>
      </c>
      <c r="G594" s="7"/>
      <c r="H594" s="10"/>
      <c r="I594" s="41"/>
    </row>
    <row r="595" spans="1:9" x14ac:dyDescent="0.3">
      <c r="A595" s="6"/>
      <c r="B595" s="7"/>
      <c r="C595" s="7"/>
      <c r="D595" s="22">
        <v>36670</v>
      </c>
      <c r="E595" s="21" t="s">
        <v>10</v>
      </c>
      <c r="F595" s="21" t="s">
        <v>13</v>
      </c>
      <c r="G595" s="7"/>
      <c r="H595" s="10"/>
      <c r="I595" s="41"/>
    </row>
    <row r="596" spans="1:9" x14ac:dyDescent="0.3">
      <c r="A596" s="6"/>
      <c r="B596" s="7"/>
      <c r="C596" s="7"/>
      <c r="D596" s="22">
        <v>34650</v>
      </c>
      <c r="E596" s="21" t="s">
        <v>10</v>
      </c>
      <c r="F596" s="21" t="s">
        <v>13</v>
      </c>
      <c r="G596" s="7"/>
      <c r="H596" s="10"/>
      <c r="I596" s="41"/>
    </row>
    <row r="597" spans="1:9" x14ac:dyDescent="0.3">
      <c r="A597" s="6"/>
      <c r="B597" s="7"/>
      <c r="C597" s="7"/>
      <c r="D597" s="22">
        <v>33064</v>
      </c>
      <c r="E597" s="21" t="s">
        <v>10</v>
      </c>
      <c r="F597" s="21" t="s">
        <v>13</v>
      </c>
      <c r="G597" s="7"/>
      <c r="H597" s="10"/>
      <c r="I597" s="41"/>
    </row>
    <row r="598" spans="1:9" x14ac:dyDescent="0.3">
      <c r="A598" s="6"/>
      <c r="B598" s="7"/>
      <c r="C598" s="7"/>
      <c r="D598" s="22">
        <v>32328</v>
      </c>
      <c r="E598" s="21" t="s">
        <v>10</v>
      </c>
      <c r="F598" s="21" t="s">
        <v>13</v>
      </c>
      <c r="G598" s="7"/>
      <c r="H598" s="10"/>
      <c r="I598" s="41"/>
    </row>
    <row r="599" spans="1:9" x14ac:dyDescent="0.3">
      <c r="A599" s="6"/>
      <c r="B599" s="7"/>
      <c r="C599" s="7"/>
      <c r="D599" s="22">
        <v>30380</v>
      </c>
      <c r="E599" s="21" t="s">
        <v>10</v>
      </c>
      <c r="F599" s="21" t="s">
        <v>13</v>
      </c>
      <c r="G599" s="7"/>
      <c r="H599" s="10"/>
      <c r="I599" s="41"/>
    </row>
    <row r="600" spans="1:9" x14ac:dyDescent="0.3">
      <c r="A600" s="6"/>
      <c r="B600" s="7"/>
      <c r="C600" s="7"/>
      <c r="D600" s="22">
        <v>26650</v>
      </c>
      <c r="E600" s="21" t="s">
        <v>10</v>
      </c>
      <c r="F600" s="21" t="s">
        <v>13</v>
      </c>
      <c r="G600" s="7"/>
      <c r="H600" s="10"/>
      <c r="I600" s="41"/>
    </row>
    <row r="601" spans="1:9" x14ac:dyDescent="0.3">
      <c r="A601" s="6"/>
      <c r="B601" s="7"/>
      <c r="C601" s="7"/>
      <c r="D601" s="22">
        <v>26491</v>
      </c>
      <c r="E601" s="21" t="s">
        <v>10</v>
      </c>
      <c r="F601" s="21" t="s">
        <v>13</v>
      </c>
      <c r="G601" s="7"/>
      <c r="H601" s="10"/>
      <c r="I601" s="41"/>
    </row>
    <row r="602" spans="1:9" x14ac:dyDescent="0.3">
      <c r="A602" s="6"/>
      <c r="B602" s="7"/>
      <c r="C602" s="7"/>
      <c r="D602" s="22">
        <v>25000</v>
      </c>
      <c r="E602" s="21" t="s">
        <v>10</v>
      </c>
      <c r="F602" s="21" t="s">
        <v>13</v>
      </c>
      <c r="G602" s="7"/>
      <c r="H602" s="10"/>
      <c r="I602" s="41"/>
    </row>
    <row r="603" spans="1:9" x14ac:dyDescent="0.3">
      <c r="A603" s="6"/>
      <c r="B603" s="7"/>
      <c r="C603" s="7"/>
      <c r="D603" s="22">
        <v>23669</v>
      </c>
      <c r="E603" s="21" t="s">
        <v>10</v>
      </c>
      <c r="F603" s="21" t="s">
        <v>13</v>
      </c>
      <c r="G603" s="7"/>
      <c r="H603" s="10"/>
      <c r="I603" s="41"/>
    </row>
    <row r="604" spans="1:9" x14ac:dyDescent="0.3">
      <c r="A604" s="6"/>
      <c r="B604" s="7"/>
      <c r="C604" s="7"/>
      <c r="D604" s="22">
        <v>20020</v>
      </c>
      <c r="E604" s="21" t="s">
        <v>10</v>
      </c>
      <c r="F604" s="21" t="s">
        <v>13</v>
      </c>
      <c r="G604" s="7"/>
      <c r="H604" s="10"/>
      <c r="I604" s="41"/>
    </row>
    <row r="605" spans="1:9" x14ac:dyDescent="0.3">
      <c r="A605" s="6"/>
      <c r="B605" s="7"/>
      <c r="C605" s="7"/>
      <c r="D605" s="22">
        <v>20000</v>
      </c>
      <c r="E605" s="21" t="s">
        <v>10</v>
      </c>
      <c r="F605" s="21" t="s">
        <v>13</v>
      </c>
      <c r="G605" s="7"/>
      <c r="H605" s="10"/>
      <c r="I605" s="41"/>
    </row>
    <row r="606" spans="1:9" x14ac:dyDescent="0.3">
      <c r="A606" s="11"/>
      <c r="B606" s="12"/>
      <c r="C606" s="12"/>
      <c r="D606" s="27">
        <v>20000</v>
      </c>
      <c r="E606" s="28" t="s">
        <v>10</v>
      </c>
      <c r="F606" s="28" t="s">
        <v>13</v>
      </c>
      <c r="G606" s="12"/>
      <c r="H606" s="29">
        <f>SUM(D556:D606)</f>
        <v>17365277</v>
      </c>
      <c r="I606" s="42">
        <f>H606</f>
        <v>17365277</v>
      </c>
    </row>
    <row r="607" spans="1:9" x14ac:dyDescent="0.3">
      <c r="A607" s="15" t="s">
        <v>52</v>
      </c>
      <c r="B607" s="16">
        <v>580412179</v>
      </c>
      <c r="C607" s="16">
        <v>1</v>
      </c>
      <c r="D607" s="23">
        <v>1190025</v>
      </c>
      <c r="E607" s="24" t="s">
        <v>5</v>
      </c>
      <c r="F607" s="16"/>
      <c r="G607" s="18">
        <f>D607</f>
        <v>1190025</v>
      </c>
      <c r="H607" s="19"/>
      <c r="I607" s="35">
        <f>G607</f>
        <v>1190025</v>
      </c>
    </row>
    <row r="608" spans="1:9" x14ac:dyDescent="0.3">
      <c r="A608" s="15" t="s">
        <v>53</v>
      </c>
      <c r="B608" s="16">
        <v>580482685</v>
      </c>
      <c r="C608" s="16">
        <v>1</v>
      </c>
      <c r="D608" s="23">
        <v>115000</v>
      </c>
      <c r="E608" s="24" t="s">
        <v>5</v>
      </c>
      <c r="F608" s="16"/>
      <c r="G608" s="18">
        <f>D608</f>
        <v>115000</v>
      </c>
      <c r="H608" s="19"/>
      <c r="I608" s="35">
        <f>G608</f>
        <v>115000</v>
      </c>
    </row>
    <row r="609" spans="1:9" x14ac:dyDescent="0.3">
      <c r="A609" s="1" t="s">
        <v>54</v>
      </c>
      <c r="B609" s="2">
        <v>580559565</v>
      </c>
      <c r="C609" s="2">
        <v>4</v>
      </c>
      <c r="D609" s="26">
        <v>43891</v>
      </c>
      <c r="E609" s="25" t="s">
        <v>10</v>
      </c>
      <c r="F609" s="25" t="s">
        <v>12</v>
      </c>
      <c r="G609" s="2"/>
      <c r="H609" s="2"/>
      <c r="I609" s="40"/>
    </row>
    <row r="610" spans="1:9" x14ac:dyDescent="0.3">
      <c r="A610" s="6"/>
      <c r="B610" s="7"/>
      <c r="C610" s="7"/>
      <c r="D610" s="22">
        <v>204153</v>
      </c>
      <c r="E610" s="21" t="s">
        <v>10</v>
      </c>
      <c r="F610" s="21" t="s">
        <v>12</v>
      </c>
      <c r="G610" s="7"/>
      <c r="H610" s="7"/>
      <c r="I610" s="41"/>
    </row>
    <row r="611" spans="1:9" x14ac:dyDescent="0.3">
      <c r="A611" s="6"/>
      <c r="B611" s="7"/>
      <c r="C611" s="7"/>
      <c r="D611" s="22">
        <v>51554</v>
      </c>
      <c r="E611" s="21" t="s">
        <v>10</v>
      </c>
      <c r="F611" s="21" t="s">
        <v>12</v>
      </c>
      <c r="G611" s="7"/>
      <c r="H611" s="7"/>
      <c r="I611" s="41"/>
    </row>
    <row r="612" spans="1:9" x14ac:dyDescent="0.3">
      <c r="A612" s="11"/>
      <c r="B612" s="12"/>
      <c r="C612" s="12"/>
      <c r="D612" s="27">
        <v>23900</v>
      </c>
      <c r="E612" s="28" t="s">
        <v>10</v>
      </c>
      <c r="F612" s="28" t="s">
        <v>12</v>
      </c>
      <c r="G612" s="12"/>
      <c r="H612" s="13">
        <f>SUM(D609:D612)</f>
        <v>323498</v>
      </c>
      <c r="I612" s="42">
        <f>H612</f>
        <v>323498</v>
      </c>
    </row>
    <row r="613" spans="1:9" x14ac:dyDescent="0.3">
      <c r="A613" s="1" t="s">
        <v>55</v>
      </c>
      <c r="B613" s="2">
        <v>580627511</v>
      </c>
      <c r="C613" s="2">
        <v>4</v>
      </c>
      <c r="D613" s="26">
        <v>4875975</v>
      </c>
      <c r="E613" s="25" t="s">
        <v>10</v>
      </c>
      <c r="F613" s="25" t="s">
        <v>13</v>
      </c>
      <c r="G613" s="2"/>
      <c r="H613" s="5"/>
      <c r="I613" s="41"/>
    </row>
    <row r="614" spans="1:9" x14ac:dyDescent="0.3">
      <c r="A614" s="6"/>
      <c r="B614" s="7"/>
      <c r="C614" s="7"/>
      <c r="D614" s="22">
        <v>57302</v>
      </c>
      <c r="E614" s="21" t="s">
        <v>10</v>
      </c>
      <c r="F614" s="21" t="s">
        <v>13</v>
      </c>
      <c r="G614" s="7"/>
      <c r="H614" s="10"/>
      <c r="I614" s="41"/>
    </row>
    <row r="615" spans="1:9" x14ac:dyDescent="0.3">
      <c r="A615" s="6"/>
      <c r="B615" s="7"/>
      <c r="C615" s="7"/>
      <c r="D615" s="22">
        <v>50000</v>
      </c>
      <c r="E615" s="21" t="s">
        <v>10</v>
      </c>
      <c r="F615" s="21" t="s">
        <v>13</v>
      </c>
      <c r="G615" s="7"/>
      <c r="H615" s="10"/>
      <c r="I615" s="41"/>
    </row>
    <row r="616" spans="1:9" x14ac:dyDescent="0.3">
      <c r="A616" s="11"/>
      <c r="B616" s="12"/>
      <c r="C616" s="12"/>
      <c r="D616" s="27">
        <v>25000</v>
      </c>
      <c r="E616" s="28" t="s">
        <v>10</v>
      </c>
      <c r="F616" s="28" t="s">
        <v>13</v>
      </c>
      <c r="G616" s="12"/>
      <c r="H616" s="29">
        <f>SUM(D613:D616)</f>
        <v>5008277</v>
      </c>
      <c r="I616" s="42">
        <f>H616</f>
        <v>5008277</v>
      </c>
    </row>
    <row r="617" spans="1:9" x14ac:dyDescent="0.3">
      <c r="A617" t="s">
        <v>56</v>
      </c>
      <c r="C617" s="38">
        <f>SUM(C1:C616)</f>
        <v>615</v>
      </c>
      <c r="D617" s="36">
        <f>SUM(D2:D616)</f>
        <v>246268218.94999999</v>
      </c>
      <c r="G617" s="36">
        <f>SUM(G2:G616)</f>
        <v>8806444.5899999999</v>
      </c>
      <c r="H617" s="37">
        <f>SUM(H2:H616)</f>
        <v>237461774.35999998</v>
      </c>
      <c r="I617" s="36">
        <f>SUM(I2:I616)</f>
        <v>246268218.94999999</v>
      </c>
    </row>
  </sheetData>
  <autoFilter ref="A1:I617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80"/>
  <sheetViews>
    <sheetView rightToLeft="1" tabSelected="1" zoomScale="85" zoomScaleNormal="85" workbookViewId="0">
      <pane ySplit="1" topLeftCell="A371" activePane="bottomLeft" state="frozen"/>
      <selection pane="bottomLeft" activeCell="E391" sqref="E391"/>
    </sheetView>
  </sheetViews>
  <sheetFormatPr defaultRowHeight="14" x14ac:dyDescent="0.3"/>
  <cols>
    <col min="1" max="1" width="38.83203125" bestFit="1" customWidth="1"/>
    <col min="2" max="2" width="12.25" customWidth="1"/>
    <col min="3" max="3" width="19.58203125" bestFit="1" customWidth="1"/>
    <col min="4" max="4" width="12.83203125" bestFit="1" customWidth="1"/>
    <col min="5" max="5" width="10.58203125" bestFit="1" customWidth="1"/>
    <col min="6" max="6" width="20.58203125" bestFit="1" customWidth="1"/>
    <col min="7" max="7" width="23.5" bestFit="1" customWidth="1"/>
    <col min="8" max="8" width="26" bestFit="1" customWidth="1"/>
    <col min="9" max="9" width="20.33203125" bestFit="1" customWidth="1"/>
  </cols>
  <sheetData>
    <row r="1" spans="1:10" x14ac:dyDescent="0.3">
      <c r="A1" s="30" t="s">
        <v>0</v>
      </c>
      <c r="B1" s="30" t="s">
        <v>1</v>
      </c>
      <c r="C1" s="30" t="s">
        <v>2</v>
      </c>
      <c r="D1" s="30" t="s">
        <v>3</v>
      </c>
      <c r="E1" s="30" t="s">
        <v>4</v>
      </c>
      <c r="F1" s="38" t="s">
        <v>7</v>
      </c>
      <c r="G1" s="30" t="s">
        <v>9</v>
      </c>
      <c r="H1" s="30" t="s">
        <v>8</v>
      </c>
      <c r="I1" s="30" t="s">
        <v>57</v>
      </c>
      <c r="J1" s="7"/>
    </row>
    <row r="2" spans="1:10" x14ac:dyDescent="0.3">
      <c r="A2" s="1" t="s">
        <v>58</v>
      </c>
      <c r="B2" s="2">
        <v>580007409</v>
      </c>
      <c r="C2" s="2">
        <v>2</v>
      </c>
      <c r="D2" s="3">
        <v>40000</v>
      </c>
      <c r="E2" s="2" t="s">
        <v>5</v>
      </c>
      <c r="F2" s="2"/>
      <c r="G2" s="3"/>
      <c r="H2" s="2"/>
      <c r="I2" s="46"/>
    </row>
    <row r="3" spans="1:10" x14ac:dyDescent="0.3">
      <c r="A3" s="11"/>
      <c r="B3" s="12"/>
      <c r="C3" s="12"/>
      <c r="D3" s="34">
        <v>50000</v>
      </c>
      <c r="E3" s="12" t="s">
        <v>5</v>
      </c>
      <c r="F3" s="12"/>
      <c r="G3" s="34">
        <f>D3+D2</f>
        <v>90000</v>
      </c>
      <c r="H3" s="12"/>
      <c r="I3" s="45">
        <f>G3</f>
        <v>90000</v>
      </c>
    </row>
    <row r="4" spans="1:10" x14ac:dyDescent="0.3">
      <c r="A4" s="6" t="s">
        <v>59</v>
      </c>
      <c r="B4" s="7">
        <v>580342525</v>
      </c>
      <c r="C4" s="7">
        <v>2</v>
      </c>
      <c r="D4" s="8">
        <v>21500</v>
      </c>
      <c r="E4" s="7" t="s">
        <v>5</v>
      </c>
      <c r="F4" s="7"/>
      <c r="G4" s="7"/>
      <c r="H4" s="7"/>
      <c r="I4" s="10"/>
    </row>
    <row r="5" spans="1:10" x14ac:dyDescent="0.3">
      <c r="A5" s="11"/>
      <c r="B5" s="12"/>
      <c r="C5" s="12"/>
      <c r="D5" s="34">
        <v>129746</v>
      </c>
      <c r="E5" s="12" t="s">
        <v>5</v>
      </c>
      <c r="F5" s="12"/>
      <c r="G5" s="34">
        <f>D5+D4</f>
        <v>151246</v>
      </c>
      <c r="H5" s="12"/>
      <c r="I5" s="45">
        <f>G5</f>
        <v>151246</v>
      </c>
    </row>
    <row r="6" spans="1:10" x14ac:dyDescent="0.3">
      <c r="A6" s="1" t="s">
        <v>15</v>
      </c>
      <c r="B6" s="2">
        <v>580302479</v>
      </c>
      <c r="C6" s="2">
        <v>20</v>
      </c>
      <c r="D6" s="26">
        <v>391162</v>
      </c>
      <c r="E6" s="25" t="s">
        <v>10</v>
      </c>
      <c r="F6" s="2" t="s">
        <v>12</v>
      </c>
      <c r="G6" s="2"/>
      <c r="H6" s="2"/>
      <c r="I6" s="5"/>
    </row>
    <row r="7" spans="1:10" x14ac:dyDescent="0.3">
      <c r="A7" s="6"/>
      <c r="B7" s="7"/>
      <c r="C7" s="7"/>
      <c r="D7" s="22">
        <v>100000</v>
      </c>
      <c r="E7" s="21" t="s">
        <v>10</v>
      </c>
      <c r="F7" s="7" t="s">
        <v>12</v>
      </c>
      <c r="G7" s="7"/>
      <c r="H7" s="7"/>
      <c r="I7" s="10"/>
    </row>
    <row r="8" spans="1:10" x14ac:dyDescent="0.3">
      <c r="A8" s="6"/>
      <c r="B8" s="7"/>
      <c r="C8" s="7"/>
      <c r="D8" s="22">
        <v>30000</v>
      </c>
      <c r="E8" s="21" t="s">
        <v>10</v>
      </c>
      <c r="F8" s="7" t="s">
        <v>12</v>
      </c>
      <c r="G8" s="7"/>
      <c r="H8" s="9">
        <f>SUM(D6:D8)</f>
        <v>521162</v>
      </c>
      <c r="I8" s="10"/>
    </row>
    <row r="9" spans="1:10" x14ac:dyDescent="0.3">
      <c r="A9" s="6"/>
      <c r="B9" s="7"/>
      <c r="C9" s="7"/>
      <c r="D9" s="22">
        <v>132603</v>
      </c>
      <c r="E9" s="21" t="s">
        <v>5</v>
      </c>
      <c r="F9" s="7"/>
      <c r="G9" s="7"/>
      <c r="H9" s="7"/>
      <c r="I9" s="10"/>
    </row>
    <row r="10" spans="1:10" x14ac:dyDescent="0.3">
      <c r="A10" s="6"/>
      <c r="B10" s="7"/>
      <c r="C10" s="7"/>
      <c r="D10" s="22">
        <v>109000</v>
      </c>
      <c r="E10" s="21" t="s">
        <v>5</v>
      </c>
      <c r="F10" s="7"/>
      <c r="G10" s="7"/>
      <c r="H10" s="7"/>
      <c r="I10" s="10"/>
    </row>
    <row r="11" spans="1:10" x14ac:dyDescent="0.3">
      <c r="A11" s="6"/>
      <c r="B11" s="7"/>
      <c r="C11" s="7"/>
      <c r="D11" s="22">
        <v>61040</v>
      </c>
      <c r="E11" s="21" t="s">
        <v>5</v>
      </c>
      <c r="F11" s="7"/>
      <c r="G11" s="7"/>
      <c r="H11" s="7"/>
      <c r="I11" s="10"/>
    </row>
    <row r="12" spans="1:10" x14ac:dyDescent="0.3">
      <c r="A12" s="6"/>
      <c r="B12" s="7"/>
      <c r="C12" s="7"/>
      <c r="D12" s="22">
        <v>57400</v>
      </c>
      <c r="E12" s="21" t="s">
        <v>5</v>
      </c>
      <c r="F12" s="7"/>
      <c r="G12" s="7"/>
      <c r="H12" s="7"/>
      <c r="I12" s="10"/>
    </row>
    <row r="13" spans="1:10" x14ac:dyDescent="0.3">
      <c r="A13" s="6"/>
      <c r="B13" s="7"/>
      <c r="C13" s="7"/>
      <c r="D13" s="22">
        <v>56815</v>
      </c>
      <c r="E13" s="21" t="s">
        <v>5</v>
      </c>
      <c r="F13" s="7"/>
      <c r="G13" s="7"/>
      <c r="H13" s="7"/>
      <c r="I13" s="10"/>
    </row>
    <row r="14" spans="1:10" x14ac:dyDescent="0.3">
      <c r="A14" s="6"/>
      <c r="B14" s="7"/>
      <c r="C14" s="7"/>
      <c r="D14" s="22">
        <v>50000</v>
      </c>
      <c r="E14" s="21" t="s">
        <v>5</v>
      </c>
      <c r="F14" s="7"/>
      <c r="G14" s="7"/>
      <c r="H14" s="7"/>
      <c r="I14" s="10"/>
    </row>
    <row r="15" spans="1:10" x14ac:dyDescent="0.3">
      <c r="A15" s="6"/>
      <c r="B15" s="7"/>
      <c r="C15" s="7"/>
      <c r="D15" s="22">
        <v>42512</v>
      </c>
      <c r="E15" s="21" t="s">
        <v>5</v>
      </c>
      <c r="F15" s="7"/>
      <c r="G15" s="7"/>
      <c r="H15" s="7"/>
      <c r="I15" s="10"/>
    </row>
    <row r="16" spans="1:10" x14ac:dyDescent="0.3">
      <c r="A16" s="6"/>
      <c r="B16" s="7"/>
      <c r="C16" s="7"/>
      <c r="D16" s="22">
        <v>36477</v>
      </c>
      <c r="E16" s="21" t="s">
        <v>5</v>
      </c>
      <c r="F16" s="7"/>
      <c r="G16" s="7"/>
      <c r="H16" s="7"/>
      <c r="I16" s="10"/>
    </row>
    <row r="17" spans="1:9" x14ac:dyDescent="0.3">
      <c r="A17" s="6"/>
      <c r="B17" s="7"/>
      <c r="C17" s="7"/>
      <c r="D17" s="22">
        <v>32360</v>
      </c>
      <c r="E17" s="21" t="s">
        <v>5</v>
      </c>
      <c r="F17" s="7"/>
      <c r="G17" s="7"/>
      <c r="H17" s="7"/>
      <c r="I17" s="10"/>
    </row>
    <row r="18" spans="1:9" x14ac:dyDescent="0.3">
      <c r="A18" s="6"/>
      <c r="B18" s="7"/>
      <c r="C18" s="7"/>
      <c r="D18" s="22">
        <v>31478</v>
      </c>
      <c r="E18" s="21" t="s">
        <v>5</v>
      </c>
      <c r="F18" s="7"/>
      <c r="G18" s="7"/>
      <c r="H18" s="7"/>
      <c r="I18" s="10"/>
    </row>
    <row r="19" spans="1:9" x14ac:dyDescent="0.3">
      <c r="A19" s="6"/>
      <c r="B19" s="7"/>
      <c r="C19" s="7"/>
      <c r="D19" s="22">
        <v>29500</v>
      </c>
      <c r="E19" s="21" t="s">
        <v>5</v>
      </c>
      <c r="F19" s="7"/>
      <c r="G19" s="7"/>
      <c r="H19" s="7"/>
      <c r="I19" s="10"/>
    </row>
    <row r="20" spans="1:9" x14ac:dyDescent="0.3">
      <c r="A20" s="6"/>
      <c r="B20" s="7"/>
      <c r="C20" s="7"/>
      <c r="D20" s="22">
        <v>26202</v>
      </c>
      <c r="E20" s="21" t="s">
        <v>5</v>
      </c>
      <c r="F20" s="7"/>
      <c r="G20" s="7"/>
      <c r="H20" s="7"/>
      <c r="I20" s="10"/>
    </row>
    <row r="21" spans="1:9" x14ac:dyDescent="0.3">
      <c r="A21" s="6"/>
      <c r="B21" s="7"/>
      <c r="C21" s="7"/>
      <c r="D21" s="22">
        <v>24150</v>
      </c>
      <c r="E21" s="21" t="s">
        <v>5</v>
      </c>
      <c r="F21" s="7"/>
      <c r="G21" s="7"/>
      <c r="H21" s="7"/>
      <c r="I21" s="10"/>
    </row>
    <row r="22" spans="1:9" x14ac:dyDescent="0.3">
      <c r="A22" s="6"/>
      <c r="B22" s="7"/>
      <c r="C22" s="7"/>
      <c r="D22" s="22">
        <v>24136</v>
      </c>
      <c r="E22" s="21" t="s">
        <v>5</v>
      </c>
      <c r="F22" s="7"/>
      <c r="G22" s="7"/>
      <c r="H22" s="7"/>
      <c r="I22" s="10"/>
    </row>
    <row r="23" spans="1:9" x14ac:dyDescent="0.3">
      <c r="A23" s="6"/>
      <c r="B23" s="7"/>
      <c r="C23" s="7"/>
      <c r="D23" s="22">
        <v>23000</v>
      </c>
      <c r="E23" s="21" t="s">
        <v>5</v>
      </c>
      <c r="F23" s="7"/>
      <c r="G23" s="7"/>
      <c r="H23" s="7"/>
      <c r="I23" s="10"/>
    </row>
    <row r="24" spans="1:9" x14ac:dyDescent="0.3">
      <c r="A24" s="6"/>
      <c r="B24" s="7"/>
      <c r="C24" s="7"/>
      <c r="D24" s="22">
        <v>22477</v>
      </c>
      <c r="E24" s="21" t="s">
        <v>5</v>
      </c>
      <c r="F24" s="7"/>
      <c r="G24" s="7"/>
      <c r="H24" s="7"/>
      <c r="I24" s="10"/>
    </row>
    <row r="25" spans="1:9" x14ac:dyDescent="0.3">
      <c r="A25" s="11"/>
      <c r="B25" s="12"/>
      <c r="C25" s="12"/>
      <c r="D25" s="27">
        <v>20078</v>
      </c>
      <c r="E25" s="28" t="s">
        <v>5</v>
      </c>
      <c r="F25" s="12"/>
      <c r="G25" s="13">
        <f>SUM(D9:D25)</f>
        <v>779228</v>
      </c>
      <c r="H25" s="12"/>
      <c r="I25" s="29">
        <f>H8+G25</f>
        <v>1300390</v>
      </c>
    </row>
    <row r="26" spans="1:9" x14ac:dyDescent="0.3">
      <c r="A26" s="1" t="s">
        <v>17</v>
      </c>
      <c r="B26" s="2">
        <v>580053320</v>
      </c>
      <c r="C26" s="2">
        <v>9</v>
      </c>
      <c r="D26" s="26">
        <v>198500</v>
      </c>
      <c r="E26" s="25" t="s">
        <v>10</v>
      </c>
      <c r="F26" s="2" t="s">
        <v>13</v>
      </c>
      <c r="G26" s="2"/>
      <c r="H26" s="2"/>
      <c r="I26" s="5"/>
    </row>
    <row r="27" spans="1:9" x14ac:dyDescent="0.3">
      <c r="A27" s="6"/>
      <c r="B27" s="7"/>
      <c r="C27" s="7"/>
      <c r="D27" s="22">
        <v>139310</v>
      </c>
      <c r="E27" s="21" t="s">
        <v>10</v>
      </c>
      <c r="F27" s="7" t="s">
        <v>12</v>
      </c>
      <c r="G27" s="7"/>
      <c r="H27" s="9">
        <f>D27+D26</f>
        <v>337810</v>
      </c>
      <c r="I27" s="10"/>
    </row>
    <row r="28" spans="1:9" x14ac:dyDescent="0.3">
      <c r="A28" s="6"/>
      <c r="B28" s="7"/>
      <c r="C28" s="7"/>
      <c r="D28" s="22">
        <v>50000</v>
      </c>
      <c r="E28" s="21" t="s">
        <v>5</v>
      </c>
      <c r="F28" s="7"/>
      <c r="G28" s="7"/>
      <c r="H28" s="7"/>
      <c r="I28" s="10"/>
    </row>
    <row r="29" spans="1:9" x14ac:dyDescent="0.3">
      <c r="A29" s="6"/>
      <c r="B29" s="7"/>
      <c r="C29" s="7"/>
      <c r="D29" s="22">
        <v>36000</v>
      </c>
      <c r="E29" s="21" t="s">
        <v>5</v>
      </c>
      <c r="F29" s="7"/>
      <c r="G29" s="7"/>
      <c r="H29" s="7"/>
      <c r="I29" s="10"/>
    </row>
    <row r="30" spans="1:9" x14ac:dyDescent="0.3">
      <c r="A30" s="6"/>
      <c r="B30" s="7"/>
      <c r="C30" s="7"/>
      <c r="D30" s="22">
        <v>36000</v>
      </c>
      <c r="E30" s="21" t="s">
        <v>5</v>
      </c>
      <c r="F30" s="7"/>
      <c r="G30" s="7"/>
      <c r="H30" s="7"/>
      <c r="I30" s="10"/>
    </row>
    <row r="31" spans="1:9" x14ac:dyDescent="0.3">
      <c r="A31" s="6"/>
      <c r="B31" s="7"/>
      <c r="C31" s="7"/>
      <c r="D31" s="22">
        <v>36000</v>
      </c>
      <c r="E31" s="21" t="s">
        <v>5</v>
      </c>
      <c r="F31" s="7"/>
      <c r="G31" s="7"/>
      <c r="H31" s="7"/>
      <c r="I31" s="10"/>
    </row>
    <row r="32" spans="1:9" x14ac:dyDescent="0.3">
      <c r="A32" s="6"/>
      <c r="B32" s="7"/>
      <c r="C32" s="7"/>
      <c r="D32" s="22">
        <v>31500</v>
      </c>
      <c r="E32" s="21" t="s">
        <v>5</v>
      </c>
      <c r="F32" s="7"/>
      <c r="G32" s="7"/>
      <c r="H32" s="7"/>
      <c r="I32" s="10"/>
    </row>
    <row r="33" spans="1:9" x14ac:dyDescent="0.3">
      <c r="A33" s="6"/>
      <c r="B33" s="7"/>
      <c r="C33" s="7"/>
      <c r="D33" s="22">
        <v>30000</v>
      </c>
      <c r="E33" s="21" t="s">
        <v>5</v>
      </c>
      <c r="F33" s="7"/>
      <c r="G33" s="7"/>
      <c r="H33" s="7"/>
      <c r="I33" s="10"/>
    </row>
    <row r="34" spans="1:9" x14ac:dyDescent="0.3">
      <c r="A34" s="11"/>
      <c r="B34" s="12"/>
      <c r="C34" s="12"/>
      <c r="D34" s="27">
        <v>29600</v>
      </c>
      <c r="E34" s="28" t="s">
        <v>5</v>
      </c>
      <c r="F34" s="12"/>
      <c r="G34" s="13">
        <f>SUM(D28:D34)</f>
        <v>249100</v>
      </c>
      <c r="H34" s="12"/>
      <c r="I34" s="29">
        <f>H27+G34</f>
        <v>586910</v>
      </c>
    </row>
    <row r="35" spans="1:9" x14ac:dyDescent="0.3">
      <c r="A35" s="15" t="s">
        <v>6</v>
      </c>
      <c r="B35" s="16">
        <v>580034916</v>
      </c>
      <c r="C35" s="16">
        <v>1</v>
      </c>
      <c r="D35" s="23">
        <v>32000</v>
      </c>
      <c r="E35" s="24" t="s">
        <v>5</v>
      </c>
      <c r="F35" s="16"/>
      <c r="G35" s="17">
        <v>32000</v>
      </c>
      <c r="H35" s="16"/>
      <c r="I35" s="44">
        <f>G35</f>
        <v>32000</v>
      </c>
    </row>
    <row r="36" spans="1:9" x14ac:dyDescent="0.3">
      <c r="A36" s="1" t="s">
        <v>35</v>
      </c>
      <c r="B36" s="2">
        <v>580507895</v>
      </c>
      <c r="C36" s="2">
        <v>3</v>
      </c>
      <c r="D36" s="26">
        <v>80000</v>
      </c>
      <c r="E36" s="25" t="s">
        <v>10</v>
      </c>
      <c r="F36" s="2" t="s">
        <v>12</v>
      </c>
      <c r="G36" s="2"/>
      <c r="H36" s="4">
        <f>D36</f>
        <v>80000</v>
      </c>
      <c r="I36" s="5"/>
    </row>
    <row r="37" spans="1:9" x14ac:dyDescent="0.3">
      <c r="A37" s="6"/>
      <c r="B37" s="7"/>
      <c r="C37" s="7"/>
      <c r="D37" s="22">
        <v>578500</v>
      </c>
      <c r="E37" s="21" t="s">
        <v>5</v>
      </c>
      <c r="F37" s="7"/>
      <c r="G37" s="7"/>
      <c r="H37" s="7"/>
      <c r="I37" s="10"/>
    </row>
    <row r="38" spans="1:9" x14ac:dyDescent="0.3">
      <c r="A38" s="11"/>
      <c r="B38" s="12"/>
      <c r="C38" s="12"/>
      <c r="D38" s="27">
        <v>51000</v>
      </c>
      <c r="E38" s="28" t="s">
        <v>5</v>
      </c>
      <c r="F38" s="12"/>
      <c r="G38" s="13">
        <f>D38+D37</f>
        <v>629500</v>
      </c>
      <c r="H38" s="13"/>
      <c r="I38" s="29">
        <f>H36+G38</f>
        <v>709500</v>
      </c>
    </row>
    <row r="39" spans="1:9" x14ac:dyDescent="0.3">
      <c r="A39" s="15" t="s">
        <v>11</v>
      </c>
      <c r="B39" s="16">
        <v>580471662</v>
      </c>
      <c r="C39" s="16">
        <v>1</v>
      </c>
      <c r="D39" s="23">
        <v>105930</v>
      </c>
      <c r="E39" s="24" t="s">
        <v>5</v>
      </c>
      <c r="F39" s="16"/>
      <c r="G39" s="18">
        <f>D39</f>
        <v>105930</v>
      </c>
      <c r="H39" s="16"/>
      <c r="I39" s="47">
        <f>G39</f>
        <v>105930</v>
      </c>
    </row>
    <row r="40" spans="1:9" x14ac:dyDescent="0.3">
      <c r="A40" s="1" t="s">
        <v>60</v>
      </c>
      <c r="B40" s="2">
        <v>580168789</v>
      </c>
      <c r="C40" s="25">
        <v>17</v>
      </c>
      <c r="D40" s="26">
        <v>561000</v>
      </c>
      <c r="E40" s="25" t="s">
        <v>10</v>
      </c>
      <c r="F40" s="2" t="s">
        <v>12</v>
      </c>
      <c r="G40" s="2"/>
      <c r="H40" s="2"/>
      <c r="I40" s="5"/>
    </row>
    <row r="41" spans="1:9" x14ac:dyDescent="0.3">
      <c r="A41" s="6"/>
      <c r="B41" s="7"/>
      <c r="C41" s="7"/>
      <c r="D41" s="22">
        <v>132000</v>
      </c>
      <c r="E41" s="21" t="s">
        <v>10</v>
      </c>
      <c r="F41" s="7" t="s">
        <v>12</v>
      </c>
      <c r="G41" s="7"/>
      <c r="H41" s="7"/>
      <c r="I41" s="10"/>
    </row>
    <row r="42" spans="1:9" x14ac:dyDescent="0.3">
      <c r="A42" s="6"/>
      <c r="B42" s="7"/>
      <c r="C42" s="7"/>
      <c r="D42" s="22">
        <v>80000</v>
      </c>
      <c r="E42" s="21" t="s">
        <v>10</v>
      </c>
      <c r="F42" s="7" t="s">
        <v>12</v>
      </c>
      <c r="G42" s="7"/>
      <c r="H42" s="7"/>
      <c r="I42" s="10"/>
    </row>
    <row r="43" spans="1:9" x14ac:dyDescent="0.3">
      <c r="A43" s="6"/>
      <c r="B43" s="7"/>
      <c r="C43" s="7"/>
      <c r="D43" s="22">
        <v>352000</v>
      </c>
      <c r="E43" s="21" t="s">
        <v>10</v>
      </c>
      <c r="F43" s="7" t="s">
        <v>12</v>
      </c>
      <c r="G43" s="7"/>
      <c r="H43" s="7"/>
      <c r="I43" s="10"/>
    </row>
    <row r="44" spans="1:9" x14ac:dyDescent="0.3">
      <c r="A44" s="6"/>
      <c r="B44" s="7"/>
      <c r="C44" s="7"/>
      <c r="D44" s="22">
        <v>352000</v>
      </c>
      <c r="E44" s="21" t="s">
        <v>10</v>
      </c>
      <c r="F44" s="7" t="s">
        <v>12</v>
      </c>
      <c r="G44" s="7"/>
      <c r="H44" s="7"/>
      <c r="I44" s="10"/>
    </row>
    <row r="45" spans="1:9" x14ac:dyDescent="0.3">
      <c r="A45" s="6"/>
      <c r="B45" s="7"/>
      <c r="C45" s="7"/>
      <c r="D45" s="22">
        <v>327000</v>
      </c>
      <c r="E45" s="21" t="s">
        <v>10</v>
      </c>
      <c r="F45" s="7" t="s">
        <v>12</v>
      </c>
      <c r="G45" s="7"/>
      <c r="H45" s="7"/>
      <c r="I45" s="10"/>
    </row>
    <row r="46" spans="1:9" x14ac:dyDescent="0.3">
      <c r="A46" s="6"/>
      <c r="B46" s="7"/>
      <c r="C46" s="7"/>
      <c r="D46" s="22">
        <v>100000</v>
      </c>
      <c r="E46" s="21" t="s">
        <v>10</v>
      </c>
      <c r="F46" s="7" t="s">
        <v>12</v>
      </c>
      <c r="G46" s="7"/>
      <c r="H46" s="7"/>
      <c r="I46" s="10"/>
    </row>
    <row r="47" spans="1:9" x14ac:dyDescent="0.3">
      <c r="A47" s="6"/>
      <c r="B47" s="7"/>
      <c r="C47" s="7"/>
      <c r="D47" s="22">
        <v>49000</v>
      </c>
      <c r="E47" s="21" t="s">
        <v>10</v>
      </c>
      <c r="F47" s="7" t="s">
        <v>12</v>
      </c>
      <c r="G47" s="7"/>
      <c r="H47" s="7"/>
      <c r="I47" s="10"/>
    </row>
    <row r="48" spans="1:9" x14ac:dyDescent="0.3">
      <c r="A48" s="6"/>
      <c r="B48" s="7"/>
      <c r="C48" s="7"/>
      <c r="D48" s="22">
        <v>50000</v>
      </c>
      <c r="E48" s="21" t="s">
        <v>10</v>
      </c>
      <c r="F48" s="7" t="s">
        <v>12</v>
      </c>
      <c r="G48" s="7"/>
      <c r="H48" s="7"/>
      <c r="I48" s="10"/>
    </row>
    <row r="49" spans="1:9" x14ac:dyDescent="0.3">
      <c r="A49" s="6"/>
      <c r="B49" s="7"/>
      <c r="C49" s="7"/>
      <c r="D49" s="22">
        <v>20000</v>
      </c>
      <c r="E49" s="21" t="s">
        <v>10</v>
      </c>
      <c r="F49" s="7" t="s">
        <v>12</v>
      </c>
      <c r="G49" s="7"/>
      <c r="H49" s="7"/>
      <c r="I49" s="10"/>
    </row>
    <row r="50" spans="1:9" x14ac:dyDescent="0.3">
      <c r="A50" s="6"/>
      <c r="B50" s="7"/>
      <c r="C50" s="7"/>
      <c r="D50" s="22">
        <v>100000</v>
      </c>
      <c r="E50" s="21" t="s">
        <v>10</v>
      </c>
      <c r="F50" s="7" t="s">
        <v>12</v>
      </c>
      <c r="G50" s="7"/>
      <c r="H50" s="7"/>
      <c r="I50" s="10"/>
    </row>
    <row r="51" spans="1:9" x14ac:dyDescent="0.3">
      <c r="A51" s="6"/>
      <c r="B51" s="7"/>
      <c r="C51" s="7"/>
      <c r="D51" s="22">
        <v>45000</v>
      </c>
      <c r="E51" s="21" t="s">
        <v>10</v>
      </c>
      <c r="F51" s="7" t="s">
        <v>12</v>
      </c>
      <c r="G51" s="7"/>
      <c r="H51" s="7"/>
      <c r="I51" s="10"/>
    </row>
    <row r="52" spans="1:9" x14ac:dyDescent="0.3">
      <c r="A52" s="6"/>
      <c r="B52" s="7"/>
      <c r="C52" s="7"/>
      <c r="D52" s="22">
        <v>123000</v>
      </c>
      <c r="E52" s="21" t="s">
        <v>10</v>
      </c>
      <c r="F52" s="7" t="s">
        <v>12</v>
      </c>
      <c r="G52" s="7"/>
      <c r="H52" s="7"/>
      <c r="I52" s="10"/>
    </row>
    <row r="53" spans="1:9" x14ac:dyDescent="0.3">
      <c r="A53" s="6"/>
      <c r="B53" s="7"/>
      <c r="C53" s="7"/>
      <c r="D53" s="22">
        <v>55000</v>
      </c>
      <c r="E53" s="21" t="s">
        <v>10</v>
      </c>
      <c r="F53" s="7" t="s">
        <v>12</v>
      </c>
      <c r="G53" s="7"/>
      <c r="H53" s="7"/>
      <c r="I53" s="10"/>
    </row>
    <row r="54" spans="1:9" x14ac:dyDescent="0.3">
      <c r="A54" s="6"/>
      <c r="B54" s="7"/>
      <c r="C54" s="7"/>
      <c r="D54" s="22">
        <v>119000</v>
      </c>
      <c r="E54" s="21" t="s">
        <v>10</v>
      </c>
      <c r="F54" s="7" t="s">
        <v>12</v>
      </c>
      <c r="G54" s="7"/>
      <c r="H54" s="7"/>
      <c r="I54" s="10"/>
    </row>
    <row r="55" spans="1:9" x14ac:dyDescent="0.3">
      <c r="A55" s="6"/>
      <c r="B55" s="7"/>
      <c r="C55" s="7"/>
      <c r="D55" s="22">
        <v>50000</v>
      </c>
      <c r="E55" s="21" t="s">
        <v>10</v>
      </c>
      <c r="F55" s="7" t="s">
        <v>12</v>
      </c>
      <c r="G55" s="7"/>
      <c r="H55" s="7"/>
      <c r="I55" s="10"/>
    </row>
    <row r="56" spans="1:9" x14ac:dyDescent="0.3">
      <c r="A56" s="11"/>
      <c r="B56" s="12"/>
      <c r="C56" s="12"/>
      <c r="D56" s="27">
        <v>157000</v>
      </c>
      <c r="E56" s="28" t="s">
        <v>10</v>
      </c>
      <c r="F56" s="12" t="s">
        <v>12</v>
      </c>
      <c r="G56" s="12"/>
      <c r="H56" s="13">
        <f>SUM(D40:D56)</f>
        <v>2672000</v>
      </c>
      <c r="I56" s="29">
        <f>H56</f>
        <v>2672000</v>
      </c>
    </row>
    <row r="57" spans="1:9" x14ac:dyDescent="0.3">
      <c r="A57" s="15" t="s">
        <v>52</v>
      </c>
      <c r="B57" s="16">
        <v>580412179</v>
      </c>
      <c r="C57" s="16">
        <v>1</v>
      </c>
      <c r="D57" s="23">
        <v>1438430</v>
      </c>
      <c r="E57" s="24" t="s">
        <v>5</v>
      </c>
      <c r="F57" s="16"/>
      <c r="G57" s="18">
        <f>D57</f>
        <v>1438430</v>
      </c>
      <c r="H57" s="16"/>
      <c r="I57" s="47">
        <f>D57</f>
        <v>1438430</v>
      </c>
    </row>
    <row r="58" spans="1:9" x14ac:dyDescent="0.3">
      <c r="A58" s="1" t="s">
        <v>36</v>
      </c>
      <c r="B58" s="2">
        <v>580024800</v>
      </c>
      <c r="C58" s="2">
        <v>6</v>
      </c>
      <c r="D58" s="26">
        <v>39500</v>
      </c>
      <c r="E58" s="25" t="s">
        <v>5</v>
      </c>
      <c r="F58" s="2"/>
      <c r="G58" s="2"/>
      <c r="H58" s="2"/>
      <c r="I58" s="5"/>
    </row>
    <row r="59" spans="1:9" x14ac:dyDescent="0.3">
      <c r="A59" s="6"/>
      <c r="B59" s="7"/>
      <c r="C59" s="7"/>
      <c r="D59" s="22">
        <v>22850</v>
      </c>
      <c r="E59" s="21" t="s">
        <v>5</v>
      </c>
      <c r="F59" s="7"/>
      <c r="G59" s="7"/>
      <c r="H59" s="7"/>
      <c r="I59" s="10"/>
    </row>
    <row r="60" spans="1:9" x14ac:dyDescent="0.3">
      <c r="A60" s="6"/>
      <c r="B60" s="7"/>
      <c r="C60" s="7"/>
      <c r="D60" s="22">
        <v>25000</v>
      </c>
      <c r="E60" s="21" t="s">
        <v>5</v>
      </c>
      <c r="F60" s="7"/>
      <c r="G60" s="7"/>
      <c r="H60" s="7"/>
      <c r="I60" s="10"/>
    </row>
    <row r="61" spans="1:9" x14ac:dyDescent="0.3">
      <c r="A61" s="6"/>
      <c r="B61" s="7"/>
      <c r="C61" s="7"/>
      <c r="D61" s="22">
        <v>20000</v>
      </c>
      <c r="E61" s="21" t="s">
        <v>5</v>
      </c>
      <c r="F61" s="7"/>
      <c r="G61" s="7"/>
      <c r="H61" s="7"/>
      <c r="I61" s="10"/>
    </row>
    <row r="62" spans="1:9" x14ac:dyDescent="0.3">
      <c r="A62" s="6"/>
      <c r="B62" s="7"/>
      <c r="C62" s="7"/>
      <c r="D62" s="22">
        <v>136191</v>
      </c>
      <c r="E62" s="21" t="s">
        <v>5</v>
      </c>
      <c r="F62" s="7"/>
      <c r="G62" s="7"/>
      <c r="H62" s="7"/>
      <c r="I62" s="10"/>
    </row>
    <row r="63" spans="1:9" x14ac:dyDescent="0.3">
      <c r="A63" s="11"/>
      <c r="B63" s="12"/>
      <c r="C63" s="12"/>
      <c r="D63" s="27">
        <v>21676</v>
      </c>
      <c r="E63" s="28" t="s">
        <v>5</v>
      </c>
      <c r="F63" s="12"/>
      <c r="G63" s="13">
        <f>SUM(D58:D63)</f>
        <v>265217</v>
      </c>
      <c r="H63" s="12"/>
      <c r="I63" s="29">
        <f>G63</f>
        <v>265217</v>
      </c>
    </row>
    <row r="64" spans="1:9" x14ac:dyDescent="0.3">
      <c r="A64" s="15" t="s">
        <v>61</v>
      </c>
      <c r="B64" s="16">
        <v>580411825</v>
      </c>
      <c r="C64" s="16">
        <v>1</v>
      </c>
      <c r="D64" s="23">
        <v>75000</v>
      </c>
      <c r="E64" s="24" t="s">
        <v>10</v>
      </c>
      <c r="F64" s="16" t="s">
        <v>13</v>
      </c>
      <c r="G64" s="18"/>
      <c r="H64" s="18">
        <f>D64</f>
        <v>75000</v>
      </c>
      <c r="I64" s="47">
        <f>H64</f>
        <v>75000</v>
      </c>
    </row>
    <row r="65" spans="1:9" x14ac:dyDescent="0.3">
      <c r="A65" s="15" t="s">
        <v>62</v>
      </c>
      <c r="B65" s="16">
        <v>580409191</v>
      </c>
      <c r="C65" s="16">
        <v>1</v>
      </c>
      <c r="D65" s="23">
        <v>120000</v>
      </c>
      <c r="E65" s="24" t="s">
        <v>5</v>
      </c>
      <c r="F65" s="16"/>
      <c r="G65" s="18">
        <f>D65</f>
        <v>120000</v>
      </c>
      <c r="H65" s="16"/>
      <c r="I65" s="47">
        <f>G65</f>
        <v>120000</v>
      </c>
    </row>
    <row r="66" spans="1:9" x14ac:dyDescent="0.3">
      <c r="A66" s="15" t="s">
        <v>19</v>
      </c>
      <c r="B66" s="16">
        <v>580111185</v>
      </c>
      <c r="C66" s="16">
        <v>1</v>
      </c>
      <c r="D66" s="23">
        <v>150000</v>
      </c>
      <c r="E66" s="24" t="s">
        <v>5</v>
      </c>
      <c r="F66" s="16"/>
      <c r="G66" s="18">
        <f>D66</f>
        <v>150000</v>
      </c>
      <c r="H66" s="16"/>
      <c r="I66" s="47">
        <f>G66</f>
        <v>150000</v>
      </c>
    </row>
    <row r="67" spans="1:9" x14ac:dyDescent="0.3">
      <c r="A67" s="1" t="s">
        <v>18</v>
      </c>
      <c r="B67" s="2">
        <v>580299758</v>
      </c>
      <c r="C67" s="25">
        <v>3</v>
      </c>
      <c r="D67" s="26">
        <v>21304</v>
      </c>
      <c r="E67" s="25" t="s">
        <v>5</v>
      </c>
      <c r="F67" s="2"/>
      <c r="G67" s="2"/>
      <c r="H67" s="2"/>
      <c r="I67" s="5"/>
    </row>
    <row r="68" spans="1:9" x14ac:dyDescent="0.3">
      <c r="A68" s="6"/>
      <c r="B68" s="7"/>
      <c r="C68" s="7"/>
      <c r="D68" s="22">
        <v>27940</v>
      </c>
      <c r="E68" s="21" t="s">
        <v>5</v>
      </c>
      <c r="F68" s="7"/>
      <c r="G68" s="7"/>
      <c r="H68" s="7"/>
      <c r="I68" s="10"/>
    </row>
    <row r="69" spans="1:9" x14ac:dyDescent="0.3">
      <c r="A69" s="11"/>
      <c r="B69" s="12"/>
      <c r="C69" s="12"/>
      <c r="D69" s="27">
        <v>21500</v>
      </c>
      <c r="E69" s="28" t="s">
        <v>5</v>
      </c>
      <c r="F69" s="12"/>
      <c r="G69" s="13">
        <f>SUM(D67:D69)</f>
        <v>70744</v>
      </c>
      <c r="H69" s="12"/>
      <c r="I69" s="29">
        <f>G69</f>
        <v>70744</v>
      </c>
    </row>
    <row r="70" spans="1:9" x14ac:dyDescent="0.3">
      <c r="A70" s="1" t="s">
        <v>41</v>
      </c>
      <c r="B70" s="2">
        <v>580085116</v>
      </c>
      <c r="C70" s="25">
        <v>106</v>
      </c>
      <c r="D70" s="26">
        <v>20520</v>
      </c>
      <c r="E70" s="25" t="s">
        <v>5</v>
      </c>
      <c r="F70" s="2"/>
      <c r="G70" s="2"/>
      <c r="H70" s="2"/>
      <c r="I70" s="5"/>
    </row>
    <row r="71" spans="1:9" x14ac:dyDescent="0.3">
      <c r="A71" s="6"/>
      <c r="B71" s="7"/>
      <c r="C71" s="7"/>
      <c r="D71" s="22">
        <v>24820</v>
      </c>
      <c r="E71" s="21" t="s">
        <v>5</v>
      </c>
      <c r="F71" s="7"/>
      <c r="G71" s="7"/>
      <c r="H71" s="7"/>
      <c r="I71" s="10"/>
    </row>
    <row r="72" spans="1:9" x14ac:dyDescent="0.3">
      <c r="A72" s="6"/>
      <c r="B72" s="7"/>
      <c r="C72" s="7"/>
      <c r="D72" s="22">
        <v>20012</v>
      </c>
      <c r="E72" s="21" t="s">
        <v>5</v>
      </c>
      <c r="F72" s="7"/>
      <c r="G72" s="7"/>
      <c r="H72" s="7"/>
      <c r="I72" s="10"/>
    </row>
    <row r="73" spans="1:9" x14ac:dyDescent="0.3">
      <c r="A73" s="6"/>
      <c r="B73" s="7"/>
      <c r="C73" s="7"/>
      <c r="D73" s="22">
        <v>26272</v>
      </c>
      <c r="E73" s="21" t="s">
        <v>5</v>
      </c>
      <c r="F73" s="7"/>
      <c r="G73" s="7"/>
      <c r="H73" s="7"/>
      <c r="I73" s="10"/>
    </row>
    <row r="74" spans="1:9" x14ac:dyDescent="0.3">
      <c r="A74" s="6"/>
      <c r="B74" s="7"/>
      <c r="C74" s="7"/>
      <c r="D74" s="22">
        <v>51560</v>
      </c>
      <c r="E74" s="21" t="s">
        <v>5</v>
      </c>
      <c r="F74" s="7"/>
      <c r="G74" s="7"/>
      <c r="H74" s="7"/>
      <c r="I74" s="10"/>
    </row>
    <row r="75" spans="1:9" x14ac:dyDescent="0.3">
      <c r="A75" s="6"/>
      <c r="B75" s="7"/>
      <c r="C75" s="7"/>
      <c r="D75" s="22">
        <v>39000</v>
      </c>
      <c r="E75" s="21" t="s">
        <v>5</v>
      </c>
      <c r="F75" s="7"/>
      <c r="G75" s="7"/>
      <c r="H75" s="7"/>
      <c r="I75" s="10"/>
    </row>
    <row r="76" spans="1:9" x14ac:dyDescent="0.3">
      <c r="A76" s="6"/>
      <c r="B76" s="7"/>
      <c r="C76" s="7"/>
      <c r="D76" s="22">
        <v>32000</v>
      </c>
      <c r="E76" s="21" t="s">
        <v>5</v>
      </c>
      <c r="F76" s="7"/>
      <c r="G76" s="7"/>
      <c r="H76" s="7"/>
      <c r="I76" s="10"/>
    </row>
    <row r="77" spans="1:9" x14ac:dyDescent="0.3">
      <c r="A77" s="6"/>
      <c r="B77" s="7"/>
      <c r="C77" s="7"/>
      <c r="D77" s="22">
        <v>28540</v>
      </c>
      <c r="E77" s="21" t="s">
        <v>5</v>
      </c>
      <c r="F77" s="7"/>
      <c r="G77" s="7"/>
      <c r="H77" s="7"/>
      <c r="I77" s="10"/>
    </row>
    <row r="78" spans="1:9" x14ac:dyDescent="0.3">
      <c r="A78" s="6"/>
      <c r="B78" s="7"/>
      <c r="C78" s="7"/>
      <c r="D78" s="22">
        <v>20870</v>
      </c>
      <c r="E78" s="21" t="s">
        <v>5</v>
      </c>
      <c r="F78" s="7"/>
      <c r="G78" s="7"/>
      <c r="H78" s="7"/>
      <c r="I78" s="10"/>
    </row>
    <row r="79" spans="1:9" x14ac:dyDescent="0.3">
      <c r="A79" s="6"/>
      <c r="B79" s="7"/>
      <c r="C79" s="7"/>
      <c r="D79" s="22">
        <v>36000</v>
      </c>
      <c r="E79" s="21" t="s">
        <v>5</v>
      </c>
      <c r="F79" s="7"/>
      <c r="G79" s="7"/>
      <c r="H79" s="7"/>
      <c r="I79" s="10"/>
    </row>
    <row r="80" spans="1:9" x14ac:dyDescent="0.3">
      <c r="A80" s="6"/>
      <c r="B80" s="7"/>
      <c r="C80" s="7"/>
      <c r="D80" s="22">
        <v>20270</v>
      </c>
      <c r="E80" s="21" t="s">
        <v>5</v>
      </c>
      <c r="F80" s="7"/>
      <c r="G80" s="7"/>
      <c r="H80" s="7"/>
      <c r="I80" s="10"/>
    </row>
    <row r="81" spans="1:9" x14ac:dyDescent="0.3">
      <c r="A81" s="6"/>
      <c r="B81" s="7"/>
      <c r="C81" s="7"/>
      <c r="D81" s="22">
        <v>63240</v>
      </c>
      <c r="E81" s="21" t="s">
        <v>5</v>
      </c>
      <c r="F81" s="7"/>
      <c r="G81" s="7"/>
      <c r="H81" s="7"/>
      <c r="I81" s="10"/>
    </row>
    <row r="82" spans="1:9" x14ac:dyDescent="0.3">
      <c r="A82" s="6"/>
      <c r="B82" s="7"/>
      <c r="C82" s="7"/>
      <c r="D82" s="22">
        <v>23040</v>
      </c>
      <c r="E82" s="21" t="s">
        <v>5</v>
      </c>
      <c r="F82" s="7"/>
      <c r="G82" s="7"/>
      <c r="H82" s="7"/>
      <c r="I82" s="10"/>
    </row>
    <row r="83" spans="1:9" x14ac:dyDescent="0.3">
      <c r="A83" s="6"/>
      <c r="B83" s="7"/>
      <c r="C83" s="7"/>
      <c r="D83" s="22">
        <v>42000</v>
      </c>
      <c r="E83" s="21" t="s">
        <v>5</v>
      </c>
      <c r="F83" s="7"/>
      <c r="G83" s="7"/>
      <c r="H83" s="7"/>
      <c r="I83" s="10"/>
    </row>
    <row r="84" spans="1:9" x14ac:dyDescent="0.3">
      <c r="A84" s="6"/>
      <c r="B84" s="7"/>
      <c r="C84" s="7"/>
      <c r="D84" s="22">
        <v>21922</v>
      </c>
      <c r="E84" s="21" t="s">
        <v>5</v>
      </c>
      <c r="F84" s="7"/>
      <c r="G84" s="7"/>
      <c r="H84" s="7"/>
      <c r="I84" s="10"/>
    </row>
    <row r="85" spans="1:9" x14ac:dyDescent="0.3">
      <c r="A85" s="6"/>
      <c r="B85" s="7"/>
      <c r="C85" s="7"/>
      <c r="D85" s="22">
        <v>44935</v>
      </c>
      <c r="E85" s="21" t="s">
        <v>5</v>
      </c>
      <c r="F85" s="7"/>
      <c r="G85" s="7"/>
      <c r="H85" s="7"/>
      <c r="I85" s="10"/>
    </row>
    <row r="86" spans="1:9" x14ac:dyDescent="0.3">
      <c r="A86" s="6"/>
      <c r="B86" s="7"/>
      <c r="C86" s="7"/>
      <c r="D86" s="22">
        <v>27910</v>
      </c>
      <c r="E86" s="21" t="s">
        <v>5</v>
      </c>
      <c r="F86" s="7"/>
      <c r="G86" s="7"/>
      <c r="H86" s="7"/>
      <c r="I86" s="10"/>
    </row>
    <row r="87" spans="1:9" x14ac:dyDescent="0.3">
      <c r="A87" s="6"/>
      <c r="B87" s="7"/>
      <c r="C87" s="7"/>
      <c r="D87" s="22">
        <v>22945</v>
      </c>
      <c r="E87" s="21" t="s">
        <v>5</v>
      </c>
      <c r="F87" s="7"/>
      <c r="G87" s="7"/>
      <c r="H87" s="7"/>
      <c r="I87" s="10"/>
    </row>
    <row r="88" spans="1:9" x14ac:dyDescent="0.3">
      <c r="A88" s="6"/>
      <c r="B88" s="7"/>
      <c r="C88" s="7"/>
      <c r="D88" s="22">
        <v>26560</v>
      </c>
      <c r="E88" s="21" t="s">
        <v>5</v>
      </c>
      <c r="F88" s="7"/>
      <c r="G88" s="7"/>
      <c r="H88" s="7"/>
      <c r="I88" s="10"/>
    </row>
    <row r="89" spans="1:9" x14ac:dyDescent="0.3">
      <c r="A89" s="6"/>
      <c r="B89" s="7"/>
      <c r="C89" s="7"/>
      <c r="D89" s="22">
        <v>21628</v>
      </c>
      <c r="E89" s="21" t="s">
        <v>5</v>
      </c>
      <c r="F89" s="7"/>
      <c r="G89" s="7"/>
      <c r="H89" s="7"/>
      <c r="I89" s="10"/>
    </row>
    <row r="90" spans="1:9" x14ac:dyDescent="0.3">
      <c r="A90" s="6"/>
      <c r="B90" s="7"/>
      <c r="C90" s="7"/>
      <c r="D90" s="22">
        <v>41283</v>
      </c>
      <c r="E90" s="21" t="s">
        <v>5</v>
      </c>
      <c r="F90" s="7"/>
      <c r="G90" s="7"/>
      <c r="H90" s="7"/>
      <c r="I90" s="10"/>
    </row>
    <row r="91" spans="1:9" x14ac:dyDescent="0.3">
      <c r="A91" s="6"/>
      <c r="B91" s="7"/>
      <c r="C91" s="7"/>
      <c r="D91" s="22">
        <v>23170</v>
      </c>
      <c r="E91" s="21" t="s">
        <v>5</v>
      </c>
      <c r="F91" s="7"/>
      <c r="G91" s="7"/>
      <c r="H91" s="7"/>
      <c r="I91" s="10"/>
    </row>
    <row r="92" spans="1:9" x14ac:dyDescent="0.3">
      <c r="A92" s="6"/>
      <c r="B92" s="7"/>
      <c r="C92" s="7"/>
      <c r="D92" s="22">
        <v>32965</v>
      </c>
      <c r="E92" s="21" t="s">
        <v>5</v>
      </c>
      <c r="F92" s="7"/>
      <c r="G92" s="7"/>
      <c r="H92" s="7"/>
      <c r="I92" s="10"/>
    </row>
    <row r="93" spans="1:9" x14ac:dyDescent="0.3">
      <c r="A93" s="6"/>
      <c r="B93" s="7"/>
      <c r="C93" s="7"/>
      <c r="D93" s="22">
        <v>21005</v>
      </c>
      <c r="E93" s="21" t="s">
        <v>5</v>
      </c>
      <c r="F93" s="7"/>
      <c r="G93" s="7"/>
      <c r="H93" s="7"/>
      <c r="I93" s="10"/>
    </row>
    <row r="94" spans="1:9" x14ac:dyDescent="0.3">
      <c r="A94" s="6"/>
      <c r="B94" s="7"/>
      <c r="C94" s="7"/>
      <c r="D94" s="22">
        <v>27256</v>
      </c>
      <c r="E94" s="21" t="s">
        <v>5</v>
      </c>
      <c r="F94" s="7"/>
      <c r="G94" s="7"/>
      <c r="H94" s="7"/>
      <c r="I94" s="10"/>
    </row>
    <row r="95" spans="1:9" x14ac:dyDescent="0.3">
      <c r="A95" s="6"/>
      <c r="B95" s="7"/>
      <c r="C95" s="7"/>
      <c r="D95" s="22">
        <v>23379</v>
      </c>
      <c r="E95" s="21" t="s">
        <v>5</v>
      </c>
      <c r="F95" s="7"/>
      <c r="G95" s="7"/>
      <c r="H95" s="7"/>
      <c r="I95" s="10"/>
    </row>
    <row r="96" spans="1:9" x14ac:dyDescent="0.3">
      <c r="A96" s="6"/>
      <c r="B96" s="7"/>
      <c r="C96" s="7"/>
      <c r="D96" s="22">
        <v>23032</v>
      </c>
      <c r="E96" s="21" t="s">
        <v>5</v>
      </c>
      <c r="F96" s="7"/>
      <c r="G96" s="7"/>
      <c r="H96" s="7"/>
      <c r="I96" s="10"/>
    </row>
    <row r="97" spans="1:9" x14ac:dyDescent="0.3">
      <c r="A97" s="6"/>
      <c r="B97" s="7"/>
      <c r="C97" s="7"/>
      <c r="D97" s="22">
        <v>31734</v>
      </c>
      <c r="E97" s="21" t="s">
        <v>5</v>
      </c>
      <c r="F97" s="7"/>
      <c r="G97" s="7"/>
      <c r="H97" s="7"/>
      <c r="I97" s="10"/>
    </row>
    <row r="98" spans="1:9" x14ac:dyDescent="0.3">
      <c r="A98" s="6"/>
      <c r="B98" s="7"/>
      <c r="C98" s="7"/>
      <c r="D98" s="22">
        <v>72840</v>
      </c>
      <c r="E98" s="21" t="s">
        <v>5</v>
      </c>
      <c r="F98" s="7"/>
      <c r="G98" s="7"/>
      <c r="H98" s="7"/>
      <c r="I98" s="10"/>
    </row>
    <row r="99" spans="1:9" x14ac:dyDescent="0.3">
      <c r="A99" s="6"/>
      <c r="B99" s="7"/>
      <c r="C99" s="7"/>
      <c r="D99" s="22">
        <v>23624</v>
      </c>
      <c r="E99" s="21" t="s">
        <v>5</v>
      </c>
      <c r="F99" s="7"/>
      <c r="G99" s="7"/>
      <c r="H99" s="7"/>
      <c r="I99" s="10"/>
    </row>
    <row r="100" spans="1:9" x14ac:dyDescent="0.3">
      <c r="A100" s="6"/>
      <c r="B100" s="7"/>
      <c r="C100" s="7"/>
      <c r="D100" s="22">
        <v>27640</v>
      </c>
      <c r="E100" s="21" t="s">
        <v>5</v>
      </c>
      <c r="F100" s="7"/>
      <c r="G100" s="7"/>
      <c r="H100" s="7"/>
      <c r="I100" s="10"/>
    </row>
    <row r="101" spans="1:9" x14ac:dyDescent="0.3">
      <c r="A101" s="6"/>
      <c r="B101" s="7"/>
      <c r="C101" s="7"/>
      <c r="D101" s="22">
        <v>31360</v>
      </c>
      <c r="E101" s="21" t="s">
        <v>5</v>
      </c>
      <c r="F101" s="7"/>
      <c r="G101" s="7"/>
      <c r="H101" s="7"/>
      <c r="I101" s="10"/>
    </row>
    <row r="102" spans="1:9" x14ac:dyDescent="0.3">
      <c r="A102" s="6"/>
      <c r="B102" s="7"/>
      <c r="C102" s="7"/>
      <c r="D102" s="22">
        <v>111620</v>
      </c>
      <c r="E102" s="21" t="s">
        <v>5</v>
      </c>
      <c r="F102" s="7"/>
      <c r="G102" s="7"/>
      <c r="H102" s="7"/>
      <c r="I102" s="10"/>
    </row>
    <row r="103" spans="1:9" x14ac:dyDescent="0.3">
      <c r="A103" s="6"/>
      <c r="B103" s="7"/>
      <c r="C103" s="7"/>
      <c r="D103" s="22">
        <v>24100</v>
      </c>
      <c r="E103" s="21" t="s">
        <v>5</v>
      </c>
      <c r="F103" s="7"/>
      <c r="G103" s="7"/>
      <c r="H103" s="7"/>
      <c r="I103" s="10"/>
    </row>
    <row r="104" spans="1:9" x14ac:dyDescent="0.3">
      <c r="A104" s="6"/>
      <c r="B104" s="7"/>
      <c r="C104" s="7"/>
      <c r="D104" s="22">
        <v>25250</v>
      </c>
      <c r="E104" s="21" t="s">
        <v>5</v>
      </c>
      <c r="F104" s="7"/>
      <c r="G104" s="7"/>
      <c r="H104" s="7"/>
      <c r="I104" s="10"/>
    </row>
    <row r="105" spans="1:9" x14ac:dyDescent="0.3">
      <c r="A105" s="6"/>
      <c r="B105" s="7"/>
      <c r="C105" s="7"/>
      <c r="D105" s="22">
        <v>24540</v>
      </c>
      <c r="E105" s="21" t="s">
        <v>5</v>
      </c>
      <c r="F105" s="7"/>
      <c r="G105" s="7"/>
      <c r="H105" s="7"/>
      <c r="I105" s="10"/>
    </row>
    <row r="106" spans="1:9" x14ac:dyDescent="0.3">
      <c r="A106" s="6"/>
      <c r="B106" s="7"/>
      <c r="C106" s="7"/>
      <c r="D106" s="22">
        <v>22360</v>
      </c>
      <c r="E106" s="21" t="s">
        <v>5</v>
      </c>
      <c r="F106" s="7"/>
      <c r="G106" s="7"/>
      <c r="H106" s="7"/>
      <c r="I106" s="10"/>
    </row>
    <row r="107" spans="1:9" x14ac:dyDescent="0.3">
      <c r="A107" s="6"/>
      <c r="B107" s="7"/>
      <c r="C107" s="7"/>
      <c r="D107" s="22">
        <v>20200</v>
      </c>
      <c r="E107" s="21" t="s">
        <v>5</v>
      </c>
      <c r="F107" s="7"/>
      <c r="G107" s="7"/>
      <c r="H107" s="7"/>
      <c r="I107" s="10"/>
    </row>
    <row r="108" spans="1:9" x14ac:dyDescent="0.3">
      <c r="A108" s="6"/>
      <c r="B108" s="7"/>
      <c r="C108" s="7"/>
      <c r="D108" s="22">
        <v>33000</v>
      </c>
      <c r="E108" s="21" t="s">
        <v>5</v>
      </c>
      <c r="F108" s="7"/>
      <c r="G108" s="7"/>
      <c r="H108" s="7"/>
      <c r="I108" s="10"/>
    </row>
    <row r="109" spans="1:9" x14ac:dyDescent="0.3">
      <c r="A109" s="6"/>
      <c r="B109" s="7"/>
      <c r="C109" s="7"/>
      <c r="D109" s="22">
        <v>24556</v>
      </c>
      <c r="E109" s="21" t="s">
        <v>5</v>
      </c>
      <c r="F109" s="7"/>
      <c r="G109" s="7"/>
      <c r="H109" s="7"/>
      <c r="I109" s="10"/>
    </row>
    <row r="110" spans="1:9" x14ac:dyDescent="0.3">
      <c r="A110" s="6"/>
      <c r="B110" s="7"/>
      <c r="C110" s="7"/>
      <c r="D110" s="22">
        <v>24764</v>
      </c>
      <c r="E110" s="21" t="s">
        <v>5</v>
      </c>
      <c r="F110" s="7"/>
      <c r="G110" s="7"/>
      <c r="H110" s="7"/>
      <c r="I110" s="10"/>
    </row>
    <row r="111" spans="1:9" x14ac:dyDescent="0.3">
      <c r="A111" s="6"/>
      <c r="B111" s="7"/>
      <c r="C111" s="7"/>
      <c r="D111" s="22">
        <v>110160</v>
      </c>
      <c r="E111" s="21" t="s">
        <v>5</v>
      </c>
      <c r="F111" s="7"/>
      <c r="G111" s="7"/>
      <c r="H111" s="7"/>
      <c r="I111" s="10"/>
    </row>
    <row r="112" spans="1:9" x14ac:dyDescent="0.3">
      <c r="A112" s="6"/>
      <c r="B112" s="7"/>
      <c r="C112" s="7"/>
      <c r="D112" s="22">
        <v>20000</v>
      </c>
      <c r="E112" s="21" t="s">
        <v>5</v>
      </c>
      <c r="F112" s="7"/>
      <c r="G112" s="7"/>
      <c r="H112" s="7"/>
      <c r="I112" s="10"/>
    </row>
    <row r="113" spans="1:9" x14ac:dyDescent="0.3">
      <c r="A113" s="6"/>
      <c r="B113" s="7"/>
      <c r="C113" s="7"/>
      <c r="D113" s="22">
        <v>50000</v>
      </c>
      <c r="E113" s="21" t="s">
        <v>5</v>
      </c>
      <c r="F113" s="7"/>
      <c r="G113" s="7"/>
      <c r="H113" s="7"/>
      <c r="I113" s="10"/>
    </row>
    <row r="114" spans="1:9" x14ac:dyDescent="0.3">
      <c r="A114" s="6"/>
      <c r="B114" s="7"/>
      <c r="C114" s="7"/>
      <c r="D114" s="22">
        <v>29738</v>
      </c>
      <c r="E114" s="21" t="s">
        <v>5</v>
      </c>
      <c r="F114" s="7"/>
      <c r="G114" s="7"/>
      <c r="H114" s="7"/>
      <c r="I114" s="10"/>
    </row>
    <row r="115" spans="1:9" x14ac:dyDescent="0.3">
      <c r="A115" s="6"/>
      <c r="B115" s="7"/>
      <c r="C115" s="7"/>
      <c r="D115" s="22">
        <v>48808</v>
      </c>
      <c r="E115" s="21" t="s">
        <v>5</v>
      </c>
      <c r="F115" s="7"/>
      <c r="G115" s="7"/>
      <c r="H115" s="7"/>
      <c r="I115" s="10"/>
    </row>
    <row r="116" spans="1:9" x14ac:dyDescent="0.3">
      <c r="A116" s="6"/>
      <c r="B116" s="7"/>
      <c r="C116" s="7"/>
      <c r="D116" s="22">
        <v>20218</v>
      </c>
      <c r="E116" s="21" t="s">
        <v>5</v>
      </c>
      <c r="F116" s="7"/>
      <c r="G116" s="7"/>
      <c r="H116" s="7"/>
      <c r="I116" s="10"/>
    </row>
    <row r="117" spans="1:9" x14ac:dyDescent="0.3">
      <c r="A117" s="6"/>
      <c r="B117" s="7"/>
      <c r="C117" s="7"/>
      <c r="D117" s="22">
        <v>20190</v>
      </c>
      <c r="E117" s="21" t="s">
        <v>5</v>
      </c>
      <c r="F117" s="7"/>
      <c r="G117" s="7"/>
      <c r="H117" s="7"/>
      <c r="I117" s="10"/>
    </row>
    <row r="118" spans="1:9" x14ac:dyDescent="0.3">
      <c r="A118" s="6"/>
      <c r="B118" s="7"/>
      <c r="C118" s="7"/>
      <c r="D118" s="22">
        <v>109200</v>
      </c>
      <c r="E118" s="21" t="s">
        <v>5</v>
      </c>
      <c r="F118" s="7"/>
      <c r="G118" s="7"/>
      <c r="H118" s="7"/>
      <c r="I118" s="10"/>
    </row>
    <row r="119" spans="1:9" x14ac:dyDescent="0.3">
      <c r="A119" s="6"/>
      <c r="B119" s="7"/>
      <c r="C119" s="7"/>
      <c r="D119" s="22">
        <v>42407</v>
      </c>
      <c r="E119" s="21" t="s">
        <v>5</v>
      </c>
      <c r="F119" s="7"/>
      <c r="G119" s="7"/>
      <c r="H119" s="7"/>
      <c r="I119" s="10"/>
    </row>
    <row r="120" spans="1:9" x14ac:dyDescent="0.3">
      <c r="A120" s="6"/>
      <c r="B120" s="7"/>
      <c r="C120" s="7"/>
      <c r="D120" s="22">
        <v>130000</v>
      </c>
      <c r="E120" s="21" t="s">
        <v>5</v>
      </c>
      <c r="F120" s="7"/>
      <c r="G120" s="7"/>
      <c r="H120" s="7"/>
      <c r="I120" s="10"/>
    </row>
    <row r="121" spans="1:9" x14ac:dyDescent="0.3">
      <c r="A121" s="6"/>
      <c r="B121" s="7"/>
      <c r="C121" s="7"/>
      <c r="D121" s="22">
        <v>27042</v>
      </c>
      <c r="E121" s="21" t="s">
        <v>5</v>
      </c>
      <c r="F121" s="7"/>
      <c r="G121" s="7"/>
      <c r="H121" s="7"/>
      <c r="I121" s="10"/>
    </row>
    <row r="122" spans="1:9" x14ac:dyDescent="0.3">
      <c r="A122" s="6"/>
      <c r="B122" s="7"/>
      <c r="C122" s="7"/>
      <c r="D122" s="22">
        <v>20770</v>
      </c>
      <c r="E122" s="21" t="s">
        <v>5</v>
      </c>
      <c r="F122" s="7"/>
      <c r="G122" s="7"/>
      <c r="H122" s="7"/>
      <c r="I122" s="10"/>
    </row>
    <row r="123" spans="1:9" x14ac:dyDescent="0.3">
      <c r="A123" s="6"/>
      <c r="B123" s="7"/>
      <c r="C123" s="7"/>
      <c r="D123" s="22">
        <v>26530</v>
      </c>
      <c r="E123" s="21" t="s">
        <v>5</v>
      </c>
      <c r="F123" s="7"/>
      <c r="G123" s="7"/>
      <c r="H123" s="7"/>
      <c r="I123" s="10"/>
    </row>
    <row r="124" spans="1:9" x14ac:dyDescent="0.3">
      <c r="A124" s="6"/>
      <c r="B124" s="7"/>
      <c r="C124" s="7"/>
      <c r="D124" s="22">
        <v>20034</v>
      </c>
      <c r="E124" s="21" t="s">
        <v>5</v>
      </c>
      <c r="F124" s="7"/>
      <c r="G124" s="7"/>
      <c r="H124" s="7"/>
      <c r="I124" s="10"/>
    </row>
    <row r="125" spans="1:9" x14ac:dyDescent="0.3">
      <c r="A125" s="6"/>
      <c r="B125" s="7"/>
      <c r="C125" s="7"/>
      <c r="D125" s="22">
        <v>25055</v>
      </c>
      <c r="E125" s="21" t="s">
        <v>5</v>
      </c>
      <c r="F125" s="7"/>
      <c r="G125" s="7"/>
      <c r="H125" s="7"/>
      <c r="I125" s="10"/>
    </row>
    <row r="126" spans="1:9" x14ac:dyDescent="0.3">
      <c r="A126" s="6"/>
      <c r="B126" s="7"/>
      <c r="C126" s="7"/>
      <c r="D126" s="22">
        <v>25954</v>
      </c>
      <c r="E126" s="21" t="s">
        <v>5</v>
      </c>
      <c r="F126" s="7"/>
      <c r="G126" s="7"/>
      <c r="H126" s="7"/>
      <c r="I126" s="10"/>
    </row>
    <row r="127" spans="1:9" x14ac:dyDescent="0.3">
      <c r="A127" s="6"/>
      <c r="B127" s="7"/>
      <c r="C127" s="7"/>
      <c r="D127" s="22">
        <v>30890</v>
      </c>
      <c r="E127" s="21" t="s">
        <v>5</v>
      </c>
      <c r="F127" s="7"/>
      <c r="G127" s="7"/>
      <c r="H127" s="7"/>
      <c r="I127" s="10"/>
    </row>
    <row r="128" spans="1:9" x14ac:dyDescent="0.3">
      <c r="A128" s="6"/>
      <c r="B128" s="7"/>
      <c r="C128" s="7"/>
      <c r="D128" s="22">
        <v>49880</v>
      </c>
      <c r="E128" s="21" t="s">
        <v>5</v>
      </c>
      <c r="F128" s="7"/>
      <c r="G128" s="7"/>
      <c r="H128" s="7"/>
      <c r="I128" s="10"/>
    </row>
    <row r="129" spans="1:9" x14ac:dyDescent="0.3">
      <c r="A129" s="6"/>
      <c r="B129" s="7"/>
      <c r="C129" s="7"/>
      <c r="D129" s="22">
        <v>25750</v>
      </c>
      <c r="E129" s="21" t="s">
        <v>5</v>
      </c>
      <c r="F129" s="7"/>
      <c r="G129" s="7"/>
      <c r="H129" s="7"/>
      <c r="I129" s="10"/>
    </row>
    <row r="130" spans="1:9" x14ac:dyDescent="0.3">
      <c r="A130" s="6"/>
      <c r="B130" s="7"/>
      <c r="C130" s="7"/>
      <c r="D130" s="22">
        <v>30274</v>
      </c>
      <c r="E130" s="21" t="s">
        <v>5</v>
      </c>
      <c r="F130" s="7"/>
      <c r="G130" s="7"/>
      <c r="H130" s="7"/>
      <c r="I130" s="10"/>
    </row>
    <row r="131" spans="1:9" x14ac:dyDescent="0.3">
      <c r="A131" s="6"/>
      <c r="B131" s="7"/>
      <c r="C131" s="7"/>
      <c r="D131" s="22">
        <v>36810</v>
      </c>
      <c r="E131" s="21" t="s">
        <v>5</v>
      </c>
      <c r="F131" s="7"/>
      <c r="G131" s="7"/>
      <c r="H131" s="7"/>
      <c r="I131" s="10"/>
    </row>
    <row r="132" spans="1:9" x14ac:dyDescent="0.3">
      <c r="A132" s="6"/>
      <c r="B132" s="7"/>
      <c r="C132" s="7"/>
      <c r="D132" s="22">
        <v>85788</v>
      </c>
      <c r="E132" s="21" t="s">
        <v>5</v>
      </c>
      <c r="F132" s="7"/>
      <c r="G132" s="7"/>
      <c r="H132" s="7"/>
      <c r="I132" s="10"/>
    </row>
    <row r="133" spans="1:9" x14ac:dyDescent="0.3">
      <c r="A133" s="6"/>
      <c r="B133" s="7"/>
      <c r="C133" s="7"/>
      <c r="D133" s="22">
        <v>24680</v>
      </c>
      <c r="E133" s="21" t="s">
        <v>5</v>
      </c>
      <c r="F133" s="7"/>
      <c r="G133" s="7"/>
      <c r="H133" s="7"/>
      <c r="I133" s="10"/>
    </row>
    <row r="134" spans="1:9" x14ac:dyDescent="0.3">
      <c r="A134" s="6"/>
      <c r="B134" s="7"/>
      <c r="C134" s="7"/>
      <c r="D134" s="22">
        <v>23993</v>
      </c>
      <c r="E134" s="21" t="s">
        <v>5</v>
      </c>
      <c r="F134" s="7"/>
      <c r="G134" s="7"/>
      <c r="H134" s="7"/>
      <c r="I134" s="10"/>
    </row>
    <row r="135" spans="1:9" x14ac:dyDescent="0.3">
      <c r="A135" s="6"/>
      <c r="B135" s="7"/>
      <c r="C135" s="7"/>
      <c r="D135" s="22">
        <v>24980</v>
      </c>
      <c r="E135" s="21" t="s">
        <v>5</v>
      </c>
      <c r="F135" s="7"/>
      <c r="G135" s="7"/>
      <c r="H135" s="7"/>
      <c r="I135" s="10"/>
    </row>
    <row r="136" spans="1:9" x14ac:dyDescent="0.3">
      <c r="A136" s="6"/>
      <c r="B136" s="7"/>
      <c r="C136" s="7"/>
      <c r="D136" s="22">
        <v>33849</v>
      </c>
      <c r="E136" s="21" t="s">
        <v>5</v>
      </c>
      <c r="F136" s="7"/>
      <c r="G136" s="7"/>
      <c r="H136" s="7"/>
      <c r="I136" s="10"/>
    </row>
    <row r="137" spans="1:9" x14ac:dyDescent="0.3">
      <c r="A137" s="6"/>
      <c r="B137" s="7"/>
      <c r="C137" s="7"/>
      <c r="D137" s="22">
        <v>26970</v>
      </c>
      <c r="E137" s="21" t="s">
        <v>5</v>
      </c>
      <c r="F137" s="7"/>
      <c r="G137" s="7"/>
      <c r="H137" s="7"/>
      <c r="I137" s="10"/>
    </row>
    <row r="138" spans="1:9" x14ac:dyDescent="0.3">
      <c r="A138" s="6"/>
      <c r="B138" s="7"/>
      <c r="C138" s="7"/>
      <c r="D138" s="22">
        <v>20360</v>
      </c>
      <c r="E138" s="21" t="s">
        <v>5</v>
      </c>
      <c r="F138" s="7"/>
      <c r="G138" s="7"/>
      <c r="H138" s="7"/>
      <c r="I138" s="10"/>
    </row>
    <row r="139" spans="1:9" x14ac:dyDescent="0.3">
      <c r="A139" s="6"/>
      <c r="B139" s="7"/>
      <c r="C139" s="7"/>
      <c r="D139" s="22">
        <v>39110</v>
      </c>
      <c r="E139" s="21" t="s">
        <v>5</v>
      </c>
      <c r="F139" s="7"/>
      <c r="G139" s="7"/>
      <c r="H139" s="7"/>
      <c r="I139" s="10"/>
    </row>
    <row r="140" spans="1:9" x14ac:dyDescent="0.3">
      <c r="A140" s="6"/>
      <c r="B140" s="7"/>
      <c r="C140" s="7"/>
      <c r="D140" s="22">
        <v>36000</v>
      </c>
      <c r="E140" s="21" t="s">
        <v>5</v>
      </c>
      <c r="F140" s="7"/>
      <c r="G140" s="7"/>
      <c r="H140" s="7"/>
      <c r="I140" s="10"/>
    </row>
    <row r="141" spans="1:9" x14ac:dyDescent="0.3">
      <c r="A141" s="6"/>
      <c r="B141" s="7"/>
      <c r="C141" s="7"/>
      <c r="D141" s="22">
        <v>20000</v>
      </c>
      <c r="E141" s="21" t="s">
        <v>5</v>
      </c>
      <c r="F141" s="7"/>
      <c r="G141" s="9">
        <f>SUM(D70:D141)</f>
        <v>2539162</v>
      </c>
      <c r="H141" s="7"/>
      <c r="I141" s="31"/>
    </row>
    <row r="142" spans="1:9" x14ac:dyDescent="0.3">
      <c r="A142" s="6"/>
      <c r="B142" s="7"/>
      <c r="C142" s="7"/>
      <c r="D142" s="22">
        <v>100000</v>
      </c>
      <c r="E142" s="21" t="s">
        <v>10</v>
      </c>
      <c r="F142" s="7" t="s">
        <v>13</v>
      </c>
      <c r="G142" s="7"/>
      <c r="H142" s="7"/>
      <c r="I142" s="10"/>
    </row>
    <row r="143" spans="1:9" x14ac:dyDescent="0.3">
      <c r="A143" s="6"/>
      <c r="B143" s="7"/>
      <c r="C143" s="7"/>
      <c r="D143" s="22">
        <v>573328</v>
      </c>
      <c r="E143" s="21" t="s">
        <v>10</v>
      </c>
      <c r="F143" s="7" t="s">
        <v>13</v>
      </c>
      <c r="G143" s="7"/>
      <c r="H143" s="7"/>
      <c r="I143" s="10"/>
    </row>
    <row r="144" spans="1:9" x14ac:dyDescent="0.3">
      <c r="A144" s="6"/>
      <c r="B144" s="7"/>
      <c r="C144" s="7"/>
      <c r="D144" s="22">
        <v>265520</v>
      </c>
      <c r="E144" s="21" t="s">
        <v>10</v>
      </c>
      <c r="F144" s="7" t="s">
        <v>13</v>
      </c>
      <c r="G144" s="7"/>
      <c r="H144" s="7"/>
      <c r="I144" s="10"/>
    </row>
    <row r="145" spans="1:9" x14ac:dyDescent="0.3">
      <c r="A145" s="6"/>
      <c r="B145" s="7"/>
      <c r="C145" s="7"/>
      <c r="D145" s="22">
        <v>20500</v>
      </c>
      <c r="E145" s="21" t="s">
        <v>10</v>
      </c>
      <c r="F145" s="7" t="s">
        <v>12</v>
      </c>
      <c r="G145" s="7"/>
      <c r="H145" s="7"/>
      <c r="I145" s="10"/>
    </row>
    <row r="146" spans="1:9" x14ac:dyDescent="0.3">
      <c r="A146" s="6"/>
      <c r="B146" s="7"/>
      <c r="C146" s="7"/>
      <c r="D146" s="22">
        <v>321096</v>
      </c>
      <c r="E146" s="21" t="s">
        <v>10</v>
      </c>
      <c r="F146" s="7" t="s">
        <v>12</v>
      </c>
      <c r="G146" s="7"/>
      <c r="H146" s="7"/>
      <c r="I146" s="10"/>
    </row>
    <row r="147" spans="1:9" x14ac:dyDescent="0.3">
      <c r="A147" s="6"/>
      <c r="B147" s="7"/>
      <c r="C147" s="7"/>
      <c r="D147" s="22">
        <v>30350</v>
      </c>
      <c r="E147" s="21" t="s">
        <v>10</v>
      </c>
      <c r="F147" s="7" t="s">
        <v>12</v>
      </c>
      <c r="G147" s="7"/>
      <c r="H147" s="7"/>
      <c r="I147" s="10"/>
    </row>
    <row r="148" spans="1:9" x14ac:dyDescent="0.3">
      <c r="A148" s="6"/>
      <c r="B148" s="7"/>
      <c r="C148" s="7"/>
      <c r="D148" s="22">
        <v>124160</v>
      </c>
      <c r="E148" s="21" t="s">
        <v>10</v>
      </c>
      <c r="F148" s="7" t="s">
        <v>12</v>
      </c>
      <c r="G148" s="7"/>
      <c r="H148" s="7"/>
      <c r="I148" s="10"/>
    </row>
    <row r="149" spans="1:9" x14ac:dyDescent="0.3">
      <c r="A149" s="6"/>
      <c r="B149" s="7"/>
      <c r="C149" s="7"/>
      <c r="D149" s="22">
        <v>23400</v>
      </c>
      <c r="E149" s="21" t="s">
        <v>10</v>
      </c>
      <c r="F149" s="7" t="s">
        <v>12</v>
      </c>
      <c r="G149" s="7"/>
      <c r="H149" s="7"/>
      <c r="I149" s="10"/>
    </row>
    <row r="150" spans="1:9" x14ac:dyDescent="0.3">
      <c r="A150" s="6"/>
      <c r="B150" s="7"/>
      <c r="C150" s="7"/>
      <c r="D150" s="22">
        <v>33317</v>
      </c>
      <c r="E150" s="21" t="s">
        <v>10</v>
      </c>
      <c r="F150" s="7" t="s">
        <v>12</v>
      </c>
      <c r="G150" s="7"/>
      <c r="H150" s="7"/>
      <c r="I150" s="10"/>
    </row>
    <row r="151" spans="1:9" x14ac:dyDescent="0.3">
      <c r="A151" s="6"/>
      <c r="B151" s="7"/>
      <c r="C151" s="7"/>
      <c r="D151" s="22">
        <v>90000</v>
      </c>
      <c r="E151" s="21" t="s">
        <v>10</v>
      </c>
      <c r="F151" s="7" t="s">
        <v>12</v>
      </c>
      <c r="G151" s="7"/>
      <c r="H151" s="7"/>
      <c r="I151" s="10"/>
    </row>
    <row r="152" spans="1:9" x14ac:dyDescent="0.3">
      <c r="A152" s="6"/>
      <c r="B152" s="7"/>
      <c r="C152" s="7"/>
      <c r="D152" s="22">
        <v>35240</v>
      </c>
      <c r="E152" s="21" t="s">
        <v>10</v>
      </c>
      <c r="F152" s="7" t="s">
        <v>12</v>
      </c>
      <c r="G152" s="7"/>
      <c r="H152" s="7"/>
      <c r="I152" s="10"/>
    </row>
    <row r="153" spans="1:9" x14ac:dyDescent="0.3">
      <c r="A153" s="6"/>
      <c r="B153" s="7"/>
      <c r="C153" s="7"/>
      <c r="D153" s="22">
        <v>30104</v>
      </c>
      <c r="E153" s="21" t="s">
        <v>10</v>
      </c>
      <c r="F153" s="7" t="s">
        <v>12</v>
      </c>
      <c r="G153" s="7"/>
      <c r="H153" s="7"/>
      <c r="I153" s="10"/>
    </row>
    <row r="154" spans="1:9" x14ac:dyDescent="0.3">
      <c r="A154" s="6"/>
      <c r="B154" s="7"/>
      <c r="C154" s="7"/>
      <c r="D154" s="22">
        <v>26660</v>
      </c>
      <c r="E154" s="21" t="s">
        <v>10</v>
      </c>
      <c r="F154" s="7" t="s">
        <v>12</v>
      </c>
      <c r="G154" s="7"/>
      <c r="H154" s="7"/>
      <c r="I154" s="10"/>
    </row>
    <row r="155" spans="1:9" x14ac:dyDescent="0.3">
      <c r="A155" s="6"/>
      <c r="B155" s="7"/>
      <c r="C155" s="7"/>
      <c r="D155" s="22">
        <v>32550</v>
      </c>
      <c r="E155" s="21" t="s">
        <v>10</v>
      </c>
      <c r="F155" s="7" t="s">
        <v>12</v>
      </c>
      <c r="G155" s="7"/>
      <c r="H155" s="7"/>
      <c r="I155" s="10"/>
    </row>
    <row r="156" spans="1:9" x14ac:dyDescent="0.3">
      <c r="A156" s="6"/>
      <c r="B156" s="7"/>
      <c r="C156" s="7"/>
      <c r="D156" s="22">
        <v>364750</v>
      </c>
      <c r="E156" s="21" t="s">
        <v>10</v>
      </c>
      <c r="F156" s="7" t="s">
        <v>12</v>
      </c>
      <c r="G156" s="7"/>
      <c r="H156" s="7"/>
      <c r="I156" s="10"/>
    </row>
    <row r="157" spans="1:9" x14ac:dyDescent="0.3">
      <c r="A157" s="6"/>
      <c r="B157" s="7"/>
      <c r="C157" s="7"/>
      <c r="D157" s="22">
        <v>20000</v>
      </c>
      <c r="E157" s="21" t="s">
        <v>10</v>
      </c>
      <c r="F157" s="7" t="s">
        <v>12</v>
      </c>
      <c r="G157" s="7"/>
      <c r="H157" s="7"/>
      <c r="I157" s="10"/>
    </row>
    <row r="158" spans="1:9" x14ac:dyDescent="0.3">
      <c r="A158" s="6"/>
      <c r="B158" s="7"/>
      <c r="C158" s="7"/>
      <c r="D158" s="22">
        <v>70950</v>
      </c>
      <c r="E158" s="21" t="s">
        <v>10</v>
      </c>
      <c r="F158" s="7" t="s">
        <v>12</v>
      </c>
      <c r="G158" s="7"/>
      <c r="H158" s="7"/>
      <c r="I158" s="10"/>
    </row>
    <row r="159" spans="1:9" x14ac:dyDescent="0.3">
      <c r="A159" s="6"/>
      <c r="B159" s="7"/>
      <c r="C159" s="7"/>
      <c r="D159" s="22">
        <v>315000</v>
      </c>
      <c r="E159" s="21" t="s">
        <v>10</v>
      </c>
      <c r="F159" s="7" t="s">
        <v>12</v>
      </c>
      <c r="G159" s="7"/>
      <c r="H159" s="7"/>
      <c r="I159" s="10"/>
    </row>
    <row r="160" spans="1:9" x14ac:dyDescent="0.3">
      <c r="A160" s="6"/>
      <c r="B160" s="7"/>
      <c r="C160" s="7"/>
      <c r="D160" s="22">
        <v>20600</v>
      </c>
      <c r="E160" s="21" t="s">
        <v>10</v>
      </c>
      <c r="F160" s="7" t="s">
        <v>12</v>
      </c>
      <c r="G160" s="7"/>
      <c r="H160" s="7"/>
      <c r="I160" s="10"/>
    </row>
    <row r="161" spans="1:9" x14ac:dyDescent="0.3">
      <c r="A161" s="6"/>
      <c r="B161" s="7"/>
      <c r="C161" s="7"/>
      <c r="D161" s="22">
        <v>61000</v>
      </c>
      <c r="E161" s="21" t="s">
        <v>10</v>
      </c>
      <c r="F161" s="7" t="s">
        <v>12</v>
      </c>
      <c r="G161" s="7"/>
      <c r="H161" s="7"/>
      <c r="I161" s="10"/>
    </row>
    <row r="162" spans="1:9" x14ac:dyDescent="0.3">
      <c r="A162" s="6"/>
      <c r="B162" s="7"/>
      <c r="C162" s="7"/>
      <c r="D162" s="22">
        <v>410052</v>
      </c>
      <c r="E162" s="21" t="s">
        <v>10</v>
      </c>
      <c r="F162" s="7" t="s">
        <v>12</v>
      </c>
      <c r="G162" s="7"/>
      <c r="H162" s="7"/>
      <c r="I162" s="10"/>
    </row>
    <row r="163" spans="1:9" x14ac:dyDescent="0.3">
      <c r="A163" s="6"/>
      <c r="B163" s="7"/>
      <c r="C163" s="7"/>
      <c r="D163" s="22">
        <v>30000</v>
      </c>
      <c r="E163" s="21" t="s">
        <v>10</v>
      </c>
      <c r="F163" s="7" t="s">
        <v>12</v>
      </c>
      <c r="G163" s="7"/>
      <c r="H163" s="7"/>
      <c r="I163" s="10"/>
    </row>
    <row r="164" spans="1:9" x14ac:dyDescent="0.3">
      <c r="A164" s="6"/>
      <c r="B164" s="7"/>
      <c r="C164" s="7"/>
      <c r="D164" s="22">
        <v>25800</v>
      </c>
      <c r="E164" s="21" t="s">
        <v>10</v>
      </c>
      <c r="F164" s="7" t="s">
        <v>12</v>
      </c>
      <c r="G164" s="7"/>
      <c r="H164" s="7"/>
      <c r="I164" s="10"/>
    </row>
    <row r="165" spans="1:9" x14ac:dyDescent="0.3">
      <c r="A165" s="6"/>
      <c r="B165" s="7"/>
      <c r="C165" s="7"/>
      <c r="D165" s="22">
        <v>124294</v>
      </c>
      <c r="E165" s="21" t="s">
        <v>10</v>
      </c>
      <c r="F165" s="7" t="s">
        <v>12</v>
      </c>
      <c r="G165" s="7"/>
      <c r="H165" s="7"/>
      <c r="I165" s="10"/>
    </row>
    <row r="166" spans="1:9" x14ac:dyDescent="0.3">
      <c r="A166" s="6"/>
      <c r="B166" s="7"/>
      <c r="C166" s="7"/>
      <c r="D166" s="22">
        <v>27200</v>
      </c>
      <c r="E166" s="21" t="s">
        <v>10</v>
      </c>
      <c r="F166" s="7" t="s">
        <v>12</v>
      </c>
      <c r="G166" s="7"/>
      <c r="H166" s="7"/>
      <c r="I166" s="10"/>
    </row>
    <row r="167" spans="1:9" x14ac:dyDescent="0.3">
      <c r="A167" s="6"/>
      <c r="B167" s="7"/>
      <c r="C167" s="7"/>
      <c r="D167" s="22">
        <v>425300</v>
      </c>
      <c r="E167" s="21" t="s">
        <v>10</v>
      </c>
      <c r="F167" s="7" t="s">
        <v>12</v>
      </c>
      <c r="G167" s="7"/>
      <c r="H167" s="7"/>
      <c r="I167" s="10"/>
    </row>
    <row r="168" spans="1:9" x14ac:dyDescent="0.3">
      <c r="A168" s="6"/>
      <c r="B168" s="7"/>
      <c r="C168" s="7"/>
      <c r="D168" s="22">
        <v>36620</v>
      </c>
      <c r="E168" s="21" t="s">
        <v>10</v>
      </c>
      <c r="F168" s="7" t="s">
        <v>12</v>
      </c>
      <c r="G168" s="7"/>
      <c r="H168" s="7"/>
      <c r="I168" s="10"/>
    </row>
    <row r="169" spans="1:9" x14ac:dyDescent="0.3">
      <c r="A169" s="6"/>
      <c r="B169" s="7"/>
      <c r="C169" s="7"/>
      <c r="D169" s="22">
        <v>70432</v>
      </c>
      <c r="E169" s="21" t="s">
        <v>10</v>
      </c>
      <c r="F169" s="7" t="s">
        <v>12</v>
      </c>
      <c r="G169" s="7"/>
      <c r="H169" s="7"/>
      <c r="I169" s="10"/>
    </row>
    <row r="170" spans="1:9" x14ac:dyDescent="0.3">
      <c r="A170" s="6"/>
      <c r="B170" s="7"/>
      <c r="C170" s="7"/>
      <c r="D170" s="22">
        <v>352500</v>
      </c>
      <c r="E170" s="21" t="s">
        <v>10</v>
      </c>
      <c r="F170" s="7" t="s">
        <v>12</v>
      </c>
      <c r="G170" s="7"/>
      <c r="H170" s="7"/>
      <c r="I170" s="10"/>
    </row>
    <row r="171" spans="1:9" x14ac:dyDescent="0.3">
      <c r="A171" s="6"/>
      <c r="B171" s="7"/>
      <c r="C171" s="7"/>
      <c r="D171" s="22">
        <v>48020</v>
      </c>
      <c r="E171" s="21" t="s">
        <v>10</v>
      </c>
      <c r="F171" s="7" t="s">
        <v>12</v>
      </c>
      <c r="G171" s="7"/>
      <c r="H171" s="7"/>
      <c r="I171" s="10"/>
    </row>
    <row r="172" spans="1:9" x14ac:dyDescent="0.3">
      <c r="A172" s="6"/>
      <c r="B172" s="7"/>
      <c r="C172" s="7"/>
      <c r="D172" s="22">
        <v>29920</v>
      </c>
      <c r="E172" s="21" t="s">
        <v>10</v>
      </c>
      <c r="F172" s="7" t="s">
        <v>12</v>
      </c>
      <c r="G172" s="7"/>
      <c r="H172" s="7"/>
      <c r="I172" s="10"/>
    </row>
    <row r="173" spans="1:9" x14ac:dyDescent="0.3">
      <c r="A173" s="6"/>
      <c r="B173" s="7"/>
      <c r="C173" s="7"/>
      <c r="D173" s="22">
        <v>402000</v>
      </c>
      <c r="E173" s="21" t="s">
        <v>10</v>
      </c>
      <c r="F173" s="7" t="s">
        <v>12</v>
      </c>
      <c r="G173" s="7"/>
      <c r="H173" s="7"/>
      <c r="I173" s="10"/>
    </row>
    <row r="174" spans="1:9" x14ac:dyDescent="0.3">
      <c r="A174" s="6"/>
      <c r="B174" s="7"/>
      <c r="C174" s="7"/>
      <c r="D174" s="22">
        <v>20282</v>
      </c>
      <c r="E174" s="21" t="s">
        <v>10</v>
      </c>
      <c r="F174" s="7" t="s">
        <v>12</v>
      </c>
      <c r="G174" s="7"/>
      <c r="H174" s="7"/>
      <c r="I174" s="10"/>
    </row>
    <row r="175" spans="1:9" x14ac:dyDescent="0.3">
      <c r="A175" s="11"/>
      <c r="B175" s="12"/>
      <c r="C175" s="12"/>
      <c r="D175" s="27">
        <v>50000</v>
      </c>
      <c r="E175" s="28" t="s">
        <v>10</v>
      </c>
      <c r="F175" s="12" t="s">
        <v>12</v>
      </c>
      <c r="G175" s="12"/>
      <c r="H175" s="13">
        <f>SUM(D142:D175)</f>
        <v>4610945</v>
      </c>
      <c r="I175" s="29">
        <f>H175+G141</f>
        <v>7150107</v>
      </c>
    </row>
    <row r="176" spans="1:9" x14ac:dyDescent="0.3">
      <c r="A176" s="1" t="s">
        <v>32</v>
      </c>
      <c r="B176" s="2">
        <v>580037455</v>
      </c>
      <c r="C176" s="2">
        <v>6</v>
      </c>
      <c r="D176" s="26">
        <v>50000</v>
      </c>
      <c r="E176" s="25" t="s">
        <v>5</v>
      </c>
      <c r="F176" s="2"/>
      <c r="G176" s="2"/>
      <c r="H176" s="2"/>
      <c r="I176" s="5"/>
    </row>
    <row r="177" spans="1:9" x14ac:dyDescent="0.3">
      <c r="A177" s="6"/>
      <c r="B177" s="7"/>
      <c r="C177" s="7"/>
      <c r="D177" s="22">
        <v>166046</v>
      </c>
      <c r="E177" s="21" t="s">
        <v>5</v>
      </c>
      <c r="F177" s="7"/>
      <c r="G177" s="7"/>
      <c r="H177" s="7"/>
      <c r="I177" s="10"/>
    </row>
    <row r="178" spans="1:9" x14ac:dyDescent="0.3">
      <c r="A178" s="6"/>
      <c r="B178" s="7"/>
      <c r="C178" s="7"/>
      <c r="D178" s="22">
        <v>85270</v>
      </c>
      <c r="E178" s="21" t="s">
        <v>5</v>
      </c>
      <c r="F178" s="7"/>
      <c r="G178" s="7"/>
      <c r="H178" s="7"/>
      <c r="I178" s="10"/>
    </row>
    <row r="179" spans="1:9" x14ac:dyDescent="0.3">
      <c r="A179" s="6"/>
      <c r="B179" s="7"/>
      <c r="C179" s="7"/>
      <c r="D179" s="22">
        <v>50000</v>
      </c>
      <c r="E179" s="21" t="s">
        <v>5</v>
      </c>
      <c r="F179" s="7"/>
      <c r="G179" s="7"/>
      <c r="H179" s="7"/>
      <c r="I179" s="10"/>
    </row>
    <row r="180" spans="1:9" x14ac:dyDescent="0.3">
      <c r="A180" s="6"/>
      <c r="B180" s="7"/>
      <c r="C180" s="7"/>
      <c r="D180" s="22">
        <v>23000</v>
      </c>
      <c r="E180" s="21" t="s">
        <v>5</v>
      </c>
      <c r="F180" s="7"/>
      <c r="G180" s="7"/>
      <c r="H180" s="7"/>
      <c r="I180" s="10"/>
    </row>
    <row r="181" spans="1:9" x14ac:dyDescent="0.3">
      <c r="A181" s="11"/>
      <c r="B181" s="12"/>
      <c r="C181" s="12"/>
      <c r="D181" s="27">
        <v>25000</v>
      </c>
      <c r="E181" s="28" t="s">
        <v>5</v>
      </c>
      <c r="F181" s="12"/>
      <c r="G181" s="13">
        <f>SUM(D176:D181)</f>
        <v>399316</v>
      </c>
      <c r="H181" s="12"/>
      <c r="I181" s="29">
        <f>G181</f>
        <v>399316</v>
      </c>
    </row>
    <row r="182" spans="1:9" x14ac:dyDescent="0.3">
      <c r="A182" s="15" t="s">
        <v>63</v>
      </c>
      <c r="B182" s="16">
        <v>580233252</v>
      </c>
      <c r="C182" s="16">
        <v>1</v>
      </c>
      <c r="D182" s="23">
        <v>28000</v>
      </c>
      <c r="E182" s="24" t="s">
        <v>5</v>
      </c>
      <c r="F182" s="16"/>
      <c r="G182" s="18">
        <f>D182</f>
        <v>28000</v>
      </c>
      <c r="H182" s="16"/>
      <c r="I182" s="47">
        <f>G182</f>
        <v>28000</v>
      </c>
    </row>
    <row r="183" spans="1:9" x14ac:dyDescent="0.3">
      <c r="A183" s="1" t="s">
        <v>42</v>
      </c>
      <c r="B183" s="2">
        <v>580628063</v>
      </c>
      <c r="C183" s="2">
        <v>2</v>
      </c>
      <c r="D183" s="26">
        <v>586030</v>
      </c>
      <c r="E183" s="25" t="s">
        <v>10</v>
      </c>
      <c r="F183" s="2" t="s">
        <v>12</v>
      </c>
      <c r="G183" s="2"/>
      <c r="H183" s="2"/>
      <c r="I183" s="5"/>
    </row>
    <row r="184" spans="1:9" x14ac:dyDescent="0.3">
      <c r="A184" s="11"/>
      <c r="B184" s="12"/>
      <c r="C184" s="12"/>
      <c r="D184" s="27">
        <v>602659</v>
      </c>
      <c r="E184" s="28" t="s">
        <v>10</v>
      </c>
      <c r="F184" s="12" t="s">
        <v>12</v>
      </c>
      <c r="G184" s="12"/>
      <c r="H184" s="13">
        <f>D184+D183</f>
        <v>1188689</v>
      </c>
      <c r="I184" s="29">
        <f>H184</f>
        <v>1188689</v>
      </c>
    </row>
    <row r="185" spans="1:9" x14ac:dyDescent="0.3">
      <c r="A185" s="15" t="s">
        <v>16</v>
      </c>
      <c r="B185" s="16">
        <v>580402675</v>
      </c>
      <c r="C185" s="16">
        <v>1</v>
      </c>
      <c r="D185" s="23">
        <v>26000</v>
      </c>
      <c r="E185" s="24" t="s">
        <v>5</v>
      </c>
      <c r="F185" s="16"/>
      <c r="G185" s="18">
        <f>D185</f>
        <v>26000</v>
      </c>
      <c r="H185" s="16"/>
      <c r="I185" s="47">
        <f>G185</f>
        <v>26000</v>
      </c>
    </row>
    <row r="186" spans="1:9" x14ac:dyDescent="0.3">
      <c r="A186" s="15" t="s">
        <v>64</v>
      </c>
      <c r="B186" s="16">
        <v>580475804</v>
      </c>
      <c r="C186" s="24">
        <v>1</v>
      </c>
      <c r="D186" s="23">
        <v>1166586</v>
      </c>
      <c r="E186" s="24" t="s">
        <v>10</v>
      </c>
      <c r="F186" s="16" t="s">
        <v>13</v>
      </c>
      <c r="G186" s="16"/>
      <c r="H186" s="18">
        <f>D186</f>
        <v>1166586</v>
      </c>
      <c r="I186" s="47">
        <f>H186</f>
        <v>1166586</v>
      </c>
    </row>
    <row r="187" spans="1:9" x14ac:dyDescent="0.3">
      <c r="A187" s="15" t="s">
        <v>65</v>
      </c>
      <c r="B187" s="24">
        <v>580327500</v>
      </c>
      <c r="C187" s="24">
        <v>1</v>
      </c>
      <c r="D187" s="23">
        <v>40000</v>
      </c>
      <c r="E187" s="24" t="s">
        <v>5</v>
      </c>
      <c r="F187" s="16"/>
      <c r="G187" s="18">
        <f>D187</f>
        <v>40000</v>
      </c>
      <c r="H187" s="16"/>
      <c r="I187" s="47">
        <f>G187</f>
        <v>40000</v>
      </c>
    </row>
    <row r="188" spans="1:9" x14ac:dyDescent="0.3">
      <c r="A188" s="1" t="s">
        <v>66</v>
      </c>
      <c r="B188" s="2">
        <v>580017606</v>
      </c>
      <c r="C188" s="25">
        <v>4</v>
      </c>
      <c r="D188" s="26">
        <v>27200</v>
      </c>
      <c r="E188" s="25" t="s">
        <v>10</v>
      </c>
      <c r="F188" s="25" t="s">
        <v>12</v>
      </c>
      <c r="G188" s="2"/>
      <c r="H188" s="2"/>
      <c r="I188" s="5"/>
    </row>
    <row r="189" spans="1:9" x14ac:dyDescent="0.3">
      <c r="A189" s="6"/>
      <c r="B189" s="7"/>
      <c r="C189" s="7"/>
      <c r="D189" s="22">
        <v>24000</v>
      </c>
      <c r="E189" s="21" t="s">
        <v>10</v>
      </c>
      <c r="F189" s="21" t="s">
        <v>12</v>
      </c>
      <c r="G189" s="7"/>
      <c r="H189" s="9">
        <f>D189+D188</f>
        <v>51200</v>
      </c>
      <c r="I189" s="10"/>
    </row>
    <row r="190" spans="1:9" x14ac:dyDescent="0.3">
      <c r="A190" s="6"/>
      <c r="B190" s="7"/>
      <c r="C190" s="7"/>
      <c r="D190" s="22">
        <v>43628</v>
      </c>
      <c r="E190" s="21" t="s">
        <v>5</v>
      </c>
      <c r="F190" s="7"/>
      <c r="G190" s="7"/>
      <c r="H190" s="7"/>
      <c r="I190" s="10"/>
    </row>
    <row r="191" spans="1:9" x14ac:dyDescent="0.3">
      <c r="A191" s="11"/>
      <c r="B191" s="12"/>
      <c r="C191" s="12"/>
      <c r="D191" s="27">
        <v>26500</v>
      </c>
      <c r="E191" s="28" t="s">
        <v>5</v>
      </c>
      <c r="F191" s="12"/>
      <c r="G191" s="13">
        <f>D191+D190</f>
        <v>70128</v>
      </c>
      <c r="H191" s="12"/>
      <c r="I191" s="29">
        <f>H189+G191</f>
        <v>121328</v>
      </c>
    </row>
    <row r="192" spans="1:9" x14ac:dyDescent="0.3">
      <c r="A192" s="1" t="s">
        <v>31</v>
      </c>
      <c r="B192" s="2">
        <v>580252872</v>
      </c>
      <c r="C192" s="2">
        <v>11</v>
      </c>
      <c r="D192" s="26">
        <v>144820</v>
      </c>
      <c r="E192" s="25" t="s">
        <v>5</v>
      </c>
      <c r="F192" s="2"/>
      <c r="G192" s="2"/>
      <c r="H192" s="2"/>
      <c r="I192" s="5"/>
    </row>
    <row r="193" spans="1:9" x14ac:dyDescent="0.3">
      <c r="A193" s="6"/>
      <c r="B193" s="7"/>
      <c r="C193" s="7"/>
      <c r="D193" s="22">
        <v>71719</v>
      </c>
      <c r="E193" s="21" t="s">
        <v>5</v>
      </c>
      <c r="F193" s="7"/>
      <c r="G193" s="7"/>
      <c r="H193" s="7"/>
      <c r="I193" s="10"/>
    </row>
    <row r="194" spans="1:9" x14ac:dyDescent="0.3">
      <c r="A194" s="6"/>
      <c r="B194" s="7"/>
      <c r="C194" s="7"/>
      <c r="D194" s="22">
        <v>48000</v>
      </c>
      <c r="E194" s="21" t="s">
        <v>5</v>
      </c>
      <c r="F194" s="7"/>
      <c r="G194" s="7"/>
      <c r="H194" s="7"/>
      <c r="I194" s="10"/>
    </row>
    <row r="195" spans="1:9" x14ac:dyDescent="0.3">
      <c r="A195" s="6"/>
      <c r="B195" s="7"/>
      <c r="C195" s="7"/>
      <c r="D195" s="22">
        <v>44000</v>
      </c>
      <c r="E195" s="21" t="s">
        <v>5</v>
      </c>
      <c r="F195" s="7"/>
      <c r="G195" s="7"/>
      <c r="H195" s="7"/>
      <c r="I195" s="10"/>
    </row>
    <row r="196" spans="1:9" x14ac:dyDescent="0.3">
      <c r="A196" s="6"/>
      <c r="B196" s="7"/>
      <c r="C196" s="7"/>
      <c r="D196" s="22">
        <v>40000</v>
      </c>
      <c r="E196" s="21" t="s">
        <v>5</v>
      </c>
      <c r="F196" s="7"/>
      <c r="G196" s="7"/>
      <c r="H196" s="7"/>
      <c r="I196" s="10"/>
    </row>
    <row r="197" spans="1:9" x14ac:dyDescent="0.3">
      <c r="A197" s="6"/>
      <c r="B197" s="7"/>
      <c r="C197" s="7"/>
      <c r="D197" s="22">
        <v>38152.699999999997</v>
      </c>
      <c r="E197" s="21" t="s">
        <v>5</v>
      </c>
      <c r="F197" s="7"/>
      <c r="G197" s="7"/>
      <c r="H197" s="7"/>
      <c r="I197" s="10"/>
    </row>
    <row r="198" spans="1:9" x14ac:dyDescent="0.3">
      <c r="A198" s="6"/>
      <c r="B198" s="7"/>
      <c r="C198" s="7"/>
      <c r="D198" s="22">
        <v>30700</v>
      </c>
      <c r="E198" s="21" t="s">
        <v>5</v>
      </c>
      <c r="F198" s="7"/>
      <c r="G198" s="7"/>
      <c r="H198" s="7"/>
      <c r="I198" s="10"/>
    </row>
    <row r="199" spans="1:9" x14ac:dyDescent="0.3">
      <c r="A199" s="6"/>
      <c r="B199" s="7"/>
      <c r="C199" s="7"/>
      <c r="D199" s="22">
        <v>30210</v>
      </c>
      <c r="E199" s="21" t="s">
        <v>5</v>
      </c>
      <c r="F199" s="7"/>
      <c r="G199" s="7"/>
      <c r="H199" s="7"/>
      <c r="I199" s="10"/>
    </row>
    <row r="200" spans="1:9" x14ac:dyDescent="0.3">
      <c r="A200" s="6"/>
      <c r="B200" s="7"/>
      <c r="C200" s="7"/>
      <c r="D200" s="22">
        <v>25415</v>
      </c>
      <c r="E200" s="21" t="s">
        <v>5</v>
      </c>
      <c r="F200" s="7"/>
      <c r="G200" s="7"/>
      <c r="H200" s="7"/>
      <c r="I200" s="10"/>
    </row>
    <row r="201" spans="1:9" x14ac:dyDescent="0.3">
      <c r="A201" s="6"/>
      <c r="B201" s="7"/>
      <c r="C201" s="7"/>
      <c r="D201" s="22">
        <v>23753.7</v>
      </c>
      <c r="E201" s="21" t="s">
        <v>5</v>
      </c>
      <c r="F201" s="7"/>
      <c r="G201" s="7"/>
      <c r="H201" s="7"/>
      <c r="I201" s="10"/>
    </row>
    <row r="202" spans="1:9" x14ac:dyDescent="0.3">
      <c r="A202" s="11"/>
      <c r="B202" s="12"/>
      <c r="C202" s="12"/>
      <c r="D202" s="27">
        <v>21600</v>
      </c>
      <c r="E202" s="28" t="s">
        <v>5</v>
      </c>
      <c r="F202" s="12"/>
      <c r="G202" s="13">
        <f>SUM(D192:D202)</f>
        <v>518370.4</v>
      </c>
      <c r="H202" s="12"/>
      <c r="I202" s="29">
        <f>G202</f>
        <v>518370.4</v>
      </c>
    </row>
    <row r="203" spans="1:9" x14ac:dyDescent="0.3">
      <c r="A203" s="15" t="s">
        <v>61</v>
      </c>
      <c r="B203" s="16">
        <v>580411825</v>
      </c>
      <c r="C203" s="16">
        <v>1</v>
      </c>
      <c r="D203" s="23">
        <v>75000</v>
      </c>
      <c r="E203" s="24" t="s">
        <v>5</v>
      </c>
      <c r="F203" s="16"/>
      <c r="G203" s="18">
        <f>D203</f>
        <v>75000</v>
      </c>
      <c r="H203" s="16"/>
      <c r="I203" s="47">
        <f>G203</f>
        <v>75000</v>
      </c>
    </row>
    <row r="204" spans="1:9" x14ac:dyDescent="0.3">
      <c r="A204" s="1" t="s">
        <v>38</v>
      </c>
      <c r="B204" s="2">
        <v>580036275</v>
      </c>
      <c r="C204" s="2">
        <v>8</v>
      </c>
      <c r="D204" s="26">
        <v>44000</v>
      </c>
      <c r="E204" s="25" t="s">
        <v>10</v>
      </c>
      <c r="F204" s="2" t="s">
        <v>12</v>
      </c>
      <c r="G204" s="2"/>
      <c r="H204" s="2"/>
      <c r="I204" s="5"/>
    </row>
    <row r="205" spans="1:9" x14ac:dyDescent="0.3">
      <c r="A205" s="6"/>
      <c r="B205" s="7"/>
      <c r="C205" s="7"/>
      <c r="D205" s="22">
        <v>20000</v>
      </c>
      <c r="E205" s="21" t="s">
        <v>10</v>
      </c>
      <c r="F205" s="7" t="s">
        <v>12</v>
      </c>
      <c r="G205" s="7"/>
      <c r="H205" s="7"/>
      <c r="I205" s="10"/>
    </row>
    <row r="206" spans="1:9" x14ac:dyDescent="0.3">
      <c r="A206" s="6"/>
      <c r="B206" s="7"/>
      <c r="C206" s="7"/>
      <c r="D206" s="22">
        <v>20000</v>
      </c>
      <c r="E206" s="21" t="s">
        <v>10</v>
      </c>
      <c r="F206" s="7" t="s">
        <v>12</v>
      </c>
      <c r="G206" s="7"/>
      <c r="H206" s="9">
        <f>SUM(D204:D206)</f>
        <v>84000</v>
      </c>
      <c r="I206" s="10"/>
    </row>
    <row r="207" spans="1:9" x14ac:dyDescent="0.3">
      <c r="A207" s="6"/>
      <c r="B207" s="7"/>
      <c r="C207" s="7"/>
      <c r="D207" s="22">
        <v>38420</v>
      </c>
      <c r="E207" s="21" t="s">
        <v>5</v>
      </c>
      <c r="F207" s="7"/>
      <c r="G207" s="7"/>
      <c r="H207" s="7"/>
      <c r="I207" s="10"/>
    </row>
    <row r="208" spans="1:9" x14ac:dyDescent="0.3">
      <c r="A208" s="6"/>
      <c r="B208" s="7"/>
      <c r="C208" s="7"/>
      <c r="D208" s="22">
        <v>70000</v>
      </c>
      <c r="E208" s="21" t="s">
        <v>5</v>
      </c>
      <c r="F208" s="7"/>
      <c r="G208" s="7"/>
      <c r="H208" s="7"/>
      <c r="I208" s="10"/>
    </row>
    <row r="209" spans="1:9" x14ac:dyDescent="0.3">
      <c r="A209" s="6"/>
      <c r="B209" s="7"/>
      <c r="C209" s="7"/>
      <c r="D209" s="22">
        <v>24000</v>
      </c>
      <c r="E209" s="21" t="s">
        <v>5</v>
      </c>
      <c r="F209" s="7"/>
      <c r="G209" s="7"/>
      <c r="H209" s="7"/>
      <c r="I209" s="10"/>
    </row>
    <row r="210" spans="1:9" x14ac:dyDescent="0.3">
      <c r="A210" s="6"/>
      <c r="B210" s="7"/>
      <c r="C210" s="7"/>
      <c r="D210" s="22">
        <v>30000</v>
      </c>
      <c r="E210" s="21" t="s">
        <v>5</v>
      </c>
      <c r="F210" s="7"/>
      <c r="G210" s="7"/>
      <c r="H210" s="7"/>
      <c r="I210" s="10"/>
    </row>
    <row r="211" spans="1:9" x14ac:dyDescent="0.3">
      <c r="A211" s="11"/>
      <c r="B211" s="12"/>
      <c r="C211" s="12"/>
      <c r="D211" s="27">
        <v>60103</v>
      </c>
      <c r="E211" s="28" t="s">
        <v>5</v>
      </c>
      <c r="F211" s="12"/>
      <c r="G211" s="13">
        <f>SUM(D207:D211)</f>
        <v>222523</v>
      </c>
      <c r="H211" s="12"/>
      <c r="I211" s="29">
        <f>H206+G211</f>
        <v>306523</v>
      </c>
    </row>
    <row r="212" spans="1:9" x14ac:dyDescent="0.3">
      <c r="A212" s="1" t="s">
        <v>51</v>
      </c>
      <c r="B212" s="2">
        <v>520032293</v>
      </c>
      <c r="C212" s="2">
        <v>42</v>
      </c>
      <c r="D212" s="26">
        <v>5460000</v>
      </c>
      <c r="E212" s="25" t="s">
        <v>10</v>
      </c>
      <c r="F212" s="2" t="s">
        <v>13</v>
      </c>
      <c r="G212" s="2"/>
      <c r="H212" s="2"/>
      <c r="I212" s="5"/>
    </row>
    <row r="213" spans="1:9" x14ac:dyDescent="0.3">
      <c r="A213" s="6"/>
      <c r="B213" s="7"/>
      <c r="C213" s="7"/>
      <c r="D213" s="22">
        <v>3823842</v>
      </c>
      <c r="E213" s="21" t="s">
        <v>10</v>
      </c>
      <c r="F213" s="7" t="s">
        <v>13</v>
      </c>
      <c r="G213" s="7"/>
      <c r="H213" s="7"/>
      <c r="I213" s="10"/>
    </row>
    <row r="214" spans="1:9" x14ac:dyDescent="0.3">
      <c r="A214" s="6"/>
      <c r="B214" s="7"/>
      <c r="C214" s="7"/>
      <c r="D214" s="22">
        <v>800000</v>
      </c>
      <c r="E214" s="21" t="s">
        <v>10</v>
      </c>
      <c r="F214" s="7" t="s">
        <v>13</v>
      </c>
      <c r="G214" s="7"/>
      <c r="H214" s="7"/>
      <c r="I214" s="10"/>
    </row>
    <row r="215" spans="1:9" x14ac:dyDescent="0.3">
      <c r="A215" s="6"/>
      <c r="B215" s="7"/>
      <c r="C215" s="7"/>
      <c r="D215" s="22">
        <v>316082</v>
      </c>
      <c r="E215" s="21" t="s">
        <v>10</v>
      </c>
      <c r="F215" s="7" t="s">
        <v>13</v>
      </c>
      <c r="G215" s="7"/>
      <c r="H215" s="7"/>
      <c r="I215" s="10"/>
    </row>
    <row r="216" spans="1:9" x14ac:dyDescent="0.3">
      <c r="A216" s="6"/>
      <c r="B216" s="7"/>
      <c r="C216" s="7"/>
      <c r="D216" s="22">
        <v>308000</v>
      </c>
      <c r="E216" s="21" t="s">
        <v>10</v>
      </c>
      <c r="F216" s="7" t="s">
        <v>13</v>
      </c>
      <c r="G216" s="7"/>
      <c r="H216" s="7"/>
      <c r="I216" s="10"/>
    </row>
    <row r="217" spans="1:9" x14ac:dyDescent="0.3">
      <c r="A217" s="6"/>
      <c r="B217" s="7"/>
      <c r="C217" s="7"/>
      <c r="D217" s="22">
        <v>304630</v>
      </c>
      <c r="E217" s="21" t="s">
        <v>10</v>
      </c>
      <c r="F217" s="7" t="s">
        <v>13</v>
      </c>
      <c r="G217" s="7"/>
      <c r="H217" s="7"/>
      <c r="I217" s="10"/>
    </row>
    <row r="218" spans="1:9" x14ac:dyDescent="0.3">
      <c r="A218" s="6"/>
      <c r="B218" s="7"/>
      <c r="C218" s="7"/>
      <c r="D218" s="22">
        <v>300000</v>
      </c>
      <c r="E218" s="21" t="s">
        <v>10</v>
      </c>
      <c r="F218" s="7" t="s">
        <v>13</v>
      </c>
      <c r="G218" s="7"/>
      <c r="H218" s="7"/>
      <c r="I218" s="10"/>
    </row>
    <row r="219" spans="1:9" x14ac:dyDescent="0.3">
      <c r="A219" s="6"/>
      <c r="B219" s="7"/>
      <c r="C219" s="7"/>
      <c r="D219" s="22">
        <v>189775</v>
      </c>
      <c r="E219" s="21" t="s">
        <v>10</v>
      </c>
      <c r="F219" s="7" t="s">
        <v>13</v>
      </c>
      <c r="G219" s="7"/>
      <c r="H219" s="7"/>
      <c r="I219" s="10"/>
    </row>
    <row r="220" spans="1:9" x14ac:dyDescent="0.3">
      <c r="A220" s="6"/>
      <c r="B220" s="7"/>
      <c r="C220" s="7"/>
      <c r="D220" s="22">
        <v>182800</v>
      </c>
      <c r="E220" s="21" t="s">
        <v>10</v>
      </c>
      <c r="F220" s="7" t="s">
        <v>13</v>
      </c>
      <c r="G220" s="7"/>
      <c r="H220" s="7"/>
      <c r="I220" s="10"/>
    </row>
    <row r="221" spans="1:9" x14ac:dyDescent="0.3">
      <c r="A221" s="6"/>
      <c r="B221" s="7"/>
      <c r="C221" s="7"/>
      <c r="D221" s="22">
        <v>182500</v>
      </c>
      <c r="E221" s="21" t="s">
        <v>10</v>
      </c>
      <c r="F221" s="7" t="s">
        <v>13</v>
      </c>
      <c r="G221" s="7"/>
      <c r="H221" s="7"/>
      <c r="I221" s="10"/>
    </row>
    <row r="222" spans="1:9" x14ac:dyDescent="0.3">
      <c r="A222" s="6"/>
      <c r="B222" s="7"/>
      <c r="C222" s="7"/>
      <c r="D222" s="22">
        <v>176991</v>
      </c>
      <c r="E222" s="21" t="s">
        <v>10</v>
      </c>
      <c r="F222" s="7" t="s">
        <v>13</v>
      </c>
      <c r="G222" s="7"/>
      <c r="H222" s="7"/>
      <c r="I222" s="10"/>
    </row>
    <row r="223" spans="1:9" x14ac:dyDescent="0.3">
      <c r="A223" s="6"/>
      <c r="B223" s="7"/>
      <c r="C223" s="7"/>
      <c r="D223" s="22">
        <v>148370</v>
      </c>
      <c r="E223" s="21" t="s">
        <v>10</v>
      </c>
      <c r="F223" s="7" t="s">
        <v>13</v>
      </c>
      <c r="G223" s="7"/>
      <c r="H223" s="7"/>
      <c r="I223" s="10"/>
    </row>
    <row r="224" spans="1:9" x14ac:dyDescent="0.3">
      <c r="A224" s="6"/>
      <c r="B224" s="7"/>
      <c r="C224" s="7"/>
      <c r="D224" s="22">
        <v>140000</v>
      </c>
      <c r="E224" s="21" t="s">
        <v>10</v>
      </c>
      <c r="F224" s="7" t="s">
        <v>13</v>
      </c>
      <c r="G224" s="7"/>
      <c r="H224" s="7"/>
      <c r="I224" s="10"/>
    </row>
    <row r="225" spans="1:9" x14ac:dyDescent="0.3">
      <c r="A225" s="6"/>
      <c r="B225" s="7"/>
      <c r="C225" s="7"/>
      <c r="D225" s="22">
        <v>100000</v>
      </c>
      <c r="E225" s="21" t="s">
        <v>10</v>
      </c>
      <c r="F225" s="7" t="s">
        <v>13</v>
      </c>
      <c r="G225" s="7"/>
      <c r="H225" s="7"/>
      <c r="I225" s="10"/>
    </row>
    <row r="226" spans="1:9" x14ac:dyDescent="0.3">
      <c r="A226" s="6"/>
      <c r="B226" s="7"/>
      <c r="C226" s="7"/>
      <c r="D226" s="22">
        <v>82378</v>
      </c>
      <c r="E226" s="21" t="s">
        <v>10</v>
      </c>
      <c r="F226" s="7" t="s">
        <v>13</v>
      </c>
      <c r="G226" s="7"/>
      <c r="H226" s="7"/>
      <c r="I226" s="10"/>
    </row>
    <row r="227" spans="1:9" x14ac:dyDescent="0.3">
      <c r="A227" s="6"/>
      <c r="B227" s="7"/>
      <c r="C227" s="7"/>
      <c r="D227" s="22">
        <v>80200</v>
      </c>
      <c r="E227" s="21" t="s">
        <v>10</v>
      </c>
      <c r="F227" s="7" t="s">
        <v>13</v>
      </c>
      <c r="G227" s="7"/>
      <c r="H227" s="7"/>
      <c r="I227" s="10"/>
    </row>
    <row r="228" spans="1:9" x14ac:dyDescent="0.3">
      <c r="A228" s="6"/>
      <c r="B228" s="7"/>
      <c r="C228" s="7"/>
      <c r="D228" s="22">
        <v>73380</v>
      </c>
      <c r="E228" s="21" t="s">
        <v>10</v>
      </c>
      <c r="F228" s="7" t="s">
        <v>13</v>
      </c>
      <c r="G228" s="7"/>
      <c r="H228" s="7"/>
      <c r="I228" s="10"/>
    </row>
    <row r="229" spans="1:9" x14ac:dyDescent="0.3">
      <c r="A229" s="6"/>
      <c r="B229" s="7"/>
      <c r="C229" s="7"/>
      <c r="D229" s="22">
        <v>72500</v>
      </c>
      <c r="E229" s="21" t="s">
        <v>10</v>
      </c>
      <c r="F229" s="7" t="s">
        <v>13</v>
      </c>
      <c r="G229" s="7"/>
      <c r="H229" s="7"/>
      <c r="I229" s="10"/>
    </row>
    <row r="230" spans="1:9" x14ac:dyDescent="0.3">
      <c r="A230" s="6"/>
      <c r="B230" s="7"/>
      <c r="C230" s="7"/>
      <c r="D230" s="22">
        <v>71950</v>
      </c>
      <c r="E230" s="21" t="s">
        <v>10</v>
      </c>
      <c r="F230" s="7" t="s">
        <v>13</v>
      </c>
      <c r="G230" s="7"/>
      <c r="H230" s="7"/>
      <c r="I230" s="10"/>
    </row>
    <row r="231" spans="1:9" x14ac:dyDescent="0.3">
      <c r="A231" s="6"/>
      <c r="B231" s="7"/>
      <c r="C231" s="7"/>
      <c r="D231" s="22">
        <v>68070</v>
      </c>
      <c r="E231" s="21" t="s">
        <v>10</v>
      </c>
      <c r="F231" s="7" t="s">
        <v>13</v>
      </c>
      <c r="G231" s="7"/>
      <c r="H231" s="7"/>
      <c r="I231" s="10"/>
    </row>
    <row r="232" spans="1:9" x14ac:dyDescent="0.3">
      <c r="A232" s="6"/>
      <c r="B232" s="7"/>
      <c r="C232" s="7"/>
      <c r="D232" s="22">
        <v>59235</v>
      </c>
      <c r="E232" s="21" t="s">
        <v>10</v>
      </c>
      <c r="F232" s="7" t="s">
        <v>13</v>
      </c>
      <c r="G232" s="7"/>
      <c r="H232" s="7"/>
      <c r="I232" s="10"/>
    </row>
    <row r="233" spans="1:9" x14ac:dyDescent="0.3">
      <c r="A233" s="6"/>
      <c r="B233" s="7"/>
      <c r="C233" s="7"/>
      <c r="D233" s="22">
        <v>56100</v>
      </c>
      <c r="E233" s="21" t="s">
        <v>10</v>
      </c>
      <c r="F233" s="7" t="s">
        <v>13</v>
      </c>
      <c r="G233" s="7"/>
      <c r="H233" s="7"/>
      <c r="I233" s="10"/>
    </row>
    <row r="234" spans="1:9" x14ac:dyDescent="0.3">
      <c r="A234" s="6"/>
      <c r="B234" s="7"/>
      <c r="C234" s="7"/>
      <c r="D234" s="22">
        <v>35890</v>
      </c>
      <c r="E234" s="21" t="s">
        <v>10</v>
      </c>
      <c r="F234" s="7" t="s">
        <v>13</v>
      </c>
      <c r="G234" s="7"/>
      <c r="H234" s="7"/>
      <c r="I234" s="10"/>
    </row>
    <row r="235" spans="1:9" x14ac:dyDescent="0.3">
      <c r="A235" s="6"/>
      <c r="B235" s="7"/>
      <c r="C235" s="7"/>
      <c r="D235" s="22">
        <v>35830</v>
      </c>
      <c r="E235" s="21" t="s">
        <v>10</v>
      </c>
      <c r="F235" s="7" t="s">
        <v>13</v>
      </c>
      <c r="G235" s="7"/>
      <c r="H235" s="7"/>
      <c r="I235" s="10"/>
    </row>
    <row r="236" spans="1:9" x14ac:dyDescent="0.3">
      <c r="A236" s="6"/>
      <c r="B236" s="7"/>
      <c r="C236" s="7"/>
      <c r="D236" s="22">
        <v>35821</v>
      </c>
      <c r="E236" s="21" t="s">
        <v>10</v>
      </c>
      <c r="F236" s="7" t="s">
        <v>13</v>
      </c>
      <c r="G236" s="7"/>
      <c r="H236" s="7"/>
      <c r="I236" s="10"/>
    </row>
    <row r="237" spans="1:9" x14ac:dyDescent="0.3">
      <c r="A237" s="6"/>
      <c r="B237" s="7"/>
      <c r="C237" s="7"/>
      <c r="D237" s="22">
        <v>35791</v>
      </c>
      <c r="E237" s="21" t="s">
        <v>10</v>
      </c>
      <c r="F237" s="7" t="s">
        <v>13</v>
      </c>
      <c r="G237" s="7"/>
      <c r="H237" s="7"/>
      <c r="I237" s="10"/>
    </row>
    <row r="238" spans="1:9" x14ac:dyDescent="0.3">
      <c r="A238" s="6"/>
      <c r="B238" s="7"/>
      <c r="C238" s="7"/>
      <c r="D238" s="22">
        <v>35400</v>
      </c>
      <c r="E238" s="21" t="s">
        <v>10</v>
      </c>
      <c r="F238" s="7" t="s">
        <v>13</v>
      </c>
      <c r="G238" s="7"/>
      <c r="H238" s="7"/>
      <c r="I238" s="10"/>
    </row>
    <row r="239" spans="1:9" x14ac:dyDescent="0.3">
      <c r="A239" s="6"/>
      <c r="B239" s="7"/>
      <c r="C239" s="7"/>
      <c r="D239" s="22">
        <v>34052</v>
      </c>
      <c r="E239" s="21" t="s">
        <v>10</v>
      </c>
      <c r="F239" s="7" t="s">
        <v>13</v>
      </c>
      <c r="G239" s="7"/>
      <c r="H239" s="7"/>
      <c r="I239" s="10"/>
    </row>
    <row r="240" spans="1:9" x14ac:dyDescent="0.3">
      <c r="A240" s="6"/>
      <c r="B240" s="7"/>
      <c r="C240" s="7"/>
      <c r="D240" s="22">
        <v>34991</v>
      </c>
      <c r="E240" s="21" t="s">
        <v>10</v>
      </c>
      <c r="F240" s="7" t="s">
        <v>13</v>
      </c>
      <c r="G240" s="7"/>
      <c r="H240" s="7"/>
      <c r="I240" s="10"/>
    </row>
    <row r="241" spans="1:9" x14ac:dyDescent="0.3">
      <c r="A241" s="6"/>
      <c r="B241" s="7"/>
      <c r="C241" s="7"/>
      <c r="D241" s="22">
        <v>32328</v>
      </c>
      <c r="E241" s="21" t="s">
        <v>10</v>
      </c>
      <c r="F241" s="7" t="s">
        <v>13</v>
      </c>
      <c r="G241" s="7"/>
      <c r="H241" s="7"/>
      <c r="I241" s="10"/>
    </row>
    <row r="242" spans="1:9" x14ac:dyDescent="0.3">
      <c r="A242" s="6"/>
      <c r="B242" s="7"/>
      <c r="C242" s="7"/>
      <c r="D242" s="22">
        <v>32328</v>
      </c>
      <c r="E242" s="21" t="s">
        <v>10</v>
      </c>
      <c r="F242" s="7" t="s">
        <v>13</v>
      </c>
      <c r="G242" s="7"/>
      <c r="H242" s="7"/>
      <c r="I242" s="10"/>
    </row>
    <row r="243" spans="1:9" x14ac:dyDescent="0.3">
      <c r="A243" s="6"/>
      <c r="B243" s="7"/>
      <c r="C243" s="7"/>
      <c r="D243" s="22">
        <v>32000</v>
      </c>
      <c r="E243" s="21" t="s">
        <v>10</v>
      </c>
      <c r="F243" s="7" t="s">
        <v>13</v>
      </c>
      <c r="G243" s="7"/>
      <c r="H243" s="7"/>
      <c r="I243" s="10"/>
    </row>
    <row r="244" spans="1:9" x14ac:dyDescent="0.3">
      <c r="A244" s="6"/>
      <c r="B244" s="7"/>
      <c r="C244" s="7"/>
      <c r="D244" s="22">
        <v>28000</v>
      </c>
      <c r="E244" s="21" t="s">
        <v>10</v>
      </c>
      <c r="F244" s="7" t="s">
        <v>13</v>
      </c>
      <c r="G244" s="7"/>
      <c r="H244" s="7"/>
      <c r="I244" s="10"/>
    </row>
    <row r="245" spans="1:9" x14ac:dyDescent="0.3">
      <c r="A245" s="6"/>
      <c r="B245" s="7"/>
      <c r="C245" s="7"/>
      <c r="D245" s="22">
        <v>26491</v>
      </c>
      <c r="E245" s="21" t="s">
        <v>10</v>
      </c>
      <c r="F245" s="7" t="s">
        <v>13</v>
      </c>
      <c r="G245" s="7"/>
      <c r="H245" s="7"/>
      <c r="I245" s="10"/>
    </row>
    <row r="246" spans="1:9" x14ac:dyDescent="0.3">
      <c r="A246" s="6"/>
      <c r="B246" s="7"/>
      <c r="C246" s="7"/>
      <c r="D246" s="22">
        <v>24591</v>
      </c>
      <c r="E246" s="21" t="s">
        <v>10</v>
      </c>
      <c r="F246" s="7" t="s">
        <v>13</v>
      </c>
      <c r="G246" s="7"/>
      <c r="H246" s="7"/>
      <c r="I246" s="10"/>
    </row>
    <row r="247" spans="1:9" x14ac:dyDescent="0.3">
      <c r="A247" s="6"/>
      <c r="B247" s="7"/>
      <c r="C247" s="7"/>
      <c r="D247" s="22">
        <v>22656</v>
      </c>
      <c r="E247" s="21" t="s">
        <v>10</v>
      </c>
      <c r="F247" s="7" t="s">
        <v>13</v>
      </c>
      <c r="G247" s="7"/>
      <c r="H247" s="7"/>
      <c r="I247" s="10"/>
    </row>
    <row r="248" spans="1:9" x14ac:dyDescent="0.3">
      <c r="A248" s="6"/>
      <c r="B248" s="7"/>
      <c r="C248" s="7"/>
      <c r="D248" s="22">
        <v>21000</v>
      </c>
      <c r="E248" s="21" t="s">
        <v>10</v>
      </c>
      <c r="F248" s="7" t="s">
        <v>13</v>
      </c>
      <c r="G248" s="7"/>
      <c r="H248" s="7"/>
      <c r="I248" s="10"/>
    </row>
    <row r="249" spans="1:9" x14ac:dyDescent="0.3">
      <c r="A249" s="6"/>
      <c r="B249" s="7"/>
      <c r="C249" s="7"/>
      <c r="D249" s="22">
        <v>20328</v>
      </c>
      <c r="E249" s="21" t="s">
        <v>10</v>
      </c>
      <c r="F249" s="7" t="s">
        <v>13</v>
      </c>
      <c r="G249" s="7"/>
      <c r="H249" s="7"/>
      <c r="I249" s="10"/>
    </row>
    <row r="250" spans="1:9" x14ac:dyDescent="0.3">
      <c r="A250" s="6"/>
      <c r="B250" s="7"/>
      <c r="C250" s="7"/>
      <c r="D250" s="22">
        <v>20000</v>
      </c>
      <c r="E250" s="21" t="s">
        <v>10</v>
      </c>
      <c r="F250" s="7" t="s">
        <v>13</v>
      </c>
      <c r="G250" s="7"/>
      <c r="H250" s="7"/>
      <c r="I250" s="10"/>
    </row>
    <row r="251" spans="1:9" x14ac:dyDescent="0.3">
      <c r="A251" s="6"/>
      <c r="B251" s="7"/>
      <c r="C251" s="7"/>
      <c r="D251" s="22">
        <v>20000</v>
      </c>
      <c r="E251" s="21" t="s">
        <v>10</v>
      </c>
      <c r="F251" s="7" t="s">
        <v>13</v>
      </c>
      <c r="G251" s="7"/>
      <c r="H251" s="7"/>
      <c r="I251" s="10"/>
    </row>
    <row r="252" spans="1:9" x14ac:dyDescent="0.3">
      <c r="A252" s="6"/>
      <c r="B252" s="7"/>
      <c r="C252" s="7"/>
      <c r="D252" s="22">
        <v>20000</v>
      </c>
      <c r="E252" s="21" t="s">
        <v>10</v>
      </c>
      <c r="F252" s="7" t="s">
        <v>13</v>
      </c>
      <c r="G252" s="7"/>
      <c r="H252" s="7"/>
      <c r="I252" s="10"/>
    </row>
    <row r="253" spans="1:9" x14ac:dyDescent="0.3">
      <c r="A253" s="11"/>
      <c r="B253" s="12"/>
      <c r="C253" s="12"/>
      <c r="D253" s="27">
        <v>20000</v>
      </c>
      <c r="E253" s="28" t="s">
        <v>10</v>
      </c>
      <c r="F253" s="12" t="s">
        <v>13</v>
      </c>
      <c r="G253" s="12"/>
      <c r="H253" s="13">
        <f>SUM(D212:D253)</f>
        <v>13564300</v>
      </c>
      <c r="I253" s="29">
        <f>H253</f>
        <v>13564300</v>
      </c>
    </row>
    <row r="254" spans="1:9" x14ac:dyDescent="0.3">
      <c r="A254" s="1" t="s">
        <v>67</v>
      </c>
      <c r="B254" s="2">
        <v>580499952</v>
      </c>
      <c r="C254" s="2">
        <v>33</v>
      </c>
      <c r="D254" s="26">
        <v>34125</v>
      </c>
      <c r="E254" s="25" t="s">
        <v>5</v>
      </c>
      <c r="F254" s="2"/>
      <c r="G254" s="2"/>
      <c r="H254" s="2"/>
      <c r="I254" s="5"/>
    </row>
    <row r="255" spans="1:9" x14ac:dyDescent="0.3">
      <c r="A255" s="6"/>
      <c r="B255" s="7"/>
      <c r="C255" s="7"/>
      <c r="D255" s="22">
        <v>29525</v>
      </c>
      <c r="E255" s="21" t="s">
        <v>5</v>
      </c>
      <c r="F255" s="7"/>
      <c r="G255" s="7"/>
      <c r="H255" s="7"/>
      <c r="I255" s="10"/>
    </row>
    <row r="256" spans="1:9" x14ac:dyDescent="0.3">
      <c r="A256" s="6"/>
      <c r="B256" s="7"/>
      <c r="C256" s="7"/>
      <c r="D256" s="22">
        <v>25525</v>
      </c>
      <c r="E256" s="21" t="s">
        <v>5</v>
      </c>
      <c r="F256" s="7"/>
      <c r="G256" s="7"/>
      <c r="H256" s="7"/>
      <c r="I256" s="10"/>
    </row>
    <row r="257" spans="1:9" x14ac:dyDescent="0.3">
      <c r="A257" s="6"/>
      <c r="B257" s="7"/>
      <c r="C257" s="7"/>
      <c r="D257" s="22">
        <v>26650</v>
      </c>
      <c r="E257" s="21" t="s">
        <v>5</v>
      </c>
      <c r="F257" s="7"/>
      <c r="G257" s="7"/>
      <c r="H257" s="7"/>
      <c r="I257" s="10"/>
    </row>
    <row r="258" spans="1:9" x14ac:dyDescent="0.3">
      <c r="A258" s="6"/>
      <c r="B258" s="7"/>
      <c r="C258" s="7"/>
      <c r="D258" s="22">
        <v>24185</v>
      </c>
      <c r="E258" s="21" t="s">
        <v>5</v>
      </c>
      <c r="F258" s="7"/>
      <c r="G258" s="7"/>
      <c r="H258" s="7"/>
      <c r="I258" s="10"/>
    </row>
    <row r="259" spans="1:9" x14ac:dyDescent="0.3">
      <c r="A259" s="6"/>
      <c r="B259" s="7"/>
      <c r="C259" s="7"/>
      <c r="D259" s="22">
        <v>23145</v>
      </c>
      <c r="E259" s="21" t="s">
        <v>5</v>
      </c>
      <c r="F259" s="7"/>
      <c r="G259" s="7"/>
      <c r="H259" s="7"/>
      <c r="I259" s="10"/>
    </row>
    <row r="260" spans="1:9" x14ac:dyDescent="0.3">
      <c r="A260" s="6"/>
      <c r="B260" s="7"/>
      <c r="C260" s="7"/>
      <c r="D260" s="22">
        <v>20625</v>
      </c>
      <c r="E260" s="21" t="s">
        <v>5</v>
      </c>
      <c r="F260" s="7"/>
      <c r="G260" s="7"/>
      <c r="H260" s="7"/>
      <c r="I260" s="10"/>
    </row>
    <row r="261" spans="1:9" x14ac:dyDescent="0.3">
      <c r="A261" s="6"/>
      <c r="B261" s="7"/>
      <c r="C261" s="7"/>
      <c r="D261" s="22">
        <v>24475</v>
      </c>
      <c r="E261" s="21" t="s">
        <v>5</v>
      </c>
      <c r="F261" s="7"/>
      <c r="G261" s="7"/>
      <c r="H261" s="7"/>
      <c r="I261" s="10"/>
    </row>
    <row r="262" spans="1:9" x14ac:dyDescent="0.3">
      <c r="A262" s="6"/>
      <c r="B262" s="7"/>
      <c r="C262" s="7"/>
      <c r="D262" s="22">
        <v>31050</v>
      </c>
      <c r="E262" s="21" t="s">
        <v>5</v>
      </c>
      <c r="F262" s="7"/>
      <c r="G262" s="7"/>
      <c r="H262" s="7"/>
      <c r="I262" s="10"/>
    </row>
    <row r="263" spans="1:9" x14ac:dyDescent="0.3">
      <c r="A263" s="6"/>
      <c r="B263" s="7"/>
      <c r="C263" s="7"/>
      <c r="D263" s="22">
        <v>41975</v>
      </c>
      <c r="E263" s="21" t="s">
        <v>5</v>
      </c>
      <c r="F263" s="7"/>
      <c r="G263" s="7"/>
      <c r="H263" s="7"/>
      <c r="I263" s="10"/>
    </row>
    <row r="264" spans="1:9" x14ac:dyDescent="0.3">
      <c r="A264" s="6"/>
      <c r="B264" s="7"/>
      <c r="C264" s="7"/>
      <c r="D264" s="22">
        <v>21875</v>
      </c>
      <c r="E264" s="21" t="s">
        <v>5</v>
      </c>
      <c r="F264" s="7"/>
      <c r="G264" s="7"/>
      <c r="H264" s="7"/>
      <c r="I264" s="10"/>
    </row>
    <row r="265" spans="1:9" x14ac:dyDescent="0.3">
      <c r="A265" s="6"/>
      <c r="B265" s="7"/>
      <c r="C265" s="7"/>
      <c r="D265" s="22">
        <v>28748</v>
      </c>
      <c r="E265" s="21" t="s">
        <v>5</v>
      </c>
      <c r="F265" s="7"/>
      <c r="G265" s="7"/>
      <c r="H265" s="7"/>
      <c r="I265" s="10"/>
    </row>
    <row r="266" spans="1:9" x14ac:dyDescent="0.3">
      <c r="A266" s="6"/>
      <c r="B266" s="7"/>
      <c r="C266" s="7"/>
      <c r="D266" s="22">
        <v>21775</v>
      </c>
      <c r="E266" s="21" t="s">
        <v>5</v>
      </c>
      <c r="F266" s="7"/>
      <c r="G266" s="7"/>
      <c r="H266" s="7"/>
      <c r="I266" s="10"/>
    </row>
    <row r="267" spans="1:9" x14ac:dyDescent="0.3">
      <c r="A267" s="6"/>
      <c r="B267" s="7"/>
      <c r="C267" s="7"/>
      <c r="D267" s="22">
        <v>41596</v>
      </c>
      <c r="E267" s="21" t="s">
        <v>5</v>
      </c>
      <c r="F267" s="7"/>
      <c r="G267" s="7"/>
      <c r="H267" s="7"/>
      <c r="I267" s="10"/>
    </row>
    <row r="268" spans="1:9" x14ac:dyDescent="0.3">
      <c r="A268" s="6"/>
      <c r="B268" s="7"/>
      <c r="C268" s="7"/>
      <c r="D268" s="22">
        <v>23020</v>
      </c>
      <c r="E268" s="21" t="s">
        <v>5</v>
      </c>
      <c r="F268" s="7"/>
      <c r="G268" s="7"/>
      <c r="H268" s="7"/>
      <c r="I268" s="10"/>
    </row>
    <row r="269" spans="1:9" x14ac:dyDescent="0.3">
      <c r="A269" s="6"/>
      <c r="B269" s="7"/>
      <c r="C269" s="7"/>
      <c r="D269" s="22">
        <v>21600</v>
      </c>
      <c r="E269" s="21" t="s">
        <v>5</v>
      </c>
      <c r="F269" s="7"/>
      <c r="G269" s="7"/>
      <c r="H269" s="7"/>
      <c r="I269" s="10"/>
    </row>
    <row r="270" spans="1:9" x14ac:dyDescent="0.3">
      <c r="A270" s="6"/>
      <c r="B270" s="7"/>
      <c r="C270" s="7"/>
      <c r="D270" s="22">
        <v>21950</v>
      </c>
      <c r="E270" s="21" t="s">
        <v>5</v>
      </c>
      <c r="F270" s="7"/>
      <c r="G270" s="7"/>
      <c r="H270" s="7"/>
      <c r="I270" s="10"/>
    </row>
    <row r="271" spans="1:9" x14ac:dyDescent="0.3">
      <c r="A271" s="6"/>
      <c r="B271" s="7"/>
      <c r="C271" s="7"/>
      <c r="D271" s="22">
        <v>26775</v>
      </c>
      <c r="E271" s="21" t="s">
        <v>5</v>
      </c>
      <c r="F271" s="7"/>
      <c r="G271" s="7"/>
      <c r="H271" s="7"/>
      <c r="I271" s="10"/>
    </row>
    <row r="272" spans="1:9" x14ac:dyDescent="0.3">
      <c r="A272" s="6"/>
      <c r="B272" s="7"/>
      <c r="C272" s="7"/>
      <c r="D272" s="22">
        <v>21925</v>
      </c>
      <c r="E272" s="21" t="s">
        <v>5</v>
      </c>
      <c r="F272" s="7"/>
      <c r="G272" s="7"/>
      <c r="H272" s="7"/>
      <c r="I272" s="10"/>
    </row>
    <row r="273" spans="1:9" x14ac:dyDescent="0.3">
      <c r="A273" s="6"/>
      <c r="B273" s="7"/>
      <c r="C273" s="7"/>
      <c r="D273" s="22">
        <v>26525</v>
      </c>
      <c r="E273" s="21" t="s">
        <v>5</v>
      </c>
      <c r="F273" s="7"/>
      <c r="G273" s="7"/>
      <c r="H273" s="7"/>
      <c r="I273" s="10"/>
    </row>
    <row r="274" spans="1:9" x14ac:dyDescent="0.3">
      <c r="A274" s="6"/>
      <c r="B274" s="7"/>
      <c r="C274" s="7"/>
      <c r="D274" s="22">
        <v>20000</v>
      </c>
      <c r="E274" s="21" t="s">
        <v>5</v>
      </c>
      <c r="F274" s="7"/>
      <c r="G274" s="7"/>
      <c r="H274" s="7"/>
      <c r="I274" s="10"/>
    </row>
    <row r="275" spans="1:9" x14ac:dyDescent="0.3">
      <c r="A275" s="6"/>
      <c r="B275" s="7"/>
      <c r="C275" s="7"/>
      <c r="D275" s="22">
        <v>20833</v>
      </c>
      <c r="E275" s="21" t="s">
        <v>5</v>
      </c>
      <c r="F275" s="7"/>
      <c r="G275" s="7"/>
      <c r="H275" s="7"/>
      <c r="I275" s="10"/>
    </row>
    <row r="276" spans="1:9" x14ac:dyDescent="0.3">
      <c r="A276" s="6"/>
      <c r="B276" s="7"/>
      <c r="C276" s="7"/>
      <c r="D276" s="22">
        <v>31325</v>
      </c>
      <c r="E276" s="21" t="s">
        <v>5</v>
      </c>
      <c r="F276" s="7"/>
      <c r="G276" s="7"/>
      <c r="H276" s="7"/>
      <c r="I276" s="10"/>
    </row>
    <row r="277" spans="1:9" x14ac:dyDescent="0.3">
      <c r="A277" s="6"/>
      <c r="B277" s="7"/>
      <c r="C277" s="7"/>
      <c r="D277" s="22">
        <v>20385</v>
      </c>
      <c r="E277" s="21" t="s">
        <v>5</v>
      </c>
      <c r="F277" s="7"/>
      <c r="G277" s="7"/>
      <c r="H277" s="7"/>
      <c r="I277" s="10"/>
    </row>
    <row r="278" spans="1:9" x14ac:dyDescent="0.3">
      <c r="A278" s="6"/>
      <c r="B278" s="7"/>
      <c r="C278" s="7"/>
      <c r="D278" s="22">
        <v>24290</v>
      </c>
      <c r="E278" s="21" t="s">
        <v>5</v>
      </c>
      <c r="F278" s="7"/>
      <c r="G278" s="7"/>
      <c r="H278" s="7"/>
      <c r="I278" s="10"/>
    </row>
    <row r="279" spans="1:9" x14ac:dyDescent="0.3">
      <c r="A279" s="6"/>
      <c r="B279" s="7"/>
      <c r="C279" s="7"/>
      <c r="D279" s="22">
        <v>21600</v>
      </c>
      <c r="E279" s="21" t="s">
        <v>5</v>
      </c>
      <c r="F279" s="7"/>
      <c r="G279" s="7"/>
      <c r="H279" s="7"/>
      <c r="I279" s="10"/>
    </row>
    <row r="280" spans="1:9" x14ac:dyDescent="0.3">
      <c r="A280" s="6"/>
      <c r="B280" s="7"/>
      <c r="C280" s="7"/>
      <c r="D280" s="22">
        <v>21600</v>
      </c>
      <c r="E280" s="21" t="s">
        <v>5</v>
      </c>
      <c r="F280" s="7"/>
      <c r="G280" s="7"/>
      <c r="H280" s="7"/>
      <c r="I280" s="10"/>
    </row>
    <row r="281" spans="1:9" x14ac:dyDescent="0.3">
      <c r="A281" s="6"/>
      <c r="B281" s="7"/>
      <c r="C281" s="7"/>
      <c r="D281" s="22">
        <v>26400</v>
      </c>
      <c r="E281" s="21" t="s">
        <v>5</v>
      </c>
      <c r="F281" s="7"/>
      <c r="G281" s="7"/>
      <c r="H281" s="7"/>
      <c r="I281" s="10"/>
    </row>
    <row r="282" spans="1:9" x14ac:dyDescent="0.3">
      <c r="A282" s="6"/>
      <c r="B282" s="7"/>
      <c r="C282" s="7"/>
      <c r="D282" s="22">
        <v>22950</v>
      </c>
      <c r="E282" s="21" t="s">
        <v>5</v>
      </c>
      <c r="F282" s="7"/>
      <c r="G282" s="7"/>
      <c r="H282" s="7"/>
      <c r="I282" s="10"/>
    </row>
    <row r="283" spans="1:9" x14ac:dyDescent="0.3">
      <c r="A283" s="6"/>
      <c r="B283" s="7"/>
      <c r="C283" s="7"/>
      <c r="D283" s="22">
        <v>29650</v>
      </c>
      <c r="E283" s="21" t="s">
        <v>5</v>
      </c>
      <c r="F283" s="7"/>
      <c r="G283" s="7"/>
      <c r="H283" s="7"/>
      <c r="I283" s="10"/>
    </row>
    <row r="284" spans="1:9" x14ac:dyDescent="0.3">
      <c r="A284" s="6"/>
      <c r="B284" s="7"/>
      <c r="C284" s="7"/>
      <c r="D284" s="22">
        <v>22800</v>
      </c>
      <c r="E284" s="21" t="s">
        <v>5</v>
      </c>
      <c r="F284" s="7"/>
      <c r="G284" s="7"/>
      <c r="H284" s="7"/>
      <c r="I284" s="10"/>
    </row>
    <row r="285" spans="1:9" x14ac:dyDescent="0.3">
      <c r="A285" s="6"/>
      <c r="B285" s="7"/>
      <c r="C285" s="7"/>
      <c r="D285" s="22">
        <v>24297</v>
      </c>
      <c r="E285" s="21" t="s">
        <v>5</v>
      </c>
      <c r="F285" s="7"/>
      <c r="G285" s="7"/>
      <c r="H285" s="7"/>
      <c r="I285" s="10"/>
    </row>
    <row r="286" spans="1:9" x14ac:dyDescent="0.3">
      <c r="A286" s="11"/>
      <c r="B286" s="12"/>
      <c r="C286" s="12"/>
      <c r="D286" s="27">
        <v>20420</v>
      </c>
      <c r="E286" s="28" t="s">
        <v>5</v>
      </c>
      <c r="F286" s="12"/>
      <c r="G286" s="13">
        <f>SUM(D254:D286)</f>
        <v>843619</v>
      </c>
      <c r="H286" s="12"/>
      <c r="I286" s="29">
        <f>G286</f>
        <v>843619</v>
      </c>
    </row>
    <row r="287" spans="1:9" x14ac:dyDescent="0.3">
      <c r="A287" s="15" t="s">
        <v>68</v>
      </c>
      <c r="B287" s="16">
        <v>580512481</v>
      </c>
      <c r="C287" s="16">
        <v>1</v>
      </c>
      <c r="D287" s="23">
        <v>59400</v>
      </c>
      <c r="E287" s="24" t="s">
        <v>5</v>
      </c>
      <c r="F287" s="16"/>
      <c r="G287" s="18">
        <f>D287</f>
        <v>59400</v>
      </c>
      <c r="H287" s="16"/>
      <c r="I287" s="47">
        <f>G287</f>
        <v>59400</v>
      </c>
    </row>
    <row r="288" spans="1:9" x14ac:dyDescent="0.3">
      <c r="A288" s="1" t="s">
        <v>69</v>
      </c>
      <c r="B288" s="2">
        <v>580479608</v>
      </c>
      <c r="C288" s="2">
        <v>4</v>
      </c>
      <c r="D288" s="26">
        <v>48000</v>
      </c>
      <c r="E288" s="25" t="s">
        <v>10</v>
      </c>
      <c r="F288" s="2" t="s">
        <v>13</v>
      </c>
      <c r="G288" s="2"/>
      <c r="H288" s="2"/>
      <c r="I288" s="5"/>
    </row>
    <row r="289" spans="1:9" x14ac:dyDescent="0.3">
      <c r="A289" s="6"/>
      <c r="B289" s="7"/>
      <c r="C289" s="7"/>
      <c r="D289" s="22">
        <v>40380</v>
      </c>
      <c r="E289" s="21" t="s">
        <v>10</v>
      </c>
      <c r="F289" s="7" t="s">
        <v>13</v>
      </c>
      <c r="G289" s="7"/>
      <c r="H289" s="7"/>
      <c r="I289" s="10"/>
    </row>
    <row r="290" spans="1:9" x14ac:dyDescent="0.3">
      <c r="A290" s="6"/>
      <c r="B290" s="7"/>
      <c r="C290" s="7"/>
      <c r="D290" s="22">
        <v>200000</v>
      </c>
      <c r="E290" s="21" t="s">
        <v>10</v>
      </c>
      <c r="F290" s="7" t="s">
        <v>13</v>
      </c>
      <c r="G290" s="7"/>
      <c r="H290" s="7"/>
      <c r="I290" s="10"/>
    </row>
    <row r="291" spans="1:9" x14ac:dyDescent="0.3">
      <c r="A291" s="11"/>
      <c r="B291" s="12"/>
      <c r="C291" s="12"/>
      <c r="D291" s="27">
        <v>28000</v>
      </c>
      <c r="E291" s="28" t="s">
        <v>10</v>
      </c>
      <c r="F291" s="12" t="s">
        <v>13</v>
      </c>
      <c r="G291" s="12"/>
      <c r="H291" s="13">
        <f>SUM(D288:D291)</f>
        <v>316380</v>
      </c>
      <c r="I291" s="29">
        <f>H291</f>
        <v>316380</v>
      </c>
    </row>
    <row r="292" spans="1:9" x14ac:dyDescent="0.3">
      <c r="A292" s="1" t="s">
        <v>70</v>
      </c>
      <c r="B292" s="2">
        <v>580307379</v>
      </c>
      <c r="C292" s="2">
        <v>5</v>
      </c>
      <c r="D292" s="26">
        <v>120000</v>
      </c>
      <c r="E292" s="25" t="s">
        <v>5</v>
      </c>
      <c r="F292" s="2"/>
      <c r="G292" s="2"/>
      <c r="H292" s="2"/>
      <c r="I292" s="5"/>
    </row>
    <row r="293" spans="1:9" x14ac:dyDescent="0.3">
      <c r="A293" s="6"/>
      <c r="B293" s="7"/>
      <c r="C293" s="7"/>
      <c r="D293" s="22">
        <v>27700</v>
      </c>
      <c r="E293" s="21" t="s">
        <v>5</v>
      </c>
      <c r="F293" s="7"/>
      <c r="G293" s="7"/>
      <c r="H293" s="7"/>
      <c r="I293" s="10"/>
    </row>
    <row r="294" spans="1:9" x14ac:dyDescent="0.3">
      <c r="A294" s="6"/>
      <c r="B294" s="7"/>
      <c r="C294" s="7"/>
      <c r="D294" s="22">
        <v>25000</v>
      </c>
      <c r="E294" s="21" t="s">
        <v>5</v>
      </c>
      <c r="F294" s="7"/>
      <c r="G294" s="7"/>
      <c r="H294" s="7"/>
      <c r="I294" s="10"/>
    </row>
    <row r="295" spans="1:9" x14ac:dyDescent="0.3">
      <c r="A295" s="6"/>
      <c r="B295" s="7"/>
      <c r="C295" s="7"/>
      <c r="D295" s="22">
        <v>20640</v>
      </c>
      <c r="E295" s="21" t="s">
        <v>5</v>
      </c>
      <c r="F295" s="7"/>
      <c r="G295" s="7"/>
      <c r="H295" s="7"/>
      <c r="I295" s="10"/>
    </row>
    <row r="296" spans="1:9" x14ac:dyDescent="0.3">
      <c r="A296" s="11"/>
      <c r="B296" s="12"/>
      <c r="C296" s="12"/>
      <c r="D296" s="27">
        <v>20000</v>
      </c>
      <c r="E296" s="28" t="s">
        <v>5</v>
      </c>
      <c r="F296" s="12"/>
      <c r="G296" s="13">
        <f>SUM(D292:D296)</f>
        <v>213340</v>
      </c>
      <c r="H296" s="12"/>
      <c r="I296" s="29">
        <f>G296</f>
        <v>213340</v>
      </c>
    </row>
    <row r="297" spans="1:9" x14ac:dyDescent="0.3">
      <c r="A297" s="15" t="s">
        <v>71</v>
      </c>
      <c r="B297" s="16">
        <v>580617785</v>
      </c>
      <c r="C297" s="16">
        <v>1</v>
      </c>
      <c r="D297" s="23">
        <v>434376</v>
      </c>
      <c r="E297" s="24" t="s">
        <v>5</v>
      </c>
      <c r="F297" s="16"/>
      <c r="G297" s="18">
        <f>D297</f>
        <v>434376</v>
      </c>
      <c r="H297" s="16"/>
      <c r="I297" s="47">
        <f>G297</f>
        <v>434376</v>
      </c>
    </row>
    <row r="298" spans="1:9" x14ac:dyDescent="0.3">
      <c r="A298" s="15" t="s">
        <v>21</v>
      </c>
      <c r="B298" s="16">
        <v>580567600</v>
      </c>
      <c r="C298" s="16">
        <v>1</v>
      </c>
      <c r="D298" s="23">
        <v>60000</v>
      </c>
      <c r="E298" s="24" t="s">
        <v>5</v>
      </c>
      <c r="F298" s="16"/>
      <c r="G298" s="18">
        <f>D298</f>
        <v>60000</v>
      </c>
      <c r="H298" s="16"/>
      <c r="I298" s="47">
        <f>G298</f>
        <v>60000</v>
      </c>
    </row>
    <row r="299" spans="1:9" x14ac:dyDescent="0.3">
      <c r="A299" s="15" t="s">
        <v>72</v>
      </c>
      <c r="B299" s="16">
        <v>580363752</v>
      </c>
      <c r="C299" s="16">
        <v>1</v>
      </c>
      <c r="D299" s="23">
        <v>45000</v>
      </c>
      <c r="E299" s="24" t="s">
        <v>5</v>
      </c>
      <c r="F299" s="16"/>
      <c r="G299" s="18">
        <f>D299</f>
        <v>45000</v>
      </c>
      <c r="H299" s="16"/>
      <c r="I299" s="47">
        <f>G299</f>
        <v>45000</v>
      </c>
    </row>
    <row r="300" spans="1:9" x14ac:dyDescent="0.3">
      <c r="A300" s="1" t="s">
        <v>73</v>
      </c>
      <c r="B300" s="2">
        <v>580493443</v>
      </c>
      <c r="C300" s="25">
        <v>18</v>
      </c>
      <c r="D300" s="26">
        <v>32669</v>
      </c>
      <c r="E300" s="25" t="s">
        <v>5</v>
      </c>
      <c r="F300" s="2"/>
      <c r="G300" s="2"/>
      <c r="H300" s="2"/>
      <c r="I300" s="5"/>
    </row>
    <row r="301" spans="1:9" x14ac:dyDescent="0.3">
      <c r="A301" s="6"/>
      <c r="B301" s="7"/>
      <c r="C301" s="7"/>
      <c r="D301" s="22">
        <v>33680</v>
      </c>
      <c r="E301" s="7" t="s">
        <v>5</v>
      </c>
      <c r="F301" s="7"/>
      <c r="G301" s="7"/>
      <c r="H301" s="7"/>
      <c r="I301" s="10"/>
    </row>
    <row r="302" spans="1:9" x14ac:dyDescent="0.3">
      <c r="A302" s="6"/>
      <c r="B302" s="7"/>
      <c r="C302" s="7"/>
      <c r="D302" s="22">
        <v>23190</v>
      </c>
      <c r="E302" s="7" t="s">
        <v>5</v>
      </c>
      <c r="F302" s="7"/>
      <c r="G302" s="7"/>
      <c r="H302" s="7"/>
      <c r="I302" s="10"/>
    </row>
    <row r="303" spans="1:9" x14ac:dyDescent="0.3">
      <c r="A303" s="6"/>
      <c r="B303" s="7"/>
      <c r="C303" s="7"/>
      <c r="D303" s="22">
        <v>33412</v>
      </c>
      <c r="E303" s="7" t="s">
        <v>5</v>
      </c>
      <c r="F303" s="7"/>
      <c r="G303" s="7"/>
      <c r="H303" s="7"/>
      <c r="I303" s="10"/>
    </row>
    <row r="304" spans="1:9" x14ac:dyDescent="0.3">
      <c r="A304" s="6"/>
      <c r="B304" s="7"/>
      <c r="C304" s="7"/>
      <c r="D304" s="22">
        <v>22990</v>
      </c>
      <c r="E304" s="7" t="s">
        <v>5</v>
      </c>
      <c r="F304" s="7"/>
      <c r="G304" s="7"/>
      <c r="H304" s="7"/>
      <c r="I304" s="10"/>
    </row>
    <row r="305" spans="1:9" x14ac:dyDescent="0.3">
      <c r="A305" s="6"/>
      <c r="B305" s="7"/>
      <c r="C305" s="7"/>
      <c r="D305" s="22">
        <v>22990</v>
      </c>
      <c r="E305" s="7" t="s">
        <v>5</v>
      </c>
      <c r="F305" s="7"/>
      <c r="G305" s="7"/>
      <c r="H305" s="7"/>
      <c r="I305" s="10"/>
    </row>
    <row r="306" spans="1:9" x14ac:dyDescent="0.3">
      <c r="A306" s="6"/>
      <c r="B306" s="7"/>
      <c r="C306" s="7"/>
      <c r="D306" s="22">
        <v>26527</v>
      </c>
      <c r="E306" s="7" t="s">
        <v>5</v>
      </c>
      <c r="F306" s="7"/>
      <c r="G306" s="7"/>
      <c r="H306" s="7"/>
      <c r="I306" s="10"/>
    </row>
    <row r="307" spans="1:9" x14ac:dyDescent="0.3">
      <c r="A307" s="6"/>
      <c r="B307" s="7"/>
      <c r="C307" s="7"/>
      <c r="D307" s="22">
        <v>22990</v>
      </c>
      <c r="E307" s="7" t="s">
        <v>5</v>
      </c>
      <c r="F307" s="7"/>
      <c r="G307" s="7"/>
      <c r="H307" s="7"/>
      <c r="I307" s="10"/>
    </row>
    <row r="308" spans="1:9" x14ac:dyDescent="0.3">
      <c r="A308" s="6"/>
      <c r="B308" s="7"/>
      <c r="C308" s="7"/>
      <c r="D308" s="22">
        <v>32670</v>
      </c>
      <c r="E308" s="7" t="s">
        <v>5</v>
      </c>
      <c r="F308" s="7"/>
      <c r="G308" s="7"/>
      <c r="H308" s="7"/>
      <c r="I308" s="10"/>
    </row>
    <row r="309" spans="1:9" x14ac:dyDescent="0.3">
      <c r="A309" s="6"/>
      <c r="B309" s="7"/>
      <c r="C309" s="7"/>
      <c r="D309" s="22">
        <v>22990</v>
      </c>
      <c r="E309" s="7" t="s">
        <v>5</v>
      </c>
      <c r="F309" s="7"/>
      <c r="G309" s="7"/>
      <c r="H309" s="7"/>
      <c r="I309" s="10"/>
    </row>
    <row r="310" spans="1:9" x14ac:dyDescent="0.3">
      <c r="A310" s="6"/>
      <c r="B310" s="7"/>
      <c r="C310" s="7"/>
      <c r="D310" s="22">
        <v>29680</v>
      </c>
      <c r="E310" s="7" t="s">
        <v>5</v>
      </c>
      <c r="F310" s="7"/>
      <c r="G310" s="7"/>
      <c r="H310" s="7"/>
      <c r="I310" s="10"/>
    </row>
    <row r="311" spans="1:9" x14ac:dyDescent="0.3">
      <c r="A311" s="6"/>
      <c r="B311" s="7"/>
      <c r="C311" s="7"/>
      <c r="D311" s="22">
        <v>39559</v>
      </c>
      <c r="E311" s="7" t="s">
        <v>5</v>
      </c>
      <c r="F311" s="7"/>
      <c r="G311" s="7"/>
      <c r="H311" s="7"/>
      <c r="I311" s="10"/>
    </row>
    <row r="312" spans="1:9" x14ac:dyDescent="0.3">
      <c r="A312" s="6"/>
      <c r="B312" s="7"/>
      <c r="C312" s="7"/>
      <c r="D312" s="22">
        <v>22990</v>
      </c>
      <c r="E312" s="7" t="s">
        <v>5</v>
      </c>
      <c r="F312" s="7"/>
      <c r="G312" s="7"/>
      <c r="H312" s="7"/>
      <c r="I312" s="10"/>
    </row>
    <row r="313" spans="1:9" x14ac:dyDescent="0.3">
      <c r="A313" s="6"/>
      <c r="B313" s="7"/>
      <c r="C313" s="7"/>
      <c r="D313" s="22">
        <v>22990</v>
      </c>
      <c r="E313" s="7" t="s">
        <v>5</v>
      </c>
      <c r="F313" s="7"/>
      <c r="G313" s="7"/>
      <c r="H313" s="7"/>
      <c r="I313" s="10"/>
    </row>
    <row r="314" spans="1:9" x14ac:dyDescent="0.3">
      <c r="A314" s="6"/>
      <c r="B314" s="7"/>
      <c r="C314" s="7"/>
      <c r="D314" s="22">
        <v>22990</v>
      </c>
      <c r="E314" s="7" t="s">
        <v>5</v>
      </c>
      <c r="F314" s="7"/>
      <c r="G314" s="7"/>
      <c r="H314" s="7"/>
      <c r="I314" s="10"/>
    </row>
    <row r="315" spans="1:9" x14ac:dyDescent="0.3">
      <c r="A315" s="6"/>
      <c r="B315" s="7"/>
      <c r="C315" s="7"/>
      <c r="D315" s="22">
        <v>23483</v>
      </c>
      <c r="E315" s="7" t="s">
        <v>5</v>
      </c>
      <c r="F315" s="7"/>
      <c r="G315" s="7"/>
      <c r="H315" s="7"/>
      <c r="I315" s="10"/>
    </row>
    <row r="316" spans="1:9" x14ac:dyDescent="0.3">
      <c r="A316" s="6"/>
      <c r="B316" s="7"/>
      <c r="C316" s="7"/>
      <c r="D316" s="22">
        <v>29185</v>
      </c>
      <c r="E316" s="7" t="s">
        <v>5</v>
      </c>
      <c r="F316" s="7"/>
      <c r="G316" s="7"/>
      <c r="H316" s="7"/>
      <c r="I316" s="10"/>
    </row>
    <row r="317" spans="1:9" x14ac:dyDescent="0.3">
      <c r="A317" s="11"/>
      <c r="B317" s="12"/>
      <c r="C317" s="12"/>
      <c r="D317" s="27">
        <v>22990</v>
      </c>
      <c r="E317" s="12" t="s">
        <v>5</v>
      </c>
      <c r="F317" s="12"/>
      <c r="G317" s="13">
        <f>SUM(D300:D317)</f>
        <v>487975</v>
      </c>
      <c r="H317" s="12"/>
      <c r="I317" s="29">
        <f>G317</f>
        <v>487975</v>
      </c>
    </row>
    <row r="318" spans="1:9" x14ac:dyDescent="0.3">
      <c r="A318" s="1" t="s">
        <v>74</v>
      </c>
      <c r="B318" s="2">
        <v>580388387</v>
      </c>
      <c r="C318" s="2">
        <v>5</v>
      </c>
      <c r="D318" s="26">
        <v>425939</v>
      </c>
      <c r="E318" s="25" t="s">
        <v>10</v>
      </c>
      <c r="F318" s="2" t="s">
        <v>13</v>
      </c>
      <c r="G318" s="2"/>
      <c r="H318" s="2"/>
      <c r="I318" s="5"/>
    </row>
    <row r="319" spans="1:9" x14ac:dyDescent="0.3">
      <c r="A319" s="6"/>
      <c r="B319" s="7"/>
      <c r="C319" s="7"/>
      <c r="D319" s="22">
        <v>333074</v>
      </c>
      <c r="E319" s="21" t="s">
        <v>10</v>
      </c>
      <c r="F319" s="7" t="s">
        <v>13</v>
      </c>
      <c r="G319" s="7"/>
      <c r="H319" s="7"/>
      <c r="I319" s="10"/>
    </row>
    <row r="320" spans="1:9" x14ac:dyDescent="0.3">
      <c r="A320" s="6"/>
      <c r="B320" s="7"/>
      <c r="C320" s="7"/>
      <c r="D320" s="22">
        <v>52000</v>
      </c>
      <c r="E320" s="21" t="s">
        <v>10</v>
      </c>
      <c r="F320" s="7" t="s">
        <v>13</v>
      </c>
      <c r="G320" s="7"/>
      <c r="H320" s="7"/>
      <c r="I320" s="10"/>
    </row>
    <row r="321" spans="1:9" x14ac:dyDescent="0.3">
      <c r="A321" s="6"/>
      <c r="B321" s="7"/>
      <c r="C321" s="7"/>
      <c r="D321" s="22">
        <v>24000</v>
      </c>
      <c r="E321" s="21" t="s">
        <v>10</v>
      </c>
      <c r="F321" s="7" t="s">
        <v>13</v>
      </c>
      <c r="G321" s="7"/>
      <c r="H321" s="7"/>
      <c r="I321" s="10"/>
    </row>
    <row r="322" spans="1:9" x14ac:dyDescent="0.3">
      <c r="A322" s="11"/>
      <c r="B322" s="12"/>
      <c r="C322" s="12"/>
      <c r="D322" s="27">
        <v>21000</v>
      </c>
      <c r="E322" s="28" t="s">
        <v>10</v>
      </c>
      <c r="F322" s="12" t="s">
        <v>13</v>
      </c>
      <c r="G322" s="12"/>
      <c r="H322" s="13">
        <f>SUM(D318:D322)</f>
        <v>856013</v>
      </c>
      <c r="I322" s="29">
        <f>H322</f>
        <v>856013</v>
      </c>
    </row>
    <row r="323" spans="1:9" x14ac:dyDescent="0.3">
      <c r="A323" s="1" t="s">
        <v>75</v>
      </c>
      <c r="B323" s="2">
        <v>580010577</v>
      </c>
      <c r="C323" s="2">
        <v>4</v>
      </c>
      <c r="D323" s="26">
        <v>27378</v>
      </c>
      <c r="E323" s="25" t="s">
        <v>10</v>
      </c>
      <c r="F323" s="25" t="s">
        <v>13</v>
      </c>
      <c r="G323" s="2"/>
      <c r="H323" s="2"/>
      <c r="I323" s="5"/>
    </row>
    <row r="324" spans="1:9" x14ac:dyDescent="0.3">
      <c r="A324" s="6"/>
      <c r="B324" s="7"/>
      <c r="C324" s="7"/>
      <c r="D324" s="22">
        <v>27000</v>
      </c>
      <c r="E324" s="21" t="s">
        <v>10</v>
      </c>
      <c r="F324" s="21" t="s">
        <v>13</v>
      </c>
      <c r="G324" s="7"/>
      <c r="H324" s="7"/>
      <c r="I324" s="10"/>
    </row>
    <row r="325" spans="1:9" x14ac:dyDescent="0.3">
      <c r="A325" s="6"/>
      <c r="B325" s="7"/>
      <c r="C325" s="7"/>
      <c r="D325" s="22">
        <v>60641</v>
      </c>
      <c r="E325" s="21" t="s">
        <v>10</v>
      </c>
      <c r="F325" s="21" t="s">
        <v>13</v>
      </c>
      <c r="G325" s="7"/>
      <c r="H325" s="7"/>
      <c r="I325" s="10"/>
    </row>
    <row r="326" spans="1:9" x14ac:dyDescent="0.3">
      <c r="A326" s="11"/>
      <c r="B326" s="12"/>
      <c r="C326" s="12"/>
      <c r="D326" s="27">
        <v>150000</v>
      </c>
      <c r="E326" s="28" t="s">
        <v>10</v>
      </c>
      <c r="F326" s="28" t="s">
        <v>13</v>
      </c>
      <c r="G326" s="12"/>
      <c r="H326" s="13">
        <f>SUM(D323:D326)</f>
        <v>265019</v>
      </c>
      <c r="I326" s="29">
        <f>H326</f>
        <v>265019</v>
      </c>
    </row>
    <row r="327" spans="1:9" x14ac:dyDescent="0.3">
      <c r="A327" s="1" t="s">
        <v>76</v>
      </c>
      <c r="B327" s="2">
        <v>580299733</v>
      </c>
      <c r="C327" s="2">
        <v>4</v>
      </c>
      <c r="D327" s="3">
        <f>3.6*35574</f>
        <v>128066.40000000001</v>
      </c>
      <c r="E327" s="25" t="s">
        <v>10</v>
      </c>
      <c r="F327" s="25" t="s">
        <v>12</v>
      </c>
      <c r="G327" s="2"/>
      <c r="H327" s="2"/>
      <c r="I327" s="5"/>
    </row>
    <row r="328" spans="1:9" x14ac:dyDescent="0.3">
      <c r="A328" s="6"/>
      <c r="B328" s="7"/>
      <c r="C328" s="7"/>
      <c r="D328" s="8">
        <f>3.6*65000</f>
        <v>234000</v>
      </c>
      <c r="E328" s="21" t="s">
        <v>10</v>
      </c>
      <c r="F328" s="21" t="s">
        <v>12</v>
      </c>
      <c r="G328" s="7"/>
      <c r="H328" s="7"/>
      <c r="I328" s="10"/>
    </row>
    <row r="329" spans="1:9" x14ac:dyDescent="0.3">
      <c r="A329" s="6"/>
      <c r="B329" s="7"/>
      <c r="C329" s="7"/>
      <c r="D329" s="8">
        <f>4.16*25000</f>
        <v>104000</v>
      </c>
      <c r="E329" s="21" t="s">
        <v>10</v>
      </c>
      <c r="F329" s="21" t="s">
        <v>12</v>
      </c>
      <c r="G329" s="7"/>
      <c r="H329" s="7"/>
      <c r="I329" s="10"/>
    </row>
    <row r="330" spans="1:9" x14ac:dyDescent="0.3">
      <c r="A330" s="11"/>
      <c r="B330" s="12"/>
      <c r="C330" s="12"/>
      <c r="D330" s="34">
        <v>24000</v>
      </c>
      <c r="E330" s="28" t="s">
        <v>10</v>
      </c>
      <c r="F330" s="28" t="s">
        <v>12</v>
      </c>
      <c r="G330" s="12"/>
      <c r="H330" s="13">
        <f>SUM(D327:D330)</f>
        <v>490066.4</v>
      </c>
      <c r="I330" s="29">
        <f>H330</f>
        <v>490066.4</v>
      </c>
    </row>
    <row r="331" spans="1:9" x14ac:dyDescent="0.3">
      <c r="A331" s="1" t="s">
        <v>77</v>
      </c>
      <c r="B331" s="2">
        <v>580126464</v>
      </c>
      <c r="C331" s="2">
        <v>3</v>
      </c>
      <c r="D331" s="3">
        <v>36610</v>
      </c>
      <c r="E331" s="2" t="s">
        <v>10</v>
      </c>
      <c r="F331" s="25" t="s">
        <v>12</v>
      </c>
      <c r="G331" s="2"/>
      <c r="H331" s="2"/>
      <c r="I331" s="5"/>
    </row>
    <row r="332" spans="1:9" x14ac:dyDescent="0.3">
      <c r="A332" s="6"/>
      <c r="B332" s="7"/>
      <c r="C332" s="7"/>
      <c r="D332" s="8">
        <v>41397</v>
      </c>
      <c r="E332" s="21" t="s">
        <v>10</v>
      </c>
      <c r="F332" s="21" t="s">
        <v>13</v>
      </c>
      <c r="G332" s="7"/>
      <c r="H332" s="7"/>
      <c r="I332" s="10"/>
    </row>
    <row r="333" spans="1:9" x14ac:dyDescent="0.3">
      <c r="A333" s="11"/>
      <c r="B333" s="12"/>
      <c r="C333" s="12"/>
      <c r="D333" s="34">
        <v>35000</v>
      </c>
      <c r="E333" s="12" t="s">
        <v>10</v>
      </c>
      <c r="F333" s="28" t="s">
        <v>13</v>
      </c>
      <c r="G333" s="12"/>
      <c r="H333" s="13">
        <f>SUM(D331:D333)</f>
        <v>113007</v>
      </c>
      <c r="I333" s="29">
        <f>H333</f>
        <v>113007</v>
      </c>
    </row>
    <row r="334" spans="1:9" x14ac:dyDescent="0.3">
      <c r="A334" s="15" t="s">
        <v>78</v>
      </c>
      <c r="B334" s="16">
        <v>580435006</v>
      </c>
      <c r="C334" s="16">
        <v>1</v>
      </c>
      <c r="D334" s="23">
        <v>150000</v>
      </c>
      <c r="E334" s="24" t="s">
        <v>5</v>
      </c>
      <c r="F334" s="16"/>
      <c r="G334" s="16">
        <v>150000</v>
      </c>
      <c r="H334" s="16"/>
      <c r="I334" s="19">
        <f>G334</f>
        <v>150000</v>
      </c>
    </row>
    <row r="335" spans="1:9" x14ac:dyDescent="0.3">
      <c r="A335" s="1" t="s">
        <v>43</v>
      </c>
      <c r="B335" s="2">
        <v>580054393</v>
      </c>
      <c r="C335" s="2">
        <v>20</v>
      </c>
      <c r="D335" s="26">
        <v>29280</v>
      </c>
      <c r="E335" s="25" t="s">
        <v>10</v>
      </c>
      <c r="F335" s="25" t="s">
        <v>13</v>
      </c>
      <c r="G335" s="2"/>
      <c r="H335" s="2"/>
      <c r="I335" s="5"/>
    </row>
    <row r="336" spans="1:9" x14ac:dyDescent="0.3">
      <c r="A336" s="6"/>
      <c r="B336" s="7"/>
      <c r="C336" s="7"/>
      <c r="D336" s="22">
        <v>35000</v>
      </c>
      <c r="E336" s="21" t="s">
        <v>10</v>
      </c>
      <c r="F336" s="21" t="s">
        <v>13</v>
      </c>
      <c r="G336" s="7"/>
      <c r="H336" s="7"/>
      <c r="I336" s="10"/>
    </row>
    <row r="337" spans="1:9" x14ac:dyDescent="0.3">
      <c r="A337" s="6"/>
      <c r="B337" s="7"/>
      <c r="C337" s="7"/>
      <c r="D337" s="22">
        <v>168000</v>
      </c>
      <c r="E337" s="21" t="s">
        <v>10</v>
      </c>
      <c r="F337" s="21" t="s">
        <v>12</v>
      </c>
      <c r="G337" s="7"/>
      <c r="H337" s="7"/>
      <c r="I337" s="10"/>
    </row>
    <row r="338" spans="1:9" x14ac:dyDescent="0.3">
      <c r="A338" s="6"/>
      <c r="B338" s="7"/>
      <c r="C338" s="7"/>
      <c r="D338" s="22">
        <v>127221</v>
      </c>
      <c r="E338" s="21" t="s">
        <v>10</v>
      </c>
      <c r="F338" s="21" t="s">
        <v>12</v>
      </c>
      <c r="G338" s="7"/>
      <c r="H338" s="7"/>
      <c r="I338" s="10"/>
    </row>
    <row r="339" spans="1:9" x14ac:dyDescent="0.3">
      <c r="A339" s="6"/>
      <c r="B339" s="7"/>
      <c r="C339" s="7"/>
      <c r="D339" s="22">
        <v>118037</v>
      </c>
      <c r="E339" s="21" t="s">
        <v>10</v>
      </c>
      <c r="F339" s="21" t="s">
        <v>12</v>
      </c>
      <c r="G339" s="7"/>
      <c r="H339" s="7"/>
      <c r="I339" s="10"/>
    </row>
    <row r="340" spans="1:9" x14ac:dyDescent="0.3">
      <c r="A340" s="6"/>
      <c r="B340" s="7"/>
      <c r="C340" s="7"/>
      <c r="D340" s="22">
        <v>84461</v>
      </c>
      <c r="E340" s="21" t="s">
        <v>10</v>
      </c>
      <c r="F340" s="21" t="s">
        <v>12</v>
      </c>
      <c r="G340" s="7"/>
      <c r="H340" s="7"/>
      <c r="I340" s="10"/>
    </row>
    <row r="341" spans="1:9" x14ac:dyDescent="0.3">
      <c r="A341" s="6"/>
      <c r="B341" s="7"/>
      <c r="C341" s="7"/>
      <c r="D341" s="22">
        <v>40000</v>
      </c>
      <c r="E341" s="21" t="s">
        <v>10</v>
      </c>
      <c r="F341" s="21" t="s">
        <v>12</v>
      </c>
      <c r="G341" s="7"/>
      <c r="H341" s="7"/>
      <c r="I341" s="10"/>
    </row>
    <row r="342" spans="1:9" x14ac:dyDescent="0.3">
      <c r="A342" s="6"/>
      <c r="B342" s="7"/>
      <c r="C342" s="7"/>
      <c r="D342" s="22">
        <v>30800</v>
      </c>
      <c r="E342" s="21" t="s">
        <v>10</v>
      </c>
      <c r="F342" s="21" t="s">
        <v>12</v>
      </c>
      <c r="G342" s="7"/>
      <c r="H342" s="7"/>
      <c r="I342" s="10"/>
    </row>
    <row r="343" spans="1:9" x14ac:dyDescent="0.3">
      <c r="A343" s="6"/>
      <c r="B343" s="7"/>
      <c r="C343" s="7"/>
      <c r="D343" s="22">
        <v>252936</v>
      </c>
      <c r="E343" s="21" t="s">
        <v>10</v>
      </c>
      <c r="F343" s="21" t="s">
        <v>12</v>
      </c>
      <c r="G343" s="7"/>
      <c r="H343" s="7"/>
      <c r="I343" s="10"/>
    </row>
    <row r="344" spans="1:9" x14ac:dyDescent="0.3">
      <c r="A344" s="6"/>
      <c r="B344" s="7"/>
      <c r="C344" s="7"/>
      <c r="D344" s="22">
        <v>349580</v>
      </c>
      <c r="E344" s="21" t="s">
        <v>10</v>
      </c>
      <c r="F344" s="21" t="s">
        <v>12</v>
      </c>
      <c r="G344" s="7"/>
      <c r="H344" s="7"/>
      <c r="I344" s="10"/>
    </row>
    <row r="345" spans="1:9" x14ac:dyDescent="0.3">
      <c r="A345" s="6"/>
      <c r="B345" s="7"/>
      <c r="C345" s="7"/>
      <c r="D345" s="22">
        <v>450000</v>
      </c>
      <c r="E345" s="21" t="s">
        <v>10</v>
      </c>
      <c r="F345" s="21" t="s">
        <v>12</v>
      </c>
      <c r="G345" s="7"/>
      <c r="H345" s="7"/>
      <c r="I345" s="10"/>
    </row>
    <row r="346" spans="1:9" x14ac:dyDescent="0.3">
      <c r="A346" s="6"/>
      <c r="B346" s="7"/>
      <c r="C346" s="7"/>
      <c r="D346" s="22">
        <v>450000</v>
      </c>
      <c r="E346" s="21" t="s">
        <v>10</v>
      </c>
      <c r="F346" s="21" t="s">
        <v>12</v>
      </c>
      <c r="G346" s="7"/>
      <c r="H346" s="9">
        <f>SUM(D335:D346)</f>
        <v>2135315</v>
      </c>
      <c r="I346" s="10"/>
    </row>
    <row r="347" spans="1:9" x14ac:dyDescent="0.3">
      <c r="A347" s="6"/>
      <c r="B347" s="7"/>
      <c r="C347" s="7"/>
      <c r="D347" s="22">
        <v>30000</v>
      </c>
      <c r="E347" s="21" t="s">
        <v>5</v>
      </c>
      <c r="F347" s="7"/>
      <c r="G347" s="7"/>
      <c r="H347" s="7"/>
      <c r="I347" s="10"/>
    </row>
    <row r="348" spans="1:9" x14ac:dyDescent="0.3">
      <c r="A348" s="6"/>
      <c r="B348" s="7"/>
      <c r="C348" s="7"/>
      <c r="D348" s="22">
        <v>27800</v>
      </c>
      <c r="E348" s="21" t="s">
        <v>5</v>
      </c>
      <c r="F348" s="7"/>
      <c r="G348" s="7"/>
      <c r="H348" s="7"/>
      <c r="I348" s="10"/>
    </row>
    <row r="349" spans="1:9" x14ac:dyDescent="0.3">
      <c r="A349" s="6"/>
      <c r="B349" s="7"/>
      <c r="C349" s="7"/>
      <c r="D349" s="22">
        <v>24700</v>
      </c>
      <c r="E349" s="21" t="s">
        <v>5</v>
      </c>
      <c r="F349" s="7"/>
      <c r="G349" s="7"/>
      <c r="H349" s="7"/>
      <c r="I349" s="10"/>
    </row>
    <row r="350" spans="1:9" x14ac:dyDescent="0.3">
      <c r="A350" s="6"/>
      <c r="B350" s="7"/>
      <c r="C350" s="7"/>
      <c r="D350" s="22">
        <v>50000</v>
      </c>
      <c r="E350" s="21" t="s">
        <v>5</v>
      </c>
      <c r="F350" s="7"/>
      <c r="G350" s="7"/>
      <c r="H350" s="7"/>
      <c r="I350" s="10"/>
    </row>
    <row r="351" spans="1:9" x14ac:dyDescent="0.3">
      <c r="A351" s="6"/>
      <c r="B351" s="7"/>
      <c r="C351" s="7"/>
      <c r="D351" s="22">
        <v>58000</v>
      </c>
      <c r="E351" s="21" t="s">
        <v>5</v>
      </c>
      <c r="F351" s="7"/>
      <c r="G351" s="7"/>
      <c r="H351" s="7"/>
      <c r="I351" s="10"/>
    </row>
    <row r="352" spans="1:9" x14ac:dyDescent="0.3">
      <c r="A352" s="6"/>
      <c r="B352" s="7"/>
      <c r="C352" s="7"/>
      <c r="D352" s="22">
        <v>100000</v>
      </c>
      <c r="E352" s="21" t="s">
        <v>5</v>
      </c>
      <c r="F352" s="7"/>
      <c r="G352" s="7"/>
      <c r="H352" s="7"/>
      <c r="I352" s="10"/>
    </row>
    <row r="353" spans="1:9" x14ac:dyDescent="0.3">
      <c r="A353" s="6"/>
      <c r="B353" s="7"/>
      <c r="C353" s="7"/>
      <c r="D353" s="22">
        <v>29820</v>
      </c>
      <c r="E353" s="21" t="s">
        <v>5</v>
      </c>
      <c r="F353" s="7"/>
      <c r="G353" s="7"/>
      <c r="H353" s="7"/>
      <c r="I353" s="10"/>
    </row>
    <row r="354" spans="1:9" x14ac:dyDescent="0.3">
      <c r="A354" s="11"/>
      <c r="B354" s="12"/>
      <c r="C354" s="12"/>
      <c r="D354" s="27">
        <v>180000</v>
      </c>
      <c r="E354" s="28" t="s">
        <v>5</v>
      </c>
      <c r="F354" s="12"/>
      <c r="G354" s="13">
        <f>SUM(D347:D354)</f>
        <v>500320</v>
      </c>
      <c r="H354" s="12"/>
      <c r="I354" s="29">
        <f>H346+G354</f>
        <v>2635635</v>
      </c>
    </row>
    <row r="355" spans="1:9" x14ac:dyDescent="0.3">
      <c r="A355" s="1" t="s">
        <v>79</v>
      </c>
      <c r="B355" s="2">
        <v>580129351</v>
      </c>
      <c r="C355" s="2">
        <v>3</v>
      </c>
      <c r="D355" s="26">
        <v>20000</v>
      </c>
      <c r="E355" s="25" t="s">
        <v>10</v>
      </c>
      <c r="F355" s="2" t="s">
        <v>13</v>
      </c>
      <c r="G355" s="2"/>
      <c r="H355" s="2"/>
      <c r="I355" s="5"/>
    </row>
    <row r="356" spans="1:9" x14ac:dyDescent="0.3">
      <c r="A356" s="6"/>
      <c r="B356" s="7"/>
      <c r="C356" s="7"/>
      <c r="D356" s="22">
        <v>22000</v>
      </c>
      <c r="E356" s="21" t="s">
        <v>10</v>
      </c>
      <c r="F356" s="7" t="s">
        <v>13</v>
      </c>
      <c r="G356" s="7"/>
      <c r="H356" s="7"/>
      <c r="I356" s="10"/>
    </row>
    <row r="357" spans="1:9" x14ac:dyDescent="0.3">
      <c r="A357" s="6"/>
      <c r="B357" s="7"/>
      <c r="C357" s="7"/>
      <c r="D357" s="22">
        <v>20025</v>
      </c>
      <c r="E357" s="21" t="s">
        <v>10</v>
      </c>
      <c r="F357" s="7" t="s">
        <v>13</v>
      </c>
      <c r="G357" s="7"/>
      <c r="H357" s="9">
        <f>SUM(D355:D357)</f>
        <v>62025</v>
      </c>
      <c r="I357" s="31">
        <f>H357</f>
        <v>62025</v>
      </c>
    </row>
    <row r="358" spans="1:9" x14ac:dyDescent="0.3">
      <c r="A358" s="1" t="s">
        <v>80</v>
      </c>
      <c r="B358" s="2">
        <v>580569010</v>
      </c>
      <c r="C358" s="2">
        <v>7</v>
      </c>
      <c r="D358" s="26">
        <v>26500</v>
      </c>
      <c r="E358" s="2" t="s">
        <v>10</v>
      </c>
      <c r="F358" s="2" t="s">
        <v>13</v>
      </c>
      <c r="G358" s="2"/>
      <c r="H358" s="2"/>
      <c r="I358" s="5"/>
    </row>
    <row r="359" spans="1:9" x14ac:dyDescent="0.3">
      <c r="A359" s="6"/>
      <c r="B359" s="7"/>
      <c r="C359" s="7"/>
      <c r="D359" s="22">
        <v>50000</v>
      </c>
      <c r="E359" s="7" t="s">
        <v>10</v>
      </c>
      <c r="F359" s="7" t="s">
        <v>13</v>
      </c>
      <c r="G359" s="7"/>
      <c r="H359" s="7"/>
      <c r="I359" s="10"/>
    </row>
    <row r="360" spans="1:9" x14ac:dyDescent="0.3">
      <c r="A360" s="6"/>
      <c r="B360" s="7"/>
      <c r="C360" s="7"/>
      <c r="D360" s="22">
        <v>26000</v>
      </c>
      <c r="E360" s="7" t="s">
        <v>10</v>
      </c>
      <c r="F360" s="7" t="s">
        <v>13</v>
      </c>
      <c r="G360" s="7"/>
      <c r="H360" s="7"/>
      <c r="I360" s="10"/>
    </row>
    <row r="361" spans="1:9" x14ac:dyDescent="0.3">
      <c r="A361" s="6"/>
      <c r="B361" s="7"/>
      <c r="C361" s="7"/>
      <c r="D361" s="22">
        <v>20000</v>
      </c>
      <c r="E361" s="7" t="s">
        <v>10</v>
      </c>
      <c r="F361" s="7" t="s">
        <v>13</v>
      </c>
      <c r="G361" s="7"/>
      <c r="H361" s="7"/>
      <c r="I361" s="10"/>
    </row>
    <row r="362" spans="1:9" x14ac:dyDescent="0.3">
      <c r="A362" s="6"/>
      <c r="B362" s="7"/>
      <c r="C362" s="7"/>
      <c r="D362" s="22">
        <v>20800</v>
      </c>
      <c r="E362" s="7" t="s">
        <v>10</v>
      </c>
      <c r="F362" s="7" t="s">
        <v>13</v>
      </c>
      <c r="G362" s="7"/>
      <c r="H362" s="7"/>
      <c r="I362" s="10"/>
    </row>
    <row r="363" spans="1:9" x14ac:dyDescent="0.3">
      <c r="A363" s="6"/>
      <c r="B363" s="7"/>
      <c r="C363" s="7"/>
      <c r="D363" s="22">
        <v>25715</v>
      </c>
      <c r="E363" s="7" t="s">
        <v>10</v>
      </c>
      <c r="F363" s="7" t="s">
        <v>13</v>
      </c>
      <c r="G363" s="7"/>
      <c r="H363" s="7"/>
      <c r="I363" s="10"/>
    </row>
    <row r="364" spans="1:9" x14ac:dyDescent="0.3">
      <c r="A364" s="11"/>
      <c r="B364" s="12"/>
      <c r="C364" s="12"/>
      <c r="D364" s="27">
        <v>31803</v>
      </c>
      <c r="E364" s="12" t="s">
        <v>10</v>
      </c>
      <c r="F364" s="12" t="s">
        <v>13</v>
      </c>
      <c r="G364" s="12"/>
      <c r="H364" s="13">
        <f>SUM(D358:D364)</f>
        <v>200818</v>
      </c>
      <c r="I364" s="29">
        <f>H364</f>
        <v>200818</v>
      </c>
    </row>
    <row r="365" spans="1:9" x14ac:dyDescent="0.3">
      <c r="A365" s="1" t="s">
        <v>81</v>
      </c>
      <c r="B365" s="2">
        <v>580023570</v>
      </c>
      <c r="C365" s="2">
        <v>9</v>
      </c>
      <c r="D365" s="26">
        <v>21464</v>
      </c>
      <c r="E365" s="25" t="s">
        <v>5</v>
      </c>
      <c r="F365" s="2"/>
      <c r="G365" s="2"/>
      <c r="H365" s="2"/>
      <c r="I365" s="5"/>
    </row>
    <row r="366" spans="1:9" x14ac:dyDescent="0.3">
      <c r="A366" s="6"/>
      <c r="B366" s="7"/>
      <c r="C366" s="7"/>
      <c r="D366" s="22">
        <v>26000</v>
      </c>
      <c r="E366" s="21" t="s">
        <v>5</v>
      </c>
      <c r="F366" s="7"/>
      <c r="G366" s="7"/>
      <c r="H366" s="7"/>
      <c r="I366" s="10"/>
    </row>
    <row r="367" spans="1:9" x14ac:dyDescent="0.3">
      <c r="A367" s="6"/>
      <c r="B367" s="7"/>
      <c r="C367" s="7"/>
      <c r="D367" s="22">
        <v>103580</v>
      </c>
      <c r="E367" s="21" t="s">
        <v>5</v>
      </c>
      <c r="F367" s="7"/>
      <c r="G367" s="9">
        <f>SUM(D365:D367)</f>
        <v>151044</v>
      </c>
      <c r="H367" s="7"/>
      <c r="I367" s="10"/>
    </row>
    <row r="368" spans="1:9" x14ac:dyDescent="0.3">
      <c r="A368" s="6"/>
      <c r="B368" s="7"/>
      <c r="C368" s="7"/>
      <c r="D368" s="22">
        <v>207600</v>
      </c>
      <c r="E368" s="21" t="s">
        <v>10</v>
      </c>
      <c r="F368" s="7" t="s">
        <v>12</v>
      </c>
      <c r="G368" s="7"/>
      <c r="H368" s="7"/>
      <c r="I368" s="10"/>
    </row>
    <row r="369" spans="1:9" x14ac:dyDescent="0.3">
      <c r="A369" s="6"/>
      <c r="B369" s="7"/>
      <c r="C369" s="7"/>
      <c r="D369" s="22">
        <v>473680</v>
      </c>
      <c r="E369" s="21" t="s">
        <v>10</v>
      </c>
      <c r="F369" s="7" t="s">
        <v>12</v>
      </c>
      <c r="G369" s="7"/>
      <c r="H369" s="7"/>
      <c r="I369" s="10"/>
    </row>
    <row r="370" spans="1:9" x14ac:dyDescent="0.3">
      <c r="A370" s="6"/>
      <c r="B370" s="7"/>
      <c r="C370" s="7"/>
      <c r="D370" s="22">
        <v>90000</v>
      </c>
      <c r="E370" s="21" t="s">
        <v>10</v>
      </c>
      <c r="F370" s="7" t="s">
        <v>12</v>
      </c>
      <c r="G370" s="7"/>
      <c r="H370" s="7"/>
      <c r="I370" s="10"/>
    </row>
    <row r="371" spans="1:9" x14ac:dyDescent="0.3">
      <c r="A371" s="6"/>
      <c r="B371" s="7"/>
      <c r="C371" s="7"/>
      <c r="D371" s="22">
        <v>349280</v>
      </c>
      <c r="E371" s="21" t="s">
        <v>10</v>
      </c>
      <c r="F371" s="7" t="s">
        <v>12</v>
      </c>
      <c r="G371" s="7"/>
      <c r="H371" s="7"/>
      <c r="I371" s="10"/>
    </row>
    <row r="372" spans="1:9" x14ac:dyDescent="0.3">
      <c r="A372" s="6"/>
      <c r="B372" s="7"/>
      <c r="C372" s="7"/>
      <c r="D372" s="22">
        <v>24860</v>
      </c>
      <c r="E372" s="21" t="s">
        <v>10</v>
      </c>
      <c r="F372" s="7" t="s">
        <v>12</v>
      </c>
      <c r="G372" s="7"/>
      <c r="H372" s="7"/>
      <c r="I372" s="10"/>
    </row>
    <row r="373" spans="1:9" x14ac:dyDescent="0.3">
      <c r="A373" s="11"/>
      <c r="B373" s="12"/>
      <c r="C373" s="12"/>
      <c r="D373" s="27">
        <v>21172</v>
      </c>
      <c r="E373" s="28" t="s">
        <v>10</v>
      </c>
      <c r="F373" s="12" t="s">
        <v>12</v>
      </c>
      <c r="G373" s="12"/>
      <c r="H373" s="13">
        <f>SUM(D368:D373)</f>
        <v>1166592</v>
      </c>
      <c r="I373" s="29">
        <f>H373+G367</f>
        <v>1317636</v>
      </c>
    </row>
    <row r="374" spans="1:9" x14ac:dyDescent="0.3">
      <c r="A374" s="1" t="s">
        <v>82</v>
      </c>
      <c r="B374" s="2">
        <v>580512143</v>
      </c>
      <c r="C374" s="2">
        <v>5</v>
      </c>
      <c r="D374" s="26">
        <v>20000</v>
      </c>
      <c r="E374" s="25" t="s">
        <v>10</v>
      </c>
      <c r="F374" s="25" t="s">
        <v>13</v>
      </c>
      <c r="G374" s="2"/>
      <c r="H374" s="2"/>
      <c r="I374" s="5"/>
    </row>
    <row r="375" spans="1:9" x14ac:dyDescent="0.3">
      <c r="A375" s="6"/>
      <c r="B375" s="7"/>
      <c r="C375" s="7"/>
      <c r="D375" s="22">
        <v>30000</v>
      </c>
      <c r="E375" s="21" t="s">
        <v>10</v>
      </c>
      <c r="F375" s="21" t="s">
        <v>12</v>
      </c>
      <c r="G375" s="7"/>
      <c r="H375" s="7"/>
      <c r="I375" s="10"/>
    </row>
    <row r="376" spans="1:9" x14ac:dyDescent="0.3">
      <c r="A376" s="6"/>
      <c r="B376" s="7"/>
      <c r="C376" s="7"/>
      <c r="D376" s="22">
        <v>36000</v>
      </c>
      <c r="E376" s="21" t="s">
        <v>10</v>
      </c>
      <c r="F376" s="21" t="s">
        <v>12</v>
      </c>
      <c r="G376" s="7"/>
      <c r="H376" s="7"/>
      <c r="I376" s="10"/>
    </row>
    <row r="377" spans="1:9" x14ac:dyDescent="0.3">
      <c r="A377" s="6"/>
      <c r="B377" s="7"/>
      <c r="C377" s="7"/>
      <c r="D377" s="22">
        <v>40000</v>
      </c>
      <c r="E377" s="21" t="s">
        <v>10</v>
      </c>
      <c r="F377" s="21" t="s">
        <v>12</v>
      </c>
      <c r="G377" s="7"/>
      <c r="H377" s="7"/>
      <c r="I377" s="10"/>
    </row>
    <row r="378" spans="1:9" x14ac:dyDescent="0.3">
      <c r="A378" s="11"/>
      <c r="B378" s="12"/>
      <c r="C378" s="12"/>
      <c r="D378" s="27">
        <v>120000</v>
      </c>
      <c r="E378" s="28" t="s">
        <v>10</v>
      </c>
      <c r="F378" s="28" t="s">
        <v>12</v>
      </c>
      <c r="G378" s="12"/>
      <c r="H378" s="13">
        <f>SUM(D374:D378)</f>
        <v>246000</v>
      </c>
      <c r="I378" s="29">
        <f>H378</f>
        <v>246000</v>
      </c>
    </row>
    <row r="379" spans="1:9" x14ac:dyDescent="0.3">
      <c r="A379" s="15" t="s">
        <v>83</v>
      </c>
      <c r="B379" s="16">
        <v>580637551</v>
      </c>
      <c r="C379" s="16">
        <v>1</v>
      </c>
      <c r="D379" s="23">
        <v>450000</v>
      </c>
      <c r="E379" s="24" t="s">
        <v>5</v>
      </c>
      <c r="F379" s="24"/>
      <c r="G379" s="18">
        <f>D379</f>
        <v>450000</v>
      </c>
      <c r="H379" s="16"/>
      <c r="I379" s="47">
        <f>G379</f>
        <v>450000</v>
      </c>
    </row>
    <row r="380" spans="1:9" x14ac:dyDescent="0.3">
      <c r="A380" t="s">
        <v>56</v>
      </c>
      <c r="C380" s="38">
        <f>SUM(C2:C379)</f>
        <v>378</v>
      </c>
      <c r="D380" s="36">
        <f>SUM(D2:D379)</f>
        <v>41597895.799999997</v>
      </c>
      <c r="G380" s="36">
        <f>SUM(G3:G379)</f>
        <v>11394968.4</v>
      </c>
      <c r="H380" s="37">
        <f>SUM(H2:H379)</f>
        <v>30202927.399999999</v>
      </c>
      <c r="I380" s="36">
        <f>SUM(I2:I379)</f>
        <v>41597895.799999997</v>
      </c>
    </row>
  </sheetData>
  <autoFilter ref="A1:J1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2016</vt:lpstr>
      <vt:lpstr>2017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Wizman</dc:creator>
  <cp:lastModifiedBy>Esther Sharabi</cp:lastModifiedBy>
  <dcterms:created xsi:type="dcterms:W3CDTF">2019-03-05T09:57:11Z</dcterms:created>
  <dcterms:modified xsi:type="dcterms:W3CDTF">2019-03-07T11:11:55Z</dcterms:modified>
</cp:coreProperties>
</file>