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480" windowHeight="8070"/>
  </bookViews>
  <sheets>
    <sheet name="גרפיקה רשות" sheetId="1" r:id="rId1"/>
    <sheet name="דף כללי" sheetId="2" r:id="rId2"/>
    <sheet name="תמצית פעילות היחידה" sheetId="3" r:id="rId3"/>
  </sheets>
  <calcPr calcId="145621"/>
</workbook>
</file>

<file path=xl/calcChain.xml><?xml version="1.0" encoding="utf-8"?>
<calcChain xmlns="http://schemas.openxmlformats.org/spreadsheetml/2006/main">
  <c r="BJ80" i="1" l="1"/>
  <c r="BI80" i="1"/>
  <c r="BF80" i="1"/>
  <c r="BE80" i="1"/>
  <c r="BD80" i="1"/>
  <c r="BC80" i="1"/>
  <c r="BB80" i="1"/>
  <c r="BA80" i="1"/>
  <c r="BG80" i="1"/>
  <c r="BH80" i="1"/>
  <c r="BK80" i="1"/>
  <c r="BM80" i="1"/>
</calcChain>
</file>

<file path=xl/sharedStrings.xml><?xml version="1.0" encoding="utf-8"?>
<sst xmlns="http://schemas.openxmlformats.org/spreadsheetml/2006/main" count="1751" uniqueCount="336">
  <si>
    <t>שם הרשות</t>
  </si>
  <si>
    <t>סיווג הרשות הציבורית</t>
  </si>
  <si>
    <t>מס' עובדים</t>
  </si>
  <si>
    <t>שם ממונה</t>
  </si>
  <si>
    <t>מיקום ארגוני</t>
  </si>
  <si>
    <t xml:space="preserve">ניקוד דף אינטרנט </t>
  </si>
  <si>
    <t>העלאת תשובות לאתר האינטרט (2016)</t>
  </si>
  <si>
    <t>סה"כ בקשות מידע שהוגשו (2016)</t>
  </si>
  <si>
    <t>סה"כ בקשות מידע שהוגשו (2015)</t>
  </si>
  <si>
    <t>סה"כ בקשות מידע שהוגשו (2014)</t>
  </si>
  <si>
    <t>מסרה את כל המידע המבוקש (2016) באחוזים</t>
  </si>
  <si>
    <t>מסרה את המידע באופן חלקי (2016) באחוזים</t>
  </si>
  <si>
    <t>דחתה את בקשת המידע (2016) באחוזים</t>
  </si>
  <si>
    <t>הטיפול בבקשה הופסק בשל אי תשלום (2016) באחוזים</t>
  </si>
  <si>
    <t>הטיפול בבקשה הופסק בגלל הפונה (2016) באחוזים</t>
  </si>
  <si>
    <t>הטיפול בבקשה טרם הסתיים (2016) באחוזים</t>
  </si>
  <si>
    <t>מסרה את כל המידע המבוקש (2015) באחוזים</t>
  </si>
  <si>
    <t>מסרה את המידע באופן חלקי (2015) באחוזים</t>
  </si>
  <si>
    <t>דחתה את בקשת המידע (2015) באחוזים</t>
  </si>
  <si>
    <t>הטיפול בבקשה הופסק בשל אי תשלום (2015) באחוזים</t>
  </si>
  <si>
    <t>הטיפול בבקשה הופסק בגלל הפונה (2015) באחוזים</t>
  </si>
  <si>
    <t>הטיפול בבקשה טרם הסתיים (2015) באחוזים</t>
  </si>
  <si>
    <t>מסרה את כל המידע המבוקש (2014) באחוזים</t>
  </si>
  <si>
    <t>מסרה את המידע באופן חלקי (2014) באחוזים</t>
  </si>
  <si>
    <t>דחתה את בקשת המידע (2014) באחוזים</t>
  </si>
  <si>
    <t>הטיפול בבקשה הופסק בשל אי תשלום (2014) באחוזים</t>
  </si>
  <si>
    <t>הטיפול בבקשה הופסק בגלל הפונה (2014) באחוזים</t>
  </si>
  <si>
    <t>הטיפול בבקשה טרם הסתיים (2014) באחוזים</t>
  </si>
  <si>
    <t>עד 14 (2016) באחוזים</t>
  </si>
  <si>
    <t>15-30 (2016) באחוזים</t>
  </si>
  <si>
    <t>31-60 (2016) באחוזים</t>
  </si>
  <si>
    <t>61-120 (2016) באחוזים</t>
  </si>
  <si>
    <t>מעל 120 (2016) באחוזים</t>
  </si>
  <si>
    <t>עד 14 (2015) באחוזים</t>
  </si>
  <si>
    <t>15-30 (2015) באחוזים</t>
  </si>
  <si>
    <t>31-60 (2015) באחוזים</t>
  </si>
  <si>
    <t>61-120 (2015) באחוזים</t>
  </si>
  <si>
    <t>מעל 120 (2015) באחוזים</t>
  </si>
  <si>
    <t>עד 14 (2014) באחוזים</t>
  </si>
  <si>
    <t>15-30 (2014) באחוזים</t>
  </si>
  <si>
    <t>31-60 (2014) באחוזים</t>
  </si>
  <si>
    <t>61-120 (2014) באחוזים</t>
  </si>
  <si>
    <t>מעל 120 (2014) באחוזים</t>
  </si>
  <si>
    <t>עילה 1 שם</t>
  </si>
  <si>
    <t>עילה 1 אחוזים</t>
  </si>
  <si>
    <t>עילה 2 שם</t>
  </si>
  <si>
    <t>עילה 2 אחוזים</t>
  </si>
  <si>
    <t>עילה 3 שם</t>
  </si>
  <si>
    <t>עילה 3 אחוזים</t>
  </si>
  <si>
    <t>עילה 4 שם</t>
  </si>
  <si>
    <t>עילה 4 אחוזים</t>
  </si>
  <si>
    <t>עילה אחר אחוזים</t>
  </si>
  <si>
    <t>סך הכל תלונות שנתבררו (2016)</t>
  </si>
  <si>
    <t>תלונות שנמצאו מוצדקות (2016)</t>
  </si>
  <si>
    <t>תלונות שנמצאו לא מוצדקות (2016)</t>
  </si>
  <si>
    <t>תלונות שהטיפול בהן טרם הסתיים (2016)</t>
  </si>
  <si>
    <t>הנחייה לתיקון (2016)</t>
  </si>
  <si>
    <t>מספר פסקי הדין שניתנו ביחס לרשות</t>
  </si>
  <si>
    <t xml:space="preserve">נפסק בעד הרשות </t>
  </si>
  <si>
    <t xml:space="preserve">נפסק נגד הרשות </t>
  </si>
  <si>
    <t>הוצאות נגד הרשות</t>
  </si>
  <si>
    <t>הוצאות בעד הרשות</t>
  </si>
  <si>
    <t xml:space="preserve">מס עתירות שהוגשו </t>
  </si>
  <si>
    <t>האם הוגש דוח שנתי</t>
  </si>
  <si>
    <t>המשרד לביטחון הפנים</t>
  </si>
  <si>
    <t>משרד ממשלתי</t>
  </si>
  <si>
    <t>המשרד להגנת הסביבה</t>
  </si>
  <si>
    <t>המשרד לירושלים והמורשת</t>
  </si>
  <si>
    <t>המשרד לנושאים אסטרטגיים והסברה</t>
  </si>
  <si>
    <t>המשרד לשוויון חברתי</t>
  </si>
  <si>
    <t>המשרד לשירותי דת</t>
  </si>
  <si>
    <t>המשרד לשיתוף פעולה אזורי ופיתוח הנגב והגליל</t>
  </si>
  <si>
    <t>משרד האוצר</t>
  </si>
  <si>
    <t>משרד הביטחון</t>
  </si>
  <si>
    <t>משרד הבינוי</t>
  </si>
  <si>
    <t>משרד הבריאות</t>
  </si>
  <si>
    <t>משרד החוץ</t>
  </si>
  <si>
    <t>משרד החינוך</t>
  </si>
  <si>
    <t>משרד החקלאות ופיתוח הכפר</t>
  </si>
  <si>
    <t>משרד הכלכלה</t>
  </si>
  <si>
    <t>משרד המדע, הטכנולוגיה והחלל</t>
  </si>
  <si>
    <t>משרד המשפטים</t>
  </si>
  <si>
    <t>משרד העלייה והקליטה</t>
  </si>
  <si>
    <t>משרד הפנים</t>
  </si>
  <si>
    <t>משרד הרווחה והשירותים החברתיים</t>
  </si>
  <si>
    <t>משרד התחבורה והבטיחות בדרכים</t>
  </si>
  <si>
    <t>משרד התיירות</t>
  </si>
  <si>
    <t>משרד התפוצות</t>
  </si>
  <si>
    <t>משרד התקשורת</t>
  </si>
  <si>
    <t>משרד התרבות והספורט</t>
  </si>
  <si>
    <t>משרד התשתיות הלאומיות, האנרגיה והמים</t>
  </si>
  <si>
    <t>משרד ראש הממשלה</t>
  </si>
  <si>
    <t>בית חולים איכילוב</t>
  </si>
  <si>
    <t>יחידת סמך</t>
  </si>
  <si>
    <t>בית חולים אסף הרופא</t>
  </si>
  <si>
    <t>בית חולים בני ציון</t>
  </si>
  <si>
    <t>בית חולים ברזילי</t>
  </si>
  <si>
    <t>בית חולים לגליל המערבי נהריה</t>
  </si>
  <si>
    <t>בית חולים פוריה</t>
  </si>
  <si>
    <t>בית חולים רמב"ם</t>
  </si>
  <si>
    <t>בית חולים שמואל הרופא</t>
  </si>
  <si>
    <t>האפוטרופוס הכללי והכונס הרשמי</t>
  </si>
  <si>
    <t>הטלוויזיה החינוכית הישראלית</t>
  </si>
  <si>
    <t>הלשכה המרכזית לסטטיסטיקה</t>
  </si>
  <si>
    <t>המדפיס הממשלתי</t>
  </si>
  <si>
    <t>המכון הגיאולוגי</t>
  </si>
  <si>
    <t>המרכז הירושלמי לבריאות הנפש</t>
  </si>
  <si>
    <t>המרכז הרפואי הלל יפה</t>
  </si>
  <si>
    <t>המרכז הרפואי המאוחד באר יעקב - נס ציונה- מרכז בריאות הנפש שירות בתי הסוהר  (מב"ן שב"ס)</t>
  </si>
  <si>
    <t>המרכז הרפואי זיו</t>
  </si>
  <si>
    <t>המרכז הרפואי לבריאות הנפש לב-השרון</t>
  </si>
  <si>
    <t>המרכז לבריאות הנפש שער מנשה</t>
  </si>
  <si>
    <t>המרכז למיפוי ישראל</t>
  </si>
  <si>
    <t>הנהלת בתי הדין הרבניים</t>
  </si>
  <si>
    <t>הנהלת בתי המשפט</t>
  </si>
  <si>
    <t>הרבנות הראשית לישראל</t>
  </si>
  <si>
    <t>הרשות הארצית לכבאות והצלה</t>
  </si>
  <si>
    <t>הרשות להסדרת התיישבות הבדואים בנגב</t>
  </si>
  <si>
    <t>מינהל אזרחי אזור יהודה ושומרון (מנהא"ז יו"ש)</t>
  </si>
  <si>
    <t>מינהל התכנון</t>
  </si>
  <si>
    <t>מנהלת תאום וקישור, (מת"ק) עזה</t>
  </si>
  <si>
    <t>מרכז בריאות הנפש אברבנאל</t>
  </si>
  <si>
    <t>מרכז בריאות הנפש באר שבע</t>
  </si>
  <si>
    <t>מרכז בריאות הנפש טירת הכרמל</t>
  </si>
  <si>
    <t>מרכז בריאות הנפש מזרע</t>
  </si>
  <si>
    <t>מרכז גריאטרי פלימן</t>
  </si>
  <si>
    <t>מרכז גריאטרי ראשון לציון</t>
  </si>
  <si>
    <t>מרכז גריאטרי שהם</t>
  </si>
  <si>
    <t>מרכז רפואי גריאטרי נתניה</t>
  </si>
  <si>
    <t>מרכז רפואי וולפסון</t>
  </si>
  <si>
    <t>מרכז רפואי שיבא</t>
  </si>
  <si>
    <t>משטרת ישראל</t>
  </si>
  <si>
    <t>מתאם פעולות הממשלה בשטחים (מתפש)</t>
  </si>
  <si>
    <t>נציבות שירות המדינה</t>
  </si>
  <si>
    <t>צבא הגנה לישראל</t>
  </si>
  <si>
    <t>רשות האוכלוסין וההגירה</t>
  </si>
  <si>
    <t>רשות האכיפה והגבייה</t>
  </si>
  <si>
    <t>רשות ההגבלים העסקיים</t>
  </si>
  <si>
    <t>רשות החברות הממשלתיות</t>
  </si>
  <si>
    <t>רשות המים והביוב</t>
  </si>
  <si>
    <t>רשות המסים בישראל</t>
  </si>
  <si>
    <t>רשות השירות הלאומי - אזרחי</t>
  </si>
  <si>
    <t>רשות מקרקעי ישראל</t>
  </si>
  <si>
    <t>שירות בתי הסוהר</t>
  </si>
  <si>
    <t>Total</t>
  </si>
  <si>
    <t>יואל לוי</t>
  </si>
  <si>
    <t>לשכת מנכ"ל</t>
  </si>
  <si>
    <t xml:space="preserve">המידע נוצר בידי רשות אחרת </t>
  </si>
  <si>
    <t xml:space="preserve">החוק אינו חל על הרשות או המידע </t>
  </si>
  <si>
    <t xml:space="preserve">קיים הסדר חוקי אחר לעניין מסירת המידע </t>
  </si>
  <si>
    <t xml:space="preserve">הקצאת משאבים בלתי סבירה </t>
  </si>
  <si>
    <t>מיכל ריבלין</t>
  </si>
  <si>
    <t>מנהלת אגף דוברות,תקשורת והסברה</t>
  </si>
  <si>
    <t xml:space="preserve">למרות שננקטו אמצעים סבירים, לא ניתן היה לאתר את המידע </t>
  </si>
  <si>
    <t xml:space="preserve">המידע פורסם ברבים </t>
  </si>
  <si>
    <t xml:space="preserve">סוד מסחרי או מקצועי </t>
  </si>
  <si>
    <t>דורין אמר</t>
  </si>
  <si>
    <t xml:space="preserve">המידע נוצר או נתקבל למעלה משבע שנים לפני הגשת הבקשה ואיתורו כרוך בקושי ממשי </t>
  </si>
  <si>
    <t>צביקה אינבינדר</t>
  </si>
  <si>
    <t>דוד אלבז</t>
  </si>
  <si>
    <t>קרן שירוני</t>
  </si>
  <si>
    <t>דוברות</t>
  </si>
  <si>
    <t>דרור סורוקה</t>
  </si>
  <si>
    <t>אגף בכיר לתכנון מדיניות</t>
  </si>
  <si>
    <t>אנט קליימן</t>
  </si>
  <si>
    <t>דינה פוליאק</t>
  </si>
  <si>
    <t>פניות הציבור</t>
  </si>
  <si>
    <t>זהבית לוי</t>
  </si>
  <si>
    <t>סמנכ"ל מינהל ומשאבי אנוש</t>
  </si>
  <si>
    <t xml:space="preserve">פגיעה בפרטיות </t>
  </si>
  <si>
    <t>ענת אילוז</t>
  </si>
  <si>
    <t>מנכ"ל</t>
  </si>
  <si>
    <t xml:space="preserve">מסמכים פנימיים </t>
  </si>
  <si>
    <t>אריה זיני</t>
  </si>
  <si>
    <t>אגף תקשוב</t>
  </si>
  <si>
    <t>עופר רימון</t>
  </si>
  <si>
    <t xml:space="preserve">סמנכ"ל </t>
  </si>
  <si>
    <t xml:space="preserve">שיבוש התפקוד התקין של הרשות או שיבוש יכולתה לבצע תפקידה </t>
  </si>
  <si>
    <t>אילן ישראל</t>
  </si>
  <si>
    <t>תחום נמ"מ והדרכה</t>
  </si>
  <si>
    <t>מרצדס צרפתי</t>
  </si>
  <si>
    <t>ליבי עוז</t>
  </si>
  <si>
    <t>מיכל טנא</t>
  </si>
  <si>
    <t>ביקורת פנים ופניות ציבור</t>
  </si>
  <si>
    <t>יוליה אוספובט-גורביץ</t>
  </si>
  <si>
    <t>סמנכ"ל בכיר למינהל</t>
  </si>
  <si>
    <t>מיכל גולדשטיין</t>
  </si>
  <si>
    <t>משנה למנכ"ל</t>
  </si>
  <si>
    <t xml:space="preserve">מדיניות הנמצאת בשלבי עיצוב </t>
  </si>
  <si>
    <t>עופר איקו</t>
  </si>
  <si>
    <t>סמנכ"ל בכיר למינהל ומשאבי אנוש</t>
  </si>
  <si>
    <t>אפרת קילשטוק</t>
  </si>
  <si>
    <t xml:space="preserve">סמנכ"ל בכיר לתכנון כלכלי </t>
  </si>
  <si>
    <t>אתי חנניה</t>
  </si>
  <si>
    <t>אגף בכיר תכנון מדיניות ואסטרטגיה</t>
  </si>
  <si>
    <t>הודיה שטגליץ</t>
  </si>
  <si>
    <t>טלי פלג</t>
  </si>
  <si>
    <t>אפרת אהרוני</t>
  </si>
  <si>
    <t>יסמין סיאני</t>
  </si>
  <si>
    <t>סמנכ"ל למינהל</t>
  </si>
  <si>
    <t>ענת רביבו</t>
  </si>
  <si>
    <t>סיגל רביע</t>
  </si>
  <si>
    <t>לשכה משפטית</t>
  </si>
  <si>
    <t>שובל רם-אושפיז</t>
  </si>
  <si>
    <t>משה בר סימן טוב</t>
  </si>
  <si>
    <t>משרד ראשי</t>
  </si>
  <si>
    <t>כוכי שבי</t>
  </si>
  <si>
    <t>מחלקת מידע ורישום רפואי</t>
  </si>
  <si>
    <t>באדרה ג. חורי-חוריה</t>
  </si>
  <si>
    <t>דניאל זוהר</t>
  </si>
  <si>
    <t>מערכות מידע</t>
  </si>
  <si>
    <t>טליה ברמן קישוני</t>
  </si>
  <si>
    <t xml:space="preserve">פרטי משא ומתן עם גוף או עם אדם שמחוץ לרשות </t>
  </si>
  <si>
    <t>מיכל צברי דוד</t>
  </si>
  <si>
    <t>עופר חדד</t>
  </si>
  <si>
    <t>מחלקה משפטית בהנהלת האגף</t>
  </si>
  <si>
    <t>רחל חיים</t>
  </si>
  <si>
    <t xml:space="preserve">כפיפות למנכ"ל
</t>
  </si>
  <si>
    <t>בריאן ניגן</t>
  </si>
  <si>
    <t>אבשלום מורג</t>
  </si>
  <si>
    <t>מנהל</t>
  </si>
  <si>
    <t>ציפי בן - ברוך</t>
  </si>
  <si>
    <t>רפי קורן</t>
  </si>
  <si>
    <t>מנהל אדמינסטרטיבי</t>
  </si>
  <si>
    <t>ריקי שוקרון</t>
  </si>
  <si>
    <t>מנהל רפואי ואדמיניסטרטיבי</t>
  </si>
  <si>
    <t>שלומית דהן</t>
  </si>
  <si>
    <t>אילנה מרקוס</t>
  </si>
  <si>
    <t>מאיה דניר</t>
  </si>
  <si>
    <t>רחל פיסם</t>
  </si>
  <si>
    <t>יעל ירמיהו</t>
  </si>
  <si>
    <t>שרון סבן ספראי</t>
  </si>
  <si>
    <t>תמי מזרחי</t>
  </si>
  <si>
    <t>אבינועם בירן</t>
  </si>
  <si>
    <t>אושרית כהן</t>
  </si>
  <si>
    <t>בר נורני</t>
  </si>
  <si>
    <t>מאיה שרון כהן</t>
  </si>
  <si>
    <t>האגף לקשרי ממשל ותכלול</t>
  </si>
  <si>
    <t>נועם אמור</t>
  </si>
  <si>
    <t>רותי כהן צמח</t>
  </si>
  <si>
    <t>חופית סולטן</t>
  </si>
  <si>
    <t>אילה שיינקמן</t>
  </si>
  <si>
    <t>לאונרדו מוגלינסקי</t>
  </si>
  <si>
    <t>ג'ינה בשן</t>
  </si>
  <si>
    <t>אידל אלוני</t>
  </si>
  <si>
    <t>רחל גונן</t>
  </si>
  <si>
    <t>גדי מנדלסון</t>
  </si>
  <si>
    <t>זהבית זיו ניר</t>
  </si>
  <si>
    <t>לשכת מנהל בית החולים</t>
  </si>
  <si>
    <t>עודד גורני</t>
  </si>
  <si>
    <t>לימור בן נתן</t>
  </si>
  <si>
    <t>סגן עמרי דן</t>
  </si>
  <si>
    <t>אריה גרינבלט</t>
  </si>
  <si>
    <t>לימור גרוס-ויסבוך</t>
  </si>
  <si>
    <t>מלי דודיאן</t>
  </si>
  <si>
    <t xml:space="preserve">ניהול פנימי של הרשות שאין לו נגיעה או חשיבות לציבור </t>
  </si>
  <si>
    <t xml:space="preserve">פגיעה בפרטיות של נפטר </t>
  </si>
  <si>
    <t>רבקה אהרוני</t>
  </si>
  <si>
    <t xml:space="preserve">האגף לתכנון ומדיניות
</t>
  </si>
  <si>
    <t>ליאור דגן- סנדז'יבסקי</t>
  </si>
  <si>
    <t xml:space="preserve">מידע שהגיע לידי הרשות, שאי-גילויו היה תנאי למסירתו, או שגילויו עלול לפגוע בהמשך קבלת המידע </t>
  </si>
  <si>
    <t>מירה מינס</t>
  </si>
  <si>
    <t xml:space="preserve">מידע שאסור לגלותו על פי דין </t>
  </si>
  <si>
    <t>עומר ורדי</t>
  </si>
  <si>
    <t>שלמה אוחיון</t>
  </si>
  <si>
    <t>נעם עמרן</t>
  </si>
  <si>
    <t>עינת אדרי</t>
  </si>
  <si>
    <t>ירון שלמה</t>
  </si>
  <si>
    <t>-</t>
  </si>
  <si>
    <t>לא הוגש טופס דיווח</t>
  </si>
  <si>
    <t>תלונות שהטיפול בהן הסתיים בשנת 2016</t>
  </si>
  <si>
    <t>סה"כ תלונות בשנת 2016</t>
  </si>
  <si>
    <t>עילות תלונה</t>
  </si>
  <si>
    <t>2016</t>
  </si>
  <si>
    <t>2015</t>
  </si>
  <si>
    <t>2014</t>
  </si>
  <si>
    <t>זמני טיפול בתלונות</t>
  </si>
  <si>
    <t>אי מתן מענה</t>
  </si>
  <si>
    <t>הנמקה</t>
  </si>
  <si>
    <t>דו"ח שנתי</t>
  </si>
  <si>
    <t>אגרות</t>
  </si>
  <si>
    <t>אי פרסום מידע סביבתי</t>
  </si>
  <si>
    <t>נהלים</t>
  </si>
  <si>
    <t>תלונות שנמצאו מוצדקות</t>
  </si>
  <si>
    <t>תלונות שנמצאו לא מוצדקות</t>
  </si>
  <si>
    <t>תלונות שהטיפול בהן טרם הסתיים</t>
  </si>
  <si>
    <t>הנחייה לתיקון</t>
  </si>
  <si>
    <t>מכתב מנכ"ל</t>
  </si>
  <si>
    <t>עד 14</t>
  </si>
  <si>
    <t>15-30</t>
  </si>
  <si>
    <t>31-60</t>
  </si>
  <si>
    <t>61-120</t>
  </si>
  <si>
    <t>מעל 120</t>
  </si>
  <si>
    <t>למרות שננקטו אמצעים סבירים, לא ניתן היה לאתר את המידע או שהמידע אינו מצוי ברשות</t>
  </si>
  <si>
    <t>פגיעה בבטחון המדינה, ביחסי החוץ שלה, בבטחון הציבור או בבטחונו או בשלומו של אדם</t>
  </si>
  <si>
    <t>מספר בקשות</t>
  </si>
  <si>
    <t>מענה לבקשות</t>
  </si>
  <si>
    <t>מסרה את כל המידע המבוקש</t>
  </si>
  <si>
    <t>מסרה את המידע באופן חלקי</t>
  </si>
  <si>
    <t>דחתה את בקשת המידע</t>
  </si>
  <si>
    <t>הטיפול בבקשה הופסק בשל אי תשלום</t>
  </si>
  <si>
    <t>הטיפול בבקשה הופסק בגלל הפונה</t>
  </si>
  <si>
    <t>הטיפול בבקשה טרם הסתיים</t>
  </si>
  <si>
    <t>זמני טיפול</t>
  </si>
  <si>
    <t>עילות דחייה</t>
  </si>
  <si>
    <t>שם העילה</t>
  </si>
  <si>
    <t>אחוז</t>
  </si>
  <si>
    <t>סכום האגרות</t>
  </si>
  <si>
    <t>פסקי דין</t>
  </si>
  <si>
    <t>סכום</t>
  </si>
  <si>
    <t>נגד ממשלה</t>
  </si>
  <si>
    <t>נגד אחר</t>
  </si>
  <si>
    <t>מתוך ממשלה- התקבל</t>
  </si>
  <si>
    <t>מתוך ממשלה- נדחה</t>
  </si>
  <si>
    <t>הוצאות נגד הממשלה</t>
  </si>
  <si>
    <t>הוצאות בעד הממשלה</t>
  </si>
  <si>
    <t>זמן ממוצע עד מתן פס"ד נגד ממשלה</t>
  </si>
  <si>
    <t>עתירות</t>
  </si>
  <si>
    <t>מתוך ממשלה- הסתיים</t>
  </si>
  <si>
    <t>מתוך ממשלה- טרם הסתיים</t>
  </si>
  <si>
    <t>מתוך אחר- הסתיים</t>
  </si>
  <si>
    <t>מתוך אחר- טרם הסתיים</t>
  </si>
  <si>
    <t>עילה 1</t>
  </si>
  <si>
    <t>עילה 2</t>
  </si>
  <si>
    <t>עילה 3</t>
  </si>
  <si>
    <t>עילה 4</t>
  </si>
  <si>
    <t>עילה 5</t>
  </si>
  <si>
    <t>עילה 6</t>
  </si>
  <si>
    <t>כל היתר</t>
  </si>
  <si>
    <t xml:space="preserve">כולל את מנהל המחקר החקלאי והשירותים הוטרינריים </t>
  </si>
  <si>
    <t>כולל את שירות עיבודים ממוחשבים (שע"ם)</t>
  </si>
  <si>
    <t>כולל את המינהל לחינוך התיישבותי ועליית הנוער</t>
  </si>
  <si>
    <t>כולל את השירות המטארולוגי ורשות התעופה האזרחית</t>
  </si>
  <si>
    <t xml:space="preserve">כולל את המכון הרפואי לבטיחות בדרכים </t>
  </si>
  <si>
    <t>הערות מתחת לשם הרשות</t>
  </si>
  <si>
    <t>בדוחות קודמים הוצגו תחת משרד ראש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</si>
</sst>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0"/>
      <color theme="0"/>
      <name val="Arial"/>
      <family val="2"/>
      <scheme val="minor"/>
    </font>
    <font>
      <b/>
      <sz val="10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scheme val="minor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color theme="0" tint="-0.499984740745262"/>
      <name val="Arial"/>
      <family val="2"/>
      <scheme val="minor"/>
    </font>
    <font>
      <sz val="11"/>
      <color theme="0" tint="-0.499984740745262"/>
      <name val="Arial"/>
      <family val="2"/>
      <scheme val="minor"/>
    </font>
    <font>
      <sz val="11"/>
      <color theme="0" tint="-0.499984740745262"/>
      <name val="Arial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4" borderId="0" applyNumberFormat="0" applyBorder="0" applyAlignment="0" applyProtection="0"/>
    <xf numFmtId="0" fontId="9" fillId="0" borderId="0"/>
    <xf numFmtId="0" fontId="9" fillId="0" borderId="0"/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</cellStyleXfs>
  <cellXfs count="40">
    <xf numFmtId="0" fontId="0" fillId="0" borderId="0" xfId="0"/>
    <xf numFmtId="0" fontId="5" fillId="5" borderId="1" xfId="0" applyFont="1" applyFill="1" applyBorder="1" applyAlignment="1">
      <alignment horizontal="right" vertical="center" wrapText="1" readingOrder="2"/>
    </xf>
    <xf numFmtId="164" fontId="6" fillId="6" borderId="1" xfId="1" applyNumberFormat="1" applyFont="1" applyFill="1" applyBorder="1" applyAlignment="1">
      <alignment horizontal="right" vertical="center" wrapText="1" readingOrder="2"/>
    </xf>
    <xf numFmtId="9" fontId="6" fillId="8" borderId="1" xfId="2" applyFont="1" applyFill="1" applyBorder="1" applyAlignment="1">
      <alignment horizontal="right" vertical="center" wrapText="1" readingOrder="2"/>
    </xf>
    <xf numFmtId="9" fontId="6" fillId="9" borderId="1" xfId="2" applyFont="1" applyFill="1" applyBorder="1" applyAlignment="1">
      <alignment horizontal="right" vertical="center" wrapText="1" readingOrder="2"/>
    </xf>
    <xf numFmtId="9" fontId="6" fillId="10" borderId="1" xfId="2" applyFont="1" applyFill="1" applyBorder="1" applyAlignment="1">
      <alignment horizontal="right" vertical="center" wrapText="1" readingOrder="2"/>
    </xf>
    <xf numFmtId="9" fontId="6" fillId="11" borderId="1" xfId="2" applyFont="1" applyFill="1" applyBorder="1" applyAlignment="1">
      <alignment horizontal="right" vertical="center" wrapText="1" readingOrder="2"/>
    </xf>
    <xf numFmtId="9" fontId="6" fillId="12" borderId="1" xfId="2" applyFont="1" applyFill="1" applyBorder="1" applyAlignment="1">
      <alignment horizontal="right" vertical="center" wrapText="1" readingOrder="2"/>
    </xf>
    <xf numFmtId="9" fontId="6" fillId="13" borderId="1" xfId="2" applyFont="1" applyFill="1" applyBorder="1" applyAlignment="1">
      <alignment horizontal="right" vertical="center" wrapText="1" readingOrder="2"/>
    </xf>
    <xf numFmtId="0" fontId="6" fillId="14" borderId="1" xfId="0" applyFont="1" applyFill="1" applyBorder="1" applyAlignment="1">
      <alignment horizontal="right" vertical="center" wrapText="1" readingOrder="2"/>
    </xf>
    <xf numFmtId="9" fontId="6" fillId="14" borderId="1" xfId="2" applyFont="1" applyFill="1" applyBorder="1" applyAlignment="1">
      <alignment horizontal="right" vertical="center" wrapText="1" readingOrder="2"/>
    </xf>
    <xf numFmtId="0" fontId="6" fillId="15" borderId="1" xfId="0" applyFont="1" applyFill="1" applyBorder="1" applyAlignment="1">
      <alignment horizontal="right" vertical="center" wrapText="1" readingOrder="2"/>
    </xf>
    <xf numFmtId="0" fontId="6" fillId="16" borderId="1" xfId="0" applyFont="1" applyFill="1" applyBorder="1" applyAlignment="1">
      <alignment horizontal="right" vertical="center" wrapText="1" readingOrder="2"/>
    </xf>
    <xf numFmtId="0" fontId="6" fillId="17" borderId="1" xfId="0" applyFont="1" applyFill="1" applyBorder="1" applyAlignment="1">
      <alignment horizontal="right" vertical="center" wrapText="1" readingOrder="2"/>
    </xf>
    <xf numFmtId="49" fontId="7" fillId="0" borderId="0" xfId="0" applyNumberFormat="1" applyFont="1" applyFill="1" applyBorder="1" applyAlignment="1">
      <alignment horizontal="right" vertical="center" readingOrder="2"/>
    </xf>
    <xf numFmtId="0" fontId="7" fillId="0" borderId="0" xfId="0" applyFont="1" applyFill="1" applyBorder="1" applyAlignment="1">
      <alignment horizontal="right" vertical="center" readingOrder="2"/>
    </xf>
    <xf numFmtId="164" fontId="0" fillId="0" borderId="0" xfId="1" applyNumberFormat="1" applyFont="1"/>
    <xf numFmtId="9" fontId="0" fillId="0" borderId="0" xfId="2" applyFont="1"/>
    <xf numFmtId="49" fontId="7" fillId="0" borderId="2" xfId="0" applyNumberFormat="1" applyFont="1" applyFill="1" applyBorder="1" applyAlignment="1">
      <alignment horizontal="right" vertical="center" readingOrder="2"/>
    </xf>
    <xf numFmtId="0" fontId="7" fillId="0" borderId="0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right" vertical="center" readingOrder="2"/>
    </xf>
    <xf numFmtId="0" fontId="8" fillId="0" borderId="0" xfId="0" applyFont="1" applyFill="1"/>
    <xf numFmtId="0" fontId="0" fillId="0" borderId="0" xfId="0" applyNumberFormat="1"/>
    <xf numFmtId="0" fontId="0" fillId="0" borderId="0" xfId="0" applyFill="1"/>
    <xf numFmtId="9" fontId="0" fillId="0" borderId="0" xfId="2" applyFont="1" applyAlignment="1">
      <alignment horizontal="right" vertical="top" wrapText="1"/>
    </xf>
    <xf numFmtId="0" fontId="11" fillId="18" borderId="1" xfId="0" applyFont="1" applyFill="1" applyBorder="1" applyAlignment="1">
      <alignment horizontal="right" vertical="center" wrapText="1" readingOrder="2"/>
    </xf>
    <xf numFmtId="0" fontId="12" fillId="18" borderId="0" xfId="0" applyFont="1" applyFill="1"/>
    <xf numFmtId="9" fontId="0" fillId="0" borderId="0" xfId="2" applyFont="1" applyAlignment="1">
      <alignment horizontal="right" vertical="top" wrapText="1" readingOrder="2"/>
    </xf>
    <xf numFmtId="0" fontId="0" fillId="0" borderId="0" xfId="0" applyAlignment="1">
      <alignment vertical="top" wrapText="1" readingOrder="2"/>
    </xf>
    <xf numFmtId="9" fontId="0" fillId="0" borderId="0" xfId="2" applyFont="1" applyAlignment="1">
      <alignment vertical="top" wrapText="1" readingOrder="2"/>
    </xf>
    <xf numFmtId="0" fontId="0" fillId="0" borderId="0" xfId="0" applyAlignment="1">
      <alignment horizontal="right"/>
    </xf>
    <xf numFmtId="164" fontId="0" fillId="0" borderId="0" xfId="0" applyNumberFormat="1"/>
    <xf numFmtId="0" fontId="13" fillId="18" borderId="0" xfId="0" applyFont="1" applyFill="1"/>
    <xf numFmtId="0" fontId="6" fillId="7" borderId="1" xfId="1" applyNumberFormat="1" applyFont="1" applyFill="1" applyBorder="1" applyAlignment="1">
      <alignment horizontal="right" vertical="center" wrapText="1" readingOrder="2"/>
    </xf>
    <xf numFmtId="0" fontId="0" fillId="0" borderId="0" xfId="2" applyNumberFormat="1" applyFont="1"/>
    <xf numFmtId="0" fontId="0" fillId="0" borderId="0" xfId="1" applyNumberFormat="1" applyFont="1"/>
    <xf numFmtId="0" fontId="0" fillId="0" borderId="0" xfId="0" applyFont="1" applyFill="1" applyBorder="1"/>
    <xf numFmtId="0" fontId="6" fillId="19" borderId="1" xfId="1" applyNumberFormat="1" applyFont="1" applyFill="1" applyBorder="1" applyAlignment="1">
      <alignment horizontal="right" vertical="center" wrapText="1" readingOrder="2"/>
    </xf>
    <xf numFmtId="0" fontId="0" fillId="0" borderId="0" xfId="1" applyNumberFormat="1" applyFont="1" applyFill="1"/>
    <xf numFmtId="0" fontId="6" fillId="19" borderId="1" xfId="0" applyFont="1" applyFill="1" applyBorder="1" applyAlignment="1">
      <alignment horizontal="right" vertical="center" wrapText="1" readingOrder="2"/>
    </xf>
  </cellXfs>
  <cellStyles count="12">
    <cellStyle name="Bad 2" xfId="3"/>
    <cellStyle name="Comma" xfId="1" builtinId="3"/>
    <cellStyle name="Comma 2" xfId="4"/>
    <cellStyle name="Good 2" xfId="5"/>
    <cellStyle name="Neutral 2" xfId="6"/>
    <cellStyle name="Normal" xfId="0" builtinId="0"/>
    <cellStyle name="Normal 2" xfId="7"/>
    <cellStyle name="Normal 2 2" xfId="8"/>
    <cellStyle name="Normal 2 3" xfId="9"/>
    <cellStyle name="Normal 3 2" xfId="10"/>
    <cellStyle name="Normal 4 2" xfId="11"/>
    <cellStyle name="Percent" xfId="2" builtinId="5"/>
  </cellStyles>
  <dxfs count="98"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alignment horizontal="general" vertical="top" textRotation="0" wrapText="1" indent="0" justifyLastLine="0" shrinkToFit="0" readingOrder="2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Arial"/>
        <scheme val="minor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color theme="0" tint="-0.499984740745262"/>
        <name val="Arial"/>
        <scheme val="minor"/>
      </font>
      <fill>
        <patternFill>
          <fgColor indexed="64"/>
          <bgColor theme="0" tint="-0.14999847407452621"/>
        </patternFill>
      </fill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_ * #,##0_ ;_ * \-#,##0_ ;_ * &quot;-&quot;??_ ;_ @_ "/>
    </dxf>
    <dxf>
      <numFmt numFmtId="0" formatCode="General"/>
    </dxf>
    <dxf>
      <numFmt numFmtId="164" formatCode="_ * #,##0_ ;_ * \-#,##0_ ;_ * &quot;-&quot;??_ ;_ @_ "/>
    </dxf>
    <dxf>
      <numFmt numFmtId="0" formatCode="General"/>
    </dxf>
    <dxf>
      <numFmt numFmtId="164" formatCode="_ * #,##0_ ;_ * \-#,##0_ ;_ * &quot;-&quot;??_ ;_ @_ "/>
    </dxf>
    <dxf>
      <numFmt numFmtId="0" formatCode="General"/>
    </dxf>
    <dxf>
      <numFmt numFmtId="164" formatCode="_ * #,##0_ ;_ * \-#,##0_ ;_ * &quot;-&quot;??_ ;_ @_ "/>
    </dxf>
    <dxf>
      <numFmt numFmtId="0" formatCode="General"/>
    </dxf>
    <dxf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8" tint="0.39997558519241921"/>
        </patternFill>
      </fill>
      <alignment horizontal="right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7" displayName="Table7" ref="A1:BM80" totalsRowCount="1" headerRowDxfId="95" headerRowBorderDxfId="94" tableBorderDxfId="93">
  <autoFilter ref="A1:BM79"/>
  <sortState ref="A2:BM79">
    <sortCondition descending="1" ref="B1:B79"/>
  </sortState>
  <tableColumns count="65">
    <tableColumn id="1" name="שם הרשות" totalsRowLabel="Total" dataDxfId="92" totalsRowDxfId="91"/>
    <tableColumn id="2" name="סיווג הרשות הציבורית" dataDxfId="90" totalsRowDxfId="89"/>
    <tableColumn id="3" name="מס' עובדים" dataDxfId="88" totalsRowDxfId="87" dataCellStyle="Comma"/>
    <tableColumn id="4" name="שם ממונה" dataDxfId="86" totalsRowDxfId="85" dataCellStyle="Comma"/>
    <tableColumn id="5" name="מיקום ארגוני" dataDxfId="84" totalsRowDxfId="83" dataCellStyle="Comma"/>
    <tableColumn id="6" name="ניקוד דף אינטרנט " dataDxfId="82" totalsRowDxfId="81" dataCellStyle="Comma"/>
    <tableColumn id="7" name="העלאת תשובות לאתר האינטרט (2016)" dataDxfId="80" totalsRowDxfId="79" dataCellStyle="Comma"/>
    <tableColumn id="8" name="סה&quot;כ בקשות מידע שהוגשו (2016)" dataDxfId="78" totalsRowDxfId="77" dataCellStyle="Comma"/>
    <tableColumn id="73" name="סה&quot;כ בקשות מידע שהוגשו (2015)" dataDxfId="76" totalsRowDxfId="75" dataCellStyle="Comma"/>
    <tableColumn id="71" name="סה&quot;כ בקשות מידע שהוגשו (2014)" dataDxfId="74" totalsRowDxfId="73" dataCellStyle="Comma"/>
    <tableColumn id="10" name="מסרה את כל המידע המבוקש (2016) באחוזים" totalsRowDxfId="72" dataCellStyle="Percent"/>
    <tableColumn id="11" name="מסרה את המידע באופן חלקי (2016) באחוזים" totalsRowDxfId="71" dataCellStyle="Percent"/>
    <tableColumn id="12" name="דחתה את בקשת המידע (2016) באחוזים" totalsRowDxfId="70" dataCellStyle="Percent"/>
    <tableColumn id="13" name="הטיפול בבקשה הופסק בשל אי תשלום (2016) באחוזים" totalsRowDxfId="69" dataCellStyle="Percent"/>
    <tableColumn id="14" name="הטיפול בבקשה הופסק בגלל הפונה (2016) באחוזים" totalsRowDxfId="68" dataCellStyle="Percent"/>
    <tableColumn id="15" name="הטיפול בבקשה טרם הסתיים (2016) באחוזים" totalsRowDxfId="67" dataCellStyle="Percent"/>
    <tableColumn id="16" name="מסרה את כל המידע המבוקש (2015) באחוזים" totalsRowDxfId="66" dataCellStyle="Percent"/>
    <tableColumn id="17" name="מסרה את המידע באופן חלקי (2015) באחוזים" totalsRowDxfId="65" dataCellStyle="Percent"/>
    <tableColumn id="18" name="דחתה את בקשת המידע (2015) באחוזים" totalsRowDxfId="64" dataCellStyle="Percent"/>
    <tableColumn id="19" name="הטיפול בבקשה הופסק בשל אי תשלום (2015) באחוזים" totalsRowDxfId="63" dataCellStyle="Percent"/>
    <tableColumn id="20" name="הטיפול בבקשה הופסק בגלל הפונה (2015) באחוזים" totalsRowDxfId="62" dataCellStyle="Percent"/>
    <tableColumn id="21" name="הטיפול בבקשה טרם הסתיים (2015) באחוזים" totalsRowDxfId="61" dataCellStyle="Percent"/>
    <tableColumn id="22" name="מסרה את כל המידע המבוקש (2014) באחוזים" totalsRowDxfId="60" dataCellStyle="Percent"/>
    <tableColumn id="23" name="מסרה את המידע באופן חלקי (2014) באחוזים" totalsRowDxfId="59" dataCellStyle="Percent"/>
    <tableColumn id="24" name="דחתה את בקשת המידע (2014) באחוזים" totalsRowDxfId="58" dataCellStyle="Percent"/>
    <tableColumn id="25" name="הטיפול בבקשה הופסק בשל אי תשלום (2014) באחוזים" totalsRowDxfId="57" dataCellStyle="Percent"/>
    <tableColumn id="26" name="הטיפול בבקשה הופסק בגלל הפונה (2014) באחוזים" totalsRowDxfId="56" dataCellStyle="Percent"/>
    <tableColumn id="27" name="הטיפול בבקשה טרם הסתיים (2014) באחוזים" totalsRowDxfId="55" dataCellStyle="Percent"/>
    <tableColumn id="28" name="עד 14 (2016) באחוזים" totalsRowDxfId="54" dataCellStyle="Percent"/>
    <tableColumn id="29" name="15-30 (2016) באחוזים" totalsRowDxfId="53" dataCellStyle="Percent"/>
    <tableColumn id="30" name="31-60 (2016) באחוזים" totalsRowDxfId="52" dataCellStyle="Percent"/>
    <tableColumn id="31" name="61-120 (2016) באחוזים" totalsRowDxfId="51" dataCellStyle="Percent"/>
    <tableColumn id="32" name="מעל 120 (2016) באחוזים" totalsRowDxfId="50" dataCellStyle="Percent"/>
    <tableColumn id="34" name="עד 14 (2015) באחוזים" totalsRowDxfId="49" dataCellStyle="Percent"/>
    <tableColumn id="35" name="15-30 (2015) באחוזים" totalsRowDxfId="48" dataCellStyle="Percent"/>
    <tableColumn id="36" name="31-60 (2015) באחוזים" totalsRowDxfId="47" dataCellStyle="Percent"/>
    <tableColumn id="37" name="61-120 (2015) באחוזים" totalsRowDxfId="46" dataCellStyle="Percent"/>
    <tableColumn id="38" name="מעל 120 (2015) באחוזים" totalsRowDxfId="45" dataCellStyle="Percent"/>
    <tableColumn id="40" name="עד 14 (2014) באחוזים" totalsRowDxfId="44" dataCellStyle="Percent"/>
    <tableColumn id="41" name="15-30 (2014) באחוזים" totalsRowDxfId="43" dataCellStyle="Percent"/>
    <tableColumn id="42" name="31-60 (2014) באחוזים" totalsRowDxfId="42" dataCellStyle="Percent"/>
    <tableColumn id="43" name="61-120 (2014) באחוזים" totalsRowDxfId="41" dataCellStyle="Percent"/>
    <tableColumn id="44" name="מעל 120 (2014) באחוזים" totalsRowDxfId="40" dataCellStyle="Percent"/>
    <tableColumn id="46" name="עילה 1 שם"/>
    <tableColumn id="48" name="עילה 1 אחוזים" totalsRowDxfId="39" dataCellStyle="Percent"/>
    <tableColumn id="49" name="עילה 2 שם"/>
    <tableColumn id="51" name="עילה 2 אחוזים" totalsRowDxfId="38" dataCellStyle="Percent"/>
    <tableColumn id="52" name="עילה 3 שם"/>
    <tableColumn id="54" name="עילה 3 אחוזים" totalsRowDxfId="37" dataCellStyle="Percent"/>
    <tableColumn id="55" name="עילה 4 שם"/>
    <tableColumn id="57" name="עילה 4 אחוזים" totalsRowDxfId="36" dataCellStyle="Percent"/>
    <tableColumn id="59" name="עילה אחר אחוזים" totalsRowDxfId="35" dataCellStyle="Percent"/>
    <tableColumn id="60" name="סך הכל תלונות שנתבררו (2016)" totalsRowFunction="sum"/>
    <tableColumn id="61" name="תלונות שנמצאו מוצדקות (2016)" totalsRowFunction="sum"/>
    <tableColumn id="62" name="תלונות שנמצאו לא מוצדקות (2016)" totalsRowFunction="sum"/>
    <tableColumn id="63" name="תלונות שהטיפול בהן טרם הסתיים (2016)" totalsRowFunction="sum"/>
    <tableColumn id="64" name="הנחייה לתיקון (2016)" totalsRowFunction="sum"/>
    <tableColumn id="9" name="מספר פסקי הדין שניתנו ביחס לרשות" totalsRowFunction="sum"/>
    <tableColumn id="65" name="נפסק בעד הרשות " totalsRowFunction="sum"/>
    <tableColumn id="66" name="נפסק נגד הרשות " totalsRowFunction="sum"/>
    <tableColumn id="67" name="הוצאות נגד הרשות" totalsRowFunction="sum" dataDxfId="34" totalsRowDxfId="33" dataCellStyle="Comma"/>
    <tableColumn id="68" name="הוצאות בעד הרשות" totalsRowFunction="sum" dataDxfId="32" totalsRowDxfId="31" dataCellStyle="Comma"/>
    <tableColumn id="69" name="מס עתירות שהוגשו " totalsRowFunction="sum"/>
    <tableColumn id="33" name="הערות מתחת לשם הרשות"/>
    <tableColumn id="39" name="האם הוגש דוח שנתי" totalsRowFunction="sum" dataDxfId="30" totalsRowDxfId="2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טבלה5" displayName="טבלה5" ref="A1:D2" totalsRowShown="0">
  <autoFilter ref="A1:D2"/>
  <tableColumns count="4">
    <tableColumn id="1" name="מספר בקשות"/>
    <tableColumn id="2" name="2016" dataDxfId="28" dataCellStyle="Comma"/>
    <tableColumn id="3" name="2015" dataDxfId="27" dataCellStyle="Comma"/>
    <tableColumn id="4" name="2014" dataDxfId="26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טבלה6" displayName="טבלה6" ref="A4:D10" totalsRowShown="0">
  <autoFilter ref="A4:D10"/>
  <tableColumns count="4">
    <tableColumn id="1" name="מענה לבקשות"/>
    <tableColumn id="2" name="2016" dataCellStyle="Percent"/>
    <tableColumn id="3" name="2015" dataCellStyle="Percent"/>
    <tableColumn id="4" name="2014" dataCellStyle="Percen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7" name="טבלה7" displayName="טבלה7" ref="A12:F15" totalsRowShown="0">
  <autoFilter ref="A12:F15"/>
  <tableColumns count="6">
    <tableColumn id="1" name="זמני טיפול"/>
    <tableColumn id="2" name="עד 14" dataCellStyle="Percent"/>
    <tableColumn id="3" name="15-30" dataCellStyle="Percent"/>
    <tableColumn id="4" name="31-60" dataCellStyle="Percent"/>
    <tableColumn id="5" name="61-120" dataCellStyle="Percent"/>
    <tableColumn id="6" name="מעל 120" dataCellStyle="Perc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8" displayName="טבלה8" ref="A26:D27" totalsRowShown="0">
  <autoFilter ref="A26:D27"/>
  <tableColumns count="4">
    <tableColumn id="1" name="אגרות"/>
    <tableColumn id="2" name="2016" dataDxfId="25" dataCellStyle="Comma"/>
    <tableColumn id="3" name="2015" dataDxfId="24" dataCellStyle="Comma"/>
    <tableColumn id="4" name="2014" dataDxfId="23" dataCellStyle="Comm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9" name="טבלה9" displayName="טבלה9" ref="A29:B37" totalsRowShown="0">
  <autoFilter ref="A29:B37"/>
  <tableColumns count="2">
    <tableColumn id="1" name="פסקי דין"/>
    <tableColumn id="2" name="סכום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10" displayName="טבלה10" ref="A39:B46" totalsRowShown="0">
  <autoFilter ref="A39:B46"/>
  <tableColumns count="2">
    <tableColumn id="1" name="עתירות"/>
    <tableColumn id="2" name="סכום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1" name="טבלה11" displayName="טבלה11" ref="A17:C24" totalsRowShown="0">
  <autoFilter ref="A17:C24"/>
  <tableColumns count="3">
    <tableColumn id="1" name="עילות דחייה"/>
    <tableColumn id="2" name="שם העילה"/>
    <tableColumn id="3" name="אחוז" dataCellStyle="Percen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2" name="טבלה2" displayName="טבלה2" ref="A1:G5" totalsRowShown="0" headerRowDxfId="22" dataDxfId="21">
  <autoFilter ref="A1:G5"/>
  <tableColumns count="7">
    <tableColumn id="1" name="תלונות שהטיפול בהן הסתיים בשנת 2016" dataDxfId="20"/>
    <tableColumn id="2" name="סה&quot;כ תלונות בשנת 2016" dataDxfId="19"/>
    <tableColumn id="3" name="תלונות שנמצאו מוצדקות" dataDxfId="18"/>
    <tableColumn id="4" name="תלונות שנמצאו לא מוצדקות" dataDxfId="17"/>
    <tableColumn id="5" name="תלונות שהטיפול בהן טרם הסתיים" dataDxfId="16"/>
    <tableColumn id="6" name="הנחייה לתיקון" dataDxfId="15"/>
    <tableColumn id="7" name="מכתב מנכ&quot;ל" dataDxfId="1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3" name="טבלה3" displayName="טבלה3" ref="A7:D13" totalsRowShown="0" headerRowDxfId="13" dataDxfId="12">
  <autoFilter ref="A7:D13"/>
  <tableColumns count="4">
    <tableColumn id="1" name="עילות תלונה" dataDxfId="11"/>
    <tableColumn id="2" name="2016" dataDxfId="10" dataCellStyle="Percent"/>
    <tableColumn id="3" name="2015" dataDxfId="9" dataCellStyle="Percent"/>
    <tableColumn id="4" name="2014" dataDxfId="8" dataCellStyle="Percent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4" name="טבלה4" displayName="טבלה4" ref="A15:F19" totalsRowShown="0" headerRowDxfId="7" dataDxfId="6">
  <autoFilter ref="A15:F19"/>
  <tableColumns count="6">
    <tableColumn id="1" name="זמני טיפול בתלונות" dataDxfId="5"/>
    <tableColumn id="2" name="עד 14" dataDxfId="4" dataCellStyle="Percent"/>
    <tableColumn id="3" name="15-30" dataDxfId="3" dataCellStyle="Percent"/>
    <tableColumn id="4" name="31-60" dataDxfId="2" dataCellStyle="Percent"/>
    <tableColumn id="5" name="61-120" dataDxfId="1" dataCellStyle="Percent"/>
    <tableColumn id="6" name="מעל 120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85"/>
  <sheetViews>
    <sheetView rightToLeft="1"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6" sqref="H6"/>
    </sheetView>
  </sheetViews>
  <sheetFormatPr defaultRowHeight="14.25" x14ac:dyDescent="0.2"/>
  <cols>
    <col min="1" max="1" width="31.75" customWidth="1"/>
    <col min="2" max="2" width="18" customWidth="1"/>
    <col min="3" max="3" width="9.875" style="16" bestFit="1" customWidth="1"/>
    <col min="4" max="4" width="9.125" style="16" bestFit="1" customWidth="1"/>
    <col min="5" max="5" width="9" style="16"/>
    <col min="6" max="6" width="9.125" style="16" bestFit="1" customWidth="1"/>
    <col min="7" max="7" width="9" style="16"/>
    <col min="8" max="10" width="9.125" style="35" bestFit="1" customWidth="1"/>
    <col min="11" max="43" width="9" style="17"/>
    <col min="45" max="45" width="9" style="17"/>
    <col min="47" max="47" width="9" style="17"/>
    <col min="49" max="49" width="9" style="17"/>
    <col min="51" max="52" width="9" style="17"/>
    <col min="61" max="62" width="9.875" style="16" bestFit="1" customWidth="1"/>
    <col min="64" max="64" width="40.25" bestFit="1" customWidth="1"/>
    <col min="65" max="65" width="9" style="26"/>
  </cols>
  <sheetData>
    <row r="1" spans="1:65" ht="89.2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3" t="s">
        <v>7</v>
      </c>
      <c r="I1" s="37" t="s">
        <v>8</v>
      </c>
      <c r="J1" s="37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9" t="s">
        <v>43</v>
      </c>
      <c r="AS1" s="10" t="s">
        <v>44</v>
      </c>
      <c r="AT1" s="9" t="s">
        <v>45</v>
      </c>
      <c r="AU1" s="10" t="s">
        <v>46</v>
      </c>
      <c r="AV1" s="9" t="s">
        <v>47</v>
      </c>
      <c r="AW1" s="10" t="s">
        <v>48</v>
      </c>
      <c r="AX1" s="9" t="s">
        <v>49</v>
      </c>
      <c r="AY1" s="10" t="s">
        <v>50</v>
      </c>
      <c r="AZ1" s="10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13" t="s">
        <v>62</v>
      </c>
      <c r="BL1" s="39" t="s">
        <v>334</v>
      </c>
      <c r="BM1" s="25" t="s">
        <v>63</v>
      </c>
    </row>
    <row r="2" spans="1:65" x14ac:dyDescent="0.2">
      <c r="A2" s="14" t="s">
        <v>64</v>
      </c>
      <c r="B2" s="15" t="s">
        <v>65</v>
      </c>
      <c r="C2" s="16">
        <v>333</v>
      </c>
      <c r="D2" s="16" t="s">
        <v>145</v>
      </c>
      <c r="E2" s="16" t="s">
        <v>146</v>
      </c>
      <c r="F2" s="16">
        <v>9</v>
      </c>
      <c r="G2" s="16">
        <v>4</v>
      </c>
      <c r="H2" s="35">
        <v>89</v>
      </c>
      <c r="I2" s="35">
        <v>75</v>
      </c>
      <c r="J2" s="35">
        <v>70</v>
      </c>
      <c r="K2" s="17">
        <v>0.4044943820224719</v>
      </c>
      <c r="L2" s="17">
        <v>0</v>
      </c>
      <c r="M2" s="17">
        <v>0.5393258426966292</v>
      </c>
      <c r="N2" s="17">
        <v>0</v>
      </c>
      <c r="O2" s="17">
        <v>1.1235955056179775E-2</v>
      </c>
      <c r="P2" s="17">
        <v>4.49438202247191E-2</v>
      </c>
      <c r="Q2" s="17">
        <v>0.42666666666666669</v>
      </c>
      <c r="R2" s="17">
        <v>0</v>
      </c>
      <c r="S2" s="17">
        <v>0.56000000000000005</v>
      </c>
      <c r="T2" s="17">
        <v>0</v>
      </c>
      <c r="U2" s="17">
        <v>1.3333333333333334E-2</v>
      </c>
      <c r="V2" s="17">
        <v>0</v>
      </c>
      <c r="W2" s="17">
        <v>0.4</v>
      </c>
      <c r="X2" s="17">
        <v>0</v>
      </c>
      <c r="Y2" s="17">
        <v>0.6</v>
      </c>
      <c r="Z2" s="17">
        <v>0</v>
      </c>
      <c r="AA2" s="17">
        <v>0</v>
      </c>
      <c r="AB2" s="17">
        <v>0</v>
      </c>
      <c r="AC2" s="17">
        <v>0.7142857142857143</v>
      </c>
      <c r="AD2" s="17">
        <v>0.14285714285714285</v>
      </c>
      <c r="AE2" s="17">
        <v>8.3333333333333329E-2</v>
      </c>
      <c r="AF2" s="17">
        <v>4.7619047619047616E-2</v>
      </c>
      <c r="AG2" s="17">
        <v>1.1904761904761904E-2</v>
      </c>
      <c r="AH2" s="17">
        <v>0.66216216216216217</v>
      </c>
      <c r="AI2" s="17">
        <v>5.4054054054054057E-2</v>
      </c>
      <c r="AJ2" s="17">
        <v>0.14864864864864866</v>
      </c>
      <c r="AK2" s="17">
        <v>9.45945945945946E-2</v>
      </c>
      <c r="AL2" s="17">
        <v>4.0540540540540543E-2</v>
      </c>
      <c r="AM2" s="17">
        <v>0.5</v>
      </c>
      <c r="AN2" s="17">
        <v>0.34285714285714286</v>
      </c>
      <c r="AO2" s="17">
        <v>7.1428571428571425E-2</v>
      </c>
      <c r="AP2" s="17">
        <v>2.8571428571428571E-2</v>
      </c>
      <c r="AQ2" s="17">
        <v>5.7142857142857141E-2</v>
      </c>
      <c r="AR2" t="s">
        <v>147</v>
      </c>
      <c r="AS2" s="17">
        <v>0.9375</v>
      </c>
      <c r="AT2" t="s">
        <v>148</v>
      </c>
      <c r="AU2" s="17">
        <v>4.1666666666666664E-2</v>
      </c>
      <c r="AV2" t="s">
        <v>149</v>
      </c>
      <c r="AW2" s="17">
        <v>2.0833333333333332E-2</v>
      </c>
      <c r="AX2" t="s">
        <v>150</v>
      </c>
      <c r="AY2" s="17">
        <v>0</v>
      </c>
      <c r="AZ2" s="17">
        <v>0</v>
      </c>
      <c r="BA2">
        <v>5</v>
      </c>
      <c r="BB2">
        <v>2</v>
      </c>
      <c r="BC2">
        <v>3</v>
      </c>
      <c r="BD2">
        <v>0</v>
      </c>
      <c r="BE2">
        <v>0</v>
      </c>
      <c r="BF2">
        <v>0</v>
      </c>
      <c r="BG2">
        <v>0</v>
      </c>
      <c r="BH2">
        <v>0</v>
      </c>
      <c r="BI2" s="16">
        <v>0</v>
      </c>
      <c r="BJ2" s="16">
        <v>0</v>
      </c>
      <c r="BK2">
        <v>0</v>
      </c>
      <c r="BM2" s="26">
        <v>1</v>
      </c>
    </row>
    <row r="3" spans="1:65" x14ac:dyDescent="0.2">
      <c r="A3" s="14" t="s">
        <v>66</v>
      </c>
      <c r="B3" s="15" t="s">
        <v>65</v>
      </c>
      <c r="C3" s="16">
        <v>630</v>
      </c>
      <c r="D3" s="16" t="s">
        <v>151</v>
      </c>
      <c r="E3" s="16" t="s">
        <v>152</v>
      </c>
      <c r="F3" s="16">
        <v>9</v>
      </c>
      <c r="G3" s="16">
        <v>3</v>
      </c>
      <c r="H3" s="35">
        <v>269</v>
      </c>
      <c r="I3" s="35">
        <v>226</v>
      </c>
      <c r="J3" s="35">
        <v>226</v>
      </c>
      <c r="K3" s="17">
        <v>0.16356877323420074</v>
      </c>
      <c r="L3" s="17">
        <v>2.2304832713754646E-2</v>
      </c>
      <c r="M3" s="17">
        <v>8.9219330855018583E-2</v>
      </c>
      <c r="N3" s="17">
        <v>0.17472118959107807</v>
      </c>
      <c r="O3" s="17">
        <v>5.5762081784386616E-2</v>
      </c>
      <c r="P3" s="17">
        <v>0.49442379182156132</v>
      </c>
      <c r="Q3" s="17">
        <v>0.26106194690265488</v>
      </c>
      <c r="R3" s="17">
        <v>4.4247787610619468E-3</v>
      </c>
      <c r="S3" s="17">
        <v>0.14601769911504425</v>
      </c>
      <c r="T3" s="17">
        <v>7.5221238938053103E-2</v>
      </c>
      <c r="U3" s="17">
        <v>7.0796460176991149E-2</v>
      </c>
      <c r="V3" s="17">
        <v>0.44247787610619471</v>
      </c>
      <c r="W3" s="17">
        <v>0.37168141592920356</v>
      </c>
      <c r="X3" s="17">
        <v>6.1946902654867256E-2</v>
      </c>
      <c r="Y3" s="17">
        <v>7.0796460176991149E-2</v>
      </c>
      <c r="Z3" s="17">
        <v>0</v>
      </c>
      <c r="AA3" s="17">
        <v>8.4070796460176997E-2</v>
      </c>
      <c r="AB3" s="17">
        <v>0.41150442477876104</v>
      </c>
      <c r="AC3" s="17">
        <v>0.10810810810810811</v>
      </c>
      <c r="AD3" s="17">
        <v>6.7567567567567571E-2</v>
      </c>
      <c r="AE3" s="17">
        <v>0.22972972972972974</v>
      </c>
      <c r="AF3" s="17">
        <v>0.22972972972972974</v>
      </c>
      <c r="AG3" s="17">
        <v>0.36486486486486486</v>
      </c>
      <c r="AH3" s="17">
        <v>0.19354838709677419</v>
      </c>
      <c r="AI3" s="17">
        <v>0.11827956989247312</v>
      </c>
      <c r="AJ3" s="17">
        <v>0.15053763440860216</v>
      </c>
      <c r="AK3" s="17">
        <v>0.24731182795698925</v>
      </c>
      <c r="AL3" s="17">
        <v>0.29032258064516131</v>
      </c>
      <c r="AM3" s="17">
        <v>0.15789473684210525</v>
      </c>
      <c r="AN3" s="17">
        <v>0.13157894736842105</v>
      </c>
      <c r="AO3" s="17">
        <v>0.18421052631578946</v>
      </c>
      <c r="AP3" s="17">
        <v>0.31578947368421051</v>
      </c>
      <c r="AQ3" s="17">
        <v>0.21052631578947367</v>
      </c>
      <c r="AR3" t="s">
        <v>293</v>
      </c>
      <c r="AS3" s="17">
        <v>0.35483870967741937</v>
      </c>
      <c r="AT3" t="s">
        <v>154</v>
      </c>
      <c r="AU3" s="17">
        <v>0.19354838709677419</v>
      </c>
      <c r="AV3" t="s">
        <v>155</v>
      </c>
      <c r="AW3" s="17">
        <v>0.16129032258064516</v>
      </c>
      <c r="AX3" t="s">
        <v>147</v>
      </c>
      <c r="AY3" s="17">
        <v>0.12903225806451613</v>
      </c>
      <c r="AZ3" s="17">
        <v>0.16129032258064516</v>
      </c>
      <c r="BA3">
        <v>18</v>
      </c>
      <c r="BB3">
        <v>12</v>
      </c>
      <c r="BC3">
        <v>0</v>
      </c>
      <c r="BD3">
        <v>6</v>
      </c>
      <c r="BE3">
        <v>13</v>
      </c>
      <c r="BF3">
        <v>4</v>
      </c>
      <c r="BG3">
        <v>4</v>
      </c>
      <c r="BH3">
        <v>0</v>
      </c>
      <c r="BI3" s="16">
        <v>0</v>
      </c>
      <c r="BJ3" s="16">
        <v>0</v>
      </c>
      <c r="BK3">
        <v>12</v>
      </c>
      <c r="BM3" s="26">
        <v>1</v>
      </c>
    </row>
    <row r="4" spans="1:65" x14ac:dyDescent="0.2">
      <c r="A4" s="14" t="s">
        <v>67</v>
      </c>
      <c r="B4" s="15" t="s">
        <v>65</v>
      </c>
      <c r="C4" s="16">
        <v>0</v>
      </c>
      <c r="D4" s="16" t="s">
        <v>156</v>
      </c>
      <c r="E4" s="16">
        <v>0</v>
      </c>
      <c r="F4" s="16">
        <v>0</v>
      </c>
      <c r="G4" s="16">
        <v>0</v>
      </c>
      <c r="H4" s="34" t="s">
        <v>269</v>
      </c>
      <c r="I4" s="38" t="s">
        <v>268</v>
      </c>
      <c r="J4" s="38" t="s">
        <v>268</v>
      </c>
      <c r="K4" s="17" t="s">
        <v>269</v>
      </c>
      <c r="L4" s="17" t="s">
        <v>269</v>
      </c>
      <c r="M4" s="17" t="s">
        <v>269</v>
      </c>
      <c r="N4" s="17" t="s">
        <v>269</v>
      </c>
      <c r="O4" s="17" t="s">
        <v>269</v>
      </c>
      <c r="P4" s="17" t="s">
        <v>269</v>
      </c>
      <c r="Q4" s="17" t="s">
        <v>268</v>
      </c>
      <c r="R4" s="17" t="s">
        <v>268</v>
      </c>
      <c r="S4" s="17" t="s">
        <v>268</v>
      </c>
      <c r="T4" s="17" t="s">
        <v>268</v>
      </c>
      <c r="U4" s="17" t="s">
        <v>268</v>
      </c>
      <c r="V4" s="17" t="s">
        <v>268</v>
      </c>
      <c r="W4" s="17" t="s">
        <v>268</v>
      </c>
      <c r="X4" s="17" t="s">
        <v>268</v>
      </c>
      <c r="Y4" s="17" t="s">
        <v>268</v>
      </c>
      <c r="Z4" s="17" t="s">
        <v>268</v>
      </c>
      <c r="AA4" s="17" t="s">
        <v>268</v>
      </c>
      <c r="AB4" s="17" t="s">
        <v>268</v>
      </c>
      <c r="AC4" s="17" t="s">
        <v>269</v>
      </c>
      <c r="AD4" s="17" t="s">
        <v>269</v>
      </c>
      <c r="AE4" s="17" t="s">
        <v>269</v>
      </c>
      <c r="AF4" s="17" t="s">
        <v>269</v>
      </c>
      <c r="AG4" s="17" t="s">
        <v>269</v>
      </c>
      <c r="AH4" s="17" t="s">
        <v>268</v>
      </c>
      <c r="AI4" s="17" t="s">
        <v>268</v>
      </c>
      <c r="AJ4" s="17" t="s">
        <v>268</v>
      </c>
      <c r="AK4" s="17" t="s">
        <v>268</v>
      </c>
      <c r="AL4" s="17" t="s">
        <v>268</v>
      </c>
      <c r="AM4" s="17" t="s">
        <v>268</v>
      </c>
      <c r="AN4" s="17" t="s">
        <v>268</v>
      </c>
      <c r="AO4" s="17" t="s">
        <v>268</v>
      </c>
      <c r="AP4" s="17" t="s">
        <v>268</v>
      </c>
      <c r="AQ4" s="17" t="s">
        <v>268</v>
      </c>
      <c r="AR4" t="s">
        <v>148</v>
      </c>
      <c r="AS4" s="17" t="s">
        <v>269</v>
      </c>
      <c r="AT4" t="s">
        <v>149</v>
      </c>
      <c r="AU4" s="17" t="s">
        <v>269</v>
      </c>
      <c r="AV4" t="s">
        <v>150</v>
      </c>
      <c r="AW4" s="17" t="s">
        <v>269</v>
      </c>
      <c r="AX4" t="s">
        <v>157</v>
      </c>
      <c r="AY4" s="17" t="s">
        <v>269</v>
      </c>
      <c r="AZ4" s="17" t="s">
        <v>269</v>
      </c>
      <c r="BA4">
        <v>0</v>
      </c>
      <c r="BB4">
        <v>0</v>
      </c>
      <c r="BC4">
        <v>0</v>
      </c>
      <c r="BD4">
        <v>0</v>
      </c>
      <c r="BE4">
        <v>0</v>
      </c>
      <c r="BF4">
        <v>1</v>
      </c>
      <c r="BG4">
        <v>1</v>
      </c>
      <c r="BH4">
        <v>0</v>
      </c>
      <c r="BI4" s="16">
        <v>0</v>
      </c>
      <c r="BJ4" s="16">
        <v>0</v>
      </c>
      <c r="BK4">
        <v>1</v>
      </c>
      <c r="BL4" t="s">
        <v>335</v>
      </c>
      <c r="BM4" s="26">
        <v>0</v>
      </c>
    </row>
    <row r="5" spans="1:65" x14ac:dyDescent="0.2">
      <c r="A5" s="14" t="s">
        <v>68</v>
      </c>
      <c r="B5" s="15" t="s">
        <v>65</v>
      </c>
      <c r="C5" s="16">
        <v>0</v>
      </c>
      <c r="D5" s="16" t="s">
        <v>158</v>
      </c>
      <c r="E5" s="16">
        <v>0</v>
      </c>
      <c r="F5" s="16">
        <v>0</v>
      </c>
      <c r="G5" s="16">
        <v>0</v>
      </c>
      <c r="H5" s="35">
        <v>0</v>
      </c>
      <c r="I5" s="38" t="s">
        <v>268</v>
      </c>
      <c r="J5" s="38" t="s">
        <v>268</v>
      </c>
      <c r="K5" s="17" t="s">
        <v>268</v>
      </c>
      <c r="L5" s="17" t="s">
        <v>268</v>
      </c>
      <c r="M5" s="17" t="s">
        <v>268</v>
      </c>
      <c r="N5" s="17" t="s">
        <v>268</v>
      </c>
      <c r="O5" s="17" t="s">
        <v>268</v>
      </c>
      <c r="P5" s="17" t="s">
        <v>268</v>
      </c>
      <c r="Q5" s="17" t="s">
        <v>268</v>
      </c>
      <c r="R5" s="17" t="s">
        <v>268</v>
      </c>
      <c r="S5" s="17" t="s">
        <v>268</v>
      </c>
      <c r="T5" s="17" t="s">
        <v>268</v>
      </c>
      <c r="U5" s="17" t="s">
        <v>268</v>
      </c>
      <c r="V5" s="17" t="s">
        <v>268</v>
      </c>
      <c r="W5" s="17" t="s">
        <v>268</v>
      </c>
      <c r="X5" s="17" t="s">
        <v>268</v>
      </c>
      <c r="Y5" s="17" t="s">
        <v>268</v>
      </c>
      <c r="Z5" s="17" t="s">
        <v>268</v>
      </c>
      <c r="AA5" s="17" t="s">
        <v>268</v>
      </c>
      <c r="AB5" s="17" t="s">
        <v>268</v>
      </c>
      <c r="AC5" s="17" t="s">
        <v>268</v>
      </c>
      <c r="AD5" s="17" t="s">
        <v>268</v>
      </c>
      <c r="AE5" s="17" t="s">
        <v>268</v>
      </c>
      <c r="AF5" s="17" t="s">
        <v>268</v>
      </c>
      <c r="AG5" s="17" t="s">
        <v>268</v>
      </c>
      <c r="AH5" s="17" t="s">
        <v>268</v>
      </c>
      <c r="AI5" s="17" t="s">
        <v>268</v>
      </c>
      <c r="AJ5" s="17" t="s">
        <v>268</v>
      </c>
      <c r="AK5" s="17" t="s">
        <v>268</v>
      </c>
      <c r="AL5" s="17" t="s">
        <v>268</v>
      </c>
      <c r="AM5" s="17" t="s">
        <v>268</v>
      </c>
      <c r="AN5" s="17" t="s">
        <v>268</v>
      </c>
      <c r="AO5" s="17" t="s">
        <v>268</v>
      </c>
      <c r="AP5" s="17" t="s">
        <v>268</v>
      </c>
      <c r="AQ5" s="17" t="s">
        <v>268</v>
      </c>
      <c r="AR5" s="17" t="s">
        <v>268</v>
      </c>
      <c r="AS5" s="17" t="s">
        <v>268</v>
      </c>
      <c r="AT5" s="17" t="s">
        <v>268</v>
      </c>
      <c r="AU5" s="17" t="s">
        <v>268</v>
      </c>
      <c r="AV5" s="17" t="s">
        <v>268</v>
      </c>
      <c r="AW5" s="17" t="s">
        <v>268</v>
      </c>
      <c r="AX5" s="17" t="s">
        <v>268</v>
      </c>
      <c r="AY5" s="17" t="s">
        <v>268</v>
      </c>
      <c r="AZ5" s="17" t="s">
        <v>268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 s="16">
        <v>0</v>
      </c>
      <c r="BJ5" s="16">
        <v>0</v>
      </c>
      <c r="BK5">
        <v>0</v>
      </c>
      <c r="BL5" t="s">
        <v>335</v>
      </c>
      <c r="BM5" s="26">
        <v>1</v>
      </c>
    </row>
    <row r="6" spans="1:65" x14ac:dyDescent="0.2">
      <c r="A6" s="14" t="s">
        <v>69</v>
      </c>
      <c r="B6" s="15" t="s">
        <v>65</v>
      </c>
      <c r="C6" s="16">
        <v>45</v>
      </c>
      <c r="D6" s="16" t="s">
        <v>159</v>
      </c>
      <c r="E6" s="16">
        <v>0</v>
      </c>
      <c r="F6" s="16">
        <v>5</v>
      </c>
      <c r="G6" s="16">
        <v>16</v>
      </c>
      <c r="H6" s="35">
        <v>9</v>
      </c>
      <c r="I6" s="38">
        <v>12</v>
      </c>
      <c r="J6" s="38">
        <v>13</v>
      </c>
      <c r="K6" s="17">
        <v>0.44</v>
      </c>
      <c r="L6" s="17">
        <v>0</v>
      </c>
      <c r="M6" s="17">
        <v>0.11</v>
      </c>
      <c r="N6" s="17">
        <v>0.11</v>
      </c>
      <c r="O6" s="17">
        <v>0.11</v>
      </c>
      <c r="P6" s="17">
        <v>0.23</v>
      </c>
      <c r="Q6" s="17">
        <v>0.33333333333333331</v>
      </c>
      <c r="R6" s="17">
        <v>0.25</v>
      </c>
      <c r="S6" s="17">
        <v>0.41666666666666669</v>
      </c>
      <c r="T6" s="17">
        <v>0</v>
      </c>
      <c r="U6" s="17">
        <v>0</v>
      </c>
      <c r="V6" s="17">
        <v>0</v>
      </c>
      <c r="W6" s="17">
        <v>0.53846153846153844</v>
      </c>
      <c r="X6" s="17">
        <v>7.6923076923076927E-2</v>
      </c>
      <c r="Y6" s="17">
        <v>0.23076923076923078</v>
      </c>
      <c r="Z6" s="17">
        <v>7.6923076923076927E-2</v>
      </c>
      <c r="AA6" s="17">
        <v>7.6923076923076927E-2</v>
      </c>
      <c r="AB6" s="17">
        <v>0</v>
      </c>
      <c r="AC6" s="17">
        <v>0</v>
      </c>
      <c r="AD6" s="17">
        <v>0.2</v>
      </c>
      <c r="AE6" s="17">
        <v>0.8</v>
      </c>
      <c r="AF6" s="17">
        <v>0</v>
      </c>
      <c r="AG6" s="17">
        <v>0</v>
      </c>
      <c r="AH6" s="17">
        <v>0.16666666666666666</v>
      </c>
      <c r="AI6" s="17">
        <v>8.3333333333333329E-2</v>
      </c>
      <c r="AJ6" s="17">
        <v>0.16666666666666666</v>
      </c>
      <c r="AK6" s="17">
        <v>0.5</v>
      </c>
      <c r="AL6" s="17">
        <v>8.3333333333333329E-2</v>
      </c>
      <c r="AM6" s="17">
        <v>0.27272727272727271</v>
      </c>
      <c r="AN6" s="17">
        <v>9.0909090909090912E-2</v>
      </c>
      <c r="AO6" s="17">
        <v>9.0909090909090912E-2</v>
      </c>
      <c r="AP6" s="17">
        <v>0.36363636363636365</v>
      </c>
      <c r="AQ6" s="17">
        <v>0.18181818181818182</v>
      </c>
      <c r="AR6" t="s">
        <v>293</v>
      </c>
      <c r="AS6" s="17">
        <v>0</v>
      </c>
      <c r="AT6" t="s">
        <v>155</v>
      </c>
      <c r="AU6" s="17">
        <v>1</v>
      </c>
      <c r="AV6" t="s">
        <v>148</v>
      </c>
      <c r="AW6" s="17">
        <v>0</v>
      </c>
      <c r="AX6" t="s">
        <v>149</v>
      </c>
      <c r="AY6" s="17">
        <v>0</v>
      </c>
      <c r="AZ6" s="17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 s="16">
        <v>0</v>
      </c>
      <c r="BJ6" s="16">
        <v>0</v>
      </c>
      <c r="BK6">
        <v>0</v>
      </c>
      <c r="BM6" s="26">
        <v>1</v>
      </c>
    </row>
    <row r="7" spans="1:65" x14ac:dyDescent="0.2">
      <c r="A7" s="14" t="s">
        <v>70</v>
      </c>
      <c r="B7" s="15" t="s">
        <v>65</v>
      </c>
      <c r="C7" s="16">
        <v>72</v>
      </c>
      <c r="D7" s="16" t="s">
        <v>160</v>
      </c>
      <c r="E7" s="16" t="s">
        <v>161</v>
      </c>
      <c r="F7" s="16">
        <v>6</v>
      </c>
      <c r="G7" s="16">
        <v>3</v>
      </c>
      <c r="H7" s="35">
        <v>54</v>
      </c>
      <c r="I7" s="35">
        <v>73</v>
      </c>
      <c r="J7" s="35">
        <v>62</v>
      </c>
      <c r="K7" s="17">
        <v>0.72222222222222221</v>
      </c>
      <c r="L7" s="17">
        <v>9.2592592592592587E-2</v>
      </c>
      <c r="M7" s="17">
        <v>5.5555555555555552E-2</v>
      </c>
      <c r="N7" s="17">
        <v>5.5555555555555552E-2</v>
      </c>
      <c r="O7" s="17">
        <v>3.7037037037037035E-2</v>
      </c>
      <c r="P7" s="17">
        <v>3.7037037037037035E-2</v>
      </c>
      <c r="Q7" s="17">
        <v>0.79452054794520544</v>
      </c>
      <c r="R7" s="17">
        <v>4.1095890410958902E-2</v>
      </c>
      <c r="S7" s="17">
        <v>8.2191780821917804E-2</v>
      </c>
      <c r="T7" s="17">
        <v>2.7397260273972601E-2</v>
      </c>
      <c r="U7" s="17">
        <v>2.7397260273972601E-2</v>
      </c>
      <c r="V7" s="17">
        <v>2.7397260273972601E-2</v>
      </c>
      <c r="W7" s="17">
        <v>0.70967741935483875</v>
      </c>
      <c r="X7" s="17">
        <v>8.0645161290322578E-2</v>
      </c>
      <c r="Y7" s="17">
        <v>0.11290322580645161</v>
      </c>
      <c r="Z7" s="17">
        <v>9.6774193548387094E-2</v>
      </c>
      <c r="AA7" s="17">
        <v>0</v>
      </c>
      <c r="AB7" s="17">
        <v>0</v>
      </c>
      <c r="AC7" s="17">
        <v>0.76595744680851063</v>
      </c>
      <c r="AD7" s="17">
        <v>0.14893617021276595</v>
      </c>
      <c r="AE7" s="17">
        <v>4.2553191489361701E-2</v>
      </c>
      <c r="AF7" s="17">
        <v>4.2553191489361701E-2</v>
      </c>
      <c r="AG7" s="17">
        <v>0</v>
      </c>
      <c r="AH7" s="17">
        <v>0.71641791044776115</v>
      </c>
      <c r="AI7" s="17">
        <v>0.20895522388059701</v>
      </c>
      <c r="AJ7" s="17">
        <v>5.9701492537313432E-2</v>
      </c>
      <c r="AK7" s="17">
        <v>0</v>
      </c>
      <c r="AL7" s="17">
        <v>1.4925373134328358E-2</v>
      </c>
      <c r="AM7" s="17">
        <v>0.625</v>
      </c>
      <c r="AN7" s="17">
        <v>0.21428571428571427</v>
      </c>
      <c r="AO7" s="17">
        <v>0.16071428571428573</v>
      </c>
      <c r="AP7" s="17">
        <v>0</v>
      </c>
      <c r="AQ7" s="17">
        <v>0</v>
      </c>
      <c r="AR7" t="s">
        <v>154</v>
      </c>
      <c r="AS7" s="17">
        <v>0.5</v>
      </c>
      <c r="AT7" t="s">
        <v>147</v>
      </c>
      <c r="AU7" s="17">
        <v>0.375</v>
      </c>
      <c r="AV7" t="s">
        <v>149</v>
      </c>
      <c r="AW7" s="17">
        <v>0.125</v>
      </c>
      <c r="AX7" t="s">
        <v>148</v>
      </c>
      <c r="AY7" s="17">
        <v>0</v>
      </c>
      <c r="AZ7" s="17">
        <v>0</v>
      </c>
      <c r="BA7">
        <v>7</v>
      </c>
      <c r="BB7">
        <v>4</v>
      </c>
      <c r="BC7">
        <v>0</v>
      </c>
      <c r="BD7">
        <v>3</v>
      </c>
      <c r="BE7">
        <v>4</v>
      </c>
      <c r="BF7">
        <v>0</v>
      </c>
      <c r="BG7">
        <v>0</v>
      </c>
      <c r="BH7">
        <v>0</v>
      </c>
      <c r="BI7" s="16">
        <v>0</v>
      </c>
      <c r="BJ7" s="16">
        <v>0</v>
      </c>
      <c r="BK7">
        <v>0</v>
      </c>
      <c r="BM7" s="26">
        <v>1</v>
      </c>
    </row>
    <row r="8" spans="1:65" x14ac:dyDescent="0.2">
      <c r="A8" s="14" t="s">
        <v>71</v>
      </c>
      <c r="B8" s="15" t="s">
        <v>65</v>
      </c>
      <c r="C8" s="16">
        <v>64</v>
      </c>
      <c r="D8" s="16" t="s">
        <v>162</v>
      </c>
      <c r="E8" s="16" t="s">
        <v>163</v>
      </c>
      <c r="F8" s="16">
        <v>3</v>
      </c>
      <c r="G8" s="16">
        <v>2</v>
      </c>
      <c r="H8" s="35">
        <v>0</v>
      </c>
      <c r="I8" s="35">
        <v>5</v>
      </c>
      <c r="J8" s="35" t="s">
        <v>268</v>
      </c>
      <c r="K8" s="17" t="s">
        <v>268</v>
      </c>
      <c r="L8" s="17" t="s">
        <v>268</v>
      </c>
      <c r="M8" s="17" t="s">
        <v>268</v>
      </c>
      <c r="N8" s="17" t="s">
        <v>268</v>
      </c>
      <c r="O8" s="17" t="s">
        <v>268</v>
      </c>
      <c r="P8" s="17" t="s">
        <v>268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 t="s">
        <v>268</v>
      </c>
      <c r="X8" s="17" t="s">
        <v>268</v>
      </c>
      <c r="Y8" s="17" t="s">
        <v>268</v>
      </c>
      <c r="Z8" s="17" t="s">
        <v>268</v>
      </c>
      <c r="AA8" s="17" t="s">
        <v>268</v>
      </c>
      <c r="AB8" s="17" t="s">
        <v>268</v>
      </c>
      <c r="AC8" s="17" t="s">
        <v>268</v>
      </c>
      <c r="AD8" s="17" t="s">
        <v>268</v>
      </c>
      <c r="AE8" s="17" t="s">
        <v>268</v>
      </c>
      <c r="AF8" s="17" t="s">
        <v>268</v>
      </c>
      <c r="AG8" s="17" t="s">
        <v>268</v>
      </c>
      <c r="AH8" s="17">
        <v>0.7142857142857143</v>
      </c>
      <c r="AI8" s="17">
        <v>0</v>
      </c>
      <c r="AJ8" s="17">
        <v>0.2857142857142857</v>
      </c>
      <c r="AK8" s="17">
        <v>0</v>
      </c>
      <c r="AL8" s="17">
        <v>0</v>
      </c>
      <c r="AM8" s="17" t="s">
        <v>268</v>
      </c>
      <c r="AN8" s="17" t="s">
        <v>268</v>
      </c>
      <c r="AO8" s="17" t="s">
        <v>268</v>
      </c>
      <c r="AP8" s="17" t="s">
        <v>268</v>
      </c>
      <c r="AQ8" s="17" t="s">
        <v>268</v>
      </c>
      <c r="AR8" t="s">
        <v>148</v>
      </c>
      <c r="AS8" s="17">
        <v>1</v>
      </c>
      <c r="AT8" t="s">
        <v>149</v>
      </c>
      <c r="AU8" s="17">
        <v>0</v>
      </c>
      <c r="AV8" t="s">
        <v>150</v>
      </c>
      <c r="AW8" s="17">
        <v>0</v>
      </c>
      <c r="AX8" t="s">
        <v>157</v>
      </c>
      <c r="AY8" s="17">
        <v>0</v>
      </c>
      <c r="AZ8" s="17">
        <v>0</v>
      </c>
      <c r="BA8">
        <v>1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0</v>
      </c>
      <c r="BI8" s="16">
        <v>0</v>
      </c>
      <c r="BJ8" s="16">
        <v>0</v>
      </c>
      <c r="BK8">
        <v>0</v>
      </c>
      <c r="BM8" s="26">
        <v>1</v>
      </c>
    </row>
    <row r="9" spans="1:65" x14ac:dyDescent="0.2">
      <c r="A9" s="14" t="s">
        <v>72</v>
      </c>
      <c r="B9" s="15" t="s">
        <v>65</v>
      </c>
      <c r="C9" s="16">
        <v>951</v>
      </c>
      <c r="D9" s="16" t="s">
        <v>164</v>
      </c>
      <c r="E9" s="16" t="s">
        <v>146</v>
      </c>
      <c r="F9" s="16">
        <v>6</v>
      </c>
      <c r="G9" s="16">
        <v>27</v>
      </c>
      <c r="H9" s="35">
        <v>169</v>
      </c>
      <c r="I9" s="35">
        <v>150</v>
      </c>
      <c r="J9" s="35">
        <v>117</v>
      </c>
      <c r="K9" s="17">
        <v>0.70414201183431957</v>
      </c>
      <c r="L9" s="17">
        <v>8.8757396449704137E-2</v>
      </c>
      <c r="M9" s="17">
        <v>5.3254437869822487E-2</v>
      </c>
      <c r="N9" s="17">
        <v>2.3668639053254437E-2</v>
      </c>
      <c r="O9" s="17">
        <v>1.7751479289940829E-2</v>
      </c>
      <c r="P9" s="17">
        <v>0.11242603550295859</v>
      </c>
      <c r="Q9" s="17">
        <v>0.57999999999999996</v>
      </c>
      <c r="R9" s="17">
        <v>1.3333333333333334E-2</v>
      </c>
      <c r="S9" s="17">
        <v>0.2</v>
      </c>
      <c r="T9" s="17">
        <v>0.02</v>
      </c>
      <c r="U9" s="17">
        <v>0.02</v>
      </c>
      <c r="V9" s="17">
        <v>0.16666666666666666</v>
      </c>
      <c r="W9" s="17">
        <v>0.69230769230769229</v>
      </c>
      <c r="X9" s="17">
        <v>2.564102564102564E-2</v>
      </c>
      <c r="Y9" s="17">
        <v>0.12820512820512819</v>
      </c>
      <c r="Z9" s="17">
        <v>6.8376068376068383E-2</v>
      </c>
      <c r="AA9" s="17">
        <v>4.2735042735042736E-2</v>
      </c>
      <c r="AB9" s="17">
        <v>4.2735042735042736E-2</v>
      </c>
      <c r="AC9" s="17">
        <v>0.1888111888111888</v>
      </c>
      <c r="AD9" s="17">
        <v>0.25874125874125875</v>
      </c>
      <c r="AE9" s="17">
        <v>0.25174825174825177</v>
      </c>
      <c r="AF9" s="17">
        <v>0.16083916083916083</v>
      </c>
      <c r="AG9" s="17">
        <v>0.13986013986013987</v>
      </c>
      <c r="AH9" s="17">
        <v>0.23529411764705882</v>
      </c>
      <c r="AI9" s="17">
        <v>0.22689075630252101</v>
      </c>
      <c r="AJ9" s="17">
        <v>0.24369747899159663</v>
      </c>
      <c r="AK9" s="17">
        <v>0.21008403361344538</v>
      </c>
      <c r="AL9" s="17">
        <v>8.4033613445378158E-2</v>
      </c>
      <c r="AM9" s="17">
        <v>0.21367521367521367</v>
      </c>
      <c r="AN9" s="17">
        <v>0.42735042735042733</v>
      </c>
      <c r="AO9" s="17">
        <v>0.22222222222222221</v>
      </c>
      <c r="AP9" s="17">
        <v>0.10256410256410256</v>
      </c>
      <c r="AQ9" s="17">
        <v>3.4188034188034191E-2</v>
      </c>
      <c r="AR9" t="s">
        <v>294</v>
      </c>
      <c r="AS9" s="17">
        <v>1</v>
      </c>
      <c r="AT9" t="s">
        <v>148</v>
      </c>
      <c r="AU9" s="17">
        <v>0</v>
      </c>
      <c r="AV9" t="s">
        <v>149</v>
      </c>
      <c r="AW9" s="17">
        <v>0</v>
      </c>
      <c r="AX9" t="s">
        <v>150</v>
      </c>
      <c r="AY9" s="17">
        <v>0</v>
      </c>
      <c r="AZ9" s="17">
        <v>0</v>
      </c>
      <c r="BA9">
        <v>6</v>
      </c>
      <c r="BB9">
        <v>5</v>
      </c>
      <c r="BC9">
        <v>0</v>
      </c>
      <c r="BD9">
        <v>1</v>
      </c>
      <c r="BE9">
        <v>4</v>
      </c>
      <c r="BF9">
        <v>5</v>
      </c>
      <c r="BG9">
        <v>3</v>
      </c>
      <c r="BH9">
        <v>2</v>
      </c>
      <c r="BI9" s="16">
        <v>3000</v>
      </c>
      <c r="BJ9" s="16">
        <v>0</v>
      </c>
      <c r="BK9">
        <v>10</v>
      </c>
      <c r="BM9" s="26">
        <v>1</v>
      </c>
    </row>
    <row r="10" spans="1:65" x14ac:dyDescent="0.2">
      <c r="A10" s="14" t="s">
        <v>73</v>
      </c>
      <c r="B10" s="15" t="s">
        <v>65</v>
      </c>
      <c r="C10" s="16">
        <v>2215</v>
      </c>
      <c r="D10" s="16" t="s">
        <v>165</v>
      </c>
      <c r="E10" s="16" t="s">
        <v>166</v>
      </c>
      <c r="F10" s="16">
        <v>8</v>
      </c>
      <c r="G10" s="16">
        <v>9</v>
      </c>
      <c r="H10" s="35">
        <v>136</v>
      </c>
      <c r="I10" s="35">
        <v>93</v>
      </c>
      <c r="J10" s="35">
        <v>103</v>
      </c>
      <c r="K10" s="17">
        <v>0.18382352941176472</v>
      </c>
      <c r="L10" s="17">
        <v>8.8235294117647065E-2</v>
      </c>
      <c r="M10" s="17">
        <v>0.27205882352941174</v>
      </c>
      <c r="N10" s="17">
        <v>1.4705882352941176E-2</v>
      </c>
      <c r="O10" s="17">
        <v>0.125</v>
      </c>
      <c r="P10" s="17">
        <v>0.31617647058823528</v>
      </c>
      <c r="Q10" s="17">
        <v>0.33333333333333331</v>
      </c>
      <c r="R10" s="17">
        <v>0.12903225806451613</v>
      </c>
      <c r="S10" s="17">
        <v>0.27956989247311825</v>
      </c>
      <c r="T10" s="17">
        <v>0</v>
      </c>
      <c r="U10" s="17">
        <v>7.5268817204301078E-2</v>
      </c>
      <c r="V10" s="17">
        <v>0.18279569892473119</v>
      </c>
      <c r="W10" s="17">
        <v>0.31067961165048541</v>
      </c>
      <c r="X10" s="17">
        <v>0.12621359223300971</v>
      </c>
      <c r="Y10" s="17">
        <v>0.31067961165048541</v>
      </c>
      <c r="Z10" s="17">
        <v>9.7087378640776691E-3</v>
      </c>
      <c r="AA10" s="17">
        <v>5.8252427184466021E-2</v>
      </c>
      <c r="AB10" s="17">
        <v>0.18446601941747573</v>
      </c>
      <c r="AC10" s="17">
        <v>0.36486486486486486</v>
      </c>
      <c r="AD10" s="17">
        <v>0.14864864864864866</v>
      </c>
      <c r="AE10" s="17">
        <v>0.20270270270270271</v>
      </c>
      <c r="AF10" s="17">
        <v>0.22972972972972974</v>
      </c>
      <c r="AG10" s="17">
        <v>5.4054054054054057E-2</v>
      </c>
      <c r="AH10" s="17">
        <v>1.4492753623188406E-2</v>
      </c>
      <c r="AI10" s="17">
        <v>2.8985507246376812E-2</v>
      </c>
      <c r="AJ10" s="17">
        <v>8.6956521739130432E-2</v>
      </c>
      <c r="AK10" s="17">
        <v>0.15942028985507245</v>
      </c>
      <c r="AL10" s="17">
        <v>0.71014492753623193</v>
      </c>
      <c r="AM10" s="17">
        <v>0.23376623376623376</v>
      </c>
      <c r="AN10" s="17">
        <v>0.12987012987012986</v>
      </c>
      <c r="AO10" s="17">
        <v>0.15584415584415584</v>
      </c>
      <c r="AP10" s="17">
        <v>0.23376623376623376</v>
      </c>
      <c r="AQ10" s="17">
        <v>0.24675324675324675</v>
      </c>
      <c r="AR10" t="s">
        <v>147</v>
      </c>
      <c r="AS10" s="17">
        <v>0.53061224489795922</v>
      </c>
      <c r="AT10" t="s">
        <v>293</v>
      </c>
      <c r="AU10" s="17">
        <v>0.22448979591836735</v>
      </c>
      <c r="AV10" t="s">
        <v>294</v>
      </c>
      <c r="AW10" s="17">
        <v>8.1632653061224483E-2</v>
      </c>
      <c r="AX10" t="s">
        <v>150</v>
      </c>
      <c r="AY10" s="17">
        <v>4.0816326530612242E-2</v>
      </c>
      <c r="AZ10" s="17">
        <v>0.12244897959183673</v>
      </c>
      <c r="BA10">
        <v>4</v>
      </c>
      <c r="BB10">
        <v>2</v>
      </c>
      <c r="BC10">
        <v>0</v>
      </c>
      <c r="BD10">
        <v>2</v>
      </c>
      <c r="BE10">
        <v>0</v>
      </c>
      <c r="BF10">
        <v>2</v>
      </c>
      <c r="BG10">
        <v>0</v>
      </c>
      <c r="BH10">
        <v>2</v>
      </c>
      <c r="BI10" s="16">
        <v>0</v>
      </c>
      <c r="BJ10" s="16">
        <v>0</v>
      </c>
      <c r="BK10">
        <v>5</v>
      </c>
      <c r="BM10" s="26">
        <v>1</v>
      </c>
    </row>
    <row r="11" spans="1:65" x14ac:dyDescent="0.2">
      <c r="A11" s="14" t="s">
        <v>74</v>
      </c>
      <c r="B11" s="15" t="s">
        <v>65</v>
      </c>
      <c r="C11" s="16">
        <v>619</v>
      </c>
      <c r="D11" s="16" t="s">
        <v>167</v>
      </c>
      <c r="E11" s="16" t="s">
        <v>168</v>
      </c>
      <c r="F11" s="16">
        <v>7</v>
      </c>
      <c r="G11" s="16">
        <v>5</v>
      </c>
      <c r="H11" s="35">
        <v>174</v>
      </c>
      <c r="I11" s="35">
        <v>194</v>
      </c>
      <c r="J11" s="35">
        <v>159</v>
      </c>
      <c r="K11" s="17">
        <v>0.47126436781609193</v>
      </c>
      <c r="L11" s="17">
        <v>0.22413793103448276</v>
      </c>
      <c r="M11" s="17">
        <v>2.8735632183908046E-2</v>
      </c>
      <c r="N11" s="17">
        <v>0</v>
      </c>
      <c r="O11" s="17">
        <v>0</v>
      </c>
      <c r="P11" s="17">
        <v>0.27586206896551724</v>
      </c>
      <c r="Q11" s="17">
        <v>0.9329896907216495</v>
      </c>
      <c r="R11" s="17">
        <v>5.1546391752577317E-2</v>
      </c>
      <c r="S11" s="17">
        <v>1.5463917525773196E-2</v>
      </c>
      <c r="T11" s="17">
        <v>0</v>
      </c>
      <c r="U11" s="17">
        <v>0</v>
      </c>
      <c r="V11" s="17">
        <v>0</v>
      </c>
      <c r="W11" s="17">
        <v>0.63522012578616349</v>
      </c>
      <c r="X11" s="17">
        <v>1.2578616352201259E-2</v>
      </c>
      <c r="Y11" s="17">
        <v>0</v>
      </c>
      <c r="Z11" s="17">
        <v>1.8867924528301886E-2</v>
      </c>
      <c r="AA11" s="17">
        <v>0</v>
      </c>
      <c r="AB11" s="17">
        <v>0.33333333333333331</v>
      </c>
      <c r="AC11" s="17">
        <v>0.41269841269841268</v>
      </c>
      <c r="AD11" s="17">
        <v>0.23015873015873015</v>
      </c>
      <c r="AE11" s="17">
        <v>0.35714285714285715</v>
      </c>
      <c r="AF11" s="17">
        <v>0</v>
      </c>
      <c r="AG11" s="17">
        <v>0</v>
      </c>
      <c r="AH11" s="17">
        <v>0.24742268041237114</v>
      </c>
      <c r="AI11" s="17">
        <v>0.35051546391752575</v>
      </c>
      <c r="AJ11" s="17">
        <v>0.37628865979381443</v>
      </c>
      <c r="AK11" s="17">
        <v>2.5773195876288658E-2</v>
      </c>
      <c r="AL11" s="17">
        <v>0</v>
      </c>
      <c r="AM11" s="17">
        <v>0.4854368932038835</v>
      </c>
      <c r="AN11" s="17">
        <v>0.1553398058252427</v>
      </c>
      <c r="AO11" s="17">
        <v>0.27184466019417475</v>
      </c>
      <c r="AP11" s="17">
        <v>7.7669902912621352E-2</v>
      </c>
      <c r="AQ11" s="17">
        <v>9.7087378640776691E-3</v>
      </c>
      <c r="AR11" t="s">
        <v>293</v>
      </c>
      <c r="AS11" s="17">
        <v>0.97777777777777775</v>
      </c>
      <c r="AT11" t="s">
        <v>169</v>
      </c>
      <c r="AU11" s="17">
        <v>2.2222222222222223E-2</v>
      </c>
      <c r="AV11" t="s">
        <v>148</v>
      </c>
      <c r="AW11" s="17">
        <v>0</v>
      </c>
      <c r="AX11" t="s">
        <v>149</v>
      </c>
      <c r="AY11" s="17">
        <v>0</v>
      </c>
      <c r="AZ11" s="17">
        <v>0</v>
      </c>
      <c r="BA11">
        <v>10</v>
      </c>
      <c r="BB11">
        <v>10</v>
      </c>
      <c r="BC11">
        <v>0</v>
      </c>
      <c r="BD11">
        <v>0</v>
      </c>
      <c r="BE11">
        <v>2</v>
      </c>
      <c r="BF11">
        <v>3</v>
      </c>
      <c r="BG11">
        <v>2</v>
      </c>
      <c r="BH11">
        <v>1</v>
      </c>
      <c r="BI11" s="16">
        <v>3500</v>
      </c>
      <c r="BJ11" s="16">
        <v>0</v>
      </c>
      <c r="BK11">
        <v>4</v>
      </c>
      <c r="BM11" s="26">
        <v>1</v>
      </c>
    </row>
    <row r="12" spans="1:65" x14ac:dyDescent="0.2">
      <c r="A12" s="14" t="s">
        <v>75</v>
      </c>
      <c r="B12" s="15" t="s">
        <v>65</v>
      </c>
      <c r="C12" s="16">
        <v>1209</v>
      </c>
      <c r="D12" s="16" t="s">
        <v>170</v>
      </c>
      <c r="E12" s="16" t="s">
        <v>171</v>
      </c>
      <c r="F12" s="16">
        <v>9</v>
      </c>
      <c r="G12" s="16">
        <v>5</v>
      </c>
      <c r="H12" s="35">
        <v>834</v>
      </c>
      <c r="I12" s="35">
        <v>848</v>
      </c>
      <c r="J12" s="35">
        <v>823</v>
      </c>
      <c r="K12" s="17">
        <v>0.66666666666666663</v>
      </c>
      <c r="L12" s="17">
        <v>9.5923261390887284E-3</v>
      </c>
      <c r="M12" s="17">
        <v>9.2326139088729012E-2</v>
      </c>
      <c r="N12" s="17">
        <v>2.0383693045563551E-2</v>
      </c>
      <c r="O12" s="17">
        <v>6.235011990407674E-2</v>
      </c>
      <c r="P12" s="17">
        <v>0.14868105515587529</v>
      </c>
      <c r="Q12" s="17">
        <v>0.72405660377358494</v>
      </c>
      <c r="R12" s="17">
        <v>3.5377358490566039E-3</v>
      </c>
      <c r="S12" s="17">
        <v>8.4905660377358486E-2</v>
      </c>
      <c r="T12" s="17">
        <v>4.1273584905660375E-2</v>
      </c>
      <c r="U12" s="17">
        <v>3.3018867924528301E-2</v>
      </c>
      <c r="V12" s="17">
        <v>0.11320754716981132</v>
      </c>
      <c r="W12" s="17">
        <v>0.61360874848116642</v>
      </c>
      <c r="X12" s="17">
        <v>1.4580801944106925E-2</v>
      </c>
      <c r="Y12" s="17">
        <v>2.187120291616039E-2</v>
      </c>
      <c r="Z12" s="17">
        <v>6.3183475091130009E-2</v>
      </c>
      <c r="AA12" s="17">
        <v>0.1652490886998785</v>
      </c>
      <c r="AB12" s="17">
        <v>0.12150668286755771</v>
      </c>
      <c r="AC12" s="17">
        <v>0.61466458658346335</v>
      </c>
      <c r="AD12" s="17">
        <v>0.12012480499219969</v>
      </c>
      <c r="AE12" s="17">
        <v>0.10920436817472699</v>
      </c>
      <c r="AF12" s="17">
        <v>8.8923556942277687E-2</v>
      </c>
      <c r="AG12" s="17">
        <v>6.7082683307332289E-2</v>
      </c>
      <c r="AH12" s="17">
        <v>0.5500725689404935</v>
      </c>
      <c r="AI12" s="17">
        <v>0.14368650217706821</v>
      </c>
      <c r="AJ12" s="17">
        <v>0.13642960812772134</v>
      </c>
      <c r="AK12" s="17">
        <v>9.1436865021770689E-2</v>
      </c>
      <c r="AL12" s="17">
        <v>7.8374455732946297E-2</v>
      </c>
      <c r="AM12" s="17">
        <v>0.48547717842323651</v>
      </c>
      <c r="AN12" s="17">
        <v>0.13278008298755187</v>
      </c>
      <c r="AO12" s="17">
        <v>0.17842323651452283</v>
      </c>
      <c r="AP12" s="17">
        <v>8.1604426002766253E-2</v>
      </c>
      <c r="AQ12" s="17">
        <v>0.12171507607192254</v>
      </c>
      <c r="AR12" t="s">
        <v>293</v>
      </c>
      <c r="AS12" s="17">
        <v>0.58947368421052626</v>
      </c>
      <c r="AT12" t="s">
        <v>169</v>
      </c>
      <c r="AU12" s="17">
        <v>0.1368421052631579</v>
      </c>
      <c r="AV12" t="s">
        <v>150</v>
      </c>
      <c r="AW12" s="17">
        <v>5.2631578947368418E-2</v>
      </c>
      <c r="AX12" t="s">
        <v>172</v>
      </c>
      <c r="AY12" s="17">
        <v>5.2631578947368418E-2</v>
      </c>
      <c r="AZ12" s="17">
        <v>0.16842105263157894</v>
      </c>
      <c r="BA12">
        <v>15</v>
      </c>
      <c r="BB12">
        <v>12</v>
      </c>
      <c r="BC12">
        <v>1</v>
      </c>
      <c r="BD12">
        <v>2</v>
      </c>
      <c r="BE12">
        <v>6</v>
      </c>
      <c r="BF12">
        <v>2</v>
      </c>
      <c r="BG12">
        <v>1</v>
      </c>
      <c r="BH12">
        <v>1</v>
      </c>
      <c r="BI12" s="16">
        <v>0</v>
      </c>
      <c r="BJ12" s="16">
        <v>0</v>
      </c>
      <c r="BK12">
        <v>5</v>
      </c>
      <c r="BL12" t="s">
        <v>333</v>
      </c>
      <c r="BM12" s="26">
        <v>1</v>
      </c>
    </row>
    <row r="13" spans="1:65" x14ac:dyDescent="0.2">
      <c r="A13" s="14" t="s">
        <v>76</v>
      </c>
      <c r="B13" s="15" t="s">
        <v>65</v>
      </c>
      <c r="C13" s="16">
        <v>675</v>
      </c>
      <c r="D13" s="16" t="s">
        <v>173</v>
      </c>
      <c r="E13" s="16" t="s">
        <v>174</v>
      </c>
      <c r="F13" s="16">
        <v>9</v>
      </c>
      <c r="G13" s="16">
        <v>31</v>
      </c>
      <c r="H13" s="35">
        <v>59</v>
      </c>
      <c r="I13" s="35">
        <v>50</v>
      </c>
      <c r="J13" s="35">
        <v>52</v>
      </c>
      <c r="K13" s="17">
        <v>0.64406779661016944</v>
      </c>
      <c r="L13" s="17">
        <v>0</v>
      </c>
      <c r="M13" s="17">
        <v>0</v>
      </c>
      <c r="N13" s="17">
        <v>0</v>
      </c>
      <c r="O13" s="17">
        <v>5.0847457627118647E-2</v>
      </c>
      <c r="P13" s="17">
        <v>0.30508474576271188</v>
      </c>
      <c r="Q13" s="17">
        <v>0.56000000000000005</v>
      </c>
      <c r="R13" s="17">
        <v>0.06</v>
      </c>
      <c r="S13" s="17">
        <v>0.22</v>
      </c>
      <c r="T13" s="17">
        <v>0.02</v>
      </c>
      <c r="U13" s="17">
        <v>0.04</v>
      </c>
      <c r="V13" s="17">
        <v>0.1</v>
      </c>
      <c r="W13" s="17">
        <v>0.65384615384615385</v>
      </c>
      <c r="X13" s="17">
        <v>5.7692307692307696E-2</v>
      </c>
      <c r="Y13" s="17">
        <v>0.25</v>
      </c>
      <c r="Z13" s="17">
        <v>0</v>
      </c>
      <c r="AA13" s="17">
        <v>0</v>
      </c>
      <c r="AB13" s="17">
        <v>3.8461538461538464E-2</v>
      </c>
      <c r="AC13" s="17">
        <v>0.44736842105263158</v>
      </c>
      <c r="AD13" s="17">
        <v>0.13157894736842105</v>
      </c>
      <c r="AE13" s="17">
        <v>0.13157894736842105</v>
      </c>
      <c r="AF13" s="17">
        <v>0.21052631578947367</v>
      </c>
      <c r="AG13" s="17">
        <v>7.8947368421052627E-2</v>
      </c>
      <c r="AH13" s="17">
        <v>0.38095238095238093</v>
      </c>
      <c r="AI13" s="17">
        <v>0.11904761904761904</v>
      </c>
      <c r="AJ13" s="17">
        <v>0.19047619047619047</v>
      </c>
      <c r="AK13" s="17">
        <v>0.16666666666666666</v>
      </c>
      <c r="AL13" s="17">
        <v>0.14285714285714285</v>
      </c>
      <c r="AM13" s="17">
        <v>0.38</v>
      </c>
      <c r="AN13" s="17">
        <v>0.28000000000000003</v>
      </c>
      <c r="AO13" s="17">
        <v>0.22</v>
      </c>
      <c r="AP13" s="17">
        <v>0.1</v>
      </c>
      <c r="AQ13" s="17">
        <v>0.02</v>
      </c>
      <c r="AR13" s="17" t="s">
        <v>268</v>
      </c>
      <c r="AS13" s="17" t="s">
        <v>268</v>
      </c>
      <c r="AT13" s="17" t="s">
        <v>268</v>
      </c>
      <c r="AU13" s="17" t="s">
        <v>268</v>
      </c>
      <c r="AV13" s="17" t="s">
        <v>268</v>
      </c>
      <c r="AW13" s="17" t="s">
        <v>268</v>
      </c>
      <c r="AX13" s="17" t="s">
        <v>268</v>
      </c>
      <c r="AY13" s="17" t="s">
        <v>268</v>
      </c>
      <c r="AZ13" s="17" t="s">
        <v>268</v>
      </c>
      <c r="BA13">
        <v>1</v>
      </c>
      <c r="BB13">
        <v>0</v>
      </c>
      <c r="BC13">
        <v>0</v>
      </c>
      <c r="BD13">
        <v>1</v>
      </c>
      <c r="BE13">
        <v>0</v>
      </c>
      <c r="BF13">
        <v>4</v>
      </c>
      <c r="BG13">
        <v>3</v>
      </c>
      <c r="BH13">
        <v>1</v>
      </c>
      <c r="BI13" s="16">
        <v>10000</v>
      </c>
      <c r="BJ13" s="16">
        <v>0</v>
      </c>
      <c r="BK13">
        <v>2</v>
      </c>
      <c r="BM13" s="26">
        <v>1</v>
      </c>
    </row>
    <row r="14" spans="1:65" x14ac:dyDescent="0.2">
      <c r="A14" s="14" t="s">
        <v>77</v>
      </c>
      <c r="B14" s="15" t="s">
        <v>65</v>
      </c>
      <c r="C14" s="16">
        <v>2134</v>
      </c>
      <c r="D14" s="16" t="s">
        <v>175</v>
      </c>
      <c r="E14" s="16" t="s">
        <v>176</v>
      </c>
      <c r="F14" s="16">
        <v>9</v>
      </c>
      <c r="G14" s="16">
        <v>62</v>
      </c>
      <c r="H14" s="35">
        <v>457</v>
      </c>
      <c r="I14" s="35">
        <v>402</v>
      </c>
      <c r="J14" s="35">
        <v>385</v>
      </c>
      <c r="K14" s="17">
        <v>0.56892778993435444</v>
      </c>
      <c r="L14" s="17">
        <v>8.3150984682713341E-2</v>
      </c>
      <c r="M14" s="17">
        <v>9.4091903719912467E-2</v>
      </c>
      <c r="N14" s="17">
        <v>7.4398249452954049E-2</v>
      </c>
      <c r="O14" s="17">
        <v>0.12472647702407003</v>
      </c>
      <c r="P14" s="17">
        <v>5.4704595185995623E-2</v>
      </c>
      <c r="Q14" s="17">
        <v>0.55970149253731338</v>
      </c>
      <c r="R14" s="17">
        <v>4.975124378109453E-2</v>
      </c>
      <c r="S14" s="17">
        <v>0.10696517412935323</v>
      </c>
      <c r="T14" s="17">
        <v>9.950248756218906E-2</v>
      </c>
      <c r="U14" s="17">
        <v>0.15422885572139303</v>
      </c>
      <c r="V14" s="17">
        <v>2.9850746268656716E-2</v>
      </c>
      <c r="W14" s="17">
        <v>0.55844155844155841</v>
      </c>
      <c r="X14" s="17">
        <v>2.5974025974025976E-2</v>
      </c>
      <c r="Y14" s="17">
        <v>5.4545454545454543E-2</v>
      </c>
      <c r="Z14" s="17">
        <v>0.12467532467532468</v>
      </c>
      <c r="AA14" s="17">
        <v>0.23116883116883116</v>
      </c>
      <c r="AB14" s="17">
        <v>5.1948051948051948E-3</v>
      </c>
      <c r="AC14" s="17">
        <v>0.28445747800586513</v>
      </c>
      <c r="AD14" s="17">
        <v>0.18181818181818182</v>
      </c>
      <c r="AE14" s="17">
        <v>0.24926686217008798</v>
      </c>
      <c r="AF14" s="17">
        <v>0.1906158357771261</v>
      </c>
      <c r="AG14" s="17">
        <v>9.3841642228739003E-2</v>
      </c>
      <c r="AH14" s="17">
        <v>0.41666666666666669</v>
      </c>
      <c r="AI14" s="17">
        <v>0.28819444444444442</v>
      </c>
      <c r="AJ14" s="17">
        <v>0.13194444444444445</v>
      </c>
      <c r="AK14" s="17">
        <v>0.15625</v>
      </c>
      <c r="AL14" s="17">
        <v>6.9444444444444441E-3</v>
      </c>
      <c r="AM14" s="17">
        <v>0.50406504065040647</v>
      </c>
      <c r="AN14" s="17">
        <v>0.22357723577235772</v>
      </c>
      <c r="AO14" s="17">
        <v>0.16666666666666666</v>
      </c>
      <c r="AP14" s="17">
        <v>8.943089430894309E-2</v>
      </c>
      <c r="AQ14" s="17">
        <v>1.6260162601626018E-2</v>
      </c>
      <c r="AR14" t="s">
        <v>169</v>
      </c>
      <c r="AS14" s="17">
        <v>0.18181818181818182</v>
      </c>
      <c r="AT14" t="s">
        <v>293</v>
      </c>
      <c r="AU14" s="17">
        <v>0.17171717171717171</v>
      </c>
      <c r="AV14" t="s">
        <v>150</v>
      </c>
      <c r="AW14" s="17">
        <v>0.16161616161616163</v>
      </c>
      <c r="AX14" t="s">
        <v>177</v>
      </c>
      <c r="AY14" s="17">
        <v>0.12121212121212122</v>
      </c>
      <c r="AZ14" s="17">
        <v>0.36363636363636365</v>
      </c>
      <c r="BA14">
        <v>7</v>
      </c>
      <c r="BB14">
        <v>5</v>
      </c>
      <c r="BC14">
        <v>1</v>
      </c>
      <c r="BD14">
        <v>1</v>
      </c>
      <c r="BE14">
        <v>2</v>
      </c>
      <c r="BF14">
        <v>2</v>
      </c>
      <c r="BG14">
        <v>1</v>
      </c>
      <c r="BH14">
        <v>1</v>
      </c>
      <c r="BI14" s="16">
        <v>0</v>
      </c>
      <c r="BJ14" s="16">
        <v>0</v>
      </c>
      <c r="BK14">
        <v>5</v>
      </c>
      <c r="BL14" t="s">
        <v>331</v>
      </c>
      <c r="BM14" s="26">
        <v>1</v>
      </c>
    </row>
    <row r="15" spans="1:65" x14ac:dyDescent="0.2">
      <c r="A15" s="14" t="s">
        <v>78</v>
      </c>
      <c r="B15" s="15" t="s">
        <v>65</v>
      </c>
      <c r="C15" s="16">
        <v>1684</v>
      </c>
      <c r="D15" s="16" t="s">
        <v>178</v>
      </c>
      <c r="E15" s="16" t="s">
        <v>179</v>
      </c>
      <c r="F15" s="16">
        <v>7</v>
      </c>
      <c r="G15" s="16">
        <v>8</v>
      </c>
      <c r="H15" s="34" t="s">
        <v>269</v>
      </c>
      <c r="I15" s="35">
        <v>91</v>
      </c>
      <c r="J15" s="35">
        <v>95</v>
      </c>
      <c r="K15" s="17" t="s">
        <v>269</v>
      </c>
      <c r="L15" s="17" t="s">
        <v>269</v>
      </c>
      <c r="M15" s="17" t="s">
        <v>269</v>
      </c>
      <c r="N15" s="17" t="s">
        <v>269</v>
      </c>
      <c r="O15" s="17" t="s">
        <v>269</v>
      </c>
      <c r="P15" s="17" t="s">
        <v>269</v>
      </c>
      <c r="Q15" s="17">
        <v>0.5494505494505495</v>
      </c>
      <c r="R15" s="17">
        <v>0.10989010989010989</v>
      </c>
      <c r="S15" s="17">
        <v>9.8901098901098897E-2</v>
      </c>
      <c r="T15" s="17">
        <v>1.098901098901099E-2</v>
      </c>
      <c r="U15" s="17">
        <v>2.197802197802198E-2</v>
      </c>
      <c r="V15" s="17">
        <v>0.2087912087912088</v>
      </c>
      <c r="W15" s="17">
        <v>0.55789473684210522</v>
      </c>
      <c r="X15" s="17">
        <v>0.1368421052631579</v>
      </c>
      <c r="Y15" s="17">
        <v>0.2</v>
      </c>
      <c r="Z15" s="17">
        <v>2.1052631578947368E-2</v>
      </c>
      <c r="AA15" s="17">
        <v>2.1052631578947368E-2</v>
      </c>
      <c r="AB15" s="17">
        <v>6.3157894736842107E-2</v>
      </c>
      <c r="AC15" s="17" t="s">
        <v>269</v>
      </c>
      <c r="AD15" s="17" t="s">
        <v>269</v>
      </c>
      <c r="AE15" s="17" t="s">
        <v>269</v>
      </c>
      <c r="AF15" s="17" t="s">
        <v>269</v>
      </c>
      <c r="AG15" s="17" t="s">
        <v>269</v>
      </c>
      <c r="AH15" s="17">
        <v>0.24637681159420291</v>
      </c>
      <c r="AI15" s="17">
        <v>0.2318840579710145</v>
      </c>
      <c r="AJ15" s="17">
        <v>0.30434782608695654</v>
      </c>
      <c r="AK15" s="17">
        <v>0.14492753623188406</v>
      </c>
      <c r="AL15" s="17">
        <v>7.2463768115942032E-2</v>
      </c>
      <c r="AM15" s="17">
        <v>0.29411764705882354</v>
      </c>
      <c r="AN15" s="17">
        <v>0.16470588235294117</v>
      </c>
      <c r="AO15" s="17">
        <v>0.21176470588235294</v>
      </c>
      <c r="AP15" s="17">
        <v>0.28235294117647058</v>
      </c>
      <c r="AQ15" s="17">
        <v>4.7058823529411764E-2</v>
      </c>
      <c r="AR15" t="s">
        <v>148</v>
      </c>
      <c r="AS15" s="17" t="s">
        <v>269</v>
      </c>
      <c r="AT15" t="s">
        <v>149</v>
      </c>
      <c r="AU15" s="17" t="s">
        <v>269</v>
      </c>
      <c r="AV15" t="s">
        <v>150</v>
      </c>
      <c r="AW15" s="17" t="s">
        <v>269</v>
      </c>
      <c r="AX15" t="s">
        <v>157</v>
      </c>
      <c r="AY15" s="17" t="s">
        <v>269</v>
      </c>
      <c r="AZ15" s="17" t="s">
        <v>269</v>
      </c>
      <c r="BA15">
        <v>5</v>
      </c>
      <c r="BB15">
        <v>5</v>
      </c>
      <c r="BC15">
        <v>0</v>
      </c>
      <c r="BD15">
        <v>0</v>
      </c>
      <c r="BE15">
        <v>1</v>
      </c>
      <c r="BF15">
        <v>3</v>
      </c>
      <c r="BG15">
        <v>2</v>
      </c>
      <c r="BH15">
        <v>1</v>
      </c>
      <c r="BI15" s="16">
        <v>7355</v>
      </c>
      <c r="BJ15" s="16">
        <v>0</v>
      </c>
      <c r="BK15">
        <v>6</v>
      </c>
      <c r="BL15" t="s">
        <v>329</v>
      </c>
      <c r="BM15" s="26">
        <v>0</v>
      </c>
    </row>
    <row r="16" spans="1:65" x14ac:dyDescent="0.2">
      <c r="A16" s="14" t="s">
        <v>79</v>
      </c>
      <c r="B16" s="15" t="s">
        <v>65</v>
      </c>
      <c r="C16" s="16">
        <v>1234</v>
      </c>
      <c r="D16" s="16" t="s">
        <v>180</v>
      </c>
      <c r="E16" s="16">
        <v>0</v>
      </c>
      <c r="F16" s="16">
        <v>7</v>
      </c>
      <c r="G16" s="16">
        <v>4</v>
      </c>
      <c r="H16" s="35">
        <v>423</v>
      </c>
      <c r="I16" s="35">
        <v>200</v>
      </c>
      <c r="J16" s="35">
        <v>511</v>
      </c>
      <c r="K16" s="17">
        <v>0.43735224586288418</v>
      </c>
      <c r="L16" s="17">
        <v>0.30023640661938533</v>
      </c>
      <c r="M16" s="17">
        <v>0.17257683215130024</v>
      </c>
      <c r="N16" s="17">
        <v>9.4562647754137114E-3</v>
      </c>
      <c r="O16" s="17">
        <v>9.4562647754137114E-3</v>
      </c>
      <c r="P16" s="17">
        <v>7.0921985815602842E-2</v>
      </c>
      <c r="Q16" s="17">
        <v>0.25</v>
      </c>
      <c r="R16" s="17">
        <v>0.45</v>
      </c>
      <c r="S16" s="17">
        <v>0.15</v>
      </c>
      <c r="T16" s="17">
        <v>0.02</v>
      </c>
      <c r="U16" s="17">
        <v>1.4999999999999999E-2</v>
      </c>
      <c r="V16" s="17">
        <v>0.115</v>
      </c>
      <c r="W16" s="17">
        <v>0.48923679060665359</v>
      </c>
      <c r="X16" s="17">
        <v>0.43052837573385516</v>
      </c>
      <c r="Y16" s="17">
        <v>7.2407045009784732E-2</v>
      </c>
      <c r="Z16" s="17">
        <v>1.9569471624266144E-3</v>
      </c>
      <c r="AA16" s="17">
        <v>1.9569471624266144E-3</v>
      </c>
      <c r="AB16" s="17">
        <v>3.9138943248532287E-3</v>
      </c>
      <c r="AC16" s="17">
        <v>0.25974025974025972</v>
      </c>
      <c r="AD16" s="17">
        <v>0.2857142857142857</v>
      </c>
      <c r="AE16" s="17">
        <v>0.22077922077922077</v>
      </c>
      <c r="AF16" s="17">
        <v>0.18961038961038962</v>
      </c>
      <c r="AG16" s="17">
        <v>4.4155844155844157E-2</v>
      </c>
      <c r="AH16" s="17">
        <v>8.8235294117647065E-2</v>
      </c>
      <c r="AI16" s="17">
        <v>0.20588235294117646</v>
      </c>
      <c r="AJ16" s="17">
        <v>0.35294117647058826</v>
      </c>
      <c r="AK16" s="17">
        <v>0.17647058823529413</v>
      </c>
      <c r="AL16" s="17">
        <v>0.17647058823529413</v>
      </c>
      <c r="AM16" s="17">
        <v>0.2446183953033268</v>
      </c>
      <c r="AN16" s="17">
        <v>0.46183953033268099</v>
      </c>
      <c r="AO16" s="17">
        <v>0.12524461839530332</v>
      </c>
      <c r="AP16" s="17">
        <v>0.14677103718199608</v>
      </c>
      <c r="AQ16" s="17">
        <v>2.1526418786692758E-2</v>
      </c>
      <c r="AR16" t="s">
        <v>155</v>
      </c>
      <c r="AS16" s="17">
        <v>0.36499999999999999</v>
      </c>
      <c r="AT16" t="s">
        <v>293</v>
      </c>
      <c r="AU16" s="17">
        <v>0.21</v>
      </c>
      <c r="AV16" t="s">
        <v>150</v>
      </c>
      <c r="AW16" s="17">
        <v>0.17</v>
      </c>
      <c r="AX16" t="s">
        <v>177</v>
      </c>
      <c r="AY16" s="17">
        <v>0.125</v>
      </c>
      <c r="AZ16" s="17">
        <v>0.13</v>
      </c>
      <c r="BA16">
        <v>13</v>
      </c>
      <c r="BB16">
        <v>11</v>
      </c>
      <c r="BC16">
        <v>0</v>
      </c>
      <c r="BD16">
        <v>2</v>
      </c>
      <c r="BE16">
        <v>4</v>
      </c>
      <c r="BF16">
        <v>6</v>
      </c>
      <c r="BG16">
        <v>4</v>
      </c>
      <c r="BH16">
        <v>2</v>
      </c>
      <c r="BI16" s="16">
        <v>14000</v>
      </c>
      <c r="BJ16" s="16">
        <v>0</v>
      </c>
      <c r="BK16">
        <v>6</v>
      </c>
      <c r="BM16" s="26">
        <v>1</v>
      </c>
    </row>
    <row r="17" spans="1:65" x14ac:dyDescent="0.2">
      <c r="A17" s="14" t="s">
        <v>80</v>
      </c>
      <c r="B17" s="15" t="s">
        <v>65</v>
      </c>
      <c r="C17" s="16">
        <v>183</v>
      </c>
      <c r="D17" s="16" t="s">
        <v>181</v>
      </c>
      <c r="E17" s="16" t="s">
        <v>161</v>
      </c>
      <c r="F17" s="16">
        <v>8</v>
      </c>
      <c r="G17" s="16">
        <v>4</v>
      </c>
      <c r="H17" s="35">
        <v>6</v>
      </c>
      <c r="I17" s="35">
        <v>7</v>
      </c>
      <c r="J17" s="35">
        <v>9</v>
      </c>
      <c r="K17" s="17">
        <v>0.83333333333333337</v>
      </c>
      <c r="L17" s="17">
        <v>0.16666666666666666</v>
      </c>
      <c r="M17" s="17">
        <v>0</v>
      </c>
      <c r="N17" s="17">
        <v>0</v>
      </c>
      <c r="O17" s="17">
        <v>0</v>
      </c>
      <c r="P17" s="17">
        <v>0</v>
      </c>
      <c r="Q17" s="17">
        <v>1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0.88888888888888884</v>
      </c>
      <c r="X17" s="17">
        <v>0.1111111111111111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0.16666666666666666</v>
      </c>
      <c r="AE17" s="17">
        <v>0.33333333333333331</v>
      </c>
      <c r="AF17" s="17">
        <v>0.5</v>
      </c>
      <c r="AG17" s="17">
        <v>0</v>
      </c>
      <c r="AH17" s="17">
        <v>0</v>
      </c>
      <c r="AI17" s="17">
        <v>0.42857142857142855</v>
      </c>
      <c r="AJ17" s="17">
        <v>0.14285714285714285</v>
      </c>
      <c r="AK17" s="17">
        <v>0.2857142857142857</v>
      </c>
      <c r="AL17" s="17">
        <v>0.14285714285714285</v>
      </c>
      <c r="AM17" s="17">
        <v>0</v>
      </c>
      <c r="AN17" s="17">
        <v>0.22222222222222221</v>
      </c>
      <c r="AO17" s="17">
        <v>0.44444444444444442</v>
      </c>
      <c r="AP17" s="17">
        <v>0.33333333333333331</v>
      </c>
      <c r="AQ17" s="17">
        <v>0</v>
      </c>
      <c r="AR17" t="s">
        <v>149</v>
      </c>
      <c r="AS17" s="17">
        <v>1</v>
      </c>
      <c r="AT17" t="s">
        <v>148</v>
      </c>
      <c r="AU17" s="17">
        <v>0</v>
      </c>
      <c r="AV17" t="s">
        <v>150</v>
      </c>
      <c r="AW17" s="17">
        <v>0</v>
      </c>
      <c r="AX17" t="s">
        <v>157</v>
      </c>
      <c r="AY17" s="17">
        <v>0</v>
      </c>
      <c r="AZ17" s="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 s="16">
        <v>0</v>
      </c>
      <c r="BJ17" s="16">
        <v>0</v>
      </c>
      <c r="BK17">
        <v>0</v>
      </c>
      <c r="BM17" s="26">
        <v>1</v>
      </c>
    </row>
    <row r="18" spans="1:65" x14ac:dyDescent="0.2">
      <c r="A18" s="14" t="s">
        <v>81</v>
      </c>
      <c r="B18" s="15" t="s">
        <v>65</v>
      </c>
      <c r="C18" s="16">
        <v>3168</v>
      </c>
      <c r="D18" s="16" t="s">
        <v>182</v>
      </c>
      <c r="E18" s="16" t="s">
        <v>183</v>
      </c>
      <c r="F18" s="16">
        <v>4</v>
      </c>
      <c r="G18" s="16">
        <v>62</v>
      </c>
      <c r="H18" s="35">
        <v>267</v>
      </c>
      <c r="I18" s="35">
        <v>222</v>
      </c>
      <c r="J18" s="35">
        <v>186</v>
      </c>
      <c r="K18" s="17">
        <v>0.29962546816479402</v>
      </c>
      <c r="L18" s="17">
        <v>0.29213483146067415</v>
      </c>
      <c r="M18" s="17">
        <v>0.38576779026217228</v>
      </c>
      <c r="N18" s="17">
        <v>0</v>
      </c>
      <c r="O18" s="17">
        <v>3.7453183520599251E-3</v>
      </c>
      <c r="P18" s="17">
        <v>1.8726591760299626E-2</v>
      </c>
      <c r="Q18" s="17">
        <v>0.40540540540540543</v>
      </c>
      <c r="R18" s="17">
        <v>0.33783783783783783</v>
      </c>
      <c r="S18" s="17">
        <v>0.23873873873873874</v>
      </c>
      <c r="T18" s="17">
        <v>0</v>
      </c>
      <c r="U18" s="17">
        <v>1.8018018018018018E-2</v>
      </c>
      <c r="V18" s="17">
        <v>0</v>
      </c>
      <c r="W18" s="17">
        <v>0.43548387096774194</v>
      </c>
      <c r="X18" s="17">
        <v>0.25806451612903225</v>
      </c>
      <c r="Y18" s="17">
        <v>0.27956989247311825</v>
      </c>
      <c r="Z18" s="17">
        <v>5.3763440860215058E-3</v>
      </c>
      <c r="AA18" s="17">
        <v>1.0752688172043012E-2</v>
      </c>
      <c r="AB18" s="17">
        <v>1.0752688172043012E-2</v>
      </c>
      <c r="AC18" s="17">
        <v>0.26819923371647508</v>
      </c>
      <c r="AD18" s="17">
        <v>0.21072796934865901</v>
      </c>
      <c r="AE18" s="17">
        <v>0.34099616858237547</v>
      </c>
      <c r="AF18" s="17">
        <v>0.17624521072796934</v>
      </c>
      <c r="AG18" s="17">
        <v>3.8314176245210726E-3</v>
      </c>
      <c r="AH18" s="17">
        <v>0.15137614678899083</v>
      </c>
      <c r="AI18" s="17">
        <v>0.1834862385321101</v>
      </c>
      <c r="AJ18" s="17">
        <v>0.37614678899082571</v>
      </c>
      <c r="AK18" s="17">
        <v>0.27064220183486237</v>
      </c>
      <c r="AL18" s="17">
        <v>1.834862385321101E-2</v>
      </c>
      <c r="AM18" s="17">
        <v>0.11666666666666667</v>
      </c>
      <c r="AN18" s="17">
        <v>0.26111111111111113</v>
      </c>
      <c r="AO18" s="17">
        <v>0.33888888888888891</v>
      </c>
      <c r="AP18" s="17">
        <v>0.28333333333333333</v>
      </c>
      <c r="AQ18" s="17">
        <v>0</v>
      </c>
      <c r="AR18" t="s">
        <v>293</v>
      </c>
      <c r="AS18" s="17">
        <v>0.21311475409836064</v>
      </c>
      <c r="AT18" t="s">
        <v>147</v>
      </c>
      <c r="AU18" s="17">
        <v>0.18442622950819673</v>
      </c>
      <c r="AV18" t="s">
        <v>154</v>
      </c>
      <c r="AW18" s="17">
        <v>0.11475409836065574</v>
      </c>
      <c r="AX18" t="s">
        <v>172</v>
      </c>
      <c r="AY18" s="17">
        <v>9.0163934426229511E-2</v>
      </c>
      <c r="AZ18" s="17">
        <v>0.39754098360655737</v>
      </c>
      <c r="BA18">
        <v>5</v>
      </c>
      <c r="BB18">
        <v>3</v>
      </c>
      <c r="BC18">
        <v>2</v>
      </c>
      <c r="BD18">
        <v>0</v>
      </c>
      <c r="BE18">
        <v>0</v>
      </c>
      <c r="BF18">
        <v>6</v>
      </c>
      <c r="BG18">
        <v>4</v>
      </c>
      <c r="BH18">
        <v>2</v>
      </c>
      <c r="BI18" s="16">
        <v>10500</v>
      </c>
      <c r="BJ18" s="16">
        <v>0</v>
      </c>
      <c r="BK18">
        <v>6</v>
      </c>
      <c r="BM18" s="26">
        <v>1</v>
      </c>
    </row>
    <row r="19" spans="1:65" x14ac:dyDescent="0.2">
      <c r="A19" s="14" t="s">
        <v>82</v>
      </c>
      <c r="B19" s="15" t="s">
        <v>65</v>
      </c>
      <c r="C19" s="16">
        <v>459</v>
      </c>
      <c r="D19" s="16" t="s">
        <v>184</v>
      </c>
      <c r="E19" s="16" t="s">
        <v>185</v>
      </c>
      <c r="F19" s="16">
        <v>8</v>
      </c>
      <c r="G19" s="16">
        <v>29</v>
      </c>
      <c r="H19" s="35">
        <v>39</v>
      </c>
      <c r="I19" s="35">
        <v>27</v>
      </c>
      <c r="J19" s="35">
        <v>25</v>
      </c>
      <c r="K19" s="17">
        <v>0.87179487179487181</v>
      </c>
      <c r="L19" s="17">
        <v>0</v>
      </c>
      <c r="M19" s="17">
        <v>0</v>
      </c>
      <c r="N19" s="17">
        <v>0</v>
      </c>
      <c r="O19" s="17">
        <v>0</v>
      </c>
      <c r="P19" s="17">
        <v>0.12820512820512819</v>
      </c>
      <c r="Q19" s="17">
        <v>0.77777777777777779</v>
      </c>
      <c r="R19" s="17">
        <v>0</v>
      </c>
      <c r="S19" s="17">
        <v>0.1111111111111111</v>
      </c>
      <c r="T19" s="17">
        <v>0</v>
      </c>
      <c r="U19" s="17">
        <v>0</v>
      </c>
      <c r="V19" s="17">
        <v>0.1111111111111111</v>
      </c>
      <c r="W19" s="17">
        <v>0.88</v>
      </c>
      <c r="X19" s="17">
        <v>0</v>
      </c>
      <c r="Y19" s="17">
        <v>0.08</v>
      </c>
      <c r="Z19" s="17">
        <v>0</v>
      </c>
      <c r="AA19" s="17">
        <v>0</v>
      </c>
      <c r="AB19" s="17">
        <v>0.04</v>
      </c>
      <c r="AC19" s="17">
        <v>0.35294117647058826</v>
      </c>
      <c r="AD19" s="17">
        <v>8.8235294117647065E-2</v>
      </c>
      <c r="AE19" s="17">
        <v>0.17647058823529413</v>
      </c>
      <c r="AF19" s="17">
        <v>5.8823529411764705E-2</v>
      </c>
      <c r="AG19" s="17">
        <v>0.3235294117647059</v>
      </c>
      <c r="AH19" s="17">
        <v>0.16666666666666666</v>
      </c>
      <c r="AI19" s="17">
        <v>0.16666666666666666</v>
      </c>
      <c r="AJ19" s="17">
        <v>0.375</v>
      </c>
      <c r="AK19" s="17">
        <v>8.3333333333333329E-2</v>
      </c>
      <c r="AL19" s="17">
        <v>0.20833333333333334</v>
      </c>
      <c r="AM19" s="17">
        <v>0.68</v>
      </c>
      <c r="AN19" s="17">
        <v>0.2</v>
      </c>
      <c r="AO19" s="17">
        <v>0.04</v>
      </c>
      <c r="AP19" s="17">
        <v>0</v>
      </c>
      <c r="AQ19" s="17">
        <v>0.08</v>
      </c>
      <c r="AR19" s="17" t="s">
        <v>268</v>
      </c>
      <c r="AS19" s="17" t="s">
        <v>268</v>
      </c>
      <c r="AT19" s="17" t="s">
        <v>268</v>
      </c>
      <c r="AU19" s="17" t="s">
        <v>268</v>
      </c>
      <c r="AV19" s="17" t="s">
        <v>268</v>
      </c>
      <c r="AW19" s="17" t="s">
        <v>268</v>
      </c>
      <c r="AX19" s="17" t="s">
        <v>268</v>
      </c>
      <c r="AY19" s="17" t="s">
        <v>268</v>
      </c>
      <c r="AZ19" s="17" t="s">
        <v>268</v>
      </c>
      <c r="BA19">
        <v>3</v>
      </c>
      <c r="BB19">
        <v>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 s="16">
        <v>0</v>
      </c>
      <c r="BJ19" s="16">
        <v>0</v>
      </c>
      <c r="BK19">
        <v>0</v>
      </c>
      <c r="BM19" s="26">
        <v>1</v>
      </c>
    </row>
    <row r="20" spans="1:65" x14ac:dyDescent="0.2">
      <c r="A20" s="14" t="s">
        <v>83</v>
      </c>
      <c r="B20" s="15" t="s">
        <v>65</v>
      </c>
      <c r="C20" s="16">
        <v>1048</v>
      </c>
      <c r="D20" s="16" t="s">
        <v>186</v>
      </c>
      <c r="E20" s="16" t="s">
        <v>187</v>
      </c>
      <c r="F20" s="16">
        <v>7</v>
      </c>
      <c r="G20" s="16">
        <v>5</v>
      </c>
      <c r="H20" s="35">
        <v>113</v>
      </c>
      <c r="I20" s="35">
        <v>212</v>
      </c>
      <c r="J20" s="35">
        <v>139</v>
      </c>
      <c r="K20" s="17">
        <v>0.8584070796460177</v>
      </c>
      <c r="L20" s="17">
        <v>3.5398230088495575E-2</v>
      </c>
      <c r="M20" s="17">
        <v>0.10619469026548672</v>
      </c>
      <c r="N20" s="17">
        <v>0</v>
      </c>
      <c r="O20" s="17">
        <v>0</v>
      </c>
      <c r="P20" s="17">
        <v>0</v>
      </c>
      <c r="Q20" s="17">
        <v>0.70283018867924529</v>
      </c>
      <c r="R20" s="17">
        <v>0.10377358490566038</v>
      </c>
      <c r="S20" s="17">
        <v>0.18867924528301888</v>
      </c>
      <c r="T20" s="17">
        <v>0</v>
      </c>
      <c r="U20" s="17">
        <v>0</v>
      </c>
      <c r="V20" s="17">
        <v>4.7169811320754715E-3</v>
      </c>
      <c r="W20" s="17">
        <v>0.58992805755395683</v>
      </c>
      <c r="X20" s="17">
        <v>0.23021582733812951</v>
      </c>
      <c r="Y20" s="17">
        <v>0.16546762589928057</v>
      </c>
      <c r="Z20" s="17">
        <v>0</v>
      </c>
      <c r="AA20" s="17">
        <v>0</v>
      </c>
      <c r="AB20" s="17">
        <v>1.4388489208633094E-2</v>
      </c>
      <c r="AC20" s="17">
        <v>0.48672566371681414</v>
      </c>
      <c r="AD20" s="17">
        <v>0.17699115044247787</v>
      </c>
      <c r="AE20" s="17">
        <v>0.15044247787610621</v>
      </c>
      <c r="AF20" s="17">
        <v>0.12389380530973451</v>
      </c>
      <c r="AG20" s="17">
        <v>6.1946902654867256E-2</v>
      </c>
      <c r="AH20" s="17">
        <v>0.41706161137440756</v>
      </c>
      <c r="AI20" s="17">
        <v>0.22748815165876776</v>
      </c>
      <c r="AJ20" s="17">
        <v>0.1895734597156398</v>
      </c>
      <c r="AK20" s="17">
        <v>0.11374407582938388</v>
      </c>
      <c r="AL20" s="17">
        <v>5.2132701421800945E-2</v>
      </c>
      <c r="AM20" s="17">
        <v>0.43884892086330934</v>
      </c>
      <c r="AN20" s="17">
        <v>0.1366906474820144</v>
      </c>
      <c r="AO20" s="17">
        <v>0.19424460431654678</v>
      </c>
      <c r="AP20" s="17">
        <v>0.17266187050359713</v>
      </c>
      <c r="AQ20" s="17">
        <v>5.7553956834532377E-2</v>
      </c>
      <c r="AR20" t="s">
        <v>169</v>
      </c>
      <c r="AS20" s="17">
        <v>0.25</v>
      </c>
      <c r="AT20" t="s">
        <v>172</v>
      </c>
      <c r="AU20" s="17">
        <v>0.25</v>
      </c>
      <c r="AV20" t="s">
        <v>147</v>
      </c>
      <c r="AW20" s="17">
        <v>0.1875</v>
      </c>
      <c r="AX20" t="s">
        <v>188</v>
      </c>
      <c r="AY20" s="17">
        <v>0.1875</v>
      </c>
      <c r="AZ20" s="17">
        <v>0.125</v>
      </c>
      <c r="BA20">
        <v>6</v>
      </c>
      <c r="BB20">
        <v>2</v>
      </c>
      <c r="BC20">
        <v>2</v>
      </c>
      <c r="BD20">
        <v>2</v>
      </c>
      <c r="BE20">
        <v>0</v>
      </c>
      <c r="BF20">
        <v>5</v>
      </c>
      <c r="BG20">
        <v>4</v>
      </c>
      <c r="BH20">
        <v>1</v>
      </c>
      <c r="BI20" s="16">
        <v>4000</v>
      </c>
      <c r="BJ20" s="16">
        <v>0</v>
      </c>
      <c r="BK20">
        <v>6</v>
      </c>
      <c r="BM20" s="26">
        <v>1</v>
      </c>
    </row>
    <row r="21" spans="1:65" x14ac:dyDescent="0.2">
      <c r="A21" s="14" t="s">
        <v>84</v>
      </c>
      <c r="B21" s="15" t="s">
        <v>65</v>
      </c>
      <c r="C21" s="16">
        <v>2965</v>
      </c>
      <c r="D21" s="16" t="s">
        <v>189</v>
      </c>
      <c r="E21" s="16" t="s">
        <v>190</v>
      </c>
      <c r="F21" s="16">
        <v>7</v>
      </c>
      <c r="G21" s="16">
        <v>145</v>
      </c>
      <c r="H21" s="35">
        <v>113</v>
      </c>
      <c r="I21" s="35">
        <v>85</v>
      </c>
      <c r="J21" s="35">
        <v>92</v>
      </c>
      <c r="K21" s="17">
        <v>0.44247787610619471</v>
      </c>
      <c r="L21" s="17">
        <v>6.1946902654867256E-2</v>
      </c>
      <c r="M21" s="17">
        <v>0.36283185840707965</v>
      </c>
      <c r="N21" s="17">
        <v>5.3097345132743362E-2</v>
      </c>
      <c r="O21" s="17">
        <v>3.5398230088495575E-2</v>
      </c>
      <c r="P21" s="17">
        <v>4.4247787610619468E-2</v>
      </c>
      <c r="Q21" s="17">
        <v>0.6470588235294118</v>
      </c>
      <c r="R21" s="17">
        <v>7.0588235294117646E-2</v>
      </c>
      <c r="S21" s="17">
        <v>0.24705882352941178</v>
      </c>
      <c r="T21" s="17">
        <v>0</v>
      </c>
      <c r="U21" s="17">
        <v>2.3529411764705882E-2</v>
      </c>
      <c r="V21" s="17">
        <v>1.1764705882352941E-2</v>
      </c>
      <c r="W21" s="17">
        <v>0.65217391304347827</v>
      </c>
      <c r="X21" s="17">
        <v>1.0869565217391304E-2</v>
      </c>
      <c r="Y21" s="17">
        <v>0.21739130434782608</v>
      </c>
      <c r="Z21" s="17">
        <v>2.1739130434782608E-2</v>
      </c>
      <c r="AA21" s="17">
        <v>7.6086956521739135E-2</v>
      </c>
      <c r="AB21" s="17">
        <v>2.1739130434782608E-2</v>
      </c>
      <c r="AC21" s="17">
        <v>0.31632653061224492</v>
      </c>
      <c r="AD21" s="17">
        <v>0.27551020408163263</v>
      </c>
      <c r="AE21" s="17">
        <v>0.20408163265306123</v>
      </c>
      <c r="AF21" s="17">
        <v>0.18367346938775511</v>
      </c>
      <c r="AG21" s="17">
        <v>2.0408163265306121E-2</v>
      </c>
      <c r="AH21" s="17">
        <v>0.40243902439024393</v>
      </c>
      <c r="AI21" s="17">
        <v>0.17073170731707318</v>
      </c>
      <c r="AJ21" s="17">
        <v>0.28048780487804881</v>
      </c>
      <c r="AK21" s="17">
        <v>0.10975609756097561</v>
      </c>
      <c r="AL21" s="17">
        <v>3.6585365853658534E-2</v>
      </c>
      <c r="AM21" s="17">
        <v>0.22222222222222221</v>
      </c>
      <c r="AN21" s="17">
        <v>0.46913580246913578</v>
      </c>
      <c r="AO21" s="17">
        <v>0.20987654320987653</v>
      </c>
      <c r="AP21" s="17">
        <v>8.6419753086419748E-2</v>
      </c>
      <c r="AQ21" s="17">
        <v>1.2345679012345678E-2</v>
      </c>
      <c r="AR21" t="s">
        <v>147</v>
      </c>
      <c r="AS21" s="17">
        <v>0.35416666666666669</v>
      </c>
      <c r="AT21" t="s">
        <v>293</v>
      </c>
      <c r="AU21" s="17">
        <v>0.25</v>
      </c>
      <c r="AV21" t="s">
        <v>149</v>
      </c>
      <c r="AW21" s="17">
        <v>0.22916666666666666</v>
      </c>
      <c r="AX21" t="s">
        <v>154</v>
      </c>
      <c r="AY21" s="17">
        <v>8.3333333333333329E-2</v>
      </c>
      <c r="AZ21" s="17">
        <v>8.3333333333333329E-2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 s="16">
        <v>0</v>
      </c>
      <c r="BJ21" s="16">
        <v>0</v>
      </c>
      <c r="BK21">
        <v>0</v>
      </c>
      <c r="BM21" s="26">
        <v>1</v>
      </c>
    </row>
    <row r="22" spans="1:65" x14ac:dyDescent="0.2">
      <c r="A22" s="14" t="s">
        <v>85</v>
      </c>
      <c r="B22" s="15" t="s">
        <v>65</v>
      </c>
      <c r="C22" s="16">
        <v>847</v>
      </c>
      <c r="D22" s="16" t="s">
        <v>191</v>
      </c>
      <c r="E22" s="16" t="s">
        <v>192</v>
      </c>
      <c r="F22" s="16">
        <v>9</v>
      </c>
      <c r="G22" s="16">
        <v>150</v>
      </c>
      <c r="H22" s="35">
        <v>459</v>
      </c>
      <c r="I22" s="35">
        <v>448</v>
      </c>
      <c r="J22" s="35">
        <v>424</v>
      </c>
      <c r="K22" s="17">
        <v>0.81263616557734208</v>
      </c>
      <c r="L22" s="17">
        <v>9.586056644880174E-2</v>
      </c>
      <c r="M22" s="17">
        <v>3.0501089324618737E-2</v>
      </c>
      <c r="N22" s="17">
        <v>6.5359477124183009E-3</v>
      </c>
      <c r="O22" s="17">
        <v>2.3965141612200435E-2</v>
      </c>
      <c r="P22" s="17">
        <v>3.0501089324618737E-2</v>
      </c>
      <c r="Q22" s="17">
        <v>0.7834821428571429</v>
      </c>
      <c r="R22" s="17">
        <v>3.3482142857142856E-2</v>
      </c>
      <c r="S22" s="17">
        <v>8.9285714285714288E-2</v>
      </c>
      <c r="T22" s="17">
        <v>0</v>
      </c>
      <c r="U22" s="17">
        <v>2.0089285714285716E-2</v>
      </c>
      <c r="V22" s="17">
        <v>7.3660714285714288E-2</v>
      </c>
      <c r="W22" s="17">
        <v>0.910377358490566</v>
      </c>
      <c r="X22" s="17">
        <v>1.4150943396226415E-2</v>
      </c>
      <c r="Y22" s="17">
        <v>3.0660377358490566E-2</v>
      </c>
      <c r="Z22" s="17">
        <v>9.433962264150943E-3</v>
      </c>
      <c r="AA22" s="17">
        <v>1.4150943396226415E-2</v>
      </c>
      <c r="AB22" s="17">
        <v>2.1226415094339621E-2</v>
      </c>
      <c r="AC22" s="17">
        <v>0.61252900232018559</v>
      </c>
      <c r="AD22" s="17">
        <v>0.14385150812064965</v>
      </c>
      <c r="AE22" s="17">
        <v>0.13457076566125289</v>
      </c>
      <c r="AF22" s="17">
        <v>8.1206496519721574E-2</v>
      </c>
      <c r="AG22" s="17">
        <v>2.7842227378190254E-2</v>
      </c>
      <c r="AH22" s="17">
        <v>0.60591133004926112</v>
      </c>
      <c r="AI22" s="17">
        <v>0.1625615763546798</v>
      </c>
      <c r="AJ22" s="17">
        <v>0.11576354679802955</v>
      </c>
      <c r="AK22" s="17">
        <v>6.8965517241379309E-2</v>
      </c>
      <c r="AL22" s="17">
        <v>4.6798029556650245E-2</v>
      </c>
      <c r="AM22" s="17">
        <v>0.76650943396226412</v>
      </c>
      <c r="AN22" s="17">
        <v>9.9056603773584911E-2</v>
      </c>
      <c r="AO22" s="17">
        <v>7.0754716981132074E-2</v>
      </c>
      <c r="AP22" s="17">
        <v>4.2452830188679243E-2</v>
      </c>
      <c r="AQ22" s="17">
        <v>2.1226415094339621E-2</v>
      </c>
      <c r="AR22" t="s">
        <v>169</v>
      </c>
      <c r="AS22" s="17">
        <v>0.2413793103448276</v>
      </c>
      <c r="AT22" t="s">
        <v>147</v>
      </c>
      <c r="AU22" s="17">
        <v>0.20689655172413793</v>
      </c>
      <c r="AV22" t="s">
        <v>154</v>
      </c>
      <c r="AW22" s="17">
        <v>0.17241379310344829</v>
      </c>
      <c r="AX22" t="s">
        <v>149</v>
      </c>
      <c r="AY22" s="17">
        <v>0.15517241379310345</v>
      </c>
      <c r="AZ22" s="17">
        <v>0.22413793103448276</v>
      </c>
      <c r="BA22">
        <v>16</v>
      </c>
      <c r="BB22">
        <v>12</v>
      </c>
      <c r="BC22">
        <v>1</v>
      </c>
      <c r="BD22">
        <v>3</v>
      </c>
      <c r="BE22">
        <v>2</v>
      </c>
      <c r="BF22">
        <v>3</v>
      </c>
      <c r="BG22">
        <v>1</v>
      </c>
      <c r="BH22">
        <v>2</v>
      </c>
      <c r="BI22" s="16">
        <v>1000</v>
      </c>
      <c r="BJ22" s="16">
        <v>4000</v>
      </c>
      <c r="BK22">
        <v>3</v>
      </c>
      <c r="BL22" t="s">
        <v>332</v>
      </c>
      <c r="BM22" s="26">
        <v>1</v>
      </c>
    </row>
    <row r="23" spans="1:65" x14ac:dyDescent="0.2">
      <c r="A23" s="14" t="s">
        <v>86</v>
      </c>
      <c r="B23" s="15" t="s">
        <v>65</v>
      </c>
      <c r="C23" s="16">
        <v>172</v>
      </c>
      <c r="D23" s="16" t="s">
        <v>193</v>
      </c>
      <c r="E23" s="16" t="s">
        <v>194</v>
      </c>
      <c r="F23" s="16">
        <v>7</v>
      </c>
      <c r="G23" s="16">
        <v>7</v>
      </c>
      <c r="H23" s="35">
        <v>30</v>
      </c>
      <c r="I23" s="35">
        <v>51</v>
      </c>
      <c r="J23" s="35">
        <v>60</v>
      </c>
      <c r="K23" s="17">
        <v>0.93333333333333335</v>
      </c>
      <c r="L23" s="17">
        <v>3.3333333333333333E-2</v>
      </c>
      <c r="M23" s="17">
        <v>0</v>
      </c>
      <c r="N23" s="17">
        <v>0</v>
      </c>
      <c r="O23" s="17">
        <v>0</v>
      </c>
      <c r="P23" s="17">
        <v>3.3333333333333333E-2</v>
      </c>
      <c r="Q23" s="17">
        <v>0.92156862745098034</v>
      </c>
      <c r="R23" s="17">
        <v>1.9607843137254902E-2</v>
      </c>
      <c r="S23" s="17">
        <v>0</v>
      </c>
      <c r="T23" s="17">
        <v>3.9215686274509803E-2</v>
      </c>
      <c r="U23" s="17">
        <v>1.9607843137254902E-2</v>
      </c>
      <c r="V23" s="17">
        <v>0</v>
      </c>
      <c r="W23" s="17">
        <v>0.8666666666666667</v>
      </c>
      <c r="X23" s="17">
        <v>0</v>
      </c>
      <c r="Y23" s="17">
        <v>0.05</v>
      </c>
      <c r="Z23" s="17">
        <v>0</v>
      </c>
      <c r="AA23" s="17">
        <v>1.6666666666666666E-2</v>
      </c>
      <c r="AB23" s="17">
        <v>6.6666666666666666E-2</v>
      </c>
      <c r="AC23" s="17">
        <v>0.55172413793103448</v>
      </c>
      <c r="AD23" s="17">
        <v>0.17241379310344829</v>
      </c>
      <c r="AE23" s="17">
        <v>0.2413793103448276</v>
      </c>
      <c r="AF23" s="17">
        <v>0</v>
      </c>
      <c r="AG23" s="17">
        <v>3.4482758620689655E-2</v>
      </c>
      <c r="AH23" s="17">
        <v>0.58333333333333337</v>
      </c>
      <c r="AI23" s="17">
        <v>0.27083333333333331</v>
      </c>
      <c r="AJ23" s="17">
        <v>0.125</v>
      </c>
      <c r="AK23" s="17">
        <v>0</v>
      </c>
      <c r="AL23" s="17">
        <v>2.0833333333333332E-2</v>
      </c>
      <c r="AM23" s="17">
        <v>0.76363636363636367</v>
      </c>
      <c r="AN23" s="17">
        <v>7.2727272727272724E-2</v>
      </c>
      <c r="AO23" s="17">
        <v>0.14545454545454545</v>
      </c>
      <c r="AP23" s="17">
        <v>1.8181818181818181E-2</v>
      </c>
      <c r="AQ23" s="17">
        <v>0</v>
      </c>
      <c r="AR23" t="s">
        <v>293</v>
      </c>
      <c r="AS23" s="17">
        <v>1</v>
      </c>
      <c r="AT23" t="s">
        <v>148</v>
      </c>
      <c r="AU23" s="17">
        <v>0</v>
      </c>
      <c r="AV23" t="s">
        <v>149</v>
      </c>
      <c r="AW23" s="17">
        <v>0</v>
      </c>
      <c r="AX23" t="s">
        <v>150</v>
      </c>
      <c r="AY23" s="17">
        <v>0</v>
      </c>
      <c r="AZ23" s="17">
        <v>0</v>
      </c>
      <c r="BA23">
        <v>1</v>
      </c>
      <c r="BB23">
        <v>0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 s="16">
        <v>0</v>
      </c>
      <c r="BJ23" s="16">
        <v>0</v>
      </c>
      <c r="BK23">
        <v>0</v>
      </c>
      <c r="BM23" s="26">
        <v>1</v>
      </c>
    </row>
    <row r="24" spans="1:65" x14ac:dyDescent="0.2">
      <c r="A24" s="14" t="s">
        <v>87</v>
      </c>
      <c r="B24" s="15" t="s">
        <v>65</v>
      </c>
      <c r="C24" s="16">
        <v>0</v>
      </c>
      <c r="D24" s="16" t="s">
        <v>195</v>
      </c>
      <c r="E24" s="16">
        <v>0</v>
      </c>
      <c r="F24" s="16">
        <v>0</v>
      </c>
      <c r="G24" s="16">
        <v>5</v>
      </c>
      <c r="H24" s="35">
        <v>4</v>
      </c>
      <c r="I24" s="35" t="s">
        <v>268</v>
      </c>
      <c r="J24" s="35" t="s">
        <v>268</v>
      </c>
      <c r="K24" s="17">
        <v>0.25</v>
      </c>
      <c r="L24" s="17">
        <v>0</v>
      </c>
      <c r="M24" s="17">
        <v>0.5</v>
      </c>
      <c r="N24" s="17">
        <v>0</v>
      </c>
      <c r="O24" s="17">
        <v>0.25</v>
      </c>
      <c r="P24" s="17">
        <v>0</v>
      </c>
      <c r="Q24" s="17" t="s">
        <v>268</v>
      </c>
      <c r="R24" s="17" t="s">
        <v>268</v>
      </c>
      <c r="S24" s="17" t="s">
        <v>268</v>
      </c>
      <c r="T24" s="17" t="s">
        <v>268</v>
      </c>
      <c r="U24" s="17" t="s">
        <v>268</v>
      </c>
      <c r="V24" s="17" t="s">
        <v>268</v>
      </c>
      <c r="W24" s="17" t="s">
        <v>268</v>
      </c>
      <c r="X24" s="17" t="s">
        <v>268</v>
      </c>
      <c r="Y24" s="17" t="s">
        <v>268</v>
      </c>
      <c r="Z24" s="17" t="s">
        <v>268</v>
      </c>
      <c r="AA24" s="17" t="s">
        <v>268</v>
      </c>
      <c r="AB24" s="17" t="s">
        <v>268</v>
      </c>
      <c r="AC24" s="17">
        <v>0</v>
      </c>
      <c r="AD24" s="17">
        <v>0.33333333333333331</v>
      </c>
      <c r="AE24" s="17">
        <v>0.66666666666666663</v>
      </c>
      <c r="AF24" s="17">
        <v>0</v>
      </c>
      <c r="AG24" s="17">
        <v>0</v>
      </c>
      <c r="AH24" s="17" t="s">
        <v>268</v>
      </c>
      <c r="AI24" s="17" t="s">
        <v>268</v>
      </c>
      <c r="AJ24" s="17" t="s">
        <v>268</v>
      </c>
      <c r="AK24" s="17" t="s">
        <v>268</v>
      </c>
      <c r="AL24" s="17" t="s">
        <v>268</v>
      </c>
      <c r="AM24" s="17" t="s">
        <v>268</v>
      </c>
      <c r="AN24" s="17" t="s">
        <v>268</v>
      </c>
      <c r="AO24" s="17" t="s">
        <v>268</v>
      </c>
      <c r="AP24" s="17" t="s">
        <v>268</v>
      </c>
      <c r="AQ24" s="17" t="s">
        <v>268</v>
      </c>
      <c r="AR24" t="s">
        <v>147</v>
      </c>
      <c r="AS24" s="17">
        <v>1</v>
      </c>
      <c r="AT24" t="s">
        <v>148</v>
      </c>
      <c r="AU24" s="17">
        <v>0</v>
      </c>
      <c r="AV24" t="s">
        <v>149</v>
      </c>
      <c r="AW24" s="17">
        <v>0</v>
      </c>
      <c r="AX24" t="s">
        <v>150</v>
      </c>
      <c r="AY24" s="17">
        <v>0</v>
      </c>
      <c r="AZ24" s="17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 s="16">
        <v>0</v>
      </c>
      <c r="BJ24" s="16">
        <v>0</v>
      </c>
      <c r="BK24">
        <v>0</v>
      </c>
      <c r="BM24" s="26">
        <v>1</v>
      </c>
    </row>
    <row r="25" spans="1:65" x14ac:dyDescent="0.2">
      <c r="A25" s="14" t="s">
        <v>88</v>
      </c>
      <c r="B25" s="15" t="s">
        <v>65</v>
      </c>
      <c r="C25" s="16">
        <v>150</v>
      </c>
      <c r="D25" s="16" t="s">
        <v>196</v>
      </c>
      <c r="E25" s="16">
        <v>0</v>
      </c>
      <c r="F25" s="16">
        <v>9</v>
      </c>
      <c r="G25" s="16">
        <v>4</v>
      </c>
      <c r="H25" s="35">
        <v>103</v>
      </c>
      <c r="I25" s="35" t="s">
        <v>268</v>
      </c>
      <c r="J25" s="35">
        <v>78</v>
      </c>
      <c r="K25" s="17">
        <v>9.7087378640776698E-2</v>
      </c>
      <c r="L25" s="17">
        <v>0.36893203883495146</v>
      </c>
      <c r="M25" s="17">
        <v>0.36893203883495146</v>
      </c>
      <c r="N25" s="17">
        <v>2.9126213592233011E-2</v>
      </c>
      <c r="O25" s="17">
        <v>1.9417475728155338E-2</v>
      </c>
      <c r="P25" s="17">
        <v>0.11650485436893204</v>
      </c>
      <c r="Q25" s="17" t="s">
        <v>268</v>
      </c>
      <c r="R25" s="17" t="s">
        <v>268</v>
      </c>
      <c r="S25" s="17" t="s">
        <v>268</v>
      </c>
      <c r="T25" s="17" t="s">
        <v>268</v>
      </c>
      <c r="U25" s="17" t="s">
        <v>268</v>
      </c>
      <c r="V25" s="17" t="s">
        <v>268</v>
      </c>
      <c r="W25" s="17">
        <v>0.29487179487179488</v>
      </c>
      <c r="X25" s="17">
        <v>0.20512820512820512</v>
      </c>
      <c r="Y25" s="17">
        <v>0.26923076923076922</v>
      </c>
      <c r="Z25" s="17">
        <v>0</v>
      </c>
      <c r="AA25" s="17">
        <v>2.564102564102564E-2</v>
      </c>
      <c r="AB25" s="17">
        <v>0.20512820512820512</v>
      </c>
      <c r="AC25" s="17">
        <v>0.30232558139534882</v>
      </c>
      <c r="AD25" s="17">
        <v>0.20930232558139536</v>
      </c>
      <c r="AE25" s="17">
        <v>0.18604651162790697</v>
      </c>
      <c r="AF25" s="17">
        <v>0.1744186046511628</v>
      </c>
      <c r="AG25" s="17">
        <v>0.12790697674418605</v>
      </c>
      <c r="AH25" s="17" t="s">
        <v>268</v>
      </c>
      <c r="AI25" s="17" t="s">
        <v>268</v>
      </c>
      <c r="AJ25" s="17" t="s">
        <v>268</v>
      </c>
      <c r="AK25" s="17" t="s">
        <v>268</v>
      </c>
      <c r="AL25" s="17" t="s">
        <v>268</v>
      </c>
      <c r="AM25" s="17">
        <v>0.15</v>
      </c>
      <c r="AN25" s="17">
        <v>0.43333333333333335</v>
      </c>
      <c r="AO25" s="17">
        <v>0.23333333333333334</v>
      </c>
      <c r="AP25" s="17">
        <v>0.15</v>
      </c>
      <c r="AQ25" s="17">
        <v>3.3333333333333333E-2</v>
      </c>
      <c r="AR25" t="s">
        <v>293</v>
      </c>
      <c r="AS25" s="17">
        <v>0.24444444444444444</v>
      </c>
      <c r="AT25" t="s">
        <v>155</v>
      </c>
      <c r="AU25" s="17">
        <v>0.12222222222222222</v>
      </c>
      <c r="AV25" t="s">
        <v>147</v>
      </c>
      <c r="AW25" s="17">
        <v>0.1111111111111111</v>
      </c>
      <c r="AX25" t="s">
        <v>172</v>
      </c>
      <c r="AY25" s="17">
        <v>0.1111111111111111</v>
      </c>
      <c r="AZ25" s="17">
        <v>0.41111111111111109</v>
      </c>
      <c r="BA25">
        <v>1</v>
      </c>
      <c r="BB25">
        <v>0</v>
      </c>
      <c r="BC25">
        <v>1</v>
      </c>
      <c r="BD25">
        <v>0</v>
      </c>
      <c r="BE25">
        <v>0</v>
      </c>
      <c r="BF25">
        <v>2</v>
      </c>
      <c r="BG25">
        <v>1</v>
      </c>
      <c r="BH25">
        <v>1</v>
      </c>
      <c r="BI25" s="16">
        <v>0</v>
      </c>
      <c r="BJ25" s="16">
        <v>15000</v>
      </c>
      <c r="BK25">
        <v>5</v>
      </c>
      <c r="BM25" s="26">
        <v>1</v>
      </c>
    </row>
    <row r="26" spans="1:65" x14ac:dyDescent="0.2">
      <c r="A26" s="14" t="s">
        <v>89</v>
      </c>
      <c r="B26" s="15" t="s">
        <v>65</v>
      </c>
      <c r="C26" s="16">
        <v>0</v>
      </c>
      <c r="D26" s="16" t="s">
        <v>197</v>
      </c>
      <c r="E26" s="16">
        <v>0</v>
      </c>
      <c r="F26" s="16">
        <v>8</v>
      </c>
      <c r="G26" s="16">
        <v>10</v>
      </c>
      <c r="H26" s="34" t="s">
        <v>269</v>
      </c>
      <c r="I26" s="35">
        <v>16</v>
      </c>
      <c r="J26" s="35">
        <v>33</v>
      </c>
      <c r="K26" s="17" t="s">
        <v>269</v>
      </c>
      <c r="L26" s="17" t="s">
        <v>269</v>
      </c>
      <c r="M26" s="17" t="s">
        <v>269</v>
      </c>
      <c r="N26" s="17" t="s">
        <v>269</v>
      </c>
      <c r="O26" s="17" t="s">
        <v>269</v>
      </c>
      <c r="P26" s="17" t="s">
        <v>269</v>
      </c>
      <c r="Q26" s="17">
        <v>0.6875</v>
      </c>
      <c r="R26" s="17">
        <v>0</v>
      </c>
      <c r="S26" s="17">
        <v>0.125</v>
      </c>
      <c r="T26" s="17">
        <v>6.25E-2</v>
      </c>
      <c r="U26" s="17">
        <v>0</v>
      </c>
      <c r="V26" s="17">
        <v>0.125</v>
      </c>
      <c r="W26" s="17">
        <v>0.60606060606060608</v>
      </c>
      <c r="X26" s="17">
        <v>6.0606060606060608E-2</v>
      </c>
      <c r="Y26" s="17">
        <v>0.15151515151515152</v>
      </c>
      <c r="Z26" s="17">
        <v>0</v>
      </c>
      <c r="AA26" s="17">
        <v>3.0303030303030304E-2</v>
      </c>
      <c r="AB26" s="17">
        <v>0.15151515151515152</v>
      </c>
      <c r="AC26" s="17" t="s">
        <v>269</v>
      </c>
      <c r="AD26" s="17" t="s">
        <v>269</v>
      </c>
      <c r="AE26" s="17" t="s">
        <v>269</v>
      </c>
      <c r="AF26" s="17" t="s">
        <v>269</v>
      </c>
      <c r="AG26" s="17" t="s">
        <v>269</v>
      </c>
      <c r="AH26" s="17">
        <v>0.21428571428571427</v>
      </c>
      <c r="AI26" s="17">
        <v>7.1428571428571425E-2</v>
      </c>
      <c r="AJ26" s="17">
        <v>0.2857142857142857</v>
      </c>
      <c r="AK26" s="17">
        <v>7.1428571428571425E-2</v>
      </c>
      <c r="AL26" s="17">
        <v>0.35714285714285715</v>
      </c>
      <c r="AM26" s="17">
        <v>8.5714285714285715E-2</v>
      </c>
      <c r="AN26" s="17">
        <v>0.17142857142857143</v>
      </c>
      <c r="AO26" s="17">
        <v>0.22857142857142856</v>
      </c>
      <c r="AP26" s="17">
        <v>0.25714285714285712</v>
      </c>
      <c r="AQ26" s="17">
        <v>0.25714285714285712</v>
      </c>
      <c r="AR26" t="s">
        <v>148</v>
      </c>
      <c r="AS26" s="17" t="s">
        <v>269</v>
      </c>
      <c r="AT26" t="s">
        <v>149</v>
      </c>
      <c r="AU26" s="17" t="s">
        <v>269</v>
      </c>
      <c r="AV26" t="s">
        <v>150</v>
      </c>
      <c r="AW26" s="17" t="s">
        <v>269</v>
      </c>
      <c r="AX26" t="s">
        <v>157</v>
      </c>
      <c r="AY26" s="17" t="s">
        <v>269</v>
      </c>
      <c r="AZ26" s="17" t="s">
        <v>269</v>
      </c>
      <c r="BA26">
        <v>5</v>
      </c>
      <c r="BB26">
        <v>3</v>
      </c>
      <c r="BC26">
        <v>1</v>
      </c>
      <c r="BD26">
        <v>1</v>
      </c>
      <c r="BE26">
        <v>1</v>
      </c>
      <c r="BF26">
        <v>0</v>
      </c>
      <c r="BG26">
        <v>0</v>
      </c>
      <c r="BH26">
        <v>0</v>
      </c>
      <c r="BI26" s="16">
        <v>0</v>
      </c>
      <c r="BJ26" s="16">
        <v>0</v>
      </c>
      <c r="BK26">
        <v>1</v>
      </c>
      <c r="BM26" s="26">
        <v>0</v>
      </c>
    </row>
    <row r="27" spans="1:65" x14ac:dyDescent="0.2">
      <c r="A27" s="14" t="s">
        <v>90</v>
      </c>
      <c r="B27" s="15" t="s">
        <v>65</v>
      </c>
      <c r="C27" s="16">
        <v>202</v>
      </c>
      <c r="D27" s="16" t="s">
        <v>198</v>
      </c>
      <c r="E27" s="16" t="s">
        <v>199</v>
      </c>
      <c r="F27" s="16">
        <v>10</v>
      </c>
      <c r="G27" s="16">
        <v>7</v>
      </c>
      <c r="H27" s="35">
        <v>51</v>
      </c>
      <c r="I27" s="35">
        <v>39</v>
      </c>
      <c r="J27" s="35">
        <v>69</v>
      </c>
      <c r="K27" s="17">
        <v>0.47058823529411764</v>
      </c>
      <c r="L27" s="17">
        <v>0.11764705882352941</v>
      </c>
      <c r="M27" s="17">
        <v>0.35294117647058826</v>
      </c>
      <c r="N27" s="17">
        <v>0</v>
      </c>
      <c r="O27" s="17">
        <v>1.9607843137254902E-2</v>
      </c>
      <c r="P27" s="17">
        <v>3.9215686274509803E-2</v>
      </c>
      <c r="Q27" s="17">
        <v>0.48717948717948717</v>
      </c>
      <c r="R27" s="17">
        <v>0.17948717948717949</v>
      </c>
      <c r="S27" s="17">
        <v>0.23076923076923078</v>
      </c>
      <c r="T27" s="17">
        <v>2.564102564102564E-2</v>
      </c>
      <c r="U27" s="17">
        <v>0</v>
      </c>
      <c r="V27" s="17">
        <v>7.6923076923076927E-2</v>
      </c>
      <c r="W27" s="17">
        <v>0.37681159420289856</v>
      </c>
      <c r="X27" s="17">
        <v>0.17391304347826086</v>
      </c>
      <c r="Y27" s="17">
        <v>0.36231884057971014</v>
      </c>
      <c r="Z27" s="17">
        <v>1.4492753623188406E-2</v>
      </c>
      <c r="AA27" s="17">
        <v>1.4492753623188406E-2</v>
      </c>
      <c r="AB27" s="17">
        <v>5.7971014492753624E-2</v>
      </c>
      <c r="AC27" s="17">
        <v>0.39583333333333331</v>
      </c>
      <c r="AD27" s="17">
        <v>0.22916666666666666</v>
      </c>
      <c r="AE27" s="17">
        <v>0.22916666666666666</v>
      </c>
      <c r="AF27" s="17">
        <v>0.10416666666666667</v>
      </c>
      <c r="AG27" s="17">
        <v>4.1666666666666664E-2</v>
      </c>
      <c r="AH27" s="17">
        <v>0.3611111111111111</v>
      </c>
      <c r="AI27" s="17">
        <v>0.1111111111111111</v>
      </c>
      <c r="AJ27" s="17">
        <v>0.1388888888888889</v>
      </c>
      <c r="AK27" s="17">
        <v>0.1388888888888889</v>
      </c>
      <c r="AL27" s="17">
        <v>0.25</v>
      </c>
      <c r="AM27" s="17">
        <v>0.34920634920634919</v>
      </c>
      <c r="AN27" s="17">
        <v>0.25396825396825395</v>
      </c>
      <c r="AO27" s="17">
        <v>0.19047619047619047</v>
      </c>
      <c r="AP27" s="17">
        <v>0.1111111111111111</v>
      </c>
      <c r="AQ27" s="17">
        <v>9.5238095238095233E-2</v>
      </c>
      <c r="AR27" t="s">
        <v>293</v>
      </c>
      <c r="AS27" s="17">
        <v>0.33333333333333331</v>
      </c>
      <c r="AT27" t="s">
        <v>155</v>
      </c>
      <c r="AU27" s="17">
        <v>0.29166666666666669</v>
      </c>
      <c r="AV27" t="s">
        <v>147</v>
      </c>
      <c r="AW27" s="17">
        <v>0.20833333333333334</v>
      </c>
      <c r="AX27" t="s">
        <v>150</v>
      </c>
      <c r="AY27" s="17">
        <v>8.3333333333333329E-2</v>
      </c>
      <c r="AZ27" s="17">
        <v>8.3333333333333329E-2</v>
      </c>
      <c r="BA27">
        <v>1</v>
      </c>
      <c r="BB27">
        <v>1</v>
      </c>
      <c r="BC27">
        <v>0</v>
      </c>
      <c r="BD27">
        <v>0</v>
      </c>
      <c r="BE27">
        <v>0</v>
      </c>
      <c r="BF27">
        <v>2</v>
      </c>
      <c r="BG27">
        <v>1</v>
      </c>
      <c r="BH27">
        <v>1</v>
      </c>
      <c r="BI27" s="16">
        <v>0</v>
      </c>
      <c r="BJ27" s="16">
        <v>0</v>
      </c>
      <c r="BK27">
        <v>1</v>
      </c>
      <c r="BM27" s="26">
        <v>1</v>
      </c>
    </row>
    <row r="28" spans="1:65" x14ac:dyDescent="0.2">
      <c r="A28" s="14" t="s">
        <v>91</v>
      </c>
      <c r="B28" s="15" t="s">
        <v>65</v>
      </c>
      <c r="C28" s="16">
        <v>1050</v>
      </c>
      <c r="D28" s="16" t="s">
        <v>200</v>
      </c>
      <c r="E28" s="16">
        <v>0</v>
      </c>
      <c r="F28" s="16">
        <v>5</v>
      </c>
      <c r="G28" s="16">
        <v>3</v>
      </c>
      <c r="H28" s="34" t="s">
        <v>269</v>
      </c>
      <c r="I28" s="35">
        <v>167</v>
      </c>
      <c r="J28" s="35">
        <v>94</v>
      </c>
      <c r="K28" s="17" t="s">
        <v>269</v>
      </c>
      <c r="L28" s="17" t="s">
        <v>269</v>
      </c>
      <c r="M28" s="17" t="s">
        <v>269</v>
      </c>
      <c r="N28" s="17" t="s">
        <v>269</v>
      </c>
      <c r="O28" s="17" t="s">
        <v>269</v>
      </c>
      <c r="P28" s="17" t="s">
        <v>269</v>
      </c>
      <c r="Q28" s="17">
        <v>0.6107784431137725</v>
      </c>
      <c r="R28" s="17">
        <v>4.790419161676647E-2</v>
      </c>
      <c r="S28" s="17">
        <v>0.10179640718562874</v>
      </c>
      <c r="T28" s="17">
        <v>0</v>
      </c>
      <c r="U28" s="17">
        <v>1.1976047904191617E-2</v>
      </c>
      <c r="V28" s="17">
        <v>0.22754491017964071</v>
      </c>
      <c r="W28" s="17">
        <v>0.7978723404255319</v>
      </c>
      <c r="X28" s="17">
        <v>8.5106382978723402E-2</v>
      </c>
      <c r="Y28" s="17">
        <v>3.1914893617021274E-2</v>
      </c>
      <c r="Z28" s="17">
        <v>0</v>
      </c>
      <c r="AA28" s="17">
        <v>0</v>
      </c>
      <c r="AB28" s="17">
        <v>8.5106382978723402E-2</v>
      </c>
      <c r="AC28" s="17" t="s">
        <v>269</v>
      </c>
      <c r="AD28" s="17" t="s">
        <v>269</v>
      </c>
      <c r="AE28" s="17" t="s">
        <v>269</v>
      </c>
      <c r="AF28" s="17" t="s">
        <v>269</v>
      </c>
      <c r="AG28" s="17" t="s">
        <v>269</v>
      </c>
      <c r="AH28" s="17">
        <v>0.62204724409448819</v>
      </c>
      <c r="AI28" s="17">
        <v>8.6614173228346455E-2</v>
      </c>
      <c r="AJ28" s="17">
        <v>0.12598425196850394</v>
      </c>
      <c r="AK28" s="17">
        <v>7.874015748031496E-2</v>
      </c>
      <c r="AL28" s="17">
        <v>8.6614173228346455E-2</v>
      </c>
      <c r="AM28" s="17">
        <v>0.46808510638297873</v>
      </c>
      <c r="AN28" s="17">
        <v>6.3829787234042548E-2</v>
      </c>
      <c r="AO28" s="17">
        <v>0.13829787234042554</v>
      </c>
      <c r="AP28" s="17">
        <v>0.1702127659574468</v>
      </c>
      <c r="AQ28" s="17">
        <v>0.15957446808510639</v>
      </c>
      <c r="AR28" t="s">
        <v>148</v>
      </c>
      <c r="AS28" s="17" t="s">
        <v>269</v>
      </c>
      <c r="AT28" t="s">
        <v>149</v>
      </c>
      <c r="AU28" s="17" t="s">
        <v>269</v>
      </c>
      <c r="AV28" t="s">
        <v>150</v>
      </c>
      <c r="AW28" s="17" t="s">
        <v>269</v>
      </c>
      <c r="AX28" t="s">
        <v>157</v>
      </c>
      <c r="AY28" s="17" t="s">
        <v>269</v>
      </c>
      <c r="AZ28" s="17" t="s">
        <v>269</v>
      </c>
      <c r="BA28">
        <v>8</v>
      </c>
      <c r="BB28">
        <v>5</v>
      </c>
      <c r="BC28">
        <v>1</v>
      </c>
      <c r="BD28">
        <v>2</v>
      </c>
      <c r="BE28">
        <v>1</v>
      </c>
      <c r="BF28">
        <v>6</v>
      </c>
      <c r="BG28">
        <v>4</v>
      </c>
      <c r="BH28">
        <v>2</v>
      </c>
      <c r="BI28" s="16">
        <v>3500</v>
      </c>
      <c r="BJ28" s="16">
        <v>0</v>
      </c>
      <c r="BK28">
        <v>5</v>
      </c>
      <c r="BM28" s="26">
        <v>0</v>
      </c>
    </row>
    <row r="29" spans="1:65" x14ac:dyDescent="0.2">
      <c r="A29" s="14" t="s">
        <v>92</v>
      </c>
      <c r="B29" s="15" t="s">
        <v>93</v>
      </c>
      <c r="C29" s="16">
        <v>5180</v>
      </c>
      <c r="D29" s="16" t="s">
        <v>201</v>
      </c>
      <c r="E29" s="16" t="s">
        <v>202</v>
      </c>
      <c r="F29" s="16">
        <v>4</v>
      </c>
      <c r="G29" s="16">
        <v>0</v>
      </c>
      <c r="H29" s="35">
        <v>21</v>
      </c>
      <c r="I29" s="35">
        <v>13</v>
      </c>
      <c r="J29" s="35">
        <v>9</v>
      </c>
      <c r="K29" s="17">
        <v>0.80952380952380953</v>
      </c>
      <c r="L29" s="17">
        <v>0</v>
      </c>
      <c r="M29" s="17">
        <v>9.5238095238095233E-2</v>
      </c>
      <c r="N29" s="17">
        <v>4.7619047619047616E-2</v>
      </c>
      <c r="O29" s="17">
        <v>4.7619047619047616E-2</v>
      </c>
      <c r="P29" s="17">
        <v>0</v>
      </c>
      <c r="Q29" s="17">
        <v>0.46153846153846156</v>
      </c>
      <c r="R29" s="17">
        <v>7.6923076923076927E-2</v>
      </c>
      <c r="S29" s="17">
        <v>0.23076923076923078</v>
      </c>
      <c r="T29" s="17">
        <v>7.6923076923076927E-2</v>
      </c>
      <c r="U29" s="17">
        <v>0</v>
      </c>
      <c r="V29" s="17">
        <v>0.15384615384615385</v>
      </c>
      <c r="W29" s="17">
        <v>0.77777777777777779</v>
      </c>
      <c r="X29" s="17">
        <v>0</v>
      </c>
      <c r="Y29" s="17">
        <v>0.22222222222222221</v>
      </c>
      <c r="Z29" s="17">
        <v>0</v>
      </c>
      <c r="AA29" s="17">
        <v>0</v>
      </c>
      <c r="AB29" s="17">
        <v>0</v>
      </c>
      <c r="AC29" s="17">
        <v>0.57894736842105265</v>
      </c>
      <c r="AD29" s="17">
        <v>0.10526315789473684</v>
      </c>
      <c r="AE29" s="17">
        <v>0.15789473684210525</v>
      </c>
      <c r="AF29" s="17">
        <v>5.2631578947368418E-2</v>
      </c>
      <c r="AG29" s="17">
        <v>0.10526315789473684</v>
      </c>
      <c r="AH29" s="17">
        <v>0.6</v>
      </c>
      <c r="AI29" s="17">
        <v>0.1</v>
      </c>
      <c r="AJ29" s="17">
        <v>0</v>
      </c>
      <c r="AK29" s="17">
        <v>0.2</v>
      </c>
      <c r="AL29" s="17">
        <v>0.1</v>
      </c>
      <c r="AM29" s="17">
        <v>0.55555555555555558</v>
      </c>
      <c r="AN29" s="17">
        <v>0.33333333333333331</v>
      </c>
      <c r="AO29" s="17">
        <v>0.1111111111111111</v>
      </c>
      <c r="AP29" s="17">
        <v>0</v>
      </c>
      <c r="AQ29" s="17">
        <v>0</v>
      </c>
      <c r="AR29" t="s">
        <v>147</v>
      </c>
      <c r="AS29" s="17">
        <v>1</v>
      </c>
      <c r="AT29" t="s">
        <v>148</v>
      </c>
      <c r="AU29" s="17">
        <v>0</v>
      </c>
      <c r="AV29" t="s">
        <v>149</v>
      </c>
      <c r="AW29" s="17">
        <v>0</v>
      </c>
      <c r="AX29" t="s">
        <v>150</v>
      </c>
      <c r="AY29" s="17">
        <v>0</v>
      </c>
      <c r="AZ29" s="17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 s="16">
        <v>0</v>
      </c>
      <c r="BJ29" s="16">
        <v>0</v>
      </c>
      <c r="BK29">
        <v>1</v>
      </c>
      <c r="BM29" s="26">
        <v>1</v>
      </c>
    </row>
    <row r="30" spans="1:65" x14ac:dyDescent="0.2">
      <c r="A30" s="14" t="s">
        <v>94</v>
      </c>
      <c r="B30" s="15" t="s">
        <v>93</v>
      </c>
      <c r="C30" s="16">
        <v>0</v>
      </c>
      <c r="D30" s="16" t="s">
        <v>203</v>
      </c>
      <c r="E30" s="16">
        <v>0</v>
      </c>
      <c r="F30" s="16">
        <v>3</v>
      </c>
      <c r="G30" s="16">
        <v>0</v>
      </c>
      <c r="H30" s="35">
        <v>3</v>
      </c>
      <c r="I30" s="35" t="s">
        <v>268</v>
      </c>
      <c r="J30" s="35" t="s">
        <v>268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1</v>
      </c>
      <c r="Q30" s="17" t="s">
        <v>268</v>
      </c>
      <c r="R30" s="17" t="s">
        <v>268</v>
      </c>
      <c r="S30" s="17" t="s">
        <v>268</v>
      </c>
      <c r="T30" s="17" t="s">
        <v>268</v>
      </c>
      <c r="U30" s="17" t="s">
        <v>268</v>
      </c>
      <c r="V30" s="17" t="s">
        <v>268</v>
      </c>
      <c r="W30" s="17" t="s">
        <v>268</v>
      </c>
      <c r="X30" s="17" t="s">
        <v>268</v>
      </c>
      <c r="Y30" s="17" t="s">
        <v>268</v>
      </c>
      <c r="Z30" s="17" t="s">
        <v>268</v>
      </c>
      <c r="AA30" s="17" t="s">
        <v>268</v>
      </c>
      <c r="AB30" s="17" t="s">
        <v>268</v>
      </c>
      <c r="AC30" s="17" t="s">
        <v>268</v>
      </c>
      <c r="AD30" s="17" t="s">
        <v>268</v>
      </c>
      <c r="AE30" s="17" t="s">
        <v>268</v>
      </c>
      <c r="AF30" s="17" t="s">
        <v>268</v>
      </c>
      <c r="AG30" s="17" t="s">
        <v>268</v>
      </c>
      <c r="AH30" s="17" t="s">
        <v>268</v>
      </c>
      <c r="AI30" s="17" t="s">
        <v>268</v>
      </c>
      <c r="AJ30" s="17" t="s">
        <v>268</v>
      </c>
      <c r="AK30" s="17" t="s">
        <v>268</v>
      </c>
      <c r="AL30" s="17" t="s">
        <v>268</v>
      </c>
      <c r="AM30" s="17" t="s">
        <v>268</v>
      </c>
      <c r="AN30" s="17" t="s">
        <v>268</v>
      </c>
      <c r="AO30" s="17" t="s">
        <v>268</v>
      </c>
      <c r="AP30" s="17" t="s">
        <v>268</v>
      </c>
      <c r="AQ30" s="17" t="s">
        <v>268</v>
      </c>
      <c r="AR30" s="17" t="s">
        <v>268</v>
      </c>
      <c r="AS30" s="17" t="s">
        <v>268</v>
      </c>
      <c r="AT30" s="17" t="s">
        <v>268</v>
      </c>
      <c r="AU30" s="17" t="s">
        <v>268</v>
      </c>
      <c r="AV30" s="17" t="s">
        <v>268</v>
      </c>
      <c r="AW30" s="17" t="s">
        <v>268</v>
      </c>
      <c r="AX30" s="17" t="s">
        <v>268</v>
      </c>
      <c r="AY30" s="17" t="s">
        <v>268</v>
      </c>
      <c r="AZ30" s="17" t="s">
        <v>268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 s="16">
        <v>0</v>
      </c>
      <c r="BJ30" s="16">
        <v>0</v>
      </c>
      <c r="BK30">
        <v>1</v>
      </c>
      <c r="BM30" s="26">
        <v>1</v>
      </c>
    </row>
    <row r="31" spans="1:65" x14ac:dyDescent="0.2">
      <c r="A31" s="14" t="s">
        <v>95</v>
      </c>
      <c r="B31" s="15" t="s">
        <v>93</v>
      </c>
      <c r="C31" s="16">
        <v>0</v>
      </c>
      <c r="D31" s="16" t="s">
        <v>204</v>
      </c>
      <c r="E31" s="16" t="s">
        <v>205</v>
      </c>
      <c r="F31" s="16">
        <v>0</v>
      </c>
      <c r="G31" s="16">
        <v>0</v>
      </c>
      <c r="H31" s="34" t="s">
        <v>269</v>
      </c>
      <c r="I31" s="35" t="s">
        <v>268</v>
      </c>
      <c r="J31" s="35">
        <v>0</v>
      </c>
      <c r="K31" s="17" t="s">
        <v>269</v>
      </c>
      <c r="L31" s="17" t="s">
        <v>269</v>
      </c>
      <c r="M31" s="17" t="s">
        <v>269</v>
      </c>
      <c r="N31" s="17" t="s">
        <v>269</v>
      </c>
      <c r="O31" s="17" t="s">
        <v>269</v>
      </c>
      <c r="P31" s="17" t="s">
        <v>269</v>
      </c>
      <c r="Q31" s="17" t="s">
        <v>268</v>
      </c>
      <c r="R31" s="17" t="s">
        <v>268</v>
      </c>
      <c r="S31" s="17" t="s">
        <v>268</v>
      </c>
      <c r="T31" s="17" t="s">
        <v>268</v>
      </c>
      <c r="U31" s="17" t="s">
        <v>268</v>
      </c>
      <c r="V31" s="17" t="s">
        <v>268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17" t="s">
        <v>269</v>
      </c>
      <c r="AD31" s="17" t="s">
        <v>269</v>
      </c>
      <c r="AE31" s="17" t="s">
        <v>269</v>
      </c>
      <c r="AF31" s="17" t="s">
        <v>269</v>
      </c>
      <c r="AG31" s="17" t="s">
        <v>269</v>
      </c>
      <c r="AH31" s="17" t="s">
        <v>268</v>
      </c>
      <c r="AI31" s="17" t="s">
        <v>268</v>
      </c>
      <c r="AJ31" s="17" t="s">
        <v>268</v>
      </c>
      <c r="AK31" s="17" t="s">
        <v>268</v>
      </c>
      <c r="AL31" s="17" t="s">
        <v>268</v>
      </c>
      <c r="AM31" s="35">
        <v>0</v>
      </c>
      <c r="AN31" s="35">
        <v>0</v>
      </c>
      <c r="AO31" s="35">
        <v>0</v>
      </c>
      <c r="AP31" s="35">
        <v>0</v>
      </c>
      <c r="AQ31" s="35">
        <v>0</v>
      </c>
      <c r="AR31" t="s">
        <v>148</v>
      </c>
      <c r="AS31" s="17" t="s">
        <v>269</v>
      </c>
      <c r="AT31" t="s">
        <v>149</v>
      </c>
      <c r="AU31" s="17" t="s">
        <v>269</v>
      </c>
      <c r="AV31" t="s">
        <v>150</v>
      </c>
      <c r="AW31" s="17" t="s">
        <v>269</v>
      </c>
      <c r="AX31" t="s">
        <v>157</v>
      </c>
      <c r="AY31" s="17" t="s">
        <v>269</v>
      </c>
      <c r="AZ31" s="17" t="s">
        <v>269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 s="16">
        <v>0</v>
      </c>
      <c r="BJ31" s="16">
        <v>0</v>
      </c>
      <c r="BK31">
        <v>1</v>
      </c>
      <c r="BM31" s="26">
        <v>0</v>
      </c>
    </row>
    <row r="32" spans="1:65" x14ac:dyDescent="0.2">
      <c r="A32" s="14" t="s">
        <v>96</v>
      </c>
      <c r="B32" s="15" t="s">
        <v>93</v>
      </c>
      <c r="C32" s="16">
        <v>1700</v>
      </c>
      <c r="D32" s="16" t="s">
        <v>206</v>
      </c>
      <c r="E32" s="16" t="s">
        <v>207</v>
      </c>
      <c r="F32" s="16">
        <v>4</v>
      </c>
      <c r="G32" s="16">
        <v>0</v>
      </c>
      <c r="H32" s="35">
        <v>2</v>
      </c>
      <c r="I32" s="35" t="s">
        <v>268</v>
      </c>
      <c r="J32" s="35" t="s">
        <v>268</v>
      </c>
      <c r="K32" s="17">
        <v>1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 t="s">
        <v>268</v>
      </c>
      <c r="R32" s="17" t="s">
        <v>268</v>
      </c>
      <c r="S32" s="17" t="s">
        <v>268</v>
      </c>
      <c r="T32" s="17" t="s">
        <v>268</v>
      </c>
      <c r="U32" s="17" t="s">
        <v>268</v>
      </c>
      <c r="V32" s="17" t="s">
        <v>268</v>
      </c>
      <c r="W32" s="17" t="s">
        <v>268</v>
      </c>
      <c r="X32" s="17" t="s">
        <v>268</v>
      </c>
      <c r="Y32" s="17" t="s">
        <v>268</v>
      </c>
      <c r="Z32" s="17" t="s">
        <v>268</v>
      </c>
      <c r="AA32" s="17" t="s">
        <v>268</v>
      </c>
      <c r="AB32" s="17" t="s">
        <v>268</v>
      </c>
      <c r="AC32" s="17">
        <v>0</v>
      </c>
      <c r="AD32" s="17">
        <v>1</v>
      </c>
      <c r="AE32" s="17">
        <v>0</v>
      </c>
      <c r="AF32" s="17">
        <v>0</v>
      </c>
      <c r="AG32" s="17">
        <v>0</v>
      </c>
      <c r="AH32" s="17" t="s">
        <v>268</v>
      </c>
      <c r="AI32" s="17" t="s">
        <v>268</v>
      </c>
      <c r="AJ32" s="17" t="s">
        <v>268</v>
      </c>
      <c r="AK32" s="17" t="s">
        <v>268</v>
      </c>
      <c r="AL32" s="17" t="s">
        <v>268</v>
      </c>
      <c r="AM32" s="17" t="s">
        <v>268</v>
      </c>
      <c r="AN32" s="17" t="s">
        <v>268</v>
      </c>
      <c r="AO32" s="17" t="s">
        <v>268</v>
      </c>
      <c r="AP32" s="17" t="s">
        <v>268</v>
      </c>
      <c r="AQ32" s="17" t="s">
        <v>268</v>
      </c>
      <c r="AR32" s="17" t="s">
        <v>268</v>
      </c>
      <c r="AS32" s="17" t="s">
        <v>268</v>
      </c>
      <c r="AT32" s="17" t="s">
        <v>268</v>
      </c>
      <c r="AU32" s="17" t="s">
        <v>268</v>
      </c>
      <c r="AV32" s="17" t="s">
        <v>268</v>
      </c>
      <c r="AW32" s="17" t="s">
        <v>268</v>
      </c>
      <c r="AX32" s="17" t="s">
        <v>268</v>
      </c>
      <c r="AY32" s="17" t="s">
        <v>268</v>
      </c>
      <c r="AZ32" s="17" t="s">
        <v>268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 s="16">
        <v>0</v>
      </c>
      <c r="BJ32" s="16">
        <v>0</v>
      </c>
      <c r="BK32">
        <v>1</v>
      </c>
      <c r="BM32" s="26">
        <v>1</v>
      </c>
    </row>
    <row r="33" spans="1:65" x14ac:dyDescent="0.2">
      <c r="A33" s="14" t="s">
        <v>97</v>
      </c>
      <c r="B33" s="15" t="s">
        <v>93</v>
      </c>
      <c r="C33" s="16">
        <v>2300</v>
      </c>
      <c r="D33" s="16" t="s">
        <v>208</v>
      </c>
      <c r="E33" s="16" t="s">
        <v>202</v>
      </c>
      <c r="F33" s="16">
        <v>0</v>
      </c>
      <c r="G33" s="16">
        <v>0</v>
      </c>
      <c r="H33" s="35">
        <v>7</v>
      </c>
      <c r="I33" s="35">
        <v>1</v>
      </c>
      <c r="J33" s="35" t="s">
        <v>268</v>
      </c>
      <c r="K33" s="17">
        <v>0.7142857142857143</v>
      </c>
      <c r="L33" s="17">
        <v>0.2857142857142857</v>
      </c>
      <c r="M33" s="17">
        <v>0</v>
      </c>
      <c r="N33" s="17">
        <v>0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 t="s">
        <v>268</v>
      </c>
      <c r="X33" s="17" t="s">
        <v>268</v>
      </c>
      <c r="Y33" s="17" t="s">
        <v>268</v>
      </c>
      <c r="Z33" s="17" t="s">
        <v>268</v>
      </c>
      <c r="AA33" s="17" t="s">
        <v>268</v>
      </c>
      <c r="AB33" s="17" t="s">
        <v>268</v>
      </c>
      <c r="AC33" s="17">
        <v>0.2857142857142857</v>
      </c>
      <c r="AD33" s="17">
        <v>0.2857142857142857</v>
      </c>
      <c r="AE33" s="17">
        <v>0.14285714285714285</v>
      </c>
      <c r="AF33" s="17">
        <v>0.14285714285714285</v>
      </c>
      <c r="AG33" s="17">
        <v>0.14285714285714285</v>
      </c>
      <c r="AH33" s="17">
        <v>0</v>
      </c>
      <c r="AI33" s="17">
        <v>0</v>
      </c>
      <c r="AJ33" s="17">
        <v>1</v>
      </c>
      <c r="AK33" s="17">
        <v>0</v>
      </c>
      <c r="AL33" s="17">
        <v>0</v>
      </c>
      <c r="AM33" s="17" t="s">
        <v>268</v>
      </c>
      <c r="AN33" s="17" t="s">
        <v>268</v>
      </c>
      <c r="AO33" s="17" t="s">
        <v>268</v>
      </c>
      <c r="AP33" s="17" t="s">
        <v>268</v>
      </c>
      <c r="AQ33" s="17" t="s">
        <v>268</v>
      </c>
      <c r="AR33" t="s">
        <v>148</v>
      </c>
      <c r="AS33" s="17">
        <v>0.5</v>
      </c>
      <c r="AT33" t="s">
        <v>149</v>
      </c>
      <c r="AU33" s="17">
        <v>0.5</v>
      </c>
      <c r="AV33" t="s">
        <v>150</v>
      </c>
      <c r="AW33" s="17">
        <v>0</v>
      </c>
      <c r="AX33" t="s">
        <v>157</v>
      </c>
      <c r="AY33" s="17">
        <v>0</v>
      </c>
      <c r="AZ33" s="17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 s="16">
        <v>0</v>
      </c>
      <c r="BJ33" s="16">
        <v>0</v>
      </c>
      <c r="BK33">
        <v>1</v>
      </c>
      <c r="BM33" s="26">
        <v>1</v>
      </c>
    </row>
    <row r="34" spans="1:65" x14ac:dyDescent="0.2">
      <c r="A34" s="14" t="s">
        <v>98</v>
      </c>
      <c r="B34" s="15" t="s">
        <v>93</v>
      </c>
      <c r="C34" s="16">
        <v>1000</v>
      </c>
      <c r="D34" s="16" t="s">
        <v>209</v>
      </c>
      <c r="E34" s="16" t="s">
        <v>210</v>
      </c>
      <c r="F34" s="16">
        <v>0</v>
      </c>
      <c r="G34" s="16">
        <v>0</v>
      </c>
      <c r="H34" s="34" t="s">
        <v>269</v>
      </c>
      <c r="I34" s="35">
        <v>1</v>
      </c>
      <c r="J34" s="35" t="s">
        <v>268</v>
      </c>
      <c r="K34" s="17" t="s">
        <v>269</v>
      </c>
      <c r="L34" s="17" t="s">
        <v>269</v>
      </c>
      <c r="M34" s="17" t="s">
        <v>269</v>
      </c>
      <c r="N34" s="17" t="s">
        <v>269</v>
      </c>
      <c r="O34" s="17" t="s">
        <v>269</v>
      </c>
      <c r="P34" s="17" t="s">
        <v>269</v>
      </c>
      <c r="Q34" s="17">
        <v>0</v>
      </c>
      <c r="R34" s="17">
        <v>0</v>
      </c>
      <c r="S34" s="17">
        <v>1</v>
      </c>
      <c r="T34" s="17">
        <v>0</v>
      </c>
      <c r="U34" s="17">
        <v>0</v>
      </c>
      <c r="V34" s="17">
        <v>0</v>
      </c>
      <c r="W34" s="17" t="s">
        <v>268</v>
      </c>
      <c r="X34" s="17" t="s">
        <v>268</v>
      </c>
      <c r="Y34" s="17" t="s">
        <v>268</v>
      </c>
      <c r="Z34" s="17" t="s">
        <v>268</v>
      </c>
      <c r="AA34" s="17" t="s">
        <v>268</v>
      </c>
      <c r="AB34" s="17" t="s">
        <v>268</v>
      </c>
      <c r="AC34" s="17" t="s">
        <v>269</v>
      </c>
      <c r="AD34" s="17" t="s">
        <v>269</v>
      </c>
      <c r="AE34" s="17" t="s">
        <v>269</v>
      </c>
      <c r="AF34" s="17" t="s">
        <v>269</v>
      </c>
      <c r="AG34" s="17" t="s">
        <v>269</v>
      </c>
      <c r="AH34" s="17">
        <v>0</v>
      </c>
      <c r="AI34" s="17">
        <v>1</v>
      </c>
      <c r="AJ34" s="17">
        <v>0</v>
      </c>
      <c r="AK34" s="17">
        <v>0</v>
      </c>
      <c r="AL34" s="17">
        <v>0</v>
      </c>
      <c r="AM34" s="17" t="s">
        <v>268</v>
      </c>
      <c r="AN34" s="17" t="s">
        <v>268</v>
      </c>
      <c r="AO34" s="17" t="s">
        <v>268</v>
      </c>
      <c r="AP34" s="17" t="s">
        <v>268</v>
      </c>
      <c r="AQ34" s="17" t="s">
        <v>268</v>
      </c>
      <c r="AR34" t="s">
        <v>148</v>
      </c>
      <c r="AS34" s="17" t="s">
        <v>269</v>
      </c>
      <c r="AT34" t="s">
        <v>149</v>
      </c>
      <c r="AU34" s="17" t="s">
        <v>269</v>
      </c>
      <c r="AV34" t="s">
        <v>150</v>
      </c>
      <c r="AW34" s="17" t="s">
        <v>269</v>
      </c>
      <c r="AX34" t="s">
        <v>157</v>
      </c>
      <c r="AY34" s="17" t="s">
        <v>269</v>
      </c>
      <c r="AZ34" s="17" t="s">
        <v>269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 s="16">
        <v>0</v>
      </c>
      <c r="BJ34" s="16">
        <v>0</v>
      </c>
      <c r="BK34">
        <v>1</v>
      </c>
      <c r="BM34" s="26">
        <v>0</v>
      </c>
    </row>
    <row r="35" spans="1:65" x14ac:dyDescent="0.2">
      <c r="A35" s="14" t="s">
        <v>99</v>
      </c>
      <c r="B35" s="15" t="s">
        <v>93</v>
      </c>
      <c r="C35" s="16">
        <v>4640</v>
      </c>
      <c r="D35" s="16" t="s">
        <v>211</v>
      </c>
      <c r="E35" s="16" t="s">
        <v>166</v>
      </c>
      <c r="F35" s="16">
        <v>3</v>
      </c>
      <c r="G35" s="16">
        <v>0</v>
      </c>
      <c r="H35" s="35">
        <v>21</v>
      </c>
      <c r="I35" s="35">
        <v>20</v>
      </c>
      <c r="J35" s="35">
        <v>16</v>
      </c>
      <c r="K35" s="17">
        <v>0.52380952380952384</v>
      </c>
      <c r="L35" s="17">
        <v>0.33333333333333331</v>
      </c>
      <c r="M35" s="17">
        <v>0.14285714285714285</v>
      </c>
      <c r="N35" s="17">
        <v>0</v>
      </c>
      <c r="O35" s="17">
        <v>0</v>
      </c>
      <c r="P35" s="17">
        <v>0</v>
      </c>
      <c r="Q35" s="17">
        <v>0.7</v>
      </c>
      <c r="R35" s="17">
        <v>0.15</v>
      </c>
      <c r="S35" s="17">
        <v>0.15</v>
      </c>
      <c r="T35" s="17">
        <v>0</v>
      </c>
      <c r="U35" s="17">
        <v>0</v>
      </c>
      <c r="V35" s="17">
        <v>0</v>
      </c>
      <c r="W35" s="17">
        <v>0.75</v>
      </c>
      <c r="X35" s="17">
        <v>0.125</v>
      </c>
      <c r="Y35" s="17">
        <v>0.125</v>
      </c>
      <c r="Z35" s="17">
        <v>0</v>
      </c>
      <c r="AA35" s="17">
        <v>0</v>
      </c>
      <c r="AB35" s="17">
        <v>0</v>
      </c>
      <c r="AC35" s="17">
        <v>0.2857142857142857</v>
      </c>
      <c r="AD35" s="17">
        <v>0.42857142857142855</v>
      </c>
      <c r="AE35" s="17">
        <v>0.14285714285714285</v>
      </c>
      <c r="AF35" s="17">
        <v>4.7619047619047616E-2</v>
      </c>
      <c r="AG35" s="17">
        <v>9.5238095238095233E-2</v>
      </c>
      <c r="AH35" s="17">
        <v>0.3</v>
      </c>
      <c r="AI35" s="17">
        <v>0.45</v>
      </c>
      <c r="AJ35" s="17">
        <v>0.2</v>
      </c>
      <c r="AK35" s="17">
        <v>0.05</v>
      </c>
      <c r="AL35" s="17">
        <v>0</v>
      </c>
      <c r="AM35" s="17">
        <v>0.3125</v>
      </c>
      <c r="AN35" s="17">
        <v>0.5625</v>
      </c>
      <c r="AO35" s="17">
        <v>0.125</v>
      </c>
      <c r="AP35" s="17">
        <v>0</v>
      </c>
      <c r="AQ35" s="17">
        <v>0</v>
      </c>
      <c r="AR35" t="s">
        <v>293</v>
      </c>
      <c r="AS35" s="17">
        <v>0.4</v>
      </c>
      <c r="AT35" t="s">
        <v>212</v>
      </c>
      <c r="AU35" s="17">
        <v>0.3</v>
      </c>
      <c r="AV35" t="s">
        <v>150</v>
      </c>
      <c r="AW35" s="17">
        <v>0.2</v>
      </c>
      <c r="AX35" t="s">
        <v>169</v>
      </c>
      <c r="AY35" s="17">
        <v>0.1</v>
      </c>
      <c r="AZ35" s="17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 s="16">
        <v>0</v>
      </c>
      <c r="BJ35" s="16">
        <v>0</v>
      </c>
      <c r="BK35">
        <v>1</v>
      </c>
      <c r="BM35" s="26">
        <v>1</v>
      </c>
    </row>
    <row r="36" spans="1:65" x14ac:dyDescent="0.2">
      <c r="A36" s="14" t="s">
        <v>100</v>
      </c>
      <c r="B36" s="15" t="s">
        <v>93</v>
      </c>
      <c r="C36" s="16">
        <v>565</v>
      </c>
      <c r="D36" s="16" t="s">
        <v>213</v>
      </c>
      <c r="E36" s="16" t="s">
        <v>202</v>
      </c>
      <c r="F36" s="16">
        <v>9</v>
      </c>
      <c r="G36" s="16">
        <v>0</v>
      </c>
      <c r="H36" s="34" t="s">
        <v>269</v>
      </c>
      <c r="I36" s="35">
        <v>2</v>
      </c>
      <c r="J36" s="35" t="s">
        <v>268</v>
      </c>
      <c r="K36" s="17" t="s">
        <v>268</v>
      </c>
      <c r="L36" s="17" t="s">
        <v>268</v>
      </c>
      <c r="M36" s="17" t="s">
        <v>268</v>
      </c>
      <c r="N36" s="17" t="s">
        <v>268</v>
      </c>
      <c r="O36" s="17" t="s">
        <v>268</v>
      </c>
      <c r="P36" s="17" t="s">
        <v>268</v>
      </c>
      <c r="Q36" s="17">
        <v>1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 t="s">
        <v>268</v>
      </c>
      <c r="X36" s="17" t="s">
        <v>268</v>
      </c>
      <c r="Y36" s="17" t="s">
        <v>268</v>
      </c>
      <c r="Z36" s="17" t="s">
        <v>268</v>
      </c>
      <c r="AA36" s="17" t="s">
        <v>268</v>
      </c>
      <c r="AB36" s="17" t="s">
        <v>268</v>
      </c>
      <c r="AC36" s="17" t="s">
        <v>268</v>
      </c>
      <c r="AD36" s="17" t="s">
        <v>268</v>
      </c>
      <c r="AE36" s="17" t="s">
        <v>268</v>
      </c>
      <c r="AF36" s="17" t="s">
        <v>268</v>
      </c>
      <c r="AG36" s="17" t="s">
        <v>268</v>
      </c>
      <c r="AH36" s="17">
        <v>1</v>
      </c>
      <c r="AI36" s="17">
        <v>0</v>
      </c>
      <c r="AJ36" s="17">
        <v>0</v>
      </c>
      <c r="AK36" s="17">
        <v>0</v>
      </c>
      <c r="AL36" s="17">
        <v>0</v>
      </c>
      <c r="AM36" s="17" t="s">
        <v>268</v>
      </c>
      <c r="AN36" s="17" t="s">
        <v>268</v>
      </c>
      <c r="AO36" s="17" t="s">
        <v>268</v>
      </c>
      <c r="AP36" s="17" t="s">
        <v>268</v>
      </c>
      <c r="AQ36" s="17" t="s">
        <v>268</v>
      </c>
      <c r="AR36" s="17" t="s">
        <v>268</v>
      </c>
      <c r="AS36" s="17" t="s">
        <v>268</v>
      </c>
      <c r="AT36" s="17" t="s">
        <v>268</v>
      </c>
      <c r="AU36" s="17" t="s">
        <v>268</v>
      </c>
      <c r="AV36" s="17" t="s">
        <v>268</v>
      </c>
      <c r="AW36" s="17" t="s">
        <v>268</v>
      </c>
      <c r="AX36" s="17" t="s">
        <v>268</v>
      </c>
      <c r="AY36" s="17" t="s">
        <v>268</v>
      </c>
      <c r="AZ36" s="17" t="s">
        <v>268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 s="16">
        <v>0</v>
      </c>
      <c r="BJ36" s="16">
        <v>0</v>
      </c>
      <c r="BK36">
        <v>0</v>
      </c>
      <c r="BM36" s="26">
        <v>0</v>
      </c>
    </row>
    <row r="37" spans="1:65" x14ac:dyDescent="0.2">
      <c r="A37" s="18" t="s">
        <v>101</v>
      </c>
      <c r="B37" s="15" t="s">
        <v>93</v>
      </c>
      <c r="C37" s="16">
        <v>400</v>
      </c>
      <c r="D37" s="16" t="s">
        <v>214</v>
      </c>
      <c r="E37" s="16" t="s">
        <v>215</v>
      </c>
      <c r="F37" s="16">
        <v>5</v>
      </c>
      <c r="G37" s="16">
        <v>0</v>
      </c>
      <c r="H37" s="35">
        <v>138</v>
      </c>
      <c r="I37" s="35">
        <v>288</v>
      </c>
      <c r="J37" s="35">
        <v>115</v>
      </c>
      <c r="K37" s="17">
        <v>0.14492753623188406</v>
      </c>
      <c r="L37" s="17">
        <v>4.3478260869565216E-2</v>
      </c>
      <c r="M37" s="17">
        <v>0.76086956521739135</v>
      </c>
      <c r="N37" s="17">
        <v>0</v>
      </c>
      <c r="O37" s="17">
        <v>2.1739130434782608E-2</v>
      </c>
      <c r="P37" s="17">
        <v>2.8985507246376812E-2</v>
      </c>
      <c r="Q37" s="17">
        <v>0.48958333333333331</v>
      </c>
      <c r="R37" s="17">
        <v>1.3888888888888888E-2</v>
      </c>
      <c r="S37" s="17">
        <v>0.4861111111111111</v>
      </c>
      <c r="T37" s="17">
        <v>0</v>
      </c>
      <c r="U37" s="17">
        <v>0</v>
      </c>
      <c r="V37" s="17">
        <v>1.0416666666666666E-2</v>
      </c>
      <c r="W37" s="17">
        <v>0.19130434782608696</v>
      </c>
      <c r="X37" s="17">
        <v>1.7391304347826087E-2</v>
      </c>
      <c r="Y37" s="17">
        <v>0.77391304347826084</v>
      </c>
      <c r="Z37" s="17">
        <v>0</v>
      </c>
      <c r="AA37" s="17">
        <v>1.7391304347826087E-2</v>
      </c>
      <c r="AB37" s="17">
        <v>0</v>
      </c>
      <c r="AC37" s="17">
        <v>0.90839694656488545</v>
      </c>
      <c r="AD37" s="17">
        <v>3.0534351145038167E-2</v>
      </c>
      <c r="AE37" s="17">
        <v>1.5267175572519083E-2</v>
      </c>
      <c r="AF37" s="17">
        <v>0</v>
      </c>
      <c r="AG37" s="17">
        <v>4.5801526717557252E-2</v>
      </c>
      <c r="AH37" s="17">
        <v>0.95438596491228067</v>
      </c>
      <c r="AI37" s="17">
        <v>1.4035087719298246E-2</v>
      </c>
      <c r="AJ37" s="17">
        <v>1.4035087719298246E-2</v>
      </c>
      <c r="AK37" s="17">
        <v>3.5087719298245615E-3</v>
      </c>
      <c r="AL37" s="17">
        <v>1.4035087719298246E-2</v>
      </c>
      <c r="AM37" s="17">
        <v>0.92035398230088494</v>
      </c>
      <c r="AN37" s="17">
        <v>7.0796460176991149E-2</v>
      </c>
      <c r="AO37" s="17">
        <v>8.8495575221238937E-3</v>
      </c>
      <c r="AP37" s="17">
        <v>0</v>
      </c>
      <c r="AQ37" s="17">
        <v>0</v>
      </c>
      <c r="AR37" t="s">
        <v>149</v>
      </c>
      <c r="AS37" s="17">
        <v>0.89189189189189189</v>
      </c>
      <c r="AT37" t="s">
        <v>147</v>
      </c>
      <c r="AU37" s="17">
        <v>2.7027027027027029E-2</v>
      </c>
      <c r="AV37" t="s">
        <v>150</v>
      </c>
      <c r="AW37" s="17">
        <v>1.8018018018018018E-2</v>
      </c>
      <c r="AX37" t="s">
        <v>157</v>
      </c>
      <c r="AY37" s="17">
        <v>1.8018018018018018E-2</v>
      </c>
      <c r="AZ37" s="17">
        <v>4.5045045045045043E-2</v>
      </c>
      <c r="BA37">
        <v>4</v>
      </c>
      <c r="BB37">
        <v>3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0</v>
      </c>
      <c r="BI37" s="16">
        <v>0</v>
      </c>
      <c r="BJ37" s="16">
        <v>0</v>
      </c>
      <c r="BK37">
        <v>0</v>
      </c>
      <c r="BM37" s="26">
        <v>1</v>
      </c>
    </row>
    <row r="38" spans="1:65" x14ac:dyDescent="0.2">
      <c r="A38" s="14" t="s">
        <v>102</v>
      </c>
      <c r="B38" s="15" t="s">
        <v>93</v>
      </c>
      <c r="C38" s="16">
        <v>203</v>
      </c>
      <c r="D38" s="16" t="s">
        <v>216</v>
      </c>
      <c r="E38" s="16" t="s">
        <v>217</v>
      </c>
      <c r="F38" s="16">
        <v>9</v>
      </c>
      <c r="G38" s="16">
        <v>4</v>
      </c>
      <c r="H38" s="35">
        <v>3</v>
      </c>
      <c r="I38" s="35">
        <v>0</v>
      </c>
      <c r="J38" s="35">
        <v>0</v>
      </c>
      <c r="K38" s="17">
        <v>0.66666666666666663</v>
      </c>
      <c r="L38" s="17">
        <v>0.33333333333333331</v>
      </c>
      <c r="M38" s="17">
        <v>0</v>
      </c>
      <c r="N38" s="17">
        <v>0</v>
      </c>
      <c r="O38" s="17">
        <v>0</v>
      </c>
      <c r="P38" s="17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17">
        <v>0.33333333333333331</v>
      </c>
      <c r="AD38" s="17">
        <v>0.66666666666666663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35">
        <v>0</v>
      </c>
      <c r="AN38" s="35">
        <v>0</v>
      </c>
      <c r="AO38" s="35">
        <v>0</v>
      </c>
      <c r="AP38" s="35">
        <v>0</v>
      </c>
      <c r="AQ38" s="35">
        <v>0</v>
      </c>
      <c r="AR38" t="s">
        <v>150</v>
      </c>
      <c r="AS38" s="17">
        <v>1</v>
      </c>
      <c r="AT38" t="s">
        <v>148</v>
      </c>
      <c r="AU38" s="17">
        <v>0</v>
      </c>
      <c r="AV38" t="s">
        <v>149</v>
      </c>
      <c r="AW38" s="17">
        <v>0</v>
      </c>
      <c r="AX38" t="s">
        <v>157</v>
      </c>
      <c r="AY38" s="17">
        <v>0</v>
      </c>
      <c r="AZ38" s="17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 s="16">
        <v>0</v>
      </c>
      <c r="BJ38" s="16">
        <v>0</v>
      </c>
      <c r="BK38">
        <v>0</v>
      </c>
      <c r="BM38" s="26">
        <v>1</v>
      </c>
    </row>
    <row r="39" spans="1:65" x14ac:dyDescent="0.2">
      <c r="A39" s="14" t="s">
        <v>103</v>
      </c>
      <c r="B39" s="15" t="s">
        <v>93</v>
      </c>
      <c r="C39" s="16">
        <v>1139</v>
      </c>
      <c r="D39" s="16" t="s">
        <v>218</v>
      </c>
      <c r="E39" s="16" t="s">
        <v>202</v>
      </c>
      <c r="F39" s="16">
        <v>6</v>
      </c>
      <c r="G39" s="16">
        <v>13</v>
      </c>
      <c r="H39" s="35">
        <v>6</v>
      </c>
      <c r="I39" s="35">
        <v>0</v>
      </c>
      <c r="J39" s="35">
        <v>0</v>
      </c>
      <c r="K39" s="17">
        <v>0.66666666666666663</v>
      </c>
      <c r="L39" s="17">
        <v>0</v>
      </c>
      <c r="M39" s="17">
        <v>0</v>
      </c>
      <c r="N39" s="17">
        <v>0</v>
      </c>
      <c r="O39" s="17">
        <v>0.16666666666666666</v>
      </c>
      <c r="P39" s="17">
        <v>0.16666666666666666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17">
        <v>1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0</v>
      </c>
      <c r="AR39" s="17" t="s">
        <v>268</v>
      </c>
      <c r="AS39" s="17" t="s">
        <v>268</v>
      </c>
      <c r="AT39" s="17" t="s">
        <v>268</v>
      </c>
      <c r="AU39" s="17" t="s">
        <v>268</v>
      </c>
      <c r="AV39" s="17" t="s">
        <v>268</v>
      </c>
      <c r="AW39" s="17" t="s">
        <v>268</v>
      </c>
      <c r="AX39" s="17" t="s">
        <v>268</v>
      </c>
      <c r="AY39" s="17" t="s">
        <v>268</v>
      </c>
      <c r="AZ39" s="17" t="s">
        <v>268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 s="16">
        <v>0</v>
      </c>
      <c r="BJ39" s="16">
        <v>0</v>
      </c>
      <c r="BK39">
        <v>0</v>
      </c>
      <c r="BM39" s="26">
        <v>1</v>
      </c>
    </row>
    <row r="40" spans="1:65" x14ac:dyDescent="0.2">
      <c r="A40" s="14" t="s">
        <v>104</v>
      </c>
      <c r="B40" s="15" t="s">
        <v>93</v>
      </c>
      <c r="C40" s="16">
        <v>72</v>
      </c>
      <c r="D40" s="16" t="s">
        <v>219</v>
      </c>
      <c r="E40" s="16" t="s">
        <v>220</v>
      </c>
      <c r="F40" s="16">
        <v>0</v>
      </c>
      <c r="G40" s="16">
        <v>4</v>
      </c>
      <c r="H40" s="35">
        <v>0</v>
      </c>
      <c r="I40" s="35">
        <v>0</v>
      </c>
      <c r="J40" s="35">
        <v>0</v>
      </c>
      <c r="K40" s="17" t="s">
        <v>268</v>
      </c>
      <c r="L40" s="17" t="s">
        <v>268</v>
      </c>
      <c r="M40" s="17" t="s">
        <v>268</v>
      </c>
      <c r="N40" s="17" t="s">
        <v>268</v>
      </c>
      <c r="O40" s="17" t="s">
        <v>268</v>
      </c>
      <c r="P40" s="17" t="s">
        <v>268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17" t="s">
        <v>268</v>
      </c>
      <c r="AD40" s="17" t="s">
        <v>268</v>
      </c>
      <c r="AE40" s="17" t="s">
        <v>268</v>
      </c>
      <c r="AF40" s="17" t="s">
        <v>268</v>
      </c>
      <c r="AG40" s="17" t="s">
        <v>268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17" t="s">
        <v>268</v>
      </c>
      <c r="AS40" s="17" t="s">
        <v>268</v>
      </c>
      <c r="AT40" s="17" t="s">
        <v>268</v>
      </c>
      <c r="AU40" s="17" t="s">
        <v>268</v>
      </c>
      <c r="AV40" s="17" t="s">
        <v>268</v>
      </c>
      <c r="AW40" s="17" t="s">
        <v>268</v>
      </c>
      <c r="AX40" s="17" t="s">
        <v>268</v>
      </c>
      <c r="AY40" s="17" t="s">
        <v>268</v>
      </c>
      <c r="AZ40" s="17" t="s">
        <v>268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 s="16">
        <v>0</v>
      </c>
      <c r="BJ40" s="16">
        <v>0</v>
      </c>
      <c r="BK40">
        <v>0</v>
      </c>
      <c r="BM40" s="26">
        <v>1</v>
      </c>
    </row>
    <row r="41" spans="1:65" x14ac:dyDescent="0.2">
      <c r="A41" s="14" t="s">
        <v>105</v>
      </c>
      <c r="B41" s="15" t="s">
        <v>93</v>
      </c>
      <c r="C41" s="16">
        <v>120</v>
      </c>
      <c r="D41" s="16" t="s">
        <v>198</v>
      </c>
      <c r="E41" s="16">
        <v>0</v>
      </c>
      <c r="F41" s="16">
        <v>0</v>
      </c>
      <c r="G41" s="16">
        <v>4</v>
      </c>
      <c r="H41" s="34" t="s">
        <v>269</v>
      </c>
      <c r="I41" s="35" t="s">
        <v>268</v>
      </c>
      <c r="J41" s="35">
        <v>0</v>
      </c>
      <c r="K41" s="17" t="s">
        <v>269</v>
      </c>
      <c r="L41" s="17" t="s">
        <v>269</v>
      </c>
      <c r="M41" s="17" t="s">
        <v>269</v>
      </c>
      <c r="N41" s="17" t="s">
        <v>269</v>
      </c>
      <c r="O41" s="17" t="s">
        <v>269</v>
      </c>
      <c r="P41" s="17" t="s">
        <v>269</v>
      </c>
      <c r="Q41" s="17" t="s">
        <v>268</v>
      </c>
      <c r="R41" s="17" t="s">
        <v>268</v>
      </c>
      <c r="S41" s="17" t="s">
        <v>268</v>
      </c>
      <c r="T41" s="17" t="s">
        <v>268</v>
      </c>
      <c r="U41" s="17" t="s">
        <v>268</v>
      </c>
      <c r="V41" s="17" t="s">
        <v>268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17" t="s">
        <v>269</v>
      </c>
      <c r="AD41" s="17" t="s">
        <v>269</v>
      </c>
      <c r="AE41" s="17" t="s">
        <v>269</v>
      </c>
      <c r="AF41" s="17" t="s">
        <v>269</v>
      </c>
      <c r="AG41" s="17" t="s">
        <v>269</v>
      </c>
      <c r="AH41" s="17" t="s">
        <v>268</v>
      </c>
      <c r="AI41" s="17" t="s">
        <v>268</v>
      </c>
      <c r="AJ41" s="17" t="s">
        <v>268</v>
      </c>
      <c r="AK41" s="17" t="s">
        <v>268</v>
      </c>
      <c r="AL41" s="17" t="s">
        <v>268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t="s">
        <v>148</v>
      </c>
      <c r="AS41" s="17" t="s">
        <v>269</v>
      </c>
      <c r="AT41" t="s">
        <v>149</v>
      </c>
      <c r="AU41" s="17" t="s">
        <v>269</v>
      </c>
      <c r="AV41" t="s">
        <v>150</v>
      </c>
      <c r="AW41" s="17" t="s">
        <v>269</v>
      </c>
      <c r="AX41" t="s">
        <v>157</v>
      </c>
      <c r="AY41" s="17" t="s">
        <v>269</v>
      </c>
      <c r="AZ41" s="17" t="s">
        <v>269</v>
      </c>
      <c r="BA41">
        <v>1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 s="16">
        <v>0</v>
      </c>
      <c r="BJ41" s="16">
        <v>0</v>
      </c>
      <c r="BK41">
        <v>0</v>
      </c>
      <c r="BM41" s="26">
        <v>0</v>
      </c>
    </row>
    <row r="42" spans="1:65" x14ac:dyDescent="0.2">
      <c r="A42" s="14" t="s">
        <v>106</v>
      </c>
      <c r="B42" s="15" t="s">
        <v>93</v>
      </c>
      <c r="C42" s="16">
        <v>700</v>
      </c>
      <c r="D42" s="16" t="s">
        <v>221</v>
      </c>
      <c r="E42" s="16">
        <v>0</v>
      </c>
      <c r="F42" s="16">
        <v>1</v>
      </c>
      <c r="G42" s="16">
        <v>0</v>
      </c>
      <c r="H42" s="35">
        <v>0</v>
      </c>
      <c r="I42" s="35">
        <v>1</v>
      </c>
      <c r="J42" s="35">
        <v>1</v>
      </c>
      <c r="K42" s="17" t="s">
        <v>268</v>
      </c>
      <c r="L42" s="17" t="s">
        <v>268</v>
      </c>
      <c r="M42" s="17" t="s">
        <v>268</v>
      </c>
      <c r="N42" s="17" t="s">
        <v>268</v>
      </c>
      <c r="O42" s="17" t="s">
        <v>268</v>
      </c>
      <c r="P42" s="17" t="s">
        <v>268</v>
      </c>
      <c r="Q42" s="17">
        <v>0</v>
      </c>
      <c r="R42" s="17">
        <v>0</v>
      </c>
      <c r="S42" s="17">
        <v>1</v>
      </c>
      <c r="T42" s="17">
        <v>0</v>
      </c>
      <c r="U42" s="17">
        <v>0</v>
      </c>
      <c r="V42" s="17">
        <v>0</v>
      </c>
      <c r="W42" s="17">
        <v>1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 t="s">
        <v>268</v>
      </c>
      <c r="AD42" s="17" t="s">
        <v>268</v>
      </c>
      <c r="AE42" s="17" t="s">
        <v>268</v>
      </c>
      <c r="AF42" s="17" t="s">
        <v>268</v>
      </c>
      <c r="AG42" s="17" t="s">
        <v>268</v>
      </c>
      <c r="AH42" s="17">
        <v>1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1</v>
      </c>
      <c r="AO42" s="17">
        <v>0</v>
      </c>
      <c r="AP42" s="17">
        <v>0</v>
      </c>
      <c r="AQ42" s="17">
        <v>0</v>
      </c>
      <c r="AR42" s="17" t="s">
        <v>268</v>
      </c>
      <c r="AS42" s="17" t="s">
        <v>268</v>
      </c>
      <c r="AT42" s="17" t="s">
        <v>268</v>
      </c>
      <c r="AU42" s="17" t="s">
        <v>268</v>
      </c>
      <c r="AV42" s="17" t="s">
        <v>268</v>
      </c>
      <c r="AW42" s="17" t="s">
        <v>268</v>
      </c>
      <c r="AX42" s="17" t="s">
        <v>268</v>
      </c>
      <c r="AY42" s="17" t="s">
        <v>268</v>
      </c>
      <c r="AZ42" s="17" t="s">
        <v>268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 s="16">
        <v>0</v>
      </c>
      <c r="BJ42" s="16">
        <v>0</v>
      </c>
      <c r="BK42">
        <v>0</v>
      </c>
      <c r="BM42" s="26">
        <v>1</v>
      </c>
    </row>
    <row r="43" spans="1:65" x14ac:dyDescent="0.2">
      <c r="A43" s="14" t="s">
        <v>107</v>
      </c>
      <c r="B43" s="15" t="s">
        <v>93</v>
      </c>
      <c r="C43" s="16">
        <v>0</v>
      </c>
      <c r="D43" s="16" t="s">
        <v>222</v>
      </c>
      <c r="E43" s="16" t="s">
        <v>223</v>
      </c>
      <c r="F43" s="16">
        <v>10</v>
      </c>
      <c r="G43" s="16">
        <v>0</v>
      </c>
      <c r="H43" s="35">
        <v>3</v>
      </c>
      <c r="I43" s="35">
        <v>2</v>
      </c>
      <c r="J43" s="35" t="s">
        <v>268</v>
      </c>
      <c r="K43" s="17">
        <v>1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 t="s">
        <v>268</v>
      </c>
      <c r="X43" s="17" t="s">
        <v>268</v>
      </c>
      <c r="Y43" s="17" t="s">
        <v>268</v>
      </c>
      <c r="Z43" s="17" t="s">
        <v>268</v>
      </c>
      <c r="AA43" s="17" t="s">
        <v>268</v>
      </c>
      <c r="AB43" s="17" t="s">
        <v>268</v>
      </c>
      <c r="AC43" s="17">
        <v>0</v>
      </c>
      <c r="AD43" s="17">
        <v>0.66666666666666663</v>
      </c>
      <c r="AE43" s="17">
        <v>0.33333333333333331</v>
      </c>
      <c r="AF43" s="17">
        <v>0</v>
      </c>
      <c r="AG43" s="17">
        <v>0</v>
      </c>
      <c r="AH43" s="17">
        <v>1</v>
      </c>
      <c r="AI43" s="17">
        <v>0</v>
      </c>
      <c r="AJ43" s="17">
        <v>0</v>
      </c>
      <c r="AK43" s="17">
        <v>0</v>
      </c>
      <c r="AL43" s="17">
        <v>0</v>
      </c>
      <c r="AM43" s="17" t="s">
        <v>268</v>
      </c>
      <c r="AN43" s="17" t="s">
        <v>268</v>
      </c>
      <c r="AO43" s="17" t="s">
        <v>268</v>
      </c>
      <c r="AP43" s="17" t="s">
        <v>268</v>
      </c>
      <c r="AQ43" s="17" t="s">
        <v>268</v>
      </c>
      <c r="AR43" s="17" t="s">
        <v>268</v>
      </c>
      <c r="AS43" s="17" t="s">
        <v>268</v>
      </c>
      <c r="AT43" s="17" t="s">
        <v>268</v>
      </c>
      <c r="AU43" s="17" t="s">
        <v>268</v>
      </c>
      <c r="AV43" s="17" t="s">
        <v>268</v>
      </c>
      <c r="AW43" s="17" t="s">
        <v>268</v>
      </c>
      <c r="AX43" s="17" t="s">
        <v>268</v>
      </c>
      <c r="AY43" s="17" t="s">
        <v>268</v>
      </c>
      <c r="AZ43" s="17" t="s">
        <v>268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 s="16">
        <v>0</v>
      </c>
      <c r="BJ43" s="16">
        <v>0</v>
      </c>
      <c r="BK43">
        <v>1</v>
      </c>
      <c r="BM43" s="26">
        <v>1</v>
      </c>
    </row>
    <row r="44" spans="1:65" x14ac:dyDescent="0.2">
      <c r="A44" s="18" t="s">
        <v>108</v>
      </c>
      <c r="B44" s="15" t="s">
        <v>93</v>
      </c>
      <c r="C44" s="16">
        <v>1000</v>
      </c>
      <c r="D44" s="16" t="s">
        <v>224</v>
      </c>
      <c r="E44" s="16" t="s">
        <v>225</v>
      </c>
      <c r="F44" s="16">
        <v>0</v>
      </c>
      <c r="G44" s="16">
        <v>0</v>
      </c>
      <c r="H44" s="34" t="s">
        <v>269</v>
      </c>
      <c r="I44" s="35">
        <v>1</v>
      </c>
      <c r="J44" s="35" t="s">
        <v>268</v>
      </c>
      <c r="K44" s="17" t="s">
        <v>269</v>
      </c>
      <c r="L44" s="17" t="s">
        <v>269</v>
      </c>
      <c r="M44" s="17" t="s">
        <v>269</v>
      </c>
      <c r="N44" s="17" t="s">
        <v>269</v>
      </c>
      <c r="O44" s="17" t="s">
        <v>269</v>
      </c>
      <c r="P44" s="17" t="s">
        <v>269</v>
      </c>
      <c r="Q44" s="17">
        <v>0</v>
      </c>
      <c r="R44" s="17">
        <v>0</v>
      </c>
      <c r="S44" s="17">
        <v>1</v>
      </c>
      <c r="T44" s="17">
        <v>0</v>
      </c>
      <c r="U44" s="17">
        <v>0</v>
      </c>
      <c r="V44" s="17">
        <v>0</v>
      </c>
      <c r="W44" s="17" t="s">
        <v>268</v>
      </c>
      <c r="X44" s="17" t="s">
        <v>268</v>
      </c>
      <c r="Y44" s="17" t="s">
        <v>268</v>
      </c>
      <c r="Z44" s="17" t="s">
        <v>268</v>
      </c>
      <c r="AA44" s="17" t="s">
        <v>268</v>
      </c>
      <c r="AB44" s="17" t="s">
        <v>268</v>
      </c>
      <c r="AC44" s="17" t="s">
        <v>269</v>
      </c>
      <c r="AD44" s="17" t="s">
        <v>269</v>
      </c>
      <c r="AE44" s="17" t="s">
        <v>269</v>
      </c>
      <c r="AF44" s="17" t="s">
        <v>269</v>
      </c>
      <c r="AG44" s="17" t="s">
        <v>269</v>
      </c>
      <c r="AH44" s="17">
        <v>1</v>
      </c>
      <c r="AI44" s="17">
        <v>0</v>
      </c>
      <c r="AJ44" s="17">
        <v>0</v>
      </c>
      <c r="AK44" s="17">
        <v>0</v>
      </c>
      <c r="AL44" s="17">
        <v>0</v>
      </c>
      <c r="AM44" s="17" t="s">
        <v>268</v>
      </c>
      <c r="AN44" s="17" t="s">
        <v>268</v>
      </c>
      <c r="AO44" s="17" t="s">
        <v>268</v>
      </c>
      <c r="AP44" s="17" t="s">
        <v>268</v>
      </c>
      <c r="AQ44" s="17" t="s">
        <v>268</v>
      </c>
      <c r="AR44" t="s">
        <v>148</v>
      </c>
      <c r="AS44" s="17" t="s">
        <v>269</v>
      </c>
      <c r="AT44" t="s">
        <v>149</v>
      </c>
      <c r="AU44" s="17" t="s">
        <v>269</v>
      </c>
      <c r="AV44" t="s">
        <v>150</v>
      </c>
      <c r="AW44" s="17" t="s">
        <v>269</v>
      </c>
      <c r="AX44" t="s">
        <v>157</v>
      </c>
      <c r="AY44" s="17" t="s">
        <v>269</v>
      </c>
      <c r="AZ44" s="17" t="s">
        <v>269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 s="16">
        <v>0</v>
      </c>
      <c r="BJ44" s="16">
        <v>0</v>
      </c>
      <c r="BK44">
        <v>0</v>
      </c>
      <c r="BM44" s="26">
        <v>0</v>
      </c>
    </row>
    <row r="45" spans="1:65" x14ac:dyDescent="0.2">
      <c r="A45" s="14" t="s">
        <v>109</v>
      </c>
      <c r="B45" s="15" t="s">
        <v>93</v>
      </c>
      <c r="C45" s="16">
        <v>1230</v>
      </c>
      <c r="D45" s="16" t="s">
        <v>226</v>
      </c>
      <c r="E45" s="16" t="s">
        <v>207</v>
      </c>
      <c r="F45" s="16">
        <v>6</v>
      </c>
      <c r="G45" s="16">
        <v>0</v>
      </c>
      <c r="H45" s="34" t="s">
        <v>269</v>
      </c>
      <c r="I45" s="35">
        <v>5</v>
      </c>
      <c r="J45" s="35" t="s">
        <v>268</v>
      </c>
      <c r="K45" s="17" t="s">
        <v>269</v>
      </c>
      <c r="L45" s="17" t="s">
        <v>269</v>
      </c>
      <c r="M45" s="17" t="s">
        <v>269</v>
      </c>
      <c r="N45" s="17" t="s">
        <v>269</v>
      </c>
      <c r="O45" s="17" t="s">
        <v>269</v>
      </c>
      <c r="P45" s="17" t="s">
        <v>269</v>
      </c>
      <c r="Q45" s="17">
        <v>0.6</v>
      </c>
      <c r="R45" s="17">
        <v>0</v>
      </c>
      <c r="S45" s="17">
        <v>0</v>
      </c>
      <c r="T45" s="17">
        <v>0</v>
      </c>
      <c r="U45" s="17">
        <v>0</v>
      </c>
      <c r="V45" s="17">
        <v>0.4</v>
      </c>
      <c r="W45" s="17" t="s">
        <v>268</v>
      </c>
      <c r="X45" s="17" t="s">
        <v>268</v>
      </c>
      <c r="Y45" s="17" t="s">
        <v>268</v>
      </c>
      <c r="Z45" s="17" t="s">
        <v>268</v>
      </c>
      <c r="AA45" s="17" t="s">
        <v>268</v>
      </c>
      <c r="AB45" s="17" t="s">
        <v>268</v>
      </c>
      <c r="AC45" s="17" t="s">
        <v>269</v>
      </c>
      <c r="AD45" s="17" t="s">
        <v>269</v>
      </c>
      <c r="AE45" s="17" t="s">
        <v>269</v>
      </c>
      <c r="AF45" s="17" t="s">
        <v>269</v>
      </c>
      <c r="AG45" s="17" t="s">
        <v>269</v>
      </c>
      <c r="AH45" s="17">
        <v>0.66666666666666663</v>
      </c>
      <c r="AI45" s="17">
        <v>0</v>
      </c>
      <c r="AJ45" s="17">
        <v>0</v>
      </c>
      <c r="AK45" s="17">
        <v>0.33333333333333331</v>
      </c>
      <c r="AL45" s="17">
        <v>0</v>
      </c>
      <c r="AM45" s="17" t="s">
        <v>268</v>
      </c>
      <c r="AN45" s="17" t="s">
        <v>268</v>
      </c>
      <c r="AO45" s="17" t="s">
        <v>268</v>
      </c>
      <c r="AP45" s="17" t="s">
        <v>268</v>
      </c>
      <c r="AQ45" s="17" t="s">
        <v>268</v>
      </c>
      <c r="AR45" t="s">
        <v>148</v>
      </c>
      <c r="AS45" s="17" t="s">
        <v>269</v>
      </c>
      <c r="AT45" t="s">
        <v>149</v>
      </c>
      <c r="AU45" s="17" t="s">
        <v>269</v>
      </c>
      <c r="AV45" t="s">
        <v>150</v>
      </c>
      <c r="AW45" s="17" t="s">
        <v>269</v>
      </c>
      <c r="AX45" t="s">
        <v>157</v>
      </c>
      <c r="AY45" s="17" t="s">
        <v>269</v>
      </c>
      <c r="AZ45" s="17" t="s">
        <v>269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 s="16">
        <v>0</v>
      </c>
      <c r="BJ45" s="16">
        <v>0</v>
      </c>
      <c r="BK45">
        <v>1</v>
      </c>
      <c r="BM45" s="26">
        <v>0</v>
      </c>
    </row>
    <row r="46" spans="1:65" x14ac:dyDescent="0.2">
      <c r="A46" s="14" t="s">
        <v>110</v>
      </c>
      <c r="B46" s="15" t="s">
        <v>93</v>
      </c>
      <c r="C46" s="16">
        <v>450</v>
      </c>
      <c r="D46" s="16" t="s">
        <v>227</v>
      </c>
      <c r="E46" s="16">
        <v>0</v>
      </c>
      <c r="F46" s="16">
        <v>0</v>
      </c>
      <c r="G46" s="16">
        <v>0</v>
      </c>
      <c r="H46" s="34" t="s">
        <v>269</v>
      </c>
      <c r="I46" s="35">
        <v>1</v>
      </c>
      <c r="J46" s="35" t="s">
        <v>268</v>
      </c>
      <c r="K46" s="17" t="s">
        <v>269</v>
      </c>
      <c r="L46" s="17" t="s">
        <v>269</v>
      </c>
      <c r="M46" s="17" t="s">
        <v>269</v>
      </c>
      <c r="N46" s="17" t="s">
        <v>269</v>
      </c>
      <c r="O46" s="17" t="s">
        <v>269</v>
      </c>
      <c r="P46" s="17" t="s">
        <v>269</v>
      </c>
      <c r="Q46" s="17">
        <v>0</v>
      </c>
      <c r="R46" s="17">
        <v>0</v>
      </c>
      <c r="S46" s="17">
        <v>1</v>
      </c>
      <c r="T46" s="17">
        <v>0</v>
      </c>
      <c r="U46" s="17">
        <v>0</v>
      </c>
      <c r="V46" s="17">
        <v>0</v>
      </c>
      <c r="W46" s="17" t="s">
        <v>268</v>
      </c>
      <c r="X46" s="17" t="s">
        <v>268</v>
      </c>
      <c r="Y46" s="17" t="s">
        <v>268</v>
      </c>
      <c r="Z46" s="17" t="s">
        <v>268</v>
      </c>
      <c r="AA46" s="17" t="s">
        <v>268</v>
      </c>
      <c r="AB46" s="17" t="s">
        <v>268</v>
      </c>
      <c r="AC46" s="17" t="s">
        <v>269</v>
      </c>
      <c r="AD46" s="17" t="s">
        <v>269</v>
      </c>
      <c r="AE46" s="17" t="s">
        <v>269</v>
      </c>
      <c r="AF46" s="17" t="s">
        <v>269</v>
      </c>
      <c r="AG46" s="17" t="s">
        <v>269</v>
      </c>
      <c r="AH46" s="17">
        <v>1</v>
      </c>
      <c r="AI46" s="17">
        <v>0</v>
      </c>
      <c r="AJ46" s="17">
        <v>0</v>
      </c>
      <c r="AK46" s="17">
        <v>0</v>
      </c>
      <c r="AL46" s="17">
        <v>0</v>
      </c>
      <c r="AM46" s="17" t="s">
        <v>268</v>
      </c>
      <c r="AN46" s="17" t="s">
        <v>268</v>
      </c>
      <c r="AO46" s="17" t="s">
        <v>268</v>
      </c>
      <c r="AP46" s="17" t="s">
        <v>268</v>
      </c>
      <c r="AQ46" s="17" t="s">
        <v>268</v>
      </c>
      <c r="AR46" t="s">
        <v>148</v>
      </c>
      <c r="AS46" s="17" t="s">
        <v>269</v>
      </c>
      <c r="AT46" t="s">
        <v>149</v>
      </c>
      <c r="AU46" s="17" t="s">
        <v>269</v>
      </c>
      <c r="AV46" t="s">
        <v>150</v>
      </c>
      <c r="AW46" s="17" t="s">
        <v>269</v>
      </c>
      <c r="AX46" t="s">
        <v>157</v>
      </c>
      <c r="AY46" s="17" t="s">
        <v>269</v>
      </c>
      <c r="AZ46" s="17" t="s">
        <v>269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 s="16">
        <v>0</v>
      </c>
      <c r="BJ46" s="16">
        <v>0</v>
      </c>
      <c r="BK46">
        <v>0</v>
      </c>
      <c r="BM46" s="26">
        <v>0</v>
      </c>
    </row>
    <row r="47" spans="1:65" x14ac:dyDescent="0.2">
      <c r="A47" s="14" t="s">
        <v>111</v>
      </c>
      <c r="B47" s="15" t="s">
        <v>93</v>
      </c>
      <c r="C47" s="16">
        <v>568</v>
      </c>
      <c r="D47" s="16" t="s">
        <v>228</v>
      </c>
      <c r="E47" s="16">
        <v>0</v>
      </c>
      <c r="F47" s="16">
        <v>5</v>
      </c>
      <c r="G47" s="16">
        <v>0</v>
      </c>
      <c r="H47" s="35">
        <v>0</v>
      </c>
      <c r="I47" s="35" t="s">
        <v>268</v>
      </c>
      <c r="J47" s="35" t="s">
        <v>268</v>
      </c>
      <c r="K47" s="17" t="s">
        <v>268</v>
      </c>
      <c r="L47" s="17" t="s">
        <v>268</v>
      </c>
      <c r="M47" s="17" t="s">
        <v>268</v>
      </c>
      <c r="N47" s="17" t="s">
        <v>268</v>
      </c>
      <c r="O47" s="17" t="s">
        <v>268</v>
      </c>
      <c r="P47" s="17" t="s">
        <v>268</v>
      </c>
      <c r="Q47" s="17" t="s">
        <v>268</v>
      </c>
      <c r="R47" s="17" t="s">
        <v>268</v>
      </c>
      <c r="S47" s="17" t="s">
        <v>268</v>
      </c>
      <c r="T47" s="17" t="s">
        <v>268</v>
      </c>
      <c r="U47" s="17" t="s">
        <v>268</v>
      </c>
      <c r="V47" s="17" t="s">
        <v>268</v>
      </c>
      <c r="W47" s="17" t="s">
        <v>268</v>
      </c>
      <c r="X47" s="17" t="s">
        <v>268</v>
      </c>
      <c r="Y47" s="17" t="s">
        <v>268</v>
      </c>
      <c r="Z47" s="17" t="s">
        <v>268</v>
      </c>
      <c r="AA47" s="17" t="s">
        <v>268</v>
      </c>
      <c r="AB47" s="17" t="s">
        <v>268</v>
      </c>
      <c r="AC47" s="17" t="s">
        <v>268</v>
      </c>
      <c r="AD47" s="17" t="s">
        <v>268</v>
      </c>
      <c r="AE47" s="17" t="s">
        <v>268</v>
      </c>
      <c r="AF47" s="17" t="s">
        <v>268</v>
      </c>
      <c r="AG47" s="17" t="s">
        <v>268</v>
      </c>
      <c r="AH47" s="17" t="s">
        <v>268</v>
      </c>
      <c r="AI47" s="17" t="s">
        <v>268</v>
      </c>
      <c r="AJ47" s="17" t="s">
        <v>268</v>
      </c>
      <c r="AK47" s="17" t="s">
        <v>268</v>
      </c>
      <c r="AL47" s="17" t="s">
        <v>268</v>
      </c>
      <c r="AM47" s="17" t="s">
        <v>268</v>
      </c>
      <c r="AN47" s="17" t="s">
        <v>268</v>
      </c>
      <c r="AO47" s="17" t="s">
        <v>268</v>
      </c>
      <c r="AP47" s="17" t="s">
        <v>268</v>
      </c>
      <c r="AQ47" s="17" t="s">
        <v>268</v>
      </c>
      <c r="AR47" s="17" t="s">
        <v>268</v>
      </c>
      <c r="AS47" s="17" t="s">
        <v>268</v>
      </c>
      <c r="AT47" s="17" t="s">
        <v>268</v>
      </c>
      <c r="AU47" s="17" t="s">
        <v>268</v>
      </c>
      <c r="AV47" s="17" t="s">
        <v>268</v>
      </c>
      <c r="AW47" s="17" t="s">
        <v>268</v>
      </c>
      <c r="AX47" s="17" t="s">
        <v>268</v>
      </c>
      <c r="AY47" s="17" t="s">
        <v>268</v>
      </c>
      <c r="AZ47" s="17" t="s">
        <v>268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 s="16">
        <v>0</v>
      </c>
      <c r="BJ47" s="16">
        <v>0</v>
      </c>
      <c r="BK47">
        <v>0</v>
      </c>
      <c r="BM47" s="26">
        <v>1</v>
      </c>
    </row>
    <row r="48" spans="1:65" x14ac:dyDescent="0.2">
      <c r="A48" s="14" t="s">
        <v>112</v>
      </c>
      <c r="B48" s="15" t="s">
        <v>93</v>
      </c>
      <c r="C48" s="16">
        <v>242</v>
      </c>
      <c r="D48" s="16" t="s">
        <v>229</v>
      </c>
      <c r="E48" s="16" t="s">
        <v>190</v>
      </c>
      <c r="F48" s="16">
        <v>8</v>
      </c>
      <c r="G48" s="16">
        <v>3</v>
      </c>
      <c r="H48" s="35">
        <v>4</v>
      </c>
      <c r="I48" s="35">
        <v>7</v>
      </c>
      <c r="J48" s="35">
        <v>7</v>
      </c>
      <c r="K48" s="17">
        <v>0.25</v>
      </c>
      <c r="L48" s="17">
        <v>0</v>
      </c>
      <c r="M48" s="17">
        <v>0.25</v>
      </c>
      <c r="N48" s="17">
        <v>0.25</v>
      </c>
      <c r="O48" s="17">
        <v>0</v>
      </c>
      <c r="P48" s="17">
        <v>0.25</v>
      </c>
      <c r="Q48" s="17">
        <v>1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1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1</v>
      </c>
      <c r="AD48" s="17">
        <v>0</v>
      </c>
      <c r="AE48" s="17">
        <v>0</v>
      </c>
      <c r="AF48" s="17">
        <v>0</v>
      </c>
      <c r="AG48" s="17">
        <v>0</v>
      </c>
      <c r="AH48" s="17">
        <v>1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0</v>
      </c>
      <c r="AP48" s="17">
        <v>0</v>
      </c>
      <c r="AQ48" s="17">
        <v>0</v>
      </c>
      <c r="AR48" t="s">
        <v>148</v>
      </c>
      <c r="AS48" s="17">
        <v>1</v>
      </c>
      <c r="AT48" t="s">
        <v>149</v>
      </c>
      <c r="AU48" s="17">
        <v>0</v>
      </c>
      <c r="AV48" t="s">
        <v>150</v>
      </c>
      <c r="AW48" s="17">
        <v>0</v>
      </c>
      <c r="AX48" t="s">
        <v>157</v>
      </c>
      <c r="AY48" s="17">
        <v>0</v>
      </c>
      <c r="AZ48" s="17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 s="16">
        <v>0</v>
      </c>
      <c r="BJ48" s="16">
        <v>0</v>
      </c>
      <c r="BK48">
        <v>1</v>
      </c>
      <c r="BM48" s="26">
        <v>1</v>
      </c>
    </row>
    <row r="49" spans="1:65" x14ac:dyDescent="0.2">
      <c r="A49" s="14" t="s">
        <v>113</v>
      </c>
      <c r="B49" s="15" t="s">
        <v>93</v>
      </c>
      <c r="C49" s="16">
        <v>257</v>
      </c>
      <c r="D49" s="16" t="s">
        <v>230</v>
      </c>
      <c r="E49" s="16" t="s">
        <v>190</v>
      </c>
      <c r="F49" s="16">
        <v>7</v>
      </c>
      <c r="G49" s="16">
        <v>5</v>
      </c>
      <c r="H49" s="35">
        <v>15</v>
      </c>
      <c r="I49" s="35">
        <v>25</v>
      </c>
      <c r="J49" s="35">
        <v>17</v>
      </c>
      <c r="K49" s="17">
        <v>0.8</v>
      </c>
      <c r="L49" s="17">
        <v>0</v>
      </c>
      <c r="M49" s="17">
        <v>0</v>
      </c>
      <c r="N49" s="17">
        <v>6.6666666666666666E-2</v>
      </c>
      <c r="O49" s="17">
        <v>0</v>
      </c>
      <c r="P49" s="17">
        <v>0.13333333333333333</v>
      </c>
      <c r="Q49" s="17">
        <v>0.88</v>
      </c>
      <c r="R49" s="17">
        <v>0</v>
      </c>
      <c r="S49" s="17">
        <v>0.04</v>
      </c>
      <c r="T49" s="17">
        <v>0.08</v>
      </c>
      <c r="U49" s="17">
        <v>0</v>
      </c>
      <c r="V49" s="17">
        <v>0</v>
      </c>
      <c r="W49" s="17">
        <v>0.6470588235294118</v>
      </c>
      <c r="X49" s="17">
        <v>0</v>
      </c>
      <c r="Y49" s="17">
        <v>0.11764705882352941</v>
      </c>
      <c r="Z49" s="17">
        <v>0.17647058823529413</v>
      </c>
      <c r="AA49" s="17">
        <v>5.8823529411764705E-2</v>
      </c>
      <c r="AB49" s="17">
        <v>0</v>
      </c>
      <c r="AC49" s="17">
        <v>0.25</v>
      </c>
      <c r="AD49" s="17">
        <v>0.33333333333333331</v>
      </c>
      <c r="AE49" s="17">
        <v>0.25</v>
      </c>
      <c r="AF49" s="17">
        <v>0</v>
      </c>
      <c r="AG49" s="17">
        <v>0.16666666666666666</v>
      </c>
      <c r="AH49" s="17">
        <v>0.60869565217391308</v>
      </c>
      <c r="AI49" s="17">
        <v>0.13043478260869565</v>
      </c>
      <c r="AJ49" s="17">
        <v>0.13043478260869565</v>
      </c>
      <c r="AK49" s="17">
        <v>0.13043478260869565</v>
      </c>
      <c r="AL49" s="17">
        <v>0</v>
      </c>
      <c r="AM49" s="17">
        <v>0.38461538461538464</v>
      </c>
      <c r="AN49" s="17">
        <v>0.53846153846153844</v>
      </c>
      <c r="AO49" s="17">
        <v>0</v>
      </c>
      <c r="AP49" s="17">
        <v>7.6923076923076927E-2</v>
      </c>
      <c r="AQ49" s="17">
        <v>0</v>
      </c>
      <c r="AR49" s="17" t="s">
        <v>268</v>
      </c>
      <c r="AS49" s="17" t="s">
        <v>268</v>
      </c>
      <c r="AT49" s="17" t="s">
        <v>268</v>
      </c>
      <c r="AU49" s="17" t="s">
        <v>268</v>
      </c>
      <c r="AV49" s="17" t="s">
        <v>268</v>
      </c>
      <c r="AW49" s="17" t="s">
        <v>268</v>
      </c>
      <c r="AX49" s="17" t="s">
        <v>268</v>
      </c>
      <c r="AY49" s="17" t="s">
        <v>268</v>
      </c>
      <c r="AZ49" s="17" t="s">
        <v>268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 s="16">
        <v>0</v>
      </c>
      <c r="BJ49" s="16">
        <v>0</v>
      </c>
      <c r="BK49">
        <v>0</v>
      </c>
      <c r="BM49" s="26">
        <v>1</v>
      </c>
    </row>
    <row r="50" spans="1:65" x14ac:dyDescent="0.2">
      <c r="A50" s="14" t="s">
        <v>114</v>
      </c>
      <c r="B50" s="15" t="s">
        <v>93</v>
      </c>
      <c r="C50" s="16">
        <v>3453</v>
      </c>
      <c r="D50" s="16" t="s">
        <v>231</v>
      </c>
      <c r="E50" s="16" t="s">
        <v>202</v>
      </c>
      <c r="F50" s="16">
        <v>10</v>
      </c>
      <c r="G50" s="16">
        <v>4</v>
      </c>
      <c r="H50" s="35">
        <v>227</v>
      </c>
      <c r="I50" s="35">
        <v>163</v>
      </c>
      <c r="J50" s="35">
        <v>114</v>
      </c>
      <c r="K50" s="17">
        <v>0.19383259911894274</v>
      </c>
      <c r="L50" s="17">
        <v>0.10572687224669604</v>
      </c>
      <c r="M50" s="17">
        <v>0.45374449339207046</v>
      </c>
      <c r="N50" s="17">
        <v>0.1277533039647577</v>
      </c>
      <c r="O50" s="17">
        <v>8.8105726872246701E-2</v>
      </c>
      <c r="P50" s="17">
        <v>3.0837004405286344E-2</v>
      </c>
      <c r="Q50" s="17">
        <v>0.23312883435582821</v>
      </c>
      <c r="R50" s="17">
        <v>0.13496932515337423</v>
      </c>
      <c r="S50" s="17">
        <v>0.38036809815950923</v>
      </c>
      <c r="T50" s="17">
        <v>0.20245398773006135</v>
      </c>
      <c r="U50" s="17">
        <v>4.9079754601226995E-2</v>
      </c>
      <c r="V50" s="17">
        <v>0</v>
      </c>
      <c r="W50" s="17">
        <v>0.34210526315789475</v>
      </c>
      <c r="X50" s="17">
        <v>0.14912280701754385</v>
      </c>
      <c r="Y50" s="17">
        <v>0.21929824561403508</v>
      </c>
      <c r="Z50" s="17">
        <v>0.21929824561403508</v>
      </c>
      <c r="AA50" s="17">
        <v>3.5087719298245612E-2</v>
      </c>
      <c r="AB50" s="17">
        <v>3.5087719298245612E-2</v>
      </c>
      <c r="AC50" s="17">
        <v>0.30409356725146197</v>
      </c>
      <c r="AD50" s="17">
        <v>0.36257309941520466</v>
      </c>
      <c r="AE50" s="17">
        <v>0.19883040935672514</v>
      </c>
      <c r="AF50" s="17">
        <v>8.771929824561403E-2</v>
      </c>
      <c r="AG50" s="17">
        <v>4.6783625730994149E-2</v>
      </c>
      <c r="AH50" s="17">
        <v>0.34426229508196721</v>
      </c>
      <c r="AI50" s="17">
        <v>0.28688524590163933</v>
      </c>
      <c r="AJ50" s="17">
        <v>0.28688524590163933</v>
      </c>
      <c r="AK50" s="17">
        <v>8.1967213114754092E-2</v>
      </c>
      <c r="AL50" s="17">
        <v>0</v>
      </c>
      <c r="AM50" s="17">
        <v>0.28947368421052633</v>
      </c>
      <c r="AN50" s="17">
        <v>0.24561403508771928</v>
      </c>
      <c r="AO50" s="17">
        <v>0.25438596491228072</v>
      </c>
      <c r="AP50" s="17">
        <v>9.6491228070175433E-2</v>
      </c>
      <c r="AQ50" s="17">
        <v>0.11403508771929824</v>
      </c>
      <c r="AR50" t="s">
        <v>154</v>
      </c>
      <c r="AS50" s="17">
        <v>0.24409448818897639</v>
      </c>
      <c r="AT50" t="s">
        <v>148</v>
      </c>
      <c r="AU50" s="17">
        <v>0.22047244094488189</v>
      </c>
      <c r="AV50" t="s">
        <v>150</v>
      </c>
      <c r="AW50" s="17">
        <v>0.17322834645669291</v>
      </c>
      <c r="AX50" t="s">
        <v>293</v>
      </c>
      <c r="AY50" s="17">
        <v>0.14173228346456693</v>
      </c>
      <c r="AZ50" s="17">
        <v>0.22047244094488189</v>
      </c>
      <c r="BA50">
        <v>4</v>
      </c>
      <c r="BB50">
        <v>0</v>
      </c>
      <c r="BC50">
        <v>4</v>
      </c>
      <c r="BD50">
        <v>0</v>
      </c>
      <c r="BE50">
        <v>0</v>
      </c>
      <c r="BF50">
        <v>2</v>
      </c>
      <c r="BG50">
        <v>0</v>
      </c>
      <c r="BH50">
        <v>2</v>
      </c>
      <c r="BI50" s="16">
        <v>0</v>
      </c>
      <c r="BJ50" s="16">
        <v>0</v>
      </c>
      <c r="BK50">
        <v>2</v>
      </c>
      <c r="BM50" s="26">
        <v>1</v>
      </c>
    </row>
    <row r="51" spans="1:65" x14ac:dyDescent="0.2">
      <c r="A51" s="14" t="s">
        <v>115</v>
      </c>
      <c r="B51" s="15" t="s">
        <v>93</v>
      </c>
      <c r="C51" s="16">
        <v>64</v>
      </c>
      <c r="D51" s="16" t="s">
        <v>232</v>
      </c>
      <c r="E51" s="16" t="s">
        <v>146</v>
      </c>
      <c r="F51" s="16">
        <v>9</v>
      </c>
      <c r="G51" s="16">
        <v>2</v>
      </c>
      <c r="H51" s="35">
        <v>25</v>
      </c>
      <c r="I51" s="35">
        <v>21</v>
      </c>
      <c r="J51" s="35">
        <v>0</v>
      </c>
      <c r="K51" s="17">
        <v>0.68</v>
      </c>
      <c r="L51" s="17">
        <v>0.12</v>
      </c>
      <c r="M51" s="17">
        <v>0.08</v>
      </c>
      <c r="N51" s="17">
        <v>0.04</v>
      </c>
      <c r="O51" s="17">
        <v>0.04</v>
      </c>
      <c r="P51" s="17">
        <v>0.04</v>
      </c>
      <c r="Q51" s="17">
        <v>0.76190476190476186</v>
      </c>
      <c r="R51" s="17">
        <v>0.14285714285714285</v>
      </c>
      <c r="S51" s="17">
        <v>9.5238095238095233E-2</v>
      </c>
      <c r="T51" s="17">
        <v>0</v>
      </c>
      <c r="U51" s="17">
        <v>0</v>
      </c>
      <c r="V51" s="17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17">
        <v>4.5454545454545456E-2</v>
      </c>
      <c r="AD51" s="17">
        <v>0.5</v>
      </c>
      <c r="AE51" s="17">
        <v>0.27272727272727271</v>
      </c>
      <c r="AF51" s="17">
        <v>0.13636363636363635</v>
      </c>
      <c r="AG51" s="17">
        <v>4.5454545454545456E-2</v>
      </c>
      <c r="AH51" s="17">
        <v>4.7619047619047616E-2</v>
      </c>
      <c r="AI51" s="17">
        <v>0.38095238095238093</v>
      </c>
      <c r="AJ51" s="17">
        <v>0.42857142857142855</v>
      </c>
      <c r="AK51" s="17">
        <v>0</v>
      </c>
      <c r="AL51" s="17">
        <v>0.14285714285714285</v>
      </c>
      <c r="AM51" s="35">
        <v>0</v>
      </c>
      <c r="AN51" s="35">
        <v>0</v>
      </c>
      <c r="AO51" s="35">
        <v>0</v>
      </c>
      <c r="AP51" s="35">
        <v>0</v>
      </c>
      <c r="AQ51" s="35">
        <v>0</v>
      </c>
      <c r="AR51" t="s">
        <v>169</v>
      </c>
      <c r="AS51" s="17">
        <v>0.6</v>
      </c>
      <c r="AT51" t="s">
        <v>293</v>
      </c>
      <c r="AU51" s="17">
        <v>0.2</v>
      </c>
      <c r="AV51" t="s">
        <v>177</v>
      </c>
      <c r="AW51" s="17">
        <v>0.2</v>
      </c>
      <c r="AX51" t="s">
        <v>148</v>
      </c>
      <c r="AY51" s="17">
        <v>0</v>
      </c>
      <c r="AZ51" s="17">
        <v>0</v>
      </c>
      <c r="BA51">
        <v>1</v>
      </c>
      <c r="BB51">
        <v>1</v>
      </c>
      <c r="BC51">
        <v>0</v>
      </c>
      <c r="BD51">
        <v>0</v>
      </c>
      <c r="BE51">
        <v>0</v>
      </c>
      <c r="BF51">
        <v>1</v>
      </c>
      <c r="BG51">
        <v>1</v>
      </c>
      <c r="BH51">
        <v>0</v>
      </c>
      <c r="BI51" s="16">
        <v>0</v>
      </c>
      <c r="BJ51" s="16">
        <v>0</v>
      </c>
      <c r="BK51">
        <v>1</v>
      </c>
      <c r="BM51" s="26">
        <v>1</v>
      </c>
    </row>
    <row r="52" spans="1:65" x14ac:dyDescent="0.2">
      <c r="A52" s="14" t="s">
        <v>116</v>
      </c>
      <c r="B52" s="15" t="s">
        <v>93</v>
      </c>
      <c r="C52" s="16">
        <v>2801</v>
      </c>
      <c r="D52" s="16" t="s">
        <v>233</v>
      </c>
      <c r="E52" s="16" t="s">
        <v>183</v>
      </c>
      <c r="F52" s="16">
        <v>4</v>
      </c>
      <c r="G52" s="16">
        <v>0</v>
      </c>
      <c r="H52" s="35">
        <v>189</v>
      </c>
      <c r="I52" s="35" t="s">
        <v>268</v>
      </c>
      <c r="J52" s="35" t="s">
        <v>268</v>
      </c>
      <c r="K52" s="17">
        <v>0.98941798941798942</v>
      </c>
      <c r="L52" s="17">
        <v>5.2910052910052907E-3</v>
      </c>
      <c r="M52" s="17">
        <v>5.2910052910052907E-3</v>
      </c>
      <c r="N52" s="17">
        <v>0</v>
      </c>
      <c r="O52" s="17">
        <v>0</v>
      </c>
      <c r="P52" s="17">
        <v>0</v>
      </c>
      <c r="Q52" s="17" t="s">
        <v>268</v>
      </c>
      <c r="R52" s="17" t="s">
        <v>268</v>
      </c>
      <c r="S52" s="17" t="s">
        <v>268</v>
      </c>
      <c r="T52" s="17" t="s">
        <v>268</v>
      </c>
      <c r="U52" s="17" t="s">
        <v>268</v>
      </c>
      <c r="V52" s="17" t="s">
        <v>268</v>
      </c>
      <c r="W52" s="17" t="s">
        <v>268</v>
      </c>
      <c r="X52" s="17" t="s">
        <v>268</v>
      </c>
      <c r="Y52" s="17" t="s">
        <v>268</v>
      </c>
      <c r="Z52" s="17" t="s">
        <v>268</v>
      </c>
      <c r="AA52" s="17" t="s">
        <v>268</v>
      </c>
      <c r="AB52" s="17" t="s">
        <v>268</v>
      </c>
      <c r="AC52" s="17" t="s">
        <v>268</v>
      </c>
      <c r="AD52" s="17" t="s">
        <v>268</v>
      </c>
      <c r="AE52" s="17" t="s">
        <v>268</v>
      </c>
      <c r="AF52" s="17" t="s">
        <v>268</v>
      </c>
      <c r="AG52" s="17" t="s">
        <v>268</v>
      </c>
      <c r="AH52" s="17" t="s">
        <v>268</v>
      </c>
      <c r="AI52" s="17" t="s">
        <v>268</v>
      </c>
      <c r="AJ52" s="17" t="s">
        <v>268</v>
      </c>
      <c r="AK52" s="17" t="s">
        <v>268</v>
      </c>
      <c r="AL52" s="17" t="s">
        <v>268</v>
      </c>
      <c r="AM52" s="17" t="s">
        <v>268</v>
      </c>
      <c r="AN52" s="17" t="s">
        <v>268</v>
      </c>
      <c r="AO52" s="17" t="s">
        <v>268</v>
      </c>
      <c r="AP52" s="17" t="s">
        <v>268</v>
      </c>
      <c r="AQ52" s="17" t="s">
        <v>268</v>
      </c>
      <c r="AR52" s="17" t="s">
        <v>268</v>
      </c>
      <c r="AS52" s="17" t="s">
        <v>268</v>
      </c>
      <c r="AT52" s="17" t="s">
        <v>268</v>
      </c>
      <c r="AU52" s="17" t="s">
        <v>268</v>
      </c>
      <c r="AV52" s="17" t="s">
        <v>268</v>
      </c>
      <c r="AW52" s="17" t="s">
        <v>268</v>
      </c>
      <c r="AX52" s="17" t="s">
        <v>268</v>
      </c>
      <c r="AY52" s="17" t="s">
        <v>268</v>
      </c>
      <c r="AZ52" s="17" t="s">
        <v>268</v>
      </c>
      <c r="BA52">
        <v>2</v>
      </c>
      <c r="BB52">
        <v>1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0</v>
      </c>
      <c r="BI52" s="16">
        <v>0</v>
      </c>
      <c r="BJ52" s="16">
        <v>0</v>
      </c>
      <c r="BK52">
        <v>1</v>
      </c>
      <c r="BM52" s="26">
        <v>1</v>
      </c>
    </row>
    <row r="53" spans="1:65" x14ac:dyDescent="0.2">
      <c r="A53" s="14" t="s">
        <v>117</v>
      </c>
      <c r="B53" s="15" t="s">
        <v>93</v>
      </c>
      <c r="C53" s="16">
        <v>75</v>
      </c>
      <c r="D53" s="16" t="s">
        <v>234</v>
      </c>
      <c r="E53" s="16">
        <v>0</v>
      </c>
      <c r="F53" s="16">
        <v>0</v>
      </c>
      <c r="G53" s="16">
        <v>4</v>
      </c>
      <c r="H53" s="35">
        <v>7</v>
      </c>
      <c r="I53" s="35" t="s">
        <v>268</v>
      </c>
      <c r="J53" s="35">
        <v>0</v>
      </c>
      <c r="K53" s="17">
        <v>0.7142857142857143</v>
      </c>
      <c r="L53" s="17">
        <v>0</v>
      </c>
      <c r="M53" s="17">
        <v>0</v>
      </c>
      <c r="N53" s="17">
        <v>0.14285714285714285</v>
      </c>
      <c r="O53" s="17">
        <v>0.14285714285714285</v>
      </c>
      <c r="P53" s="17">
        <v>0</v>
      </c>
      <c r="Q53" s="17" t="s">
        <v>268</v>
      </c>
      <c r="R53" s="17" t="s">
        <v>268</v>
      </c>
      <c r="S53" s="17" t="s">
        <v>268</v>
      </c>
      <c r="T53" s="17" t="s">
        <v>268</v>
      </c>
      <c r="U53" s="17" t="s">
        <v>268</v>
      </c>
      <c r="V53" s="17" t="s">
        <v>268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17">
        <v>0.2</v>
      </c>
      <c r="AD53" s="17">
        <v>0.4</v>
      </c>
      <c r="AE53" s="17">
        <v>0.4</v>
      </c>
      <c r="AF53" s="17">
        <v>0</v>
      </c>
      <c r="AG53" s="17">
        <v>0</v>
      </c>
      <c r="AH53" s="17" t="s">
        <v>268</v>
      </c>
      <c r="AI53" s="17" t="s">
        <v>268</v>
      </c>
      <c r="AJ53" s="17" t="s">
        <v>268</v>
      </c>
      <c r="AK53" s="17" t="s">
        <v>268</v>
      </c>
      <c r="AL53" s="17" t="s">
        <v>268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17" t="s">
        <v>268</v>
      </c>
      <c r="AS53" s="17" t="s">
        <v>268</v>
      </c>
      <c r="AT53" s="17" t="s">
        <v>268</v>
      </c>
      <c r="AU53" s="17" t="s">
        <v>268</v>
      </c>
      <c r="AV53" s="17" t="s">
        <v>268</v>
      </c>
      <c r="AW53" s="17" t="s">
        <v>268</v>
      </c>
      <c r="AX53" s="17" t="s">
        <v>268</v>
      </c>
      <c r="AY53" s="17" t="s">
        <v>268</v>
      </c>
      <c r="AZ53" s="17" t="s">
        <v>268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 s="16">
        <v>0</v>
      </c>
      <c r="BJ53" s="16">
        <v>0</v>
      </c>
      <c r="BK53">
        <v>0</v>
      </c>
      <c r="BM53" s="26">
        <v>1</v>
      </c>
    </row>
    <row r="54" spans="1:65" x14ac:dyDescent="0.2">
      <c r="A54" s="14" t="s">
        <v>118</v>
      </c>
      <c r="B54" s="15" t="s">
        <v>93</v>
      </c>
      <c r="C54" s="16">
        <v>0</v>
      </c>
      <c r="D54" s="16" t="s">
        <v>235</v>
      </c>
      <c r="E54" s="16">
        <v>0</v>
      </c>
      <c r="F54" s="16">
        <v>9</v>
      </c>
      <c r="G54" s="16">
        <v>0</v>
      </c>
      <c r="H54" s="34" t="s">
        <v>269</v>
      </c>
      <c r="I54" s="35">
        <v>86</v>
      </c>
      <c r="J54" s="35">
        <v>0</v>
      </c>
      <c r="K54" s="17" t="s">
        <v>269</v>
      </c>
      <c r="L54" s="17" t="s">
        <v>269</v>
      </c>
      <c r="M54" s="17" t="s">
        <v>269</v>
      </c>
      <c r="N54" s="17" t="s">
        <v>269</v>
      </c>
      <c r="O54" s="17" t="s">
        <v>269</v>
      </c>
      <c r="P54" s="17" t="s">
        <v>269</v>
      </c>
      <c r="Q54" s="17">
        <v>0.7441860465116279</v>
      </c>
      <c r="R54" s="17">
        <v>1.1627906976744186E-2</v>
      </c>
      <c r="S54" s="17">
        <v>2.3255813953488372E-2</v>
      </c>
      <c r="T54" s="17">
        <v>0.12790697674418605</v>
      </c>
      <c r="U54" s="17">
        <v>2.3255813953488372E-2</v>
      </c>
      <c r="V54" s="17">
        <v>6.9767441860465115E-2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17" t="s">
        <v>269</v>
      </c>
      <c r="AD54" s="17" t="s">
        <v>269</v>
      </c>
      <c r="AE54" s="17" t="s">
        <v>269</v>
      </c>
      <c r="AF54" s="17" t="s">
        <v>269</v>
      </c>
      <c r="AG54" s="17" t="s">
        <v>269</v>
      </c>
      <c r="AH54" s="17">
        <v>0.15</v>
      </c>
      <c r="AI54" s="17">
        <v>0.23749999999999999</v>
      </c>
      <c r="AJ54" s="17">
        <v>0.25</v>
      </c>
      <c r="AK54" s="17">
        <v>0.3</v>
      </c>
      <c r="AL54" s="17">
        <v>6.25E-2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t="s">
        <v>148</v>
      </c>
      <c r="AS54" s="17" t="s">
        <v>269</v>
      </c>
      <c r="AT54" t="s">
        <v>149</v>
      </c>
      <c r="AU54" s="17" t="s">
        <v>269</v>
      </c>
      <c r="AV54" t="s">
        <v>150</v>
      </c>
      <c r="AW54" s="17" t="s">
        <v>269</v>
      </c>
      <c r="AX54" t="s">
        <v>157</v>
      </c>
      <c r="AY54" s="17" t="s">
        <v>269</v>
      </c>
      <c r="AZ54" s="17" t="s">
        <v>269</v>
      </c>
      <c r="BA54">
        <v>3</v>
      </c>
      <c r="BB54">
        <v>2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0</v>
      </c>
      <c r="BI54" s="16">
        <v>0</v>
      </c>
      <c r="BJ54" s="16">
        <v>0</v>
      </c>
      <c r="BK54">
        <v>0</v>
      </c>
      <c r="BM54" s="26">
        <v>0</v>
      </c>
    </row>
    <row r="55" spans="1:65" x14ac:dyDescent="0.2">
      <c r="A55" s="19" t="s">
        <v>119</v>
      </c>
      <c r="B55" s="15" t="s">
        <v>93</v>
      </c>
      <c r="C55" s="16">
        <v>350</v>
      </c>
      <c r="D55" s="16" t="s">
        <v>236</v>
      </c>
      <c r="E55" s="16" t="s">
        <v>237</v>
      </c>
      <c r="F55" s="16">
        <v>5</v>
      </c>
      <c r="G55" s="16">
        <v>4</v>
      </c>
      <c r="H55" s="35">
        <v>39</v>
      </c>
      <c r="I55" s="35">
        <v>11</v>
      </c>
      <c r="J55" s="35" t="s">
        <v>268</v>
      </c>
      <c r="K55" s="17">
        <v>0.25641025641025639</v>
      </c>
      <c r="L55" s="17">
        <v>0.17948717948717949</v>
      </c>
      <c r="M55" s="17">
        <v>0.38461538461538464</v>
      </c>
      <c r="N55" s="17">
        <v>5.128205128205128E-2</v>
      </c>
      <c r="O55" s="17">
        <v>7.6923076923076927E-2</v>
      </c>
      <c r="P55" s="17">
        <v>5.128205128205128E-2</v>
      </c>
      <c r="Q55" s="17">
        <v>0.54545454545454541</v>
      </c>
      <c r="R55" s="17">
        <v>0.18181818181818182</v>
      </c>
      <c r="S55" s="17">
        <v>0.18181818181818182</v>
      </c>
      <c r="T55" s="17">
        <v>0</v>
      </c>
      <c r="U55" s="17">
        <v>0</v>
      </c>
      <c r="V55" s="17">
        <v>9.0909090909090912E-2</v>
      </c>
      <c r="W55" s="17" t="s">
        <v>268</v>
      </c>
      <c r="X55" s="17" t="s">
        <v>268</v>
      </c>
      <c r="Y55" s="17" t="s">
        <v>268</v>
      </c>
      <c r="Z55" s="17" t="s">
        <v>268</v>
      </c>
      <c r="AA55" s="17" t="s">
        <v>268</v>
      </c>
      <c r="AB55" s="17" t="s">
        <v>268</v>
      </c>
      <c r="AC55" s="17">
        <v>0.28125</v>
      </c>
      <c r="AD55" s="17">
        <v>0.25</v>
      </c>
      <c r="AE55" s="17">
        <v>0.21875</v>
      </c>
      <c r="AF55" s="17">
        <v>0.1875</v>
      </c>
      <c r="AG55" s="17">
        <v>6.25E-2</v>
      </c>
      <c r="AH55" s="17">
        <v>0</v>
      </c>
      <c r="AI55" s="17">
        <v>0.4</v>
      </c>
      <c r="AJ55" s="17">
        <v>0.4</v>
      </c>
      <c r="AK55" s="17">
        <v>0.1</v>
      </c>
      <c r="AL55" s="17">
        <v>0.1</v>
      </c>
      <c r="AM55" s="17" t="s">
        <v>268</v>
      </c>
      <c r="AN55" s="17" t="s">
        <v>268</v>
      </c>
      <c r="AO55" s="17" t="s">
        <v>268</v>
      </c>
      <c r="AP55" s="17" t="s">
        <v>268</v>
      </c>
      <c r="AQ55" s="17" t="s">
        <v>268</v>
      </c>
      <c r="AR55" t="s">
        <v>293</v>
      </c>
      <c r="AS55" s="17">
        <v>0.31818181818181818</v>
      </c>
      <c r="AT55" t="s">
        <v>154</v>
      </c>
      <c r="AU55" s="17">
        <v>0.27272727272727271</v>
      </c>
      <c r="AV55" t="s">
        <v>147</v>
      </c>
      <c r="AW55" s="17">
        <v>0.18181818181818182</v>
      </c>
      <c r="AX55" t="s">
        <v>148</v>
      </c>
      <c r="AY55" s="17">
        <v>4.5454545454545456E-2</v>
      </c>
      <c r="AZ55" s="17">
        <v>0.18181818181818182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 s="16">
        <v>0</v>
      </c>
      <c r="BJ55" s="16">
        <v>0</v>
      </c>
      <c r="BK55">
        <v>0</v>
      </c>
      <c r="BM55" s="26">
        <v>1</v>
      </c>
    </row>
    <row r="56" spans="1:65" x14ac:dyDescent="0.2">
      <c r="A56" s="14" t="s">
        <v>120</v>
      </c>
      <c r="B56" s="15" t="s">
        <v>93</v>
      </c>
      <c r="C56" s="16">
        <v>0</v>
      </c>
      <c r="D56" s="16" t="s">
        <v>238</v>
      </c>
      <c r="E56" s="16">
        <v>0</v>
      </c>
      <c r="F56" s="16">
        <v>9</v>
      </c>
      <c r="G56" s="16">
        <v>0</v>
      </c>
      <c r="H56" s="34" t="s">
        <v>269</v>
      </c>
      <c r="I56" s="35" t="s">
        <v>268</v>
      </c>
      <c r="J56" s="35">
        <v>0</v>
      </c>
      <c r="K56" s="17" t="s">
        <v>269</v>
      </c>
      <c r="L56" s="17" t="s">
        <v>269</v>
      </c>
      <c r="M56" s="17" t="s">
        <v>269</v>
      </c>
      <c r="N56" s="17" t="s">
        <v>269</v>
      </c>
      <c r="O56" s="17" t="s">
        <v>269</v>
      </c>
      <c r="P56" s="17" t="s">
        <v>269</v>
      </c>
      <c r="Q56" s="17" t="s">
        <v>268</v>
      </c>
      <c r="R56" s="17" t="s">
        <v>268</v>
      </c>
      <c r="S56" s="17" t="s">
        <v>268</v>
      </c>
      <c r="T56" s="17" t="s">
        <v>268</v>
      </c>
      <c r="U56" s="17" t="s">
        <v>268</v>
      </c>
      <c r="V56" s="17" t="s">
        <v>268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17" t="s">
        <v>269</v>
      </c>
      <c r="AD56" s="17" t="s">
        <v>269</v>
      </c>
      <c r="AE56" s="17" t="s">
        <v>269</v>
      </c>
      <c r="AF56" s="17" t="s">
        <v>269</v>
      </c>
      <c r="AG56" s="17" t="s">
        <v>269</v>
      </c>
      <c r="AH56" s="17" t="s">
        <v>268</v>
      </c>
      <c r="AI56" s="17" t="s">
        <v>268</v>
      </c>
      <c r="AJ56" s="17" t="s">
        <v>268</v>
      </c>
      <c r="AK56" s="17" t="s">
        <v>268</v>
      </c>
      <c r="AL56" s="17" t="s">
        <v>268</v>
      </c>
      <c r="AM56" s="35">
        <v>0</v>
      </c>
      <c r="AN56" s="35">
        <v>0</v>
      </c>
      <c r="AO56" s="35">
        <v>0</v>
      </c>
      <c r="AP56" s="35">
        <v>0</v>
      </c>
      <c r="AQ56" s="35">
        <v>0</v>
      </c>
      <c r="AR56" t="s">
        <v>148</v>
      </c>
      <c r="AS56" s="17" t="s">
        <v>269</v>
      </c>
      <c r="AT56" t="s">
        <v>149</v>
      </c>
      <c r="AU56" s="17" t="s">
        <v>269</v>
      </c>
      <c r="AV56" t="s">
        <v>150</v>
      </c>
      <c r="AW56" s="17" t="s">
        <v>269</v>
      </c>
      <c r="AX56" t="s">
        <v>157</v>
      </c>
      <c r="AY56" s="17" t="s">
        <v>269</v>
      </c>
      <c r="AZ56" s="17" t="s">
        <v>269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 s="16">
        <v>0</v>
      </c>
      <c r="BJ56" s="16">
        <v>0</v>
      </c>
      <c r="BK56">
        <v>0</v>
      </c>
      <c r="BM56" s="26">
        <v>0</v>
      </c>
    </row>
    <row r="57" spans="1:65" x14ac:dyDescent="0.2">
      <c r="A57" s="14" t="s">
        <v>121</v>
      </c>
      <c r="B57" s="15" t="s">
        <v>93</v>
      </c>
      <c r="C57" s="16">
        <v>487</v>
      </c>
      <c r="D57" s="16" t="s">
        <v>239</v>
      </c>
      <c r="E57" s="16" t="s">
        <v>223</v>
      </c>
      <c r="F57" s="16">
        <v>1</v>
      </c>
      <c r="G57" s="16">
        <v>0</v>
      </c>
      <c r="H57" s="35">
        <v>1</v>
      </c>
      <c r="I57" s="35">
        <v>2</v>
      </c>
      <c r="J57" s="35" t="s">
        <v>268</v>
      </c>
      <c r="K57" s="17">
        <v>1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0.5</v>
      </c>
      <c r="R57" s="17">
        <v>0</v>
      </c>
      <c r="S57" s="17">
        <v>0.5</v>
      </c>
      <c r="T57" s="17">
        <v>0</v>
      </c>
      <c r="U57" s="17">
        <v>0</v>
      </c>
      <c r="V57" s="17">
        <v>0</v>
      </c>
      <c r="W57" s="17" t="s">
        <v>268</v>
      </c>
      <c r="X57" s="17" t="s">
        <v>268</v>
      </c>
      <c r="Y57" s="17" t="s">
        <v>268</v>
      </c>
      <c r="Z57" s="17" t="s">
        <v>268</v>
      </c>
      <c r="AA57" s="17" t="s">
        <v>268</v>
      </c>
      <c r="AB57" s="17" t="s">
        <v>268</v>
      </c>
      <c r="AC57" s="17">
        <v>0</v>
      </c>
      <c r="AD57" s="17">
        <v>1</v>
      </c>
      <c r="AE57" s="17">
        <v>0</v>
      </c>
      <c r="AF57" s="17">
        <v>0</v>
      </c>
      <c r="AG57" s="17">
        <v>0</v>
      </c>
      <c r="AH57" s="17">
        <v>0.5</v>
      </c>
      <c r="AI57" s="17">
        <v>0</v>
      </c>
      <c r="AJ57" s="17">
        <v>0</v>
      </c>
      <c r="AK57" s="17">
        <v>0.5</v>
      </c>
      <c r="AL57" s="17">
        <v>0</v>
      </c>
      <c r="AM57" s="17" t="s">
        <v>268</v>
      </c>
      <c r="AN57" s="17" t="s">
        <v>268</v>
      </c>
      <c r="AO57" s="17" t="s">
        <v>268</v>
      </c>
      <c r="AP57" s="17" t="s">
        <v>268</v>
      </c>
      <c r="AQ57" s="17" t="s">
        <v>268</v>
      </c>
      <c r="AR57" s="17" t="s">
        <v>268</v>
      </c>
      <c r="AS57" s="17" t="s">
        <v>268</v>
      </c>
      <c r="AT57" s="17" t="s">
        <v>268</v>
      </c>
      <c r="AU57" s="17" t="s">
        <v>268</v>
      </c>
      <c r="AV57" s="17" t="s">
        <v>268</v>
      </c>
      <c r="AW57" s="17" t="s">
        <v>268</v>
      </c>
      <c r="AX57" s="17" t="s">
        <v>268</v>
      </c>
      <c r="AY57" s="17" t="s">
        <v>268</v>
      </c>
      <c r="AZ57" s="17" t="s">
        <v>268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 s="16">
        <v>0</v>
      </c>
      <c r="BJ57" s="16">
        <v>0</v>
      </c>
      <c r="BK57">
        <v>0</v>
      </c>
      <c r="BM57" s="26">
        <v>1</v>
      </c>
    </row>
    <row r="58" spans="1:65" x14ac:dyDescent="0.2">
      <c r="A58" s="14" t="s">
        <v>122</v>
      </c>
      <c r="B58" s="15" t="s">
        <v>93</v>
      </c>
      <c r="C58" s="16">
        <v>0</v>
      </c>
      <c r="D58" s="16" t="s">
        <v>240</v>
      </c>
      <c r="E58" s="16">
        <v>0</v>
      </c>
      <c r="F58" s="16">
        <v>0</v>
      </c>
      <c r="G58" s="16">
        <v>0</v>
      </c>
      <c r="H58" s="35">
        <v>0</v>
      </c>
      <c r="I58" s="35">
        <v>1</v>
      </c>
      <c r="J58" s="35" t="s">
        <v>268</v>
      </c>
      <c r="K58" s="17" t="s">
        <v>268</v>
      </c>
      <c r="L58" s="17" t="s">
        <v>268</v>
      </c>
      <c r="M58" s="17" t="s">
        <v>268</v>
      </c>
      <c r="N58" s="17" t="s">
        <v>268</v>
      </c>
      <c r="O58" s="17" t="s">
        <v>268</v>
      </c>
      <c r="P58" s="17" t="s">
        <v>268</v>
      </c>
      <c r="Q58" s="17">
        <v>0</v>
      </c>
      <c r="R58" s="17">
        <v>0</v>
      </c>
      <c r="S58" s="17">
        <v>1</v>
      </c>
      <c r="T58" s="17">
        <v>0</v>
      </c>
      <c r="U58" s="17">
        <v>0</v>
      </c>
      <c r="V58" s="17">
        <v>0</v>
      </c>
      <c r="W58" s="17" t="s">
        <v>268</v>
      </c>
      <c r="X58" s="17" t="s">
        <v>268</v>
      </c>
      <c r="Y58" s="17" t="s">
        <v>268</v>
      </c>
      <c r="Z58" s="17" t="s">
        <v>268</v>
      </c>
      <c r="AA58" s="17" t="s">
        <v>268</v>
      </c>
      <c r="AB58" s="17" t="s">
        <v>268</v>
      </c>
      <c r="AC58" s="17" t="s">
        <v>268</v>
      </c>
      <c r="AD58" s="17" t="s">
        <v>268</v>
      </c>
      <c r="AE58" s="17" t="s">
        <v>268</v>
      </c>
      <c r="AF58" s="17" t="s">
        <v>268</v>
      </c>
      <c r="AG58" s="17" t="s">
        <v>268</v>
      </c>
      <c r="AH58" s="17">
        <v>1</v>
      </c>
      <c r="AI58" s="17">
        <v>0</v>
      </c>
      <c r="AJ58" s="17">
        <v>0</v>
      </c>
      <c r="AK58" s="17">
        <v>0</v>
      </c>
      <c r="AL58" s="17">
        <v>0</v>
      </c>
      <c r="AM58" s="17" t="s">
        <v>268</v>
      </c>
      <c r="AN58" s="17" t="s">
        <v>268</v>
      </c>
      <c r="AO58" s="17" t="s">
        <v>268</v>
      </c>
      <c r="AP58" s="17" t="s">
        <v>268</v>
      </c>
      <c r="AQ58" s="17" t="s">
        <v>268</v>
      </c>
      <c r="AR58" s="17" t="s">
        <v>268</v>
      </c>
      <c r="AS58" s="17" t="s">
        <v>268</v>
      </c>
      <c r="AT58" s="17" t="s">
        <v>268</v>
      </c>
      <c r="AU58" s="17" t="s">
        <v>268</v>
      </c>
      <c r="AV58" s="17" t="s">
        <v>268</v>
      </c>
      <c r="AW58" s="17" t="s">
        <v>268</v>
      </c>
      <c r="AX58" s="17" t="s">
        <v>268</v>
      </c>
      <c r="AY58" s="17" t="s">
        <v>268</v>
      </c>
      <c r="AZ58" s="17" t="s">
        <v>268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 s="16">
        <v>0</v>
      </c>
      <c r="BJ58" s="16">
        <v>0</v>
      </c>
      <c r="BK58">
        <v>0</v>
      </c>
      <c r="BM58" s="26">
        <v>1</v>
      </c>
    </row>
    <row r="59" spans="1:65" x14ac:dyDescent="0.2">
      <c r="A59" s="14" t="s">
        <v>123</v>
      </c>
      <c r="B59" s="15" t="s">
        <v>93</v>
      </c>
      <c r="C59" s="16">
        <v>0</v>
      </c>
      <c r="D59" s="16" t="s">
        <v>241</v>
      </c>
      <c r="E59" s="16">
        <v>0</v>
      </c>
      <c r="F59" s="16">
        <v>0</v>
      </c>
      <c r="G59" s="16">
        <v>0</v>
      </c>
      <c r="H59" s="34" t="s">
        <v>269</v>
      </c>
      <c r="I59" s="35" t="s">
        <v>268</v>
      </c>
      <c r="J59" s="35">
        <v>0</v>
      </c>
      <c r="K59" s="17" t="s">
        <v>269</v>
      </c>
      <c r="L59" s="17" t="s">
        <v>269</v>
      </c>
      <c r="M59" s="17" t="s">
        <v>269</v>
      </c>
      <c r="N59" s="17" t="s">
        <v>269</v>
      </c>
      <c r="O59" s="17" t="s">
        <v>269</v>
      </c>
      <c r="P59" s="17" t="s">
        <v>269</v>
      </c>
      <c r="Q59" s="17" t="s">
        <v>268</v>
      </c>
      <c r="R59" s="17" t="s">
        <v>268</v>
      </c>
      <c r="S59" s="17" t="s">
        <v>268</v>
      </c>
      <c r="T59" s="17" t="s">
        <v>268</v>
      </c>
      <c r="U59" s="17" t="s">
        <v>268</v>
      </c>
      <c r="V59" s="17" t="s">
        <v>268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17" t="s">
        <v>269</v>
      </c>
      <c r="AD59" s="17" t="s">
        <v>269</v>
      </c>
      <c r="AE59" s="17" t="s">
        <v>269</v>
      </c>
      <c r="AF59" s="17" t="s">
        <v>269</v>
      </c>
      <c r="AG59" s="17" t="s">
        <v>269</v>
      </c>
      <c r="AH59" s="17" t="s">
        <v>268</v>
      </c>
      <c r="AI59" s="17" t="s">
        <v>268</v>
      </c>
      <c r="AJ59" s="17" t="s">
        <v>268</v>
      </c>
      <c r="AK59" s="17" t="s">
        <v>268</v>
      </c>
      <c r="AL59" s="17" t="s">
        <v>268</v>
      </c>
      <c r="AM59" s="35">
        <v>0</v>
      </c>
      <c r="AN59" s="35">
        <v>0</v>
      </c>
      <c r="AO59" s="35">
        <v>0</v>
      </c>
      <c r="AP59" s="35">
        <v>0</v>
      </c>
      <c r="AQ59" s="35">
        <v>0</v>
      </c>
      <c r="AR59" t="s">
        <v>148</v>
      </c>
      <c r="AS59" s="17" t="s">
        <v>269</v>
      </c>
      <c r="AT59" t="s">
        <v>149</v>
      </c>
      <c r="AU59" s="17" t="s">
        <v>269</v>
      </c>
      <c r="AV59" t="s">
        <v>150</v>
      </c>
      <c r="AW59" s="17" t="s">
        <v>269</v>
      </c>
      <c r="AX59" t="s">
        <v>157</v>
      </c>
      <c r="AY59" s="17" t="s">
        <v>269</v>
      </c>
      <c r="AZ59" s="17" t="s">
        <v>269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 s="16">
        <v>0</v>
      </c>
      <c r="BJ59" s="16">
        <v>0</v>
      </c>
      <c r="BK59">
        <v>0</v>
      </c>
      <c r="BM59" s="26">
        <v>0</v>
      </c>
    </row>
    <row r="60" spans="1:65" x14ac:dyDescent="0.2">
      <c r="A60" s="14" t="s">
        <v>124</v>
      </c>
      <c r="B60" s="15" t="s">
        <v>93</v>
      </c>
      <c r="C60" s="16">
        <v>0</v>
      </c>
      <c r="D60" s="16" t="s">
        <v>242</v>
      </c>
      <c r="E60" s="16">
        <v>0</v>
      </c>
      <c r="F60" s="16">
        <v>0</v>
      </c>
      <c r="G60" s="16">
        <v>0</v>
      </c>
      <c r="H60" s="34" t="s">
        <v>269</v>
      </c>
      <c r="I60" s="35" t="s">
        <v>268</v>
      </c>
      <c r="J60" s="35">
        <v>0</v>
      </c>
      <c r="K60" s="17" t="s">
        <v>269</v>
      </c>
      <c r="L60" s="17" t="s">
        <v>269</v>
      </c>
      <c r="M60" s="17" t="s">
        <v>269</v>
      </c>
      <c r="N60" s="17" t="s">
        <v>269</v>
      </c>
      <c r="O60" s="17" t="s">
        <v>269</v>
      </c>
      <c r="P60" s="17" t="s">
        <v>269</v>
      </c>
      <c r="Q60" s="17" t="s">
        <v>268</v>
      </c>
      <c r="R60" s="17" t="s">
        <v>268</v>
      </c>
      <c r="S60" s="17" t="s">
        <v>268</v>
      </c>
      <c r="T60" s="17" t="s">
        <v>268</v>
      </c>
      <c r="U60" s="17" t="s">
        <v>268</v>
      </c>
      <c r="V60" s="17" t="s">
        <v>268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17" t="s">
        <v>269</v>
      </c>
      <c r="AD60" s="17" t="s">
        <v>269</v>
      </c>
      <c r="AE60" s="17" t="s">
        <v>269</v>
      </c>
      <c r="AF60" s="17" t="s">
        <v>269</v>
      </c>
      <c r="AG60" s="17" t="s">
        <v>269</v>
      </c>
      <c r="AH60" s="17" t="s">
        <v>268</v>
      </c>
      <c r="AI60" s="17" t="s">
        <v>268</v>
      </c>
      <c r="AJ60" s="17" t="s">
        <v>268</v>
      </c>
      <c r="AK60" s="17" t="s">
        <v>268</v>
      </c>
      <c r="AL60" s="17" t="s">
        <v>268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t="s">
        <v>148</v>
      </c>
      <c r="AS60" s="17" t="s">
        <v>269</v>
      </c>
      <c r="AT60" t="s">
        <v>149</v>
      </c>
      <c r="AU60" s="17" t="s">
        <v>269</v>
      </c>
      <c r="AV60" t="s">
        <v>150</v>
      </c>
      <c r="AW60" s="17" t="s">
        <v>269</v>
      </c>
      <c r="AX60" t="s">
        <v>157</v>
      </c>
      <c r="AY60" s="17" t="s">
        <v>269</v>
      </c>
      <c r="AZ60" s="17" t="s">
        <v>269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 s="16">
        <v>0</v>
      </c>
      <c r="BJ60" s="16">
        <v>0</v>
      </c>
      <c r="BK60">
        <v>0</v>
      </c>
      <c r="BM60" s="26">
        <v>0</v>
      </c>
    </row>
    <row r="61" spans="1:65" x14ac:dyDescent="0.2">
      <c r="A61" s="14" t="s">
        <v>125</v>
      </c>
      <c r="B61" s="15" t="s">
        <v>93</v>
      </c>
      <c r="C61" s="16">
        <v>0</v>
      </c>
      <c r="D61" s="16" t="s">
        <v>243</v>
      </c>
      <c r="E61" s="16">
        <v>0</v>
      </c>
      <c r="F61" s="16">
        <v>6</v>
      </c>
      <c r="G61" s="16">
        <v>0</v>
      </c>
      <c r="H61" s="35">
        <v>0</v>
      </c>
      <c r="I61" s="35" t="s">
        <v>268</v>
      </c>
      <c r="J61" s="35">
        <v>0</v>
      </c>
      <c r="K61" s="17" t="s">
        <v>268</v>
      </c>
      <c r="L61" s="17" t="s">
        <v>268</v>
      </c>
      <c r="M61" s="17" t="s">
        <v>268</v>
      </c>
      <c r="N61" s="17" t="s">
        <v>268</v>
      </c>
      <c r="O61" s="17" t="s">
        <v>268</v>
      </c>
      <c r="P61" s="17" t="s">
        <v>268</v>
      </c>
      <c r="Q61" s="17" t="s">
        <v>268</v>
      </c>
      <c r="R61" s="17" t="s">
        <v>268</v>
      </c>
      <c r="S61" s="17" t="s">
        <v>268</v>
      </c>
      <c r="T61" s="17" t="s">
        <v>268</v>
      </c>
      <c r="U61" s="17" t="s">
        <v>268</v>
      </c>
      <c r="V61" s="17" t="s">
        <v>268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17" t="s">
        <v>268</v>
      </c>
      <c r="AD61" s="17" t="s">
        <v>268</v>
      </c>
      <c r="AE61" s="17" t="s">
        <v>268</v>
      </c>
      <c r="AF61" s="17" t="s">
        <v>268</v>
      </c>
      <c r="AG61" s="17" t="s">
        <v>268</v>
      </c>
      <c r="AH61" s="17" t="s">
        <v>268</v>
      </c>
      <c r="AI61" s="17" t="s">
        <v>268</v>
      </c>
      <c r="AJ61" s="17" t="s">
        <v>268</v>
      </c>
      <c r="AK61" s="17" t="s">
        <v>268</v>
      </c>
      <c r="AL61" s="17" t="s">
        <v>268</v>
      </c>
      <c r="AM61" s="35">
        <v>0</v>
      </c>
      <c r="AN61" s="35">
        <v>0</v>
      </c>
      <c r="AO61" s="35">
        <v>0</v>
      </c>
      <c r="AP61" s="35">
        <v>0</v>
      </c>
      <c r="AQ61" s="35">
        <v>0</v>
      </c>
      <c r="AR61" s="17" t="s">
        <v>268</v>
      </c>
      <c r="AS61" s="17" t="s">
        <v>268</v>
      </c>
      <c r="AT61" s="17" t="s">
        <v>268</v>
      </c>
      <c r="AU61" s="17" t="s">
        <v>268</v>
      </c>
      <c r="AV61" s="17" t="s">
        <v>268</v>
      </c>
      <c r="AW61" s="17" t="s">
        <v>268</v>
      </c>
      <c r="AX61" s="17" t="s">
        <v>268</v>
      </c>
      <c r="AY61" s="17" t="s">
        <v>268</v>
      </c>
      <c r="AZ61" s="17" t="s">
        <v>268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 s="16">
        <v>0</v>
      </c>
      <c r="BJ61" s="16">
        <v>0</v>
      </c>
      <c r="BK61">
        <v>0</v>
      </c>
      <c r="BM61" s="26">
        <v>1</v>
      </c>
    </row>
    <row r="62" spans="1:65" x14ac:dyDescent="0.2">
      <c r="A62" s="14" t="s">
        <v>126</v>
      </c>
      <c r="B62" s="15" t="s">
        <v>93</v>
      </c>
      <c r="C62" s="16">
        <v>0</v>
      </c>
      <c r="D62" s="16" t="s">
        <v>244</v>
      </c>
      <c r="E62" s="16">
        <v>0</v>
      </c>
      <c r="F62" s="16">
        <v>0</v>
      </c>
      <c r="G62" s="16">
        <v>0</v>
      </c>
      <c r="H62" s="34" t="s">
        <v>269</v>
      </c>
      <c r="I62" s="35" t="s">
        <v>268</v>
      </c>
      <c r="J62" s="35">
        <v>0</v>
      </c>
      <c r="K62" s="17" t="s">
        <v>269</v>
      </c>
      <c r="L62" s="17" t="s">
        <v>269</v>
      </c>
      <c r="M62" s="17" t="s">
        <v>269</v>
      </c>
      <c r="N62" s="17" t="s">
        <v>269</v>
      </c>
      <c r="O62" s="17" t="s">
        <v>269</v>
      </c>
      <c r="P62" s="17" t="s">
        <v>269</v>
      </c>
      <c r="Q62" s="17" t="s">
        <v>268</v>
      </c>
      <c r="R62" s="17" t="s">
        <v>268</v>
      </c>
      <c r="S62" s="17" t="s">
        <v>268</v>
      </c>
      <c r="T62" s="17" t="s">
        <v>268</v>
      </c>
      <c r="U62" s="17" t="s">
        <v>268</v>
      </c>
      <c r="V62" s="17" t="s">
        <v>268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17" t="s">
        <v>269</v>
      </c>
      <c r="AD62" s="17" t="s">
        <v>269</v>
      </c>
      <c r="AE62" s="17" t="s">
        <v>269</v>
      </c>
      <c r="AF62" s="17" t="s">
        <v>269</v>
      </c>
      <c r="AG62" s="17" t="s">
        <v>269</v>
      </c>
      <c r="AH62" s="17" t="s">
        <v>268</v>
      </c>
      <c r="AI62" s="17" t="s">
        <v>268</v>
      </c>
      <c r="AJ62" s="17" t="s">
        <v>268</v>
      </c>
      <c r="AK62" s="17" t="s">
        <v>268</v>
      </c>
      <c r="AL62" s="17" t="s">
        <v>268</v>
      </c>
      <c r="AM62" s="35">
        <v>0</v>
      </c>
      <c r="AN62" s="35">
        <v>0</v>
      </c>
      <c r="AO62" s="35">
        <v>0</v>
      </c>
      <c r="AP62" s="35">
        <v>0</v>
      </c>
      <c r="AQ62" s="35">
        <v>0</v>
      </c>
      <c r="AR62" t="s">
        <v>148</v>
      </c>
      <c r="AS62" s="17" t="s">
        <v>269</v>
      </c>
      <c r="AT62" t="s">
        <v>149</v>
      </c>
      <c r="AU62" s="17" t="s">
        <v>269</v>
      </c>
      <c r="AV62" t="s">
        <v>150</v>
      </c>
      <c r="AW62" s="17" t="s">
        <v>269</v>
      </c>
      <c r="AX62" t="s">
        <v>157</v>
      </c>
      <c r="AY62" s="17" t="s">
        <v>269</v>
      </c>
      <c r="AZ62" s="17" t="s">
        <v>269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 s="16">
        <v>0</v>
      </c>
      <c r="BJ62" s="16">
        <v>0</v>
      </c>
      <c r="BK62">
        <v>0</v>
      </c>
      <c r="BM62" s="26">
        <v>0</v>
      </c>
    </row>
    <row r="63" spans="1:65" x14ac:dyDescent="0.2">
      <c r="A63" s="14" t="s">
        <v>127</v>
      </c>
      <c r="B63" s="15" t="s">
        <v>93</v>
      </c>
      <c r="C63" s="16">
        <v>0</v>
      </c>
      <c r="D63" s="16" t="s">
        <v>245</v>
      </c>
      <c r="E63" s="16">
        <v>0</v>
      </c>
      <c r="F63" s="16">
        <v>0</v>
      </c>
      <c r="G63" s="16">
        <v>0</v>
      </c>
      <c r="H63" s="34" t="s">
        <v>269</v>
      </c>
      <c r="I63" s="35" t="s">
        <v>268</v>
      </c>
      <c r="J63" s="35">
        <v>0</v>
      </c>
      <c r="K63" s="17" t="s">
        <v>269</v>
      </c>
      <c r="L63" s="17" t="s">
        <v>269</v>
      </c>
      <c r="M63" s="17" t="s">
        <v>269</v>
      </c>
      <c r="N63" s="17" t="s">
        <v>269</v>
      </c>
      <c r="O63" s="17" t="s">
        <v>269</v>
      </c>
      <c r="P63" s="17" t="s">
        <v>269</v>
      </c>
      <c r="Q63" s="17" t="s">
        <v>268</v>
      </c>
      <c r="R63" s="17" t="s">
        <v>268</v>
      </c>
      <c r="S63" s="17" t="s">
        <v>268</v>
      </c>
      <c r="T63" s="17" t="s">
        <v>268</v>
      </c>
      <c r="U63" s="17" t="s">
        <v>268</v>
      </c>
      <c r="V63" s="17" t="s">
        <v>268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17" t="s">
        <v>269</v>
      </c>
      <c r="AD63" s="17" t="s">
        <v>269</v>
      </c>
      <c r="AE63" s="17" t="s">
        <v>269</v>
      </c>
      <c r="AF63" s="17" t="s">
        <v>269</v>
      </c>
      <c r="AG63" s="17" t="s">
        <v>269</v>
      </c>
      <c r="AH63" s="17" t="s">
        <v>268</v>
      </c>
      <c r="AI63" s="17" t="s">
        <v>268</v>
      </c>
      <c r="AJ63" s="17" t="s">
        <v>268</v>
      </c>
      <c r="AK63" s="17" t="s">
        <v>268</v>
      </c>
      <c r="AL63" s="17" t="s">
        <v>268</v>
      </c>
      <c r="AM63" s="35">
        <v>0</v>
      </c>
      <c r="AN63" s="35">
        <v>0</v>
      </c>
      <c r="AO63" s="35">
        <v>0</v>
      </c>
      <c r="AP63" s="35">
        <v>0</v>
      </c>
      <c r="AQ63" s="35">
        <v>0</v>
      </c>
      <c r="AR63" t="s">
        <v>148</v>
      </c>
      <c r="AS63" s="17" t="s">
        <v>269</v>
      </c>
      <c r="AT63" t="s">
        <v>149</v>
      </c>
      <c r="AU63" s="17" t="s">
        <v>269</v>
      </c>
      <c r="AV63" t="s">
        <v>150</v>
      </c>
      <c r="AW63" s="17" t="s">
        <v>269</v>
      </c>
      <c r="AX63" t="s">
        <v>157</v>
      </c>
      <c r="AY63" s="17" t="s">
        <v>269</v>
      </c>
      <c r="AZ63" s="17" t="s">
        <v>269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 s="16">
        <v>0</v>
      </c>
      <c r="BJ63" s="16">
        <v>0</v>
      </c>
      <c r="BK63">
        <v>0</v>
      </c>
      <c r="BM63" s="26">
        <v>0</v>
      </c>
    </row>
    <row r="64" spans="1:65" x14ac:dyDescent="0.2">
      <c r="A64" s="14" t="s">
        <v>128</v>
      </c>
      <c r="B64" s="15" t="s">
        <v>93</v>
      </c>
      <c r="C64" s="16">
        <v>0</v>
      </c>
      <c r="D64" s="16" t="s">
        <v>246</v>
      </c>
      <c r="E64" s="16">
        <v>0</v>
      </c>
      <c r="F64" s="16">
        <v>0</v>
      </c>
      <c r="G64" s="16">
        <v>0</v>
      </c>
      <c r="H64" s="34" t="s">
        <v>269</v>
      </c>
      <c r="I64" s="35" t="s">
        <v>268</v>
      </c>
      <c r="J64" s="35">
        <v>0</v>
      </c>
      <c r="K64" s="17" t="s">
        <v>269</v>
      </c>
      <c r="L64" s="17" t="s">
        <v>269</v>
      </c>
      <c r="M64" s="17" t="s">
        <v>269</v>
      </c>
      <c r="N64" s="17" t="s">
        <v>269</v>
      </c>
      <c r="O64" s="17" t="s">
        <v>269</v>
      </c>
      <c r="P64" s="17" t="s">
        <v>269</v>
      </c>
      <c r="Q64" s="17" t="s">
        <v>268</v>
      </c>
      <c r="R64" s="17" t="s">
        <v>268</v>
      </c>
      <c r="S64" s="17" t="s">
        <v>268</v>
      </c>
      <c r="T64" s="17" t="s">
        <v>268</v>
      </c>
      <c r="U64" s="17" t="s">
        <v>268</v>
      </c>
      <c r="V64" s="17" t="s">
        <v>268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17" t="s">
        <v>269</v>
      </c>
      <c r="AD64" s="17" t="s">
        <v>269</v>
      </c>
      <c r="AE64" s="17" t="s">
        <v>269</v>
      </c>
      <c r="AF64" s="17" t="s">
        <v>269</v>
      </c>
      <c r="AG64" s="17" t="s">
        <v>269</v>
      </c>
      <c r="AH64" s="17" t="s">
        <v>268</v>
      </c>
      <c r="AI64" s="17" t="s">
        <v>268</v>
      </c>
      <c r="AJ64" s="17" t="s">
        <v>268</v>
      </c>
      <c r="AK64" s="17" t="s">
        <v>268</v>
      </c>
      <c r="AL64" s="17" t="s">
        <v>268</v>
      </c>
      <c r="AM64" s="35">
        <v>0</v>
      </c>
      <c r="AN64" s="35">
        <v>0</v>
      </c>
      <c r="AO64" s="35">
        <v>0</v>
      </c>
      <c r="AP64" s="35">
        <v>0</v>
      </c>
      <c r="AQ64" s="35">
        <v>0</v>
      </c>
      <c r="AR64" t="s">
        <v>148</v>
      </c>
      <c r="AS64" s="17" t="s">
        <v>269</v>
      </c>
      <c r="AT64" t="s">
        <v>149</v>
      </c>
      <c r="AU64" s="17" t="s">
        <v>269</v>
      </c>
      <c r="AV64" t="s">
        <v>150</v>
      </c>
      <c r="AW64" s="17" t="s">
        <v>269</v>
      </c>
      <c r="AX64" t="s">
        <v>157</v>
      </c>
      <c r="AY64" s="17" t="s">
        <v>269</v>
      </c>
      <c r="AZ64" s="17" t="s">
        <v>269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 s="16">
        <v>0</v>
      </c>
      <c r="BJ64" s="16">
        <v>0</v>
      </c>
      <c r="BK64">
        <v>0</v>
      </c>
      <c r="BM64" s="26">
        <v>0</v>
      </c>
    </row>
    <row r="65" spans="1:65" x14ac:dyDescent="0.2">
      <c r="A65" s="14" t="s">
        <v>129</v>
      </c>
      <c r="B65" s="15" t="s">
        <v>93</v>
      </c>
      <c r="C65" s="16">
        <v>0</v>
      </c>
      <c r="D65" s="16" t="s">
        <v>247</v>
      </c>
      <c r="E65" s="16" t="s">
        <v>248</v>
      </c>
      <c r="F65" s="16">
        <v>0</v>
      </c>
      <c r="G65" s="16">
        <v>0</v>
      </c>
      <c r="H65" s="34" t="s">
        <v>269</v>
      </c>
      <c r="I65" s="35" t="s">
        <v>268</v>
      </c>
      <c r="J65" s="35">
        <v>0</v>
      </c>
      <c r="K65" s="17" t="s">
        <v>269</v>
      </c>
      <c r="L65" s="17" t="s">
        <v>269</v>
      </c>
      <c r="M65" s="17" t="s">
        <v>269</v>
      </c>
      <c r="N65" s="17" t="s">
        <v>269</v>
      </c>
      <c r="O65" s="17" t="s">
        <v>269</v>
      </c>
      <c r="P65" s="17" t="s">
        <v>269</v>
      </c>
      <c r="Q65" s="17" t="s">
        <v>268</v>
      </c>
      <c r="R65" s="17" t="s">
        <v>268</v>
      </c>
      <c r="S65" s="17" t="s">
        <v>268</v>
      </c>
      <c r="T65" s="17" t="s">
        <v>268</v>
      </c>
      <c r="U65" s="17" t="s">
        <v>268</v>
      </c>
      <c r="V65" s="17" t="s">
        <v>268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17" t="s">
        <v>269</v>
      </c>
      <c r="AD65" s="17" t="s">
        <v>269</v>
      </c>
      <c r="AE65" s="17" t="s">
        <v>269</v>
      </c>
      <c r="AF65" s="17" t="s">
        <v>269</v>
      </c>
      <c r="AG65" s="17" t="s">
        <v>269</v>
      </c>
      <c r="AH65" s="17" t="s">
        <v>268</v>
      </c>
      <c r="AI65" s="17" t="s">
        <v>268</v>
      </c>
      <c r="AJ65" s="17" t="s">
        <v>268</v>
      </c>
      <c r="AK65" s="17" t="s">
        <v>268</v>
      </c>
      <c r="AL65" s="17" t="s">
        <v>268</v>
      </c>
      <c r="AM65" s="35">
        <v>0</v>
      </c>
      <c r="AN65" s="35">
        <v>0</v>
      </c>
      <c r="AO65" s="35">
        <v>0</v>
      </c>
      <c r="AP65" s="35">
        <v>0</v>
      </c>
      <c r="AQ65" s="35">
        <v>0</v>
      </c>
      <c r="AR65" t="s">
        <v>148</v>
      </c>
      <c r="AS65" s="17" t="s">
        <v>269</v>
      </c>
      <c r="AT65" t="s">
        <v>149</v>
      </c>
      <c r="AU65" s="17" t="s">
        <v>269</v>
      </c>
      <c r="AV65" t="s">
        <v>150</v>
      </c>
      <c r="AW65" s="17" t="s">
        <v>269</v>
      </c>
      <c r="AX65" t="s">
        <v>157</v>
      </c>
      <c r="AY65" s="17" t="s">
        <v>269</v>
      </c>
      <c r="AZ65" s="17" t="s">
        <v>269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 s="16">
        <v>0</v>
      </c>
      <c r="BJ65" s="16">
        <v>0</v>
      </c>
      <c r="BK65">
        <v>1</v>
      </c>
      <c r="BM65" s="26">
        <v>0</v>
      </c>
    </row>
    <row r="66" spans="1:65" x14ac:dyDescent="0.2">
      <c r="A66" s="14" t="s">
        <v>130</v>
      </c>
      <c r="B66" s="15" t="s">
        <v>93</v>
      </c>
      <c r="C66" s="16">
        <v>0</v>
      </c>
      <c r="D66" s="16" t="s">
        <v>249</v>
      </c>
      <c r="E66" s="16">
        <v>0</v>
      </c>
      <c r="F66" s="16">
        <v>0</v>
      </c>
      <c r="G66" s="16">
        <v>0</v>
      </c>
      <c r="H66" s="35">
        <v>9</v>
      </c>
      <c r="I66" s="35">
        <v>13</v>
      </c>
      <c r="J66" s="35">
        <v>0</v>
      </c>
      <c r="K66" s="17">
        <v>0.77777777777777779</v>
      </c>
      <c r="L66" s="17">
        <v>0.1111111111111111</v>
      </c>
      <c r="M66" s="17">
        <v>0.1111111111111111</v>
      </c>
      <c r="N66" s="17">
        <v>0</v>
      </c>
      <c r="O66" s="17">
        <v>0</v>
      </c>
      <c r="P66" s="17">
        <v>0</v>
      </c>
      <c r="Q66" s="17">
        <v>0.38461538461538464</v>
      </c>
      <c r="R66" s="17">
        <v>0.30769230769230771</v>
      </c>
      <c r="S66" s="17">
        <v>0.15384615384615385</v>
      </c>
      <c r="T66" s="17">
        <v>7.6923076923076927E-2</v>
      </c>
      <c r="U66" s="17">
        <v>0</v>
      </c>
      <c r="V66" s="17">
        <v>7.6923076923076927E-2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17">
        <v>0.66666666666666663</v>
      </c>
      <c r="AD66" s="17">
        <v>0.22222222222222221</v>
      </c>
      <c r="AE66" s="17">
        <v>0</v>
      </c>
      <c r="AF66" s="17">
        <v>0</v>
      </c>
      <c r="AG66" s="17">
        <v>0.1111111111111111</v>
      </c>
      <c r="AH66" s="17">
        <v>0.18181818181818182</v>
      </c>
      <c r="AI66" s="17">
        <v>0.63636363636363635</v>
      </c>
      <c r="AJ66" s="17">
        <v>0.18181818181818182</v>
      </c>
      <c r="AK66" s="17">
        <v>0</v>
      </c>
      <c r="AL66" s="17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0</v>
      </c>
      <c r="AR66" t="s">
        <v>147</v>
      </c>
      <c r="AS66" s="17">
        <v>1</v>
      </c>
      <c r="AT66" t="s">
        <v>148</v>
      </c>
      <c r="AU66" s="17">
        <v>0</v>
      </c>
      <c r="AV66" t="s">
        <v>149</v>
      </c>
      <c r="AW66" s="17">
        <v>0</v>
      </c>
      <c r="AX66" t="s">
        <v>150</v>
      </c>
      <c r="AY66" s="17">
        <v>0</v>
      </c>
      <c r="AZ66" s="17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1</v>
      </c>
      <c r="BH66">
        <v>0</v>
      </c>
      <c r="BI66" s="16">
        <v>0</v>
      </c>
      <c r="BJ66" s="16">
        <v>0</v>
      </c>
      <c r="BK66">
        <v>1</v>
      </c>
      <c r="BM66" s="26">
        <v>1</v>
      </c>
    </row>
    <row r="67" spans="1:65" x14ac:dyDescent="0.2">
      <c r="A67" s="14" t="s">
        <v>131</v>
      </c>
      <c r="B67" s="15" t="s">
        <v>93</v>
      </c>
      <c r="C67" s="16">
        <v>27798</v>
      </c>
      <c r="D67" s="16" t="s">
        <v>250</v>
      </c>
      <c r="E67" s="16" t="s">
        <v>166</v>
      </c>
      <c r="F67" s="16">
        <v>9</v>
      </c>
      <c r="G67" s="16">
        <v>0</v>
      </c>
      <c r="H67" s="35">
        <v>545</v>
      </c>
      <c r="I67" s="35">
        <v>480</v>
      </c>
      <c r="J67" s="35">
        <v>466</v>
      </c>
      <c r="K67" s="17">
        <v>0.49908256880733948</v>
      </c>
      <c r="L67" s="17">
        <v>0.16146788990825689</v>
      </c>
      <c r="M67" s="17">
        <v>0.16330275229357799</v>
      </c>
      <c r="N67" s="17">
        <v>2.2018348623853212E-2</v>
      </c>
      <c r="O67" s="17">
        <v>4.4036697247706424E-2</v>
      </c>
      <c r="P67" s="17">
        <v>0.11009174311926606</v>
      </c>
      <c r="Q67" s="17">
        <v>0.42499999999999999</v>
      </c>
      <c r="R67" s="17">
        <v>0.15833333333333333</v>
      </c>
      <c r="S67" s="17">
        <v>0.2</v>
      </c>
      <c r="T67" s="17">
        <v>0.1</v>
      </c>
      <c r="U67" s="17">
        <v>6.6666666666666666E-2</v>
      </c>
      <c r="V67" s="17">
        <v>0.05</v>
      </c>
      <c r="W67" s="17">
        <v>0.53218884120171672</v>
      </c>
      <c r="X67" s="17">
        <v>9.2274678111587988E-2</v>
      </c>
      <c r="Y67" s="17">
        <v>0.19742489270386265</v>
      </c>
      <c r="Z67" s="17">
        <v>0.12017167381974249</v>
      </c>
      <c r="AA67" s="17">
        <v>5.1502145922746781E-2</v>
      </c>
      <c r="AB67" s="17">
        <v>6.4377682403433476E-3</v>
      </c>
      <c r="AC67" s="17">
        <v>0.20267260579064589</v>
      </c>
      <c r="AD67" s="17">
        <v>8.0178173719376397E-2</v>
      </c>
      <c r="AE67" s="17">
        <v>0.69933184855233854</v>
      </c>
      <c r="AF67" s="17">
        <v>8.9086859688195987E-3</v>
      </c>
      <c r="AG67" s="17">
        <v>8.9086859688195987E-3</v>
      </c>
      <c r="AH67" s="17">
        <v>1.8617021276595744E-2</v>
      </c>
      <c r="AI67" s="17">
        <v>0.29255319148936171</v>
      </c>
      <c r="AJ67" s="17">
        <v>0.60106382978723405</v>
      </c>
      <c r="AK67" s="17">
        <v>7.9787234042553196E-2</v>
      </c>
      <c r="AL67" s="17">
        <v>7.9787234042553185E-3</v>
      </c>
      <c r="AM67" s="17">
        <v>5.7441253263707574E-2</v>
      </c>
      <c r="AN67" s="17">
        <v>0.3838120104438642</v>
      </c>
      <c r="AO67" s="17">
        <v>0.44908616187989558</v>
      </c>
      <c r="AP67" s="17">
        <v>8.6161879895561358E-2</v>
      </c>
      <c r="AQ67" s="17">
        <v>2.3498694516971279E-2</v>
      </c>
      <c r="AR67" t="s">
        <v>293</v>
      </c>
      <c r="AS67" s="17">
        <v>0.22580645161290322</v>
      </c>
      <c r="AT67" t="s">
        <v>169</v>
      </c>
      <c r="AU67" s="17">
        <v>0.22580645161290322</v>
      </c>
      <c r="AV67" t="s">
        <v>150</v>
      </c>
      <c r="AW67" s="17">
        <v>0.15053763440860216</v>
      </c>
      <c r="AX67" t="s">
        <v>148</v>
      </c>
      <c r="AY67" s="17">
        <v>0.13978494623655913</v>
      </c>
      <c r="AZ67" s="17">
        <v>0.25806451612903225</v>
      </c>
      <c r="BA67">
        <v>7</v>
      </c>
      <c r="BB67">
        <v>5</v>
      </c>
      <c r="BC67">
        <v>2</v>
      </c>
      <c r="BD67">
        <v>0</v>
      </c>
      <c r="BE67">
        <v>0</v>
      </c>
      <c r="BF67">
        <v>4</v>
      </c>
      <c r="BG67">
        <v>2</v>
      </c>
      <c r="BH67">
        <v>2</v>
      </c>
      <c r="BI67" s="16">
        <v>7000</v>
      </c>
      <c r="BJ67" s="16">
        <v>0</v>
      </c>
      <c r="BK67">
        <v>7</v>
      </c>
      <c r="BM67" s="26">
        <v>1</v>
      </c>
    </row>
    <row r="68" spans="1:65" x14ac:dyDescent="0.2">
      <c r="A68" s="19" t="s">
        <v>132</v>
      </c>
      <c r="B68" s="15" t="s">
        <v>93</v>
      </c>
      <c r="C68" s="16">
        <v>0</v>
      </c>
      <c r="D68" s="16" t="s">
        <v>251</v>
      </c>
      <c r="E68" s="16" t="s">
        <v>166</v>
      </c>
      <c r="F68" s="16">
        <v>9</v>
      </c>
      <c r="G68" s="16">
        <v>4</v>
      </c>
      <c r="H68" s="35">
        <v>22</v>
      </c>
      <c r="I68" s="35">
        <v>21</v>
      </c>
      <c r="J68" s="35">
        <v>0</v>
      </c>
      <c r="K68" s="17">
        <v>0.36363636363636365</v>
      </c>
      <c r="L68" s="17">
        <v>0.27272727272727271</v>
      </c>
      <c r="M68" s="17">
        <v>0.31818181818181818</v>
      </c>
      <c r="N68" s="17">
        <v>0</v>
      </c>
      <c r="O68" s="17">
        <v>0</v>
      </c>
      <c r="P68" s="17">
        <v>4.5454545454545456E-2</v>
      </c>
      <c r="Q68" s="17">
        <v>0.47619047619047616</v>
      </c>
      <c r="R68" s="17">
        <v>0.14285714285714285</v>
      </c>
      <c r="S68" s="17">
        <v>0.2857142857142857</v>
      </c>
      <c r="T68" s="17">
        <v>0</v>
      </c>
      <c r="U68" s="17">
        <v>9.5238095238095233E-2</v>
      </c>
      <c r="V68" s="17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17">
        <v>0.19047619047619047</v>
      </c>
      <c r="AD68" s="17">
        <v>0.2857142857142857</v>
      </c>
      <c r="AE68" s="17">
        <v>0.23809523809523808</v>
      </c>
      <c r="AF68" s="17">
        <v>0.23809523809523808</v>
      </c>
      <c r="AG68" s="17">
        <v>4.7619047619047616E-2</v>
      </c>
      <c r="AH68" s="17">
        <v>0.11764705882352941</v>
      </c>
      <c r="AI68" s="17">
        <v>5.8823529411764705E-2</v>
      </c>
      <c r="AJ68" s="17">
        <v>0.23529411764705882</v>
      </c>
      <c r="AK68" s="17">
        <v>0.17647058823529413</v>
      </c>
      <c r="AL68" s="17">
        <v>0.41176470588235292</v>
      </c>
      <c r="AM68" s="35">
        <v>0</v>
      </c>
      <c r="AN68" s="35">
        <v>0</v>
      </c>
      <c r="AO68" s="35">
        <v>0</v>
      </c>
      <c r="AP68" s="35">
        <v>0</v>
      </c>
      <c r="AQ68" s="35">
        <v>0</v>
      </c>
      <c r="AR68" t="s">
        <v>293</v>
      </c>
      <c r="AS68" s="17">
        <v>0.46666666666666667</v>
      </c>
      <c r="AT68" t="s">
        <v>150</v>
      </c>
      <c r="AU68" s="17">
        <v>0.2</v>
      </c>
      <c r="AV68" t="s">
        <v>294</v>
      </c>
      <c r="AW68" s="17">
        <v>0.13333333333333333</v>
      </c>
      <c r="AX68" t="s">
        <v>149</v>
      </c>
      <c r="AY68" s="17">
        <v>6.6666666666666666E-2</v>
      </c>
      <c r="AZ68" s="17">
        <v>0.13333333333333333</v>
      </c>
      <c r="BA68">
        <v>1</v>
      </c>
      <c r="BB68">
        <v>0</v>
      </c>
      <c r="BC68">
        <v>1</v>
      </c>
      <c r="BD68">
        <v>0</v>
      </c>
      <c r="BE68">
        <v>0</v>
      </c>
      <c r="BF68">
        <v>5</v>
      </c>
      <c r="BG68">
        <v>1</v>
      </c>
      <c r="BH68">
        <v>4</v>
      </c>
      <c r="BI68" s="16">
        <v>0</v>
      </c>
      <c r="BJ68" s="16">
        <v>5000</v>
      </c>
      <c r="BK68">
        <v>6</v>
      </c>
      <c r="BM68" s="26">
        <v>1</v>
      </c>
    </row>
    <row r="69" spans="1:65" x14ac:dyDescent="0.2">
      <c r="A69" s="14" t="s">
        <v>133</v>
      </c>
      <c r="B69" s="15" t="s">
        <v>93</v>
      </c>
      <c r="C69" s="16">
        <v>240</v>
      </c>
      <c r="D69" s="16" t="s">
        <v>252</v>
      </c>
      <c r="E69" s="16" t="s">
        <v>161</v>
      </c>
      <c r="F69" s="16">
        <v>7</v>
      </c>
      <c r="G69" s="16">
        <v>4</v>
      </c>
      <c r="H69" s="35">
        <v>53</v>
      </c>
      <c r="I69" s="35">
        <v>37</v>
      </c>
      <c r="J69" s="35">
        <v>28</v>
      </c>
      <c r="K69" s="17">
        <v>0.56603773584905659</v>
      </c>
      <c r="L69" s="17">
        <v>0.15094339622641509</v>
      </c>
      <c r="M69" s="17">
        <v>0.22641509433962265</v>
      </c>
      <c r="N69" s="17">
        <v>0</v>
      </c>
      <c r="O69" s="17">
        <v>3.7735849056603772E-2</v>
      </c>
      <c r="P69" s="17">
        <v>1.8867924528301886E-2</v>
      </c>
      <c r="Q69" s="17">
        <v>0.7567567567567568</v>
      </c>
      <c r="R69" s="17">
        <v>8.1081081081081086E-2</v>
      </c>
      <c r="S69" s="17">
        <v>0.10810810810810811</v>
      </c>
      <c r="T69" s="17">
        <v>2.7027027027027029E-2</v>
      </c>
      <c r="U69" s="17">
        <v>0</v>
      </c>
      <c r="V69" s="17">
        <v>2.7027027027027029E-2</v>
      </c>
      <c r="W69" s="17">
        <v>0.7142857142857143</v>
      </c>
      <c r="X69" s="17">
        <v>0.10714285714285714</v>
      </c>
      <c r="Y69" s="17">
        <v>7.1428571428571425E-2</v>
      </c>
      <c r="Z69" s="17">
        <v>3.5714285714285712E-2</v>
      </c>
      <c r="AA69" s="17">
        <v>7.1428571428571425E-2</v>
      </c>
      <c r="AB69" s="17">
        <v>0</v>
      </c>
      <c r="AC69" s="17">
        <v>0.3</v>
      </c>
      <c r="AD69" s="17">
        <v>0.36</v>
      </c>
      <c r="AE69" s="17">
        <v>0.26</v>
      </c>
      <c r="AF69" s="17">
        <v>0.08</v>
      </c>
      <c r="AG69" s="17">
        <v>0</v>
      </c>
      <c r="AH69" s="17">
        <v>0.31428571428571428</v>
      </c>
      <c r="AI69" s="17">
        <v>0.22857142857142856</v>
      </c>
      <c r="AJ69" s="17">
        <v>0.4</v>
      </c>
      <c r="AK69" s="17">
        <v>5.7142857142857141E-2</v>
      </c>
      <c r="AL69" s="17">
        <v>0</v>
      </c>
      <c r="AM69" s="17">
        <v>0.52173913043478259</v>
      </c>
      <c r="AN69" s="17">
        <v>0.17391304347826086</v>
      </c>
      <c r="AO69" s="17">
        <v>0.2608695652173913</v>
      </c>
      <c r="AP69" s="17">
        <v>4.3478260869565216E-2</v>
      </c>
      <c r="AQ69" s="17">
        <v>0</v>
      </c>
      <c r="AR69" t="s">
        <v>150</v>
      </c>
      <c r="AS69" s="17">
        <v>0.31818181818181818</v>
      </c>
      <c r="AT69" t="s">
        <v>147</v>
      </c>
      <c r="AU69" s="17">
        <v>0.22727272727272727</v>
      </c>
      <c r="AV69" t="s">
        <v>172</v>
      </c>
      <c r="AW69" s="17">
        <v>0.18181818181818182</v>
      </c>
      <c r="AX69" t="s">
        <v>169</v>
      </c>
      <c r="AY69" s="17">
        <v>9.0909090909090912E-2</v>
      </c>
      <c r="AZ69" s="17">
        <v>0.18181818181818182</v>
      </c>
      <c r="BA69">
        <v>3</v>
      </c>
      <c r="BB69">
        <v>3</v>
      </c>
      <c r="BC69">
        <v>0</v>
      </c>
      <c r="BD69">
        <v>0</v>
      </c>
      <c r="BE69">
        <v>1</v>
      </c>
      <c r="BF69">
        <v>0</v>
      </c>
      <c r="BG69">
        <v>0</v>
      </c>
      <c r="BH69">
        <v>0</v>
      </c>
      <c r="BI69" s="16">
        <v>0</v>
      </c>
      <c r="BJ69" s="16">
        <v>0</v>
      </c>
      <c r="BK69">
        <v>1</v>
      </c>
      <c r="BM69" s="26">
        <v>1</v>
      </c>
    </row>
    <row r="70" spans="1:65" x14ac:dyDescent="0.2">
      <c r="A70" s="14" t="s">
        <v>134</v>
      </c>
      <c r="B70" s="15" t="s">
        <v>93</v>
      </c>
      <c r="C70" s="16">
        <v>0</v>
      </c>
      <c r="D70" s="16" t="s">
        <v>253</v>
      </c>
      <c r="E70" s="16" t="s">
        <v>161</v>
      </c>
      <c r="F70" s="16">
        <v>6</v>
      </c>
      <c r="G70" s="16">
        <v>1</v>
      </c>
      <c r="H70" s="35">
        <v>152</v>
      </c>
      <c r="I70" s="35">
        <v>153</v>
      </c>
      <c r="J70" s="35">
        <v>160</v>
      </c>
      <c r="K70" s="17">
        <v>0.28947368421052633</v>
      </c>
      <c r="L70" s="17">
        <v>0.42763157894736842</v>
      </c>
      <c r="M70" s="17">
        <v>0.19736842105263158</v>
      </c>
      <c r="N70" s="17">
        <v>6.5789473684210523E-3</v>
      </c>
      <c r="O70" s="17">
        <v>1.9736842105263157E-2</v>
      </c>
      <c r="P70" s="17">
        <v>5.921052631578947E-2</v>
      </c>
      <c r="Q70" s="17">
        <v>0.45098039215686275</v>
      </c>
      <c r="R70" s="17">
        <v>0.29411764705882354</v>
      </c>
      <c r="S70" s="17">
        <v>0.13725490196078433</v>
      </c>
      <c r="T70" s="17">
        <v>0</v>
      </c>
      <c r="U70" s="17">
        <v>1.3071895424836602E-2</v>
      </c>
      <c r="V70" s="17">
        <v>0.10457516339869281</v>
      </c>
      <c r="W70" s="17">
        <v>0.5625</v>
      </c>
      <c r="X70" s="17">
        <v>0.14374999999999999</v>
      </c>
      <c r="Y70" s="17">
        <v>0.1875</v>
      </c>
      <c r="Z70" s="17">
        <v>6.2500000000000003E-3</v>
      </c>
      <c r="AA70" s="17">
        <v>5.6250000000000001E-2</v>
      </c>
      <c r="AB70" s="17">
        <v>4.3749999999999997E-2</v>
      </c>
      <c r="AC70" s="17">
        <v>0.12949640287769784</v>
      </c>
      <c r="AD70" s="17">
        <v>0.16546762589928057</v>
      </c>
      <c r="AE70" s="17">
        <v>0.29496402877697842</v>
      </c>
      <c r="AF70" s="17">
        <v>0.37410071942446044</v>
      </c>
      <c r="AG70" s="17">
        <v>3.5971223021582732E-2</v>
      </c>
      <c r="AH70" s="17">
        <v>8.8888888888888892E-2</v>
      </c>
      <c r="AI70" s="17">
        <v>0.12592592592592591</v>
      </c>
      <c r="AJ70" s="17">
        <v>0.4</v>
      </c>
      <c r="AK70" s="17">
        <v>0.3037037037037037</v>
      </c>
      <c r="AL70" s="17">
        <v>8.1481481481481488E-2</v>
      </c>
      <c r="AM70" s="17">
        <v>0</v>
      </c>
      <c r="AN70" s="17">
        <v>0.11428571428571428</v>
      </c>
      <c r="AO70" s="17">
        <v>0.6428571428571429</v>
      </c>
      <c r="AP70" s="17">
        <v>0.1357142857142857</v>
      </c>
      <c r="AQ70" s="17">
        <v>0.10714285714285714</v>
      </c>
      <c r="AR70" t="s">
        <v>293</v>
      </c>
      <c r="AS70" s="17">
        <v>0.25217391304347825</v>
      </c>
      <c r="AT70" t="s">
        <v>147</v>
      </c>
      <c r="AU70" s="17">
        <v>0.16521739130434782</v>
      </c>
      <c r="AV70" t="s">
        <v>150</v>
      </c>
      <c r="AW70" s="17">
        <v>0.15652173913043479</v>
      </c>
      <c r="AX70" t="s">
        <v>294</v>
      </c>
      <c r="AY70" s="17">
        <v>0.14782608695652175</v>
      </c>
      <c r="AZ70" s="17">
        <v>0.27826086956521739</v>
      </c>
      <c r="BA70">
        <v>4</v>
      </c>
      <c r="BB70">
        <v>3</v>
      </c>
      <c r="BC70">
        <v>1</v>
      </c>
      <c r="BD70">
        <v>0</v>
      </c>
      <c r="BE70">
        <v>0</v>
      </c>
      <c r="BF70">
        <v>2</v>
      </c>
      <c r="BG70">
        <v>2</v>
      </c>
      <c r="BH70">
        <v>0</v>
      </c>
      <c r="BI70" s="16">
        <v>0</v>
      </c>
      <c r="BJ70" s="16">
        <v>0</v>
      </c>
      <c r="BK70">
        <v>3</v>
      </c>
      <c r="BM70" s="26">
        <v>1</v>
      </c>
    </row>
    <row r="71" spans="1:65" x14ac:dyDescent="0.2">
      <c r="A71" s="14" t="s">
        <v>135</v>
      </c>
      <c r="B71" s="15" t="s">
        <v>93</v>
      </c>
      <c r="C71" s="16">
        <v>2200</v>
      </c>
      <c r="D71" s="16" t="s">
        <v>254</v>
      </c>
      <c r="E71" s="16" t="s">
        <v>146</v>
      </c>
      <c r="F71" s="16">
        <v>9</v>
      </c>
      <c r="G71" s="16">
        <v>7</v>
      </c>
      <c r="H71" s="35">
        <v>338</v>
      </c>
      <c r="I71" s="35">
        <v>285</v>
      </c>
      <c r="J71" s="35">
        <v>207</v>
      </c>
      <c r="K71" s="17">
        <v>0.82840236686390534</v>
      </c>
      <c r="L71" s="17">
        <v>9.4674556213017749E-2</v>
      </c>
      <c r="M71" s="17">
        <v>7.3964497041420121E-2</v>
      </c>
      <c r="N71" s="17">
        <v>0</v>
      </c>
      <c r="O71" s="17">
        <v>2.9585798816568047E-3</v>
      </c>
      <c r="P71" s="17">
        <v>0</v>
      </c>
      <c r="Q71" s="17">
        <v>0.70877192982456139</v>
      </c>
      <c r="R71" s="17">
        <v>0.14736842105263157</v>
      </c>
      <c r="S71" s="17">
        <v>0.10526315789473684</v>
      </c>
      <c r="T71" s="17">
        <v>0</v>
      </c>
      <c r="U71" s="17">
        <v>7.0175438596491229E-3</v>
      </c>
      <c r="V71" s="17">
        <v>3.1578947368421054E-2</v>
      </c>
      <c r="W71" s="17">
        <v>0.71980676328502413</v>
      </c>
      <c r="X71" s="17">
        <v>0.19323671497584541</v>
      </c>
      <c r="Y71" s="17">
        <v>6.280193236714976E-2</v>
      </c>
      <c r="Z71" s="17">
        <v>9.6618357487922701E-3</v>
      </c>
      <c r="AA71" s="17">
        <v>1.4492753623188406E-2</v>
      </c>
      <c r="AB71" s="17">
        <v>0</v>
      </c>
      <c r="AC71" s="17">
        <v>0.50148367952522255</v>
      </c>
      <c r="AD71" s="17">
        <v>0.37685459940652821</v>
      </c>
      <c r="AE71" s="17">
        <v>9.7922848664688422E-2</v>
      </c>
      <c r="AF71" s="17">
        <v>1.483679525222552E-2</v>
      </c>
      <c r="AG71" s="17">
        <v>8.9020771513353119E-3</v>
      </c>
      <c r="AH71" s="17">
        <v>0.12408759124087591</v>
      </c>
      <c r="AI71" s="17">
        <v>0.78102189781021902</v>
      </c>
      <c r="AJ71" s="17">
        <v>7.2992700729927001E-2</v>
      </c>
      <c r="AK71" s="17">
        <v>1.4598540145985401E-2</v>
      </c>
      <c r="AL71" s="17">
        <v>7.2992700729927005E-3</v>
      </c>
      <c r="AM71" s="17">
        <v>0.85643564356435642</v>
      </c>
      <c r="AN71" s="17">
        <v>0.10396039603960396</v>
      </c>
      <c r="AO71" s="17">
        <v>2.4752475247524754E-2</v>
      </c>
      <c r="AP71" s="17">
        <v>1.4851485148514851E-2</v>
      </c>
      <c r="AQ71" s="17">
        <v>0</v>
      </c>
      <c r="AR71" t="s">
        <v>172</v>
      </c>
      <c r="AS71" s="17">
        <v>0.22807017543859648</v>
      </c>
      <c r="AT71" t="s">
        <v>255</v>
      </c>
      <c r="AU71" s="17">
        <v>0.21052631578947367</v>
      </c>
      <c r="AV71" t="s">
        <v>256</v>
      </c>
      <c r="AW71" s="17">
        <v>0.19298245614035087</v>
      </c>
      <c r="AX71" t="s">
        <v>169</v>
      </c>
      <c r="AY71" s="17">
        <v>0.12280701754385964</v>
      </c>
      <c r="AZ71" s="17">
        <v>0.24561403508771928</v>
      </c>
      <c r="BA71">
        <v>2</v>
      </c>
      <c r="BB71">
        <v>2</v>
      </c>
      <c r="BC71">
        <v>0</v>
      </c>
      <c r="BD71">
        <v>0</v>
      </c>
      <c r="BE71">
        <v>0</v>
      </c>
      <c r="BF71">
        <v>5</v>
      </c>
      <c r="BG71">
        <v>3</v>
      </c>
      <c r="BH71">
        <v>2</v>
      </c>
      <c r="BI71" s="16">
        <v>3000</v>
      </c>
      <c r="BJ71" s="16">
        <v>0</v>
      </c>
      <c r="BK71">
        <v>7</v>
      </c>
      <c r="BM71" s="26">
        <v>1</v>
      </c>
    </row>
    <row r="72" spans="1:65" x14ac:dyDescent="0.2">
      <c r="A72" s="14" t="s">
        <v>136</v>
      </c>
      <c r="B72" s="15" t="s">
        <v>93</v>
      </c>
      <c r="C72" s="16">
        <v>687</v>
      </c>
      <c r="D72" s="16" t="s">
        <v>257</v>
      </c>
      <c r="E72" s="16" t="s">
        <v>258</v>
      </c>
      <c r="F72" s="16">
        <v>3</v>
      </c>
      <c r="G72" s="16">
        <v>31</v>
      </c>
      <c r="H72" s="35">
        <v>49</v>
      </c>
      <c r="I72" s="35">
        <v>65</v>
      </c>
      <c r="J72" s="35">
        <v>70</v>
      </c>
      <c r="K72" s="17">
        <v>0.42857142857142855</v>
      </c>
      <c r="L72" s="17">
        <v>0.14285714285714285</v>
      </c>
      <c r="M72" s="17">
        <v>0.42857142857142855</v>
      </c>
      <c r="N72" s="17">
        <v>0</v>
      </c>
      <c r="O72" s="17">
        <v>0</v>
      </c>
      <c r="P72" s="17">
        <v>0</v>
      </c>
      <c r="Q72" s="17">
        <v>0.46153846153846156</v>
      </c>
      <c r="R72" s="17">
        <v>9.2307692307692313E-2</v>
      </c>
      <c r="S72" s="17">
        <v>0.4</v>
      </c>
      <c r="T72" s="17">
        <v>3.0769230769230771E-2</v>
      </c>
      <c r="U72" s="17">
        <v>0</v>
      </c>
      <c r="V72" s="17">
        <v>1.5384615384615385E-2</v>
      </c>
      <c r="W72" s="17">
        <v>0.41428571428571431</v>
      </c>
      <c r="X72" s="17">
        <v>4.2857142857142858E-2</v>
      </c>
      <c r="Y72" s="17">
        <v>0.48571428571428571</v>
      </c>
      <c r="Z72" s="17">
        <v>5.7142857142857141E-2</v>
      </c>
      <c r="AA72" s="17">
        <v>0</v>
      </c>
      <c r="AB72" s="17">
        <v>0</v>
      </c>
      <c r="AC72" s="17">
        <v>0.65306122448979587</v>
      </c>
      <c r="AD72" s="17">
        <v>0.22448979591836735</v>
      </c>
      <c r="AE72" s="17">
        <v>0.12244897959183673</v>
      </c>
      <c r="AF72" s="17">
        <v>0</v>
      </c>
      <c r="AG72" s="17">
        <v>0</v>
      </c>
      <c r="AH72" s="17">
        <v>0.5</v>
      </c>
      <c r="AI72" s="17">
        <v>0.35483870967741937</v>
      </c>
      <c r="AJ72" s="17">
        <v>8.0645161290322578E-2</v>
      </c>
      <c r="AK72" s="17">
        <v>6.4516129032258063E-2</v>
      </c>
      <c r="AL72" s="17">
        <v>0</v>
      </c>
      <c r="AM72" s="17">
        <v>0.5714285714285714</v>
      </c>
      <c r="AN72" s="17">
        <v>0.38571428571428573</v>
      </c>
      <c r="AO72" s="17">
        <v>4.2857142857142858E-2</v>
      </c>
      <c r="AP72" s="17">
        <v>0</v>
      </c>
      <c r="AQ72" s="17">
        <v>0</v>
      </c>
      <c r="AR72" t="s">
        <v>154</v>
      </c>
      <c r="AS72" s="17">
        <v>0.5714285714285714</v>
      </c>
      <c r="AT72" t="s">
        <v>150</v>
      </c>
      <c r="AU72" s="17">
        <v>0.17857142857142858</v>
      </c>
      <c r="AV72" t="s">
        <v>169</v>
      </c>
      <c r="AW72" s="17">
        <v>0.14285714285714285</v>
      </c>
      <c r="AX72" t="s">
        <v>293</v>
      </c>
      <c r="AY72" s="17">
        <v>7.1428571428571425E-2</v>
      </c>
      <c r="AZ72" s="17">
        <v>3.5714285714285712E-2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 s="16">
        <v>0</v>
      </c>
      <c r="BJ72" s="16">
        <v>0</v>
      </c>
      <c r="BK72">
        <v>1</v>
      </c>
      <c r="BM72" s="26">
        <v>1</v>
      </c>
    </row>
    <row r="73" spans="1:65" x14ac:dyDescent="0.2">
      <c r="A73" s="14" t="s">
        <v>137</v>
      </c>
      <c r="B73" s="15" t="s">
        <v>93</v>
      </c>
      <c r="C73" s="16">
        <v>140</v>
      </c>
      <c r="D73" s="16" t="s">
        <v>259</v>
      </c>
      <c r="E73" s="16" t="s">
        <v>202</v>
      </c>
      <c r="F73" s="16">
        <v>9</v>
      </c>
      <c r="G73" s="16">
        <v>10</v>
      </c>
      <c r="H73" s="35">
        <v>29</v>
      </c>
      <c r="I73" s="35">
        <v>31</v>
      </c>
      <c r="J73" s="35">
        <v>30</v>
      </c>
      <c r="K73" s="17">
        <v>0.27586206896551724</v>
      </c>
      <c r="L73" s="17">
        <v>0.41379310344827586</v>
      </c>
      <c r="M73" s="17">
        <v>0.10344827586206896</v>
      </c>
      <c r="N73" s="17">
        <v>0</v>
      </c>
      <c r="O73" s="17">
        <v>0.10344827586206896</v>
      </c>
      <c r="P73" s="17">
        <v>0.10344827586206896</v>
      </c>
      <c r="Q73" s="17">
        <v>0.22580645161290322</v>
      </c>
      <c r="R73" s="17">
        <v>0.4838709677419355</v>
      </c>
      <c r="S73" s="17">
        <v>6.4516129032258063E-2</v>
      </c>
      <c r="T73" s="17">
        <v>0</v>
      </c>
      <c r="U73" s="17">
        <v>3.2258064516129031E-2</v>
      </c>
      <c r="V73" s="17">
        <v>0.19354838709677419</v>
      </c>
      <c r="W73" s="17">
        <v>0.3</v>
      </c>
      <c r="X73" s="17">
        <v>0.4</v>
      </c>
      <c r="Y73" s="17">
        <v>0.2</v>
      </c>
      <c r="Z73" s="17">
        <v>0</v>
      </c>
      <c r="AA73" s="17">
        <v>6.6666666666666666E-2</v>
      </c>
      <c r="AB73" s="17">
        <v>3.3333333333333333E-2</v>
      </c>
      <c r="AC73" s="17">
        <v>0.30434782608695654</v>
      </c>
      <c r="AD73" s="17">
        <v>0.21739130434782608</v>
      </c>
      <c r="AE73" s="17">
        <v>0.2608695652173913</v>
      </c>
      <c r="AF73" s="17">
        <v>4.3478260869565216E-2</v>
      </c>
      <c r="AG73" s="17">
        <v>0.17391304347826086</v>
      </c>
      <c r="AH73" s="17">
        <v>0.29166666666666669</v>
      </c>
      <c r="AI73" s="17">
        <v>0.16666666666666666</v>
      </c>
      <c r="AJ73" s="17">
        <v>0.29166666666666669</v>
      </c>
      <c r="AK73" s="17">
        <v>0.16666666666666666</v>
      </c>
      <c r="AL73" s="17">
        <v>8.3333333333333329E-2</v>
      </c>
      <c r="AM73" s="17">
        <v>0.5357142857142857</v>
      </c>
      <c r="AN73" s="17">
        <v>0.2857142857142857</v>
      </c>
      <c r="AO73" s="17">
        <v>7.1428571428571425E-2</v>
      </c>
      <c r="AP73" s="17">
        <v>0.10714285714285714</v>
      </c>
      <c r="AQ73" s="17">
        <v>0</v>
      </c>
      <c r="AR73" t="s">
        <v>155</v>
      </c>
      <c r="AS73" s="17">
        <v>0.26315789473684209</v>
      </c>
      <c r="AT73" t="s">
        <v>177</v>
      </c>
      <c r="AU73" s="17">
        <v>0.18421052631578946</v>
      </c>
      <c r="AV73" t="s">
        <v>172</v>
      </c>
      <c r="AW73" s="17">
        <v>0.13157894736842105</v>
      </c>
      <c r="AX73" t="s">
        <v>260</v>
      </c>
      <c r="AY73" s="17">
        <v>0.13157894736842105</v>
      </c>
      <c r="AZ73" s="17">
        <v>0.28947368421052633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 s="16">
        <v>0</v>
      </c>
      <c r="BJ73" s="16">
        <v>0</v>
      </c>
      <c r="BK73">
        <v>0</v>
      </c>
      <c r="BM73" s="26">
        <v>1</v>
      </c>
    </row>
    <row r="74" spans="1:65" x14ac:dyDescent="0.2">
      <c r="A74" s="14" t="s">
        <v>138</v>
      </c>
      <c r="B74" s="15" t="s">
        <v>93</v>
      </c>
      <c r="C74" s="16">
        <v>0</v>
      </c>
      <c r="D74" s="16" t="s">
        <v>261</v>
      </c>
      <c r="E74" s="16">
        <v>0</v>
      </c>
      <c r="F74" s="16">
        <v>6</v>
      </c>
      <c r="G74" s="16">
        <v>0</v>
      </c>
      <c r="H74" s="35">
        <v>14</v>
      </c>
      <c r="I74" s="35">
        <v>16</v>
      </c>
      <c r="J74" s="35" t="s">
        <v>268</v>
      </c>
      <c r="K74" s="17">
        <v>0.5</v>
      </c>
      <c r="L74" s="17">
        <v>0.35714285714285715</v>
      </c>
      <c r="M74" s="17">
        <v>7.1428571428571425E-2</v>
      </c>
      <c r="N74" s="17">
        <v>0</v>
      </c>
      <c r="O74" s="17">
        <v>0</v>
      </c>
      <c r="P74" s="17">
        <v>7.1428571428571425E-2</v>
      </c>
      <c r="Q74" s="17">
        <v>0.5</v>
      </c>
      <c r="R74" s="17">
        <v>0</v>
      </c>
      <c r="S74" s="17">
        <v>0</v>
      </c>
      <c r="T74" s="17">
        <v>0</v>
      </c>
      <c r="U74" s="17">
        <v>6.25E-2</v>
      </c>
      <c r="V74" s="17">
        <v>0.4375</v>
      </c>
      <c r="W74" s="17" t="s">
        <v>268</v>
      </c>
      <c r="X74" s="17" t="s">
        <v>268</v>
      </c>
      <c r="Y74" s="17" t="s">
        <v>268</v>
      </c>
      <c r="Z74" s="17" t="s">
        <v>268</v>
      </c>
      <c r="AA74" s="17" t="s">
        <v>268</v>
      </c>
      <c r="AB74" s="17" t="s">
        <v>268</v>
      </c>
      <c r="AC74" s="17">
        <v>0</v>
      </c>
      <c r="AD74" s="17">
        <v>0.38461538461538464</v>
      </c>
      <c r="AE74" s="17">
        <v>7.6923076923076927E-2</v>
      </c>
      <c r="AF74" s="17">
        <v>0.53846153846153844</v>
      </c>
      <c r="AG74" s="17">
        <v>0</v>
      </c>
      <c r="AH74" s="17">
        <v>0</v>
      </c>
      <c r="AI74" s="17">
        <v>0.25</v>
      </c>
      <c r="AJ74" s="17">
        <v>0.5</v>
      </c>
      <c r="AK74" s="17">
        <v>0.25</v>
      </c>
      <c r="AL74" s="17">
        <v>0</v>
      </c>
      <c r="AM74" s="17" t="s">
        <v>268</v>
      </c>
      <c r="AN74" s="17" t="s">
        <v>268</v>
      </c>
      <c r="AO74" s="17" t="s">
        <v>268</v>
      </c>
      <c r="AP74" s="17" t="s">
        <v>268</v>
      </c>
      <c r="AQ74" s="17" t="s">
        <v>268</v>
      </c>
      <c r="AR74" t="s">
        <v>147</v>
      </c>
      <c r="AS74" s="17">
        <v>0.23076923076923078</v>
      </c>
      <c r="AT74" t="s">
        <v>262</v>
      </c>
      <c r="AU74" s="17">
        <v>0.15384615384615385</v>
      </c>
      <c r="AV74" t="s">
        <v>172</v>
      </c>
      <c r="AW74" s="17">
        <v>0.15384615384615385</v>
      </c>
      <c r="AX74" t="s">
        <v>150</v>
      </c>
      <c r="AY74" s="17">
        <v>7.6923076923076927E-2</v>
      </c>
      <c r="AZ74" s="17">
        <v>0.38461538461538464</v>
      </c>
      <c r="BA74">
        <v>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 s="16">
        <v>0</v>
      </c>
      <c r="BJ74" s="16">
        <v>0</v>
      </c>
      <c r="BK74">
        <v>0</v>
      </c>
      <c r="BM74" s="26">
        <v>1</v>
      </c>
    </row>
    <row r="75" spans="1:65" x14ac:dyDescent="0.2">
      <c r="A75" s="14" t="s">
        <v>139</v>
      </c>
      <c r="B75" s="15" t="s">
        <v>93</v>
      </c>
      <c r="C75" s="16">
        <v>202</v>
      </c>
      <c r="D75" s="16" t="s">
        <v>263</v>
      </c>
      <c r="E75" s="16" t="s">
        <v>202</v>
      </c>
      <c r="F75" s="16">
        <v>5</v>
      </c>
      <c r="G75" s="16">
        <v>5</v>
      </c>
      <c r="H75" s="35">
        <v>196</v>
      </c>
      <c r="I75" s="35" t="s">
        <v>268</v>
      </c>
      <c r="J75" s="35">
        <v>37</v>
      </c>
      <c r="K75" s="17">
        <v>0.89795918367346939</v>
      </c>
      <c r="L75" s="17">
        <v>5.6122448979591837E-2</v>
      </c>
      <c r="M75" s="17">
        <v>2.0408163265306121E-2</v>
      </c>
      <c r="N75" s="17">
        <v>0</v>
      </c>
      <c r="O75" s="17">
        <v>0</v>
      </c>
      <c r="P75" s="17">
        <v>2.5510204081632654E-2</v>
      </c>
      <c r="Q75" s="17" t="s">
        <v>268</v>
      </c>
      <c r="R75" s="17" t="s">
        <v>268</v>
      </c>
      <c r="S75" s="17" t="s">
        <v>268</v>
      </c>
      <c r="T75" s="17" t="s">
        <v>268</v>
      </c>
      <c r="U75" s="17" t="s">
        <v>268</v>
      </c>
      <c r="V75" s="17" t="s">
        <v>268</v>
      </c>
      <c r="W75" s="17">
        <v>0.81081081081081086</v>
      </c>
      <c r="X75" s="17">
        <v>8.1081081081081086E-2</v>
      </c>
      <c r="Y75" s="17">
        <v>2.7027027027027029E-2</v>
      </c>
      <c r="Z75" s="17">
        <v>5.4054054054054057E-2</v>
      </c>
      <c r="AA75" s="17">
        <v>0</v>
      </c>
      <c r="AB75" s="17">
        <v>2.7027027027027029E-2</v>
      </c>
      <c r="AC75" s="17">
        <v>0.68062827225130895</v>
      </c>
      <c r="AD75" s="17">
        <v>0.16753926701570682</v>
      </c>
      <c r="AE75" s="17">
        <v>9.4240837696335081E-2</v>
      </c>
      <c r="AF75" s="17">
        <v>4.1884816753926704E-2</v>
      </c>
      <c r="AG75" s="17">
        <v>1.5706806282722512E-2</v>
      </c>
      <c r="AH75" s="17" t="s">
        <v>268</v>
      </c>
      <c r="AI75" s="17" t="s">
        <v>268</v>
      </c>
      <c r="AJ75" s="17" t="s">
        <v>268</v>
      </c>
      <c r="AK75" s="17" t="s">
        <v>268</v>
      </c>
      <c r="AL75" s="17" t="s">
        <v>268</v>
      </c>
      <c r="AM75" s="17">
        <v>0.6216216216216216</v>
      </c>
      <c r="AN75" s="17">
        <v>0.1891891891891892</v>
      </c>
      <c r="AO75" s="17">
        <v>8.1081081081081086E-2</v>
      </c>
      <c r="AP75" s="17">
        <v>0.10810810810810811</v>
      </c>
      <c r="AQ75" s="17">
        <v>0</v>
      </c>
      <c r="AR75" t="s">
        <v>293</v>
      </c>
      <c r="AS75" s="17">
        <v>0.42307692307692307</v>
      </c>
      <c r="AT75" t="s">
        <v>147</v>
      </c>
      <c r="AU75" s="17">
        <v>0.42307692307692307</v>
      </c>
      <c r="AV75" t="s">
        <v>188</v>
      </c>
      <c r="AW75" s="17">
        <v>7.6923076923076927E-2</v>
      </c>
      <c r="AX75" t="s">
        <v>169</v>
      </c>
      <c r="AY75" s="17">
        <v>3.8461538461538464E-2</v>
      </c>
      <c r="AZ75" s="17">
        <v>3.8461538461538464E-2</v>
      </c>
      <c r="BA75">
        <v>3</v>
      </c>
      <c r="BB75">
        <v>3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 s="16">
        <v>0</v>
      </c>
      <c r="BJ75" s="16">
        <v>0</v>
      </c>
      <c r="BK75">
        <v>0</v>
      </c>
      <c r="BM75" s="26">
        <v>1</v>
      </c>
    </row>
    <row r="76" spans="1:65" x14ac:dyDescent="0.2">
      <c r="A76" s="14" t="s">
        <v>140</v>
      </c>
      <c r="B76" s="15" t="s">
        <v>93</v>
      </c>
      <c r="C76" s="16">
        <v>5971</v>
      </c>
      <c r="D76" s="16" t="s">
        <v>264</v>
      </c>
      <c r="E76" s="16">
        <v>0</v>
      </c>
      <c r="F76" s="16">
        <v>5</v>
      </c>
      <c r="G76" s="16">
        <v>4</v>
      </c>
      <c r="H76" s="35">
        <v>114</v>
      </c>
      <c r="I76" s="35">
        <v>136</v>
      </c>
      <c r="J76" s="35">
        <v>247</v>
      </c>
      <c r="K76" s="17">
        <v>0.49122807017543857</v>
      </c>
      <c r="L76" s="17">
        <v>0.11403508771929824</v>
      </c>
      <c r="M76" s="17">
        <v>0.35964912280701755</v>
      </c>
      <c r="N76" s="17">
        <v>0</v>
      </c>
      <c r="O76" s="17">
        <v>1.7543859649122806E-2</v>
      </c>
      <c r="P76" s="17">
        <v>1.7543859649122806E-2</v>
      </c>
      <c r="Q76" s="17">
        <v>0.54411764705882348</v>
      </c>
      <c r="R76" s="17">
        <v>0.11764705882352941</v>
      </c>
      <c r="S76" s="17">
        <v>0.27941176470588236</v>
      </c>
      <c r="T76" s="17">
        <v>0</v>
      </c>
      <c r="U76" s="17">
        <v>5.1470588235294115E-2</v>
      </c>
      <c r="V76" s="17">
        <v>7.3529411764705881E-3</v>
      </c>
      <c r="W76" s="17">
        <v>0.59919028340080971</v>
      </c>
      <c r="X76" s="17">
        <v>3.643724696356275E-2</v>
      </c>
      <c r="Y76" s="17">
        <v>0.31578947368421051</v>
      </c>
      <c r="Z76" s="17">
        <v>4.048582995951417E-3</v>
      </c>
      <c r="AA76" s="17">
        <v>4.4534412955465584E-2</v>
      </c>
      <c r="AB76" s="17">
        <v>0</v>
      </c>
      <c r="AC76" s="17">
        <v>0.59090909090909094</v>
      </c>
      <c r="AD76" s="17">
        <v>0.10909090909090909</v>
      </c>
      <c r="AE76" s="17">
        <v>0.16363636363636364</v>
      </c>
      <c r="AF76" s="17">
        <v>0.10909090909090909</v>
      </c>
      <c r="AG76" s="17">
        <v>2.7272727272727271E-2</v>
      </c>
      <c r="AH76" s="17">
        <v>0.671875</v>
      </c>
      <c r="AI76" s="17">
        <v>0.1640625</v>
      </c>
      <c r="AJ76" s="17">
        <v>0.1171875</v>
      </c>
      <c r="AK76" s="17">
        <v>3.90625E-2</v>
      </c>
      <c r="AL76" s="17">
        <v>7.8125E-3</v>
      </c>
      <c r="AM76" s="17">
        <v>0.57894736842105265</v>
      </c>
      <c r="AN76" s="17">
        <v>0.17408906882591094</v>
      </c>
      <c r="AO76" s="17">
        <v>0.11336032388663968</v>
      </c>
      <c r="AP76" s="17">
        <v>9.7165991902834009E-2</v>
      </c>
      <c r="AQ76" s="17">
        <v>3.643724696356275E-2</v>
      </c>
      <c r="AR76" t="s">
        <v>293</v>
      </c>
      <c r="AS76" s="17">
        <v>0.27419354838709675</v>
      </c>
      <c r="AT76" t="s">
        <v>262</v>
      </c>
      <c r="AU76" s="17">
        <v>0.20967741935483872</v>
      </c>
      <c r="AV76" t="s">
        <v>149</v>
      </c>
      <c r="AW76" s="17">
        <v>0.19354838709677419</v>
      </c>
      <c r="AX76" t="s">
        <v>150</v>
      </c>
      <c r="AY76" s="17">
        <v>0.19354838709677419</v>
      </c>
      <c r="AZ76" s="17">
        <v>0.12903225806451613</v>
      </c>
      <c r="BA76">
        <v>4</v>
      </c>
      <c r="BB76">
        <v>2</v>
      </c>
      <c r="BC76">
        <v>2</v>
      </c>
      <c r="BD76">
        <v>0</v>
      </c>
      <c r="BE76">
        <v>0</v>
      </c>
      <c r="BF76">
        <v>2</v>
      </c>
      <c r="BG76">
        <v>1</v>
      </c>
      <c r="BH76">
        <v>1</v>
      </c>
      <c r="BI76" s="16">
        <v>0</v>
      </c>
      <c r="BJ76" s="16">
        <v>0</v>
      </c>
      <c r="BK76">
        <v>5</v>
      </c>
      <c r="BL76" t="s">
        <v>330</v>
      </c>
      <c r="BM76" s="26">
        <v>1</v>
      </c>
    </row>
    <row r="77" spans="1:65" x14ac:dyDescent="0.2">
      <c r="A77" s="14" t="s">
        <v>141</v>
      </c>
      <c r="B77" s="15" t="s">
        <v>93</v>
      </c>
      <c r="C77" s="16">
        <v>0</v>
      </c>
      <c r="D77" s="16" t="s">
        <v>265</v>
      </c>
      <c r="E77" s="16">
        <v>0</v>
      </c>
      <c r="F77" s="16">
        <v>6</v>
      </c>
      <c r="G77" s="16">
        <v>3</v>
      </c>
      <c r="H77" s="35">
        <v>0</v>
      </c>
      <c r="I77" s="35">
        <v>1</v>
      </c>
      <c r="J77" s="35" t="s">
        <v>268</v>
      </c>
      <c r="K77" s="17" t="s">
        <v>268</v>
      </c>
      <c r="L77" s="17" t="s">
        <v>268</v>
      </c>
      <c r="M77" s="17" t="s">
        <v>268</v>
      </c>
      <c r="N77" s="17" t="s">
        <v>268</v>
      </c>
      <c r="O77" s="17" t="s">
        <v>268</v>
      </c>
      <c r="P77" s="17" t="s">
        <v>268</v>
      </c>
      <c r="Q77" s="17">
        <v>1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 t="s">
        <v>268</v>
      </c>
      <c r="X77" s="17" t="s">
        <v>268</v>
      </c>
      <c r="Y77" s="17" t="s">
        <v>268</v>
      </c>
      <c r="Z77" s="17" t="s">
        <v>268</v>
      </c>
      <c r="AA77" s="17" t="s">
        <v>268</v>
      </c>
      <c r="AB77" s="17" t="s">
        <v>268</v>
      </c>
      <c r="AC77" s="17" t="s">
        <v>268</v>
      </c>
      <c r="AD77" s="17" t="s">
        <v>268</v>
      </c>
      <c r="AE77" s="17" t="s">
        <v>268</v>
      </c>
      <c r="AF77" s="17" t="s">
        <v>268</v>
      </c>
      <c r="AG77" s="17" t="s">
        <v>268</v>
      </c>
      <c r="AH77" s="17">
        <v>1</v>
      </c>
      <c r="AI77" s="17">
        <v>0</v>
      </c>
      <c r="AJ77" s="17">
        <v>0</v>
      </c>
      <c r="AK77" s="17">
        <v>0</v>
      </c>
      <c r="AL77" s="17">
        <v>0</v>
      </c>
      <c r="AM77" s="17" t="s">
        <v>268</v>
      </c>
      <c r="AN77" s="17" t="s">
        <v>268</v>
      </c>
      <c r="AO77" s="17" t="s">
        <v>268</v>
      </c>
      <c r="AP77" s="17" t="s">
        <v>268</v>
      </c>
      <c r="AQ77" s="17" t="s">
        <v>268</v>
      </c>
      <c r="AR77" s="17" t="s">
        <v>268</v>
      </c>
      <c r="AS77" s="17" t="s">
        <v>268</v>
      </c>
      <c r="AT77" s="17" t="s">
        <v>268</v>
      </c>
      <c r="AU77" s="17" t="s">
        <v>268</v>
      </c>
      <c r="AV77" s="17" t="s">
        <v>268</v>
      </c>
      <c r="AW77" s="17" t="s">
        <v>268</v>
      </c>
      <c r="AX77" s="17" t="s">
        <v>268</v>
      </c>
      <c r="AY77" s="17" t="s">
        <v>268</v>
      </c>
      <c r="AZ77" s="17" t="s">
        <v>268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 s="16">
        <v>0</v>
      </c>
      <c r="BJ77" s="16">
        <v>0</v>
      </c>
      <c r="BK77">
        <v>0</v>
      </c>
      <c r="BM77" s="26">
        <v>1</v>
      </c>
    </row>
    <row r="78" spans="1:65" x14ac:dyDescent="0.2">
      <c r="A78" s="20" t="s">
        <v>142</v>
      </c>
      <c r="B78" s="15" t="s">
        <v>93</v>
      </c>
      <c r="C78" s="16">
        <v>678</v>
      </c>
      <c r="D78" s="16" t="s">
        <v>266</v>
      </c>
      <c r="E78" s="16" t="s">
        <v>166</v>
      </c>
      <c r="F78" s="16">
        <v>8</v>
      </c>
      <c r="G78" s="16">
        <v>4</v>
      </c>
      <c r="H78" s="35">
        <v>419</v>
      </c>
      <c r="I78" s="35">
        <v>357</v>
      </c>
      <c r="J78" s="35">
        <v>261</v>
      </c>
      <c r="K78" s="17">
        <v>0.50357995226730312</v>
      </c>
      <c r="L78" s="17">
        <v>9.3078758949880672E-2</v>
      </c>
      <c r="M78" s="17">
        <v>0.2386634844868735</v>
      </c>
      <c r="N78" s="17">
        <v>0.12410501193317422</v>
      </c>
      <c r="O78" s="17">
        <v>1.9093078758949882E-2</v>
      </c>
      <c r="P78" s="17">
        <v>2.1479713603818614E-2</v>
      </c>
      <c r="Q78" s="17">
        <v>0.46218487394957986</v>
      </c>
      <c r="R78" s="17">
        <v>0.10364145658263306</v>
      </c>
      <c r="S78" s="17">
        <v>0.22969187675070027</v>
      </c>
      <c r="T78" s="17">
        <v>0.17086834733893558</v>
      </c>
      <c r="U78" s="17">
        <v>1.4005602240896359E-2</v>
      </c>
      <c r="V78" s="17">
        <v>1.9607843137254902E-2</v>
      </c>
      <c r="W78" s="17">
        <v>0.42911877394636017</v>
      </c>
      <c r="X78" s="17">
        <v>0.11494252873563218</v>
      </c>
      <c r="Y78" s="17">
        <v>0.2413793103448276</v>
      </c>
      <c r="Z78" s="17">
        <v>0.16091954022988506</v>
      </c>
      <c r="AA78" s="17">
        <v>3.4482758620689655E-2</v>
      </c>
      <c r="AB78" s="17">
        <v>1.9157088122605363E-2</v>
      </c>
      <c r="AC78" s="17">
        <v>0.62285714285714289</v>
      </c>
      <c r="AD78" s="17">
        <v>0.16857142857142857</v>
      </c>
      <c r="AE78" s="17">
        <v>0.11142857142857143</v>
      </c>
      <c r="AF78" s="17">
        <v>8.5714285714285715E-2</v>
      </c>
      <c r="AG78" s="17">
        <v>1.1428571428571429E-2</v>
      </c>
      <c r="AH78" s="17">
        <v>0.53169014084507038</v>
      </c>
      <c r="AI78" s="17">
        <v>0.23239436619718309</v>
      </c>
      <c r="AJ78" s="17">
        <v>0.1619718309859155</v>
      </c>
      <c r="AK78" s="17">
        <v>5.6338028169014086E-2</v>
      </c>
      <c r="AL78" s="17">
        <v>1.7605633802816902E-2</v>
      </c>
      <c r="AM78" s="17">
        <v>0.65587044534412953</v>
      </c>
      <c r="AN78" s="17">
        <v>0.14979757085020243</v>
      </c>
      <c r="AO78" s="17">
        <v>9.7165991902834009E-2</v>
      </c>
      <c r="AP78" s="17">
        <v>6.0728744939271252E-2</v>
      </c>
      <c r="AQ78" s="17">
        <v>3.643724696356275E-2</v>
      </c>
      <c r="AR78" t="s">
        <v>293</v>
      </c>
      <c r="AS78" s="17">
        <v>0.25899280575539568</v>
      </c>
      <c r="AT78" t="s">
        <v>147</v>
      </c>
      <c r="AU78" s="17">
        <v>0.23021582733812951</v>
      </c>
      <c r="AV78" t="s">
        <v>169</v>
      </c>
      <c r="AW78" s="17">
        <v>0.1223021582733813</v>
      </c>
      <c r="AX78" t="s">
        <v>172</v>
      </c>
      <c r="AY78" s="17">
        <v>0.10071942446043165</v>
      </c>
      <c r="AZ78" s="17">
        <v>0.28776978417266186</v>
      </c>
      <c r="BA78">
        <v>3</v>
      </c>
      <c r="BB78">
        <v>2</v>
      </c>
      <c r="BC78">
        <v>1</v>
      </c>
      <c r="BD78">
        <v>0</v>
      </c>
      <c r="BE78">
        <v>0</v>
      </c>
      <c r="BF78">
        <v>3</v>
      </c>
      <c r="BG78">
        <v>1</v>
      </c>
      <c r="BH78">
        <v>2</v>
      </c>
      <c r="BI78" s="16">
        <v>0</v>
      </c>
      <c r="BJ78" s="16">
        <v>10000</v>
      </c>
      <c r="BK78">
        <v>4</v>
      </c>
      <c r="BM78" s="26">
        <v>1</v>
      </c>
    </row>
    <row r="79" spans="1:65" x14ac:dyDescent="0.2">
      <c r="A79" s="20" t="s">
        <v>143</v>
      </c>
      <c r="B79" s="15" t="s">
        <v>93</v>
      </c>
      <c r="C79" s="16">
        <v>0</v>
      </c>
      <c r="D79" s="16" t="s">
        <v>267</v>
      </c>
      <c r="E79" s="16">
        <v>0</v>
      </c>
      <c r="F79" s="16">
        <v>5</v>
      </c>
      <c r="G79" s="16">
        <v>0</v>
      </c>
      <c r="H79" s="35">
        <v>159</v>
      </c>
      <c r="I79" s="35">
        <v>539</v>
      </c>
      <c r="J79" s="35" t="s">
        <v>268</v>
      </c>
      <c r="K79" s="17">
        <v>0.80503144654088055</v>
      </c>
      <c r="L79" s="17">
        <v>0</v>
      </c>
      <c r="M79" s="17">
        <v>6.2893081761006289E-2</v>
      </c>
      <c r="N79" s="17">
        <v>0</v>
      </c>
      <c r="O79" s="17">
        <v>1.2578616352201259E-2</v>
      </c>
      <c r="P79" s="17">
        <v>0.11949685534591195</v>
      </c>
      <c r="Q79" s="17">
        <v>0.94619666048237472</v>
      </c>
      <c r="R79" s="17">
        <v>3.7105751391465678E-3</v>
      </c>
      <c r="S79" s="17">
        <v>3.7105751391465678E-3</v>
      </c>
      <c r="T79" s="17">
        <v>3.7105751391465678E-3</v>
      </c>
      <c r="U79" s="17">
        <v>4.0816326530612242E-2</v>
      </c>
      <c r="V79" s="17">
        <v>1.8552875695732839E-3</v>
      </c>
      <c r="W79" s="17" t="s">
        <v>268</v>
      </c>
      <c r="X79" s="17" t="s">
        <v>268</v>
      </c>
      <c r="Y79" s="17" t="s">
        <v>268</v>
      </c>
      <c r="Z79" s="17" t="s">
        <v>268</v>
      </c>
      <c r="AA79" s="17" t="s">
        <v>268</v>
      </c>
      <c r="AB79" s="17" t="s">
        <v>268</v>
      </c>
      <c r="AC79" s="17">
        <v>0.78985507246376807</v>
      </c>
      <c r="AD79" s="17">
        <v>7.2463768115942032E-2</v>
      </c>
      <c r="AE79" s="17">
        <v>4.3478260869565216E-2</v>
      </c>
      <c r="AF79" s="17">
        <v>8.6956521739130432E-2</v>
      </c>
      <c r="AG79" s="17">
        <v>7.246376811594203E-3</v>
      </c>
      <c r="AH79" s="17">
        <v>0.32490272373540857</v>
      </c>
      <c r="AI79" s="17">
        <v>0.48638132295719844</v>
      </c>
      <c r="AJ79" s="17">
        <v>0.17120622568093385</v>
      </c>
      <c r="AK79" s="17">
        <v>1.3618677042801557E-2</v>
      </c>
      <c r="AL79" s="17">
        <v>3.8910505836575876E-3</v>
      </c>
      <c r="AM79" s="17" t="s">
        <v>268</v>
      </c>
      <c r="AN79" s="17" t="s">
        <v>268</v>
      </c>
      <c r="AO79" s="17" t="s">
        <v>268</v>
      </c>
      <c r="AP79" s="17" t="s">
        <v>268</v>
      </c>
      <c r="AQ79" s="17" t="s">
        <v>268</v>
      </c>
      <c r="AR79" t="s">
        <v>293</v>
      </c>
      <c r="AS79" s="17">
        <v>0.7</v>
      </c>
      <c r="AT79" t="s">
        <v>294</v>
      </c>
      <c r="AU79" s="17">
        <v>0.3</v>
      </c>
      <c r="AV79" t="s">
        <v>148</v>
      </c>
      <c r="AW79" s="17">
        <v>0</v>
      </c>
      <c r="AX79" t="s">
        <v>149</v>
      </c>
      <c r="AY79" s="17">
        <v>0</v>
      </c>
      <c r="AZ79" s="17">
        <v>0</v>
      </c>
      <c r="BA79">
        <v>2</v>
      </c>
      <c r="BB79">
        <v>2</v>
      </c>
      <c r="BC79">
        <v>0</v>
      </c>
      <c r="BD79">
        <v>0</v>
      </c>
      <c r="BE79">
        <v>0</v>
      </c>
      <c r="BF79">
        <v>1</v>
      </c>
      <c r="BG79">
        <v>1</v>
      </c>
      <c r="BH79">
        <v>0</v>
      </c>
      <c r="BI79" s="16">
        <v>0</v>
      </c>
      <c r="BJ79" s="16">
        <v>0</v>
      </c>
      <c r="BK79">
        <v>2</v>
      </c>
      <c r="BM79" s="26">
        <v>1</v>
      </c>
    </row>
    <row r="80" spans="1:65" x14ac:dyDescent="0.2">
      <c r="A80" s="21" t="s">
        <v>144</v>
      </c>
      <c r="B80" s="2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S80" s="22"/>
      <c r="AU80" s="22"/>
      <c r="AW80" s="22"/>
      <c r="AY80" s="22"/>
      <c r="AZ80" s="22"/>
      <c r="BA80">
        <f>SUBTOTAL(109,Table7[סך הכל תלונות שנתבררו (2016)])</f>
        <v>185</v>
      </c>
      <c r="BB80">
        <f>SUBTOTAL(109,Table7[תלונות שנמצאו מוצדקות (2016)])</f>
        <v>129</v>
      </c>
      <c r="BC80">
        <f>SUBTOTAL(109,Table7[תלונות שנמצאו לא מוצדקות (2016)])</f>
        <v>27</v>
      </c>
      <c r="BD80">
        <f>SUBTOTAL(109,Table7[תלונות שהטיפול בהן טרם הסתיים (2016)])</f>
        <v>29</v>
      </c>
      <c r="BE80">
        <f>SUBTOTAL(109,Table7[הנחייה לתיקון (2016)])</f>
        <v>41</v>
      </c>
      <c r="BF80">
        <f>SUBTOTAL(109,Table7[מספר פסקי הדין שניתנו ביחס לרשות])</f>
        <v>82</v>
      </c>
      <c r="BG80">
        <f>SUBTOTAL(109,Table7[[נפסק בעד הרשות ]])</f>
        <v>49</v>
      </c>
      <c r="BH80">
        <f>SUBTOTAL(109,Table7[[נפסק נגד הרשות ]])</f>
        <v>33</v>
      </c>
      <c r="BI80" s="31">
        <f>SUBTOTAL(109,Table7[הוצאות נגד הרשות])</f>
        <v>66855</v>
      </c>
      <c r="BJ80" s="31">
        <f>SUBTOTAL(109,Table7[הוצאות בעד הרשות])</f>
        <v>34000</v>
      </c>
      <c r="BK80">
        <f>SUBTOTAL(109,Table7[[מס עתירות שהוגשו ]])</f>
        <v>135</v>
      </c>
      <c r="BM80" s="32">
        <f>SUBTOTAL(109,Table7[האם הוגש דוח שנתי])</f>
        <v>59</v>
      </c>
    </row>
    <row r="81" spans="1:2" x14ac:dyDescent="0.2">
      <c r="A81" s="23"/>
      <c r="B81" s="23"/>
    </row>
    <row r="82" spans="1:2" x14ac:dyDescent="0.2">
      <c r="A82" s="23"/>
      <c r="B82" s="23"/>
    </row>
    <row r="83" spans="1:2" x14ac:dyDescent="0.2">
      <c r="A83" s="23"/>
      <c r="B83" s="23"/>
    </row>
    <row r="84" spans="1:2" x14ac:dyDescent="0.2">
      <c r="A84" s="23"/>
      <c r="B84" s="23"/>
    </row>
    <row r="85" spans="1:2" x14ac:dyDescent="0.2">
      <c r="A85" s="23"/>
      <c r="B85" s="23"/>
    </row>
  </sheetData>
  <conditionalFormatting sqref="A1">
    <cfRule type="duplicateValues" dxfId="97" priority="1"/>
  </conditionalFormatting>
  <conditionalFormatting sqref="A2:A79">
    <cfRule type="duplicateValues" dxfId="96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rightToLeft="1" topLeftCell="A22" workbookViewId="0">
      <selection activeCell="C34" sqref="C34"/>
    </sheetView>
  </sheetViews>
  <sheetFormatPr defaultRowHeight="14.25" x14ac:dyDescent="0.2"/>
  <cols>
    <col min="1" max="1" width="13.5" customWidth="1"/>
    <col min="2" max="2" width="11" bestFit="1" customWidth="1"/>
    <col min="3" max="3" width="9.875" bestFit="1" customWidth="1"/>
    <col min="4" max="4" width="10.875" bestFit="1" customWidth="1"/>
    <col min="6" max="6" width="9.125" customWidth="1"/>
  </cols>
  <sheetData>
    <row r="1" spans="1:6" x14ac:dyDescent="0.2">
      <c r="A1" t="s">
        <v>295</v>
      </c>
      <c r="B1" s="30" t="s">
        <v>273</v>
      </c>
      <c r="C1" s="30" t="s">
        <v>274</v>
      </c>
      <c r="D1" s="30" t="s">
        <v>275</v>
      </c>
    </row>
    <row r="2" spans="1:6" x14ac:dyDescent="0.2">
      <c r="A2" t="s">
        <v>295</v>
      </c>
      <c r="B2" s="16">
        <v>6659</v>
      </c>
      <c r="C2" s="16">
        <v>6478</v>
      </c>
      <c r="D2" s="16">
        <v>5610</v>
      </c>
    </row>
    <row r="4" spans="1:6" x14ac:dyDescent="0.2">
      <c r="A4" t="s">
        <v>296</v>
      </c>
      <c r="B4" s="30" t="s">
        <v>273</v>
      </c>
      <c r="C4" s="30" t="s">
        <v>274</v>
      </c>
      <c r="D4" s="30" t="s">
        <v>275</v>
      </c>
    </row>
    <row r="5" spans="1:6" x14ac:dyDescent="0.2">
      <c r="A5" t="s">
        <v>297</v>
      </c>
      <c r="B5" s="17">
        <v>0.55188466736747255</v>
      </c>
      <c r="C5" s="17">
        <v>0.60389008953380674</v>
      </c>
      <c r="D5" s="17">
        <v>0.57094474153297681</v>
      </c>
    </row>
    <row r="6" spans="1:6" x14ac:dyDescent="0.2">
      <c r="A6" t="s">
        <v>298</v>
      </c>
      <c r="B6" s="17">
        <v>0.11518245982880312</v>
      </c>
      <c r="C6" s="17">
        <v>8.8916332201296702E-2</v>
      </c>
      <c r="D6" s="17">
        <v>0.10855614973262032</v>
      </c>
    </row>
    <row r="7" spans="1:6" x14ac:dyDescent="0.2">
      <c r="A7" t="s">
        <v>299</v>
      </c>
      <c r="B7" s="17">
        <v>0.16864394053161136</v>
      </c>
      <c r="C7" s="17">
        <v>0.15822784810126583</v>
      </c>
      <c r="D7" s="17">
        <v>0.14777183600713012</v>
      </c>
    </row>
    <row r="8" spans="1:6" x14ac:dyDescent="0.2">
      <c r="A8" t="s">
        <v>300</v>
      </c>
      <c r="B8" s="17">
        <v>3.3638684487160231E-2</v>
      </c>
      <c r="C8" s="17">
        <v>4.1525162087063909E-2</v>
      </c>
      <c r="D8" s="17">
        <v>4.7593582887700533E-2</v>
      </c>
    </row>
    <row r="9" spans="1:6" x14ac:dyDescent="0.2">
      <c r="A9" t="s">
        <v>301</v>
      </c>
      <c r="B9" s="17">
        <v>3.7393001952245083E-2</v>
      </c>
      <c r="C9" s="17">
        <v>3.5196048163013277E-2</v>
      </c>
      <c r="D9" s="17">
        <v>6.1675579322638147E-2</v>
      </c>
    </row>
    <row r="10" spans="1:6" x14ac:dyDescent="0.2">
      <c r="A10" t="s">
        <v>302</v>
      </c>
      <c r="B10" s="17">
        <v>9.3257245832707614E-2</v>
      </c>
      <c r="C10" s="17">
        <v>7.2244519913553559E-2</v>
      </c>
      <c r="D10" s="17">
        <v>6.3458110516934049E-2</v>
      </c>
    </row>
    <row r="12" spans="1:6" x14ac:dyDescent="0.2">
      <c r="A12" t="s">
        <v>303</v>
      </c>
      <c r="B12" s="30" t="s">
        <v>288</v>
      </c>
      <c r="C12" s="30" t="s">
        <v>289</v>
      </c>
      <c r="D12" s="30" t="s">
        <v>290</v>
      </c>
      <c r="E12" s="30" t="s">
        <v>291</v>
      </c>
      <c r="F12" s="30" t="s">
        <v>292</v>
      </c>
    </row>
    <row r="13" spans="1:6" x14ac:dyDescent="0.2">
      <c r="A13">
        <v>2016</v>
      </c>
      <c r="B13" s="17">
        <v>0.44382440476190477</v>
      </c>
      <c r="C13" s="17">
        <v>0.18880208333333334</v>
      </c>
      <c r="D13" s="17">
        <v>0.21521577380952381</v>
      </c>
      <c r="E13" s="17">
        <v>0.10621279761904762</v>
      </c>
      <c r="F13" s="17">
        <v>4.5944940476190479E-2</v>
      </c>
    </row>
    <row r="14" spans="1:6" x14ac:dyDescent="0.2">
      <c r="A14">
        <v>2015</v>
      </c>
      <c r="B14" s="17">
        <v>0.38983357452966716</v>
      </c>
      <c r="C14" s="17">
        <v>0.24873371924746743</v>
      </c>
      <c r="D14" s="17">
        <v>0.20984081041968161</v>
      </c>
      <c r="E14" s="17">
        <v>9.6599131693198267E-2</v>
      </c>
      <c r="F14" s="17">
        <v>5.4992764109985527E-2</v>
      </c>
    </row>
    <row r="15" spans="1:6" x14ac:dyDescent="0.2">
      <c r="A15">
        <v>2014</v>
      </c>
      <c r="B15" s="17">
        <v>0.42969063881076736</v>
      </c>
      <c r="C15" s="17">
        <v>0.2249899558055444</v>
      </c>
      <c r="D15" s="17">
        <v>0.1860184813177983</v>
      </c>
      <c r="E15" s="17">
        <v>0.10526315789473684</v>
      </c>
      <c r="F15" s="17">
        <v>5.4037766171153072E-2</v>
      </c>
    </row>
    <row r="17" spans="1:5" x14ac:dyDescent="0.2">
      <c r="A17" t="s">
        <v>304</v>
      </c>
      <c r="B17" t="s">
        <v>305</v>
      </c>
      <c r="C17" t="s">
        <v>306</v>
      </c>
    </row>
    <row r="18" spans="1:5" x14ac:dyDescent="0.2">
      <c r="A18" t="s">
        <v>322</v>
      </c>
      <c r="B18" t="s">
        <v>153</v>
      </c>
      <c r="C18" s="17">
        <v>0.22355769230769232</v>
      </c>
      <c r="E18" s="36"/>
    </row>
    <row r="19" spans="1:5" x14ac:dyDescent="0.2">
      <c r="A19" t="s">
        <v>323</v>
      </c>
      <c r="B19" t="s">
        <v>147</v>
      </c>
      <c r="C19" s="17">
        <v>0.14182692307692307</v>
      </c>
      <c r="E19" s="36"/>
    </row>
    <row r="20" spans="1:5" x14ac:dyDescent="0.2">
      <c r="A20" t="s">
        <v>324</v>
      </c>
      <c r="B20" t="s">
        <v>150</v>
      </c>
      <c r="C20" s="17">
        <v>9.3269230769230771E-2</v>
      </c>
      <c r="E20" s="36"/>
    </row>
    <row r="21" spans="1:5" x14ac:dyDescent="0.2">
      <c r="A21" t="s">
        <v>325</v>
      </c>
      <c r="B21" t="s">
        <v>169</v>
      </c>
      <c r="C21" s="17">
        <v>7.6442307692307698E-2</v>
      </c>
      <c r="E21" s="36"/>
    </row>
    <row r="22" spans="1:5" x14ac:dyDescent="0.2">
      <c r="A22" t="s">
        <v>326</v>
      </c>
      <c r="B22" t="s">
        <v>149</v>
      </c>
      <c r="C22" s="17">
        <v>7.4038461538461539E-2</v>
      </c>
      <c r="E22" s="36"/>
    </row>
    <row r="23" spans="1:5" x14ac:dyDescent="0.2">
      <c r="A23" t="s">
        <v>327</v>
      </c>
      <c r="B23" t="s">
        <v>154</v>
      </c>
      <c r="C23" s="17">
        <v>6.6346153846153846E-2</v>
      </c>
      <c r="E23" s="36"/>
    </row>
    <row r="24" spans="1:5" x14ac:dyDescent="0.2">
      <c r="A24" t="s">
        <v>328</v>
      </c>
      <c r="C24" s="17">
        <v>0.32451923076923078</v>
      </c>
      <c r="E24" s="36"/>
    </row>
    <row r="26" spans="1:5" x14ac:dyDescent="0.2">
      <c r="A26" t="s">
        <v>280</v>
      </c>
      <c r="B26" s="30" t="s">
        <v>273</v>
      </c>
      <c r="C26" s="30" t="s">
        <v>274</v>
      </c>
      <c r="D26" s="30" t="s">
        <v>275</v>
      </c>
    </row>
    <row r="27" spans="1:5" x14ac:dyDescent="0.2">
      <c r="A27" t="s">
        <v>307</v>
      </c>
      <c r="B27" s="16">
        <v>81379.600000000006</v>
      </c>
      <c r="C27" s="16">
        <v>78236</v>
      </c>
      <c r="D27" s="16">
        <v>132042</v>
      </c>
    </row>
    <row r="29" spans="1:5" x14ac:dyDescent="0.2">
      <c r="A29" t="s">
        <v>308</v>
      </c>
      <c r="B29" t="s">
        <v>309</v>
      </c>
    </row>
    <row r="30" spans="1:5" x14ac:dyDescent="0.2">
      <c r="A30" t="s">
        <v>308</v>
      </c>
      <c r="B30">
        <v>180</v>
      </c>
    </row>
    <row r="31" spans="1:5" x14ac:dyDescent="0.2">
      <c r="A31" t="s">
        <v>310</v>
      </c>
      <c r="B31">
        <v>77</v>
      </c>
    </row>
    <row r="32" spans="1:5" x14ac:dyDescent="0.2">
      <c r="A32" t="s">
        <v>311</v>
      </c>
      <c r="B32">
        <v>103</v>
      </c>
    </row>
    <row r="33" spans="1:2" x14ac:dyDescent="0.2">
      <c r="A33" t="s">
        <v>312</v>
      </c>
      <c r="B33">
        <v>47</v>
      </c>
    </row>
    <row r="34" spans="1:2" x14ac:dyDescent="0.2">
      <c r="A34" t="s">
        <v>313</v>
      </c>
      <c r="B34">
        <v>30</v>
      </c>
    </row>
    <row r="35" spans="1:2" x14ac:dyDescent="0.2">
      <c r="A35" t="s">
        <v>314</v>
      </c>
      <c r="B35" s="16">
        <v>104855</v>
      </c>
    </row>
    <row r="36" spans="1:2" x14ac:dyDescent="0.2">
      <c r="A36" t="s">
        <v>315</v>
      </c>
      <c r="B36" s="16">
        <v>34000</v>
      </c>
    </row>
    <row r="37" spans="1:2" x14ac:dyDescent="0.2">
      <c r="A37" t="s">
        <v>316</v>
      </c>
      <c r="B37" s="16">
        <v>143.7157894736842</v>
      </c>
    </row>
    <row r="39" spans="1:2" x14ac:dyDescent="0.2">
      <c r="A39" t="s">
        <v>317</v>
      </c>
      <c r="B39" t="s">
        <v>309</v>
      </c>
    </row>
    <row r="40" spans="1:2" x14ac:dyDescent="0.2">
      <c r="A40" t="s">
        <v>317</v>
      </c>
      <c r="B40">
        <v>252</v>
      </c>
    </row>
    <row r="41" spans="1:2" x14ac:dyDescent="0.2">
      <c r="A41" t="s">
        <v>310</v>
      </c>
      <c r="B41">
        <v>116</v>
      </c>
    </row>
    <row r="42" spans="1:2" x14ac:dyDescent="0.2">
      <c r="A42" t="s">
        <v>311</v>
      </c>
      <c r="B42">
        <v>136</v>
      </c>
    </row>
    <row r="43" spans="1:2" x14ac:dyDescent="0.2">
      <c r="A43" t="s">
        <v>318</v>
      </c>
      <c r="B43">
        <v>52</v>
      </c>
    </row>
    <row r="44" spans="1:2" x14ac:dyDescent="0.2">
      <c r="A44" t="s">
        <v>319</v>
      </c>
      <c r="B44">
        <v>64</v>
      </c>
    </row>
    <row r="45" spans="1:2" x14ac:dyDescent="0.2">
      <c r="A45" t="s">
        <v>320</v>
      </c>
      <c r="B45">
        <v>90</v>
      </c>
    </row>
    <row r="46" spans="1:2" x14ac:dyDescent="0.2">
      <c r="A46" t="s">
        <v>321</v>
      </c>
      <c r="B46">
        <v>46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C27" sqref="C27"/>
    </sheetView>
  </sheetViews>
  <sheetFormatPr defaultColWidth="15.625" defaultRowHeight="14.25" x14ac:dyDescent="0.2"/>
  <cols>
    <col min="1" max="16384" width="15.625" style="28"/>
  </cols>
  <sheetData>
    <row r="1" spans="1:7" ht="42.75" x14ac:dyDescent="0.2">
      <c r="A1" s="28" t="s">
        <v>270</v>
      </c>
      <c r="B1" s="28" t="s">
        <v>271</v>
      </c>
      <c r="C1" s="28" t="s">
        <v>283</v>
      </c>
      <c r="D1" s="28" t="s">
        <v>284</v>
      </c>
      <c r="E1" s="28" t="s">
        <v>285</v>
      </c>
      <c r="F1" s="28" t="s">
        <v>286</v>
      </c>
      <c r="G1" s="28" t="s">
        <v>287</v>
      </c>
    </row>
    <row r="2" spans="1:7" x14ac:dyDescent="0.2">
      <c r="A2" s="28">
        <v>2016</v>
      </c>
      <c r="B2" s="28">
        <v>185</v>
      </c>
      <c r="C2" s="28">
        <v>129</v>
      </c>
      <c r="D2" s="28">
        <v>27</v>
      </c>
      <c r="E2" s="28">
        <v>29</v>
      </c>
      <c r="F2" s="28">
        <v>41</v>
      </c>
      <c r="G2" s="28">
        <v>22</v>
      </c>
    </row>
    <row r="3" spans="1:7" x14ac:dyDescent="0.2">
      <c r="A3" s="28">
        <v>2015</v>
      </c>
      <c r="B3" s="28">
        <v>130</v>
      </c>
    </row>
    <row r="4" spans="1:7" x14ac:dyDescent="0.2">
      <c r="A4" s="28">
        <v>2014</v>
      </c>
      <c r="B4" s="28">
        <v>86</v>
      </c>
    </row>
    <row r="5" spans="1:7" x14ac:dyDescent="0.2">
      <c r="A5" s="28">
        <v>2013</v>
      </c>
      <c r="B5" s="28">
        <v>41</v>
      </c>
    </row>
    <row r="7" spans="1:7" x14ac:dyDescent="0.2">
      <c r="A7" s="28" t="s">
        <v>272</v>
      </c>
      <c r="B7" s="29" t="s">
        <v>273</v>
      </c>
      <c r="C7" s="29" t="s">
        <v>274</v>
      </c>
      <c r="D7" s="29" t="s">
        <v>275</v>
      </c>
      <c r="E7" s="29"/>
      <c r="F7" s="29"/>
    </row>
    <row r="8" spans="1:7" x14ac:dyDescent="0.2">
      <c r="A8" s="28" t="s">
        <v>277</v>
      </c>
      <c r="B8" s="29">
        <v>0.86021505376344087</v>
      </c>
      <c r="C8" s="29">
        <v>0.81</v>
      </c>
      <c r="D8" s="29">
        <v>0.73</v>
      </c>
      <c r="E8" s="29"/>
      <c r="F8" s="29"/>
    </row>
    <row r="9" spans="1:7" x14ac:dyDescent="0.2">
      <c r="A9" s="28" t="s">
        <v>278</v>
      </c>
      <c r="B9" s="29">
        <v>0.10752688172043011</v>
      </c>
      <c r="C9" s="29">
        <v>0.13</v>
      </c>
      <c r="D9" s="29">
        <v>0.1</v>
      </c>
      <c r="E9" s="29"/>
      <c r="F9" s="29"/>
    </row>
    <row r="10" spans="1:7" x14ac:dyDescent="0.2">
      <c r="A10" s="28" t="s">
        <v>279</v>
      </c>
      <c r="B10" s="29">
        <v>1.6129032258064516E-2</v>
      </c>
      <c r="C10" s="29">
        <v>0.04</v>
      </c>
      <c r="D10" s="29">
        <v>0.03</v>
      </c>
      <c r="E10" s="29"/>
      <c r="F10" s="29"/>
    </row>
    <row r="11" spans="1:7" x14ac:dyDescent="0.2">
      <c r="A11" s="28" t="s">
        <v>280</v>
      </c>
      <c r="B11" s="29">
        <v>5.3763440860215058E-3</v>
      </c>
      <c r="C11" s="29">
        <v>0.01</v>
      </c>
      <c r="D11" s="29">
        <v>0.01</v>
      </c>
      <c r="E11" s="29"/>
      <c r="F11" s="29"/>
    </row>
    <row r="12" spans="1:7" ht="28.5" x14ac:dyDescent="0.2">
      <c r="A12" s="28" t="s">
        <v>281</v>
      </c>
      <c r="B12" s="29">
        <v>5.3763440860215058E-3</v>
      </c>
      <c r="C12" s="29">
        <v>0</v>
      </c>
      <c r="D12" s="29">
        <v>0</v>
      </c>
      <c r="E12" s="29"/>
      <c r="F12" s="29"/>
    </row>
    <row r="13" spans="1:7" x14ac:dyDescent="0.2">
      <c r="A13" s="28" t="s">
        <v>282</v>
      </c>
      <c r="B13" s="29">
        <v>5.3763440860215058E-3</v>
      </c>
      <c r="C13" s="29">
        <v>0.01</v>
      </c>
      <c r="D13" s="29">
        <v>0.05</v>
      </c>
      <c r="E13" s="29"/>
      <c r="F13" s="29"/>
    </row>
    <row r="14" spans="1:7" x14ac:dyDescent="0.2">
      <c r="B14" s="29"/>
      <c r="C14" s="29"/>
      <c r="D14" s="29"/>
      <c r="E14" s="29"/>
      <c r="F14" s="29"/>
    </row>
    <row r="15" spans="1:7" x14ac:dyDescent="0.2">
      <c r="A15" s="28" t="s">
        <v>276</v>
      </c>
      <c r="B15" s="24" t="s">
        <v>288</v>
      </c>
      <c r="C15" s="29" t="s">
        <v>289</v>
      </c>
      <c r="D15" s="29" t="s">
        <v>290</v>
      </c>
      <c r="E15" s="29" t="s">
        <v>291</v>
      </c>
      <c r="F15" s="27" t="s">
        <v>292</v>
      </c>
    </row>
    <row r="16" spans="1:7" x14ac:dyDescent="0.2">
      <c r="A16" s="28">
        <v>2016</v>
      </c>
      <c r="B16" s="29">
        <v>0.1038961038961039</v>
      </c>
      <c r="C16" s="29">
        <v>0.12337662337662338</v>
      </c>
      <c r="D16" s="29">
        <v>0.22727272727272727</v>
      </c>
      <c r="E16" s="29">
        <v>0.34415584415584416</v>
      </c>
      <c r="F16" s="29">
        <v>0.20129870129870131</v>
      </c>
    </row>
    <row r="17" spans="1:6" x14ac:dyDescent="0.2">
      <c r="A17" s="28">
        <v>2015</v>
      </c>
      <c r="B17" s="29">
        <v>0.15</v>
      </c>
      <c r="C17" s="29">
        <v>0.1</v>
      </c>
      <c r="D17" s="29">
        <v>0.19</v>
      </c>
      <c r="E17" s="29">
        <v>0.28000000000000003</v>
      </c>
      <c r="F17" s="29">
        <v>0.28000000000000003</v>
      </c>
    </row>
    <row r="18" spans="1:6" x14ac:dyDescent="0.2">
      <c r="A18" s="28">
        <v>2014</v>
      </c>
      <c r="B18" s="29">
        <v>7.0000000000000007E-2</v>
      </c>
      <c r="C18" s="29">
        <v>0.14000000000000001</v>
      </c>
      <c r="D18" s="29">
        <v>0.31</v>
      </c>
      <c r="E18" s="29">
        <v>0.36</v>
      </c>
      <c r="F18" s="29">
        <v>0.13</v>
      </c>
    </row>
    <row r="19" spans="1:6" x14ac:dyDescent="0.2">
      <c r="A19" s="28">
        <v>2013</v>
      </c>
      <c r="B19" s="29">
        <v>0.05</v>
      </c>
      <c r="C19" s="29">
        <v>0.05</v>
      </c>
      <c r="D19" s="29">
        <v>0.44</v>
      </c>
      <c r="E19" s="29">
        <v>0.44</v>
      </c>
      <c r="F19" s="29">
        <v>0.02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גרפיקה רשות</vt:lpstr>
      <vt:lpstr>דף כללי</vt:lpstr>
      <vt:lpstr>תמצית פעילות היחידה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Zomer</dc:creator>
  <cp:lastModifiedBy>Galit Dalal</cp:lastModifiedBy>
  <dcterms:created xsi:type="dcterms:W3CDTF">2017-04-03T05:23:18Z</dcterms:created>
  <dcterms:modified xsi:type="dcterms:W3CDTF">2017-07-25T11:08:44Z</dcterms:modified>
</cp:coreProperties>
</file>