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 activeTab="2"/>
  </bookViews>
  <sheets>
    <sheet name="סיכום שנתי ארצי" sheetId="1" r:id="rId1"/>
    <sheet name="תיקים לפי תוצאות פסק דין" sheetId="2" r:id="rId2"/>
    <sheet name="תיקים שנפתחו-נט המשפט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3" l="1"/>
  <c r="D15" i="3"/>
  <c r="D20" i="3" s="1"/>
  <c r="D11" i="3"/>
  <c r="E11" i="2"/>
  <c r="D11" i="2"/>
  <c r="F11" i="2" s="1"/>
  <c r="C11" i="2"/>
  <c r="F10" i="2"/>
  <c r="F9" i="2"/>
  <c r="F8" i="2"/>
  <c r="F7" i="2"/>
  <c r="F6" i="2"/>
  <c r="B82" i="1"/>
  <c r="B80" i="1"/>
  <c r="B76" i="1"/>
  <c r="B75" i="1"/>
  <c r="B74" i="1"/>
  <c r="B73" i="1"/>
  <c r="B72" i="1"/>
  <c r="N31" i="1"/>
  <c r="M31" i="1"/>
  <c r="N30" i="1"/>
  <c r="M30" i="1"/>
  <c r="N29" i="1"/>
  <c r="M29" i="1"/>
  <c r="F24" i="1"/>
  <c r="E24" i="1"/>
  <c r="D24" i="1"/>
  <c r="C24" i="1"/>
  <c r="B24" i="1"/>
  <c r="G22" i="1"/>
  <c r="G21" i="1"/>
  <c r="N16" i="1"/>
  <c r="J16" i="1"/>
  <c r="F16" i="1"/>
  <c r="B16" i="1"/>
  <c r="Q15" i="1"/>
  <c r="Q16" i="1" s="1"/>
  <c r="P15" i="1"/>
  <c r="P16" i="1" s="1"/>
  <c r="O15" i="1"/>
  <c r="N15" i="1"/>
  <c r="M15" i="1"/>
  <c r="M16" i="1" s="1"/>
  <c r="L15" i="1"/>
  <c r="L16" i="1" s="1"/>
  <c r="K15" i="1"/>
  <c r="J15" i="1"/>
  <c r="I15" i="1"/>
  <c r="I16" i="1" s="1"/>
  <c r="H15" i="1"/>
  <c r="H16" i="1" s="1"/>
  <c r="G15" i="1"/>
  <c r="F15" i="1"/>
  <c r="E15" i="1"/>
  <c r="D15" i="1"/>
  <c r="D16" i="1" s="1"/>
  <c r="C15" i="1"/>
  <c r="S15" i="1" s="1"/>
  <c r="B15" i="1"/>
  <c r="S14" i="1"/>
  <c r="R14" i="1"/>
  <c r="S13" i="1"/>
  <c r="R13" i="1"/>
  <c r="S12" i="1"/>
  <c r="R12" i="1"/>
  <c r="Q11" i="1"/>
  <c r="P11" i="1"/>
  <c r="O11" i="1"/>
  <c r="O16" i="1" s="1"/>
  <c r="N11" i="1"/>
  <c r="M11" i="1"/>
  <c r="L11" i="1"/>
  <c r="K11" i="1"/>
  <c r="K16" i="1" s="1"/>
  <c r="J11" i="1"/>
  <c r="I11" i="1"/>
  <c r="H11" i="1"/>
  <c r="G11" i="1"/>
  <c r="G16" i="1" s="1"/>
  <c r="F11" i="1"/>
  <c r="E11" i="1"/>
  <c r="E16" i="1" s="1"/>
  <c r="D11" i="1"/>
  <c r="C11" i="1"/>
  <c r="S11" i="1" s="1"/>
  <c r="B11" i="1"/>
  <c r="S10" i="1"/>
  <c r="R10" i="1"/>
  <c r="S9" i="1"/>
  <c r="R9" i="1"/>
  <c r="S8" i="1"/>
  <c r="R8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S7" i="1" s="1"/>
  <c r="B7" i="1"/>
  <c r="S6" i="1"/>
  <c r="R6" i="1"/>
  <c r="S5" i="1"/>
  <c r="R5" i="1"/>
  <c r="S4" i="1"/>
  <c r="R4" i="1"/>
  <c r="S3" i="1"/>
  <c r="R3" i="1"/>
  <c r="S2" i="1"/>
  <c r="R2" i="1"/>
  <c r="C16" i="1" l="1"/>
  <c r="S16" i="1" s="1"/>
  <c r="R7" i="1"/>
  <c r="R11" i="1"/>
  <c r="R15" i="1"/>
  <c r="R16" i="1" l="1"/>
</calcChain>
</file>

<file path=xl/sharedStrings.xml><?xml version="1.0" encoding="utf-8"?>
<sst xmlns="http://schemas.openxmlformats.org/spreadsheetml/2006/main" count="213" uniqueCount="88">
  <si>
    <t xml:space="preserve">שם בית הסוהר </t>
  </si>
  <si>
    <t>כמות הוועדות</t>
  </si>
  <si>
    <t>סה"כ דיונים</t>
  </si>
  <si>
    <t xml:space="preserve">סה"כ אסירים ששוחררו ע"ת </t>
  </si>
  <si>
    <t xml:space="preserve">לא שוחררו </t>
  </si>
  <si>
    <t xml:space="preserve">סירוב אסירים לעלות לוועדה </t>
  </si>
  <si>
    <t xml:space="preserve">דחיה לצורך מינוי סנגור ציבורי </t>
  </si>
  <si>
    <t xml:space="preserve">דחיה מהותית ע"י הוועדה -דיון המשך </t>
  </si>
  <si>
    <t>דחיית דיון מטעם הצדדים</t>
  </si>
  <si>
    <t xml:space="preserve">דחייה עקב אי הגעת חוו"ד </t>
  </si>
  <si>
    <t xml:space="preserve">דחייה לצורך סיום טיפול והכנת תכנית </t>
  </si>
  <si>
    <t xml:space="preserve">סגירה טכנית דחיה עקב העברת האסיר למחוז אחר </t>
  </si>
  <si>
    <t>לא נדונו מחוסר זמן</t>
  </si>
  <si>
    <t>הפקעת רישיון</t>
  </si>
  <si>
    <t xml:space="preserve">בקשות לשינוי תנאים שקבועות לדיון </t>
  </si>
  <si>
    <t xml:space="preserve">בקשה לדיון חוזר </t>
  </si>
  <si>
    <t xml:space="preserve">שחרור מטעמים רפואיים </t>
  </si>
  <si>
    <t>סה"כ תיקים שנדונו ללא תיקים שנדחו</t>
  </si>
  <si>
    <t xml:space="preserve">ממוצע תיקים לוועדה </t>
  </si>
  <si>
    <t xml:space="preserve">אחוז משוחררים </t>
  </si>
  <si>
    <t xml:space="preserve">צלמון </t>
  </si>
  <si>
    <t xml:space="preserve">כרמל </t>
  </si>
  <si>
    <t xml:space="preserve">מגידו </t>
  </si>
  <si>
    <t xml:space="preserve">שיטה </t>
  </si>
  <si>
    <t xml:space="preserve">דמון </t>
  </si>
  <si>
    <t xml:space="preserve">סה"כ מחוז צפון </t>
  </si>
  <si>
    <t xml:space="preserve">מעשיהו </t>
  </si>
  <si>
    <t xml:space="preserve">איילון </t>
  </si>
  <si>
    <t xml:space="preserve">השרון </t>
  </si>
  <si>
    <t xml:space="preserve">סה"כ מחוז מרכז </t>
  </si>
  <si>
    <t xml:space="preserve">אשל </t>
  </si>
  <si>
    <t xml:space="preserve">אלה </t>
  </si>
  <si>
    <t xml:space="preserve">קציעות </t>
  </si>
  <si>
    <t xml:space="preserve">סה"כ מחוז דרום </t>
  </si>
  <si>
    <t xml:space="preserve">סה"כ ארצי </t>
  </si>
  <si>
    <t xml:space="preserve">דיוני מעקב </t>
  </si>
  <si>
    <t>מחוז</t>
  </si>
  <si>
    <t xml:space="preserve">כמות ועדות </t>
  </si>
  <si>
    <t xml:space="preserve">סיימו מעקב </t>
  </si>
  <si>
    <t xml:space="preserve">בקשות לשינוי תנאים </t>
  </si>
  <si>
    <t xml:space="preserve">נקבעו להפקעה בכלא </t>
  </si>
  <si>
    <t>צפון</t>
  </si>
  <si>
    <t>מרכז</t>
  </si>
  <si>
    <t xml:space="preserve">דרום </t>
  </si>
  <si>
    <t xml:space="preserve">סה"כ </t>
  </si>
  <si>
    <t xml:space="preserve">ועדות רגילות </t>
  </si>
  <si>
    <t xml:space="preserve">ועדות רגילות +מעקבים </t>
  </si>
  <si>
    <t xml:space="preserve">מחוז </t>
  </si>
  <si>
    <t xml:space="preserve">מס'  ועדות  </t>
  </si>
  <si>
    <t xml:space="preserve">מס' דיונים </t>
  </si>
  <si>
    <t>דרום</t>
  </si>
  <si>
    <t xml:space="preserve">אחוז משוחררים לפי בית כלא </t>
  </si>
  <si>
    <t xml:space="preserve">כלא </t>
  </si>
  <si>
    <t xml:space="preserve">אחוז משוחררים לפי מחוז </t>
  </si>
  <si>
    <t xml:space="preserve">אחוז סירוב לפי בית כלא </t>
  </si>
  <si>
    <t xml:space="preserve">אחוז סירוב  </t>
  </si>
  <si>
    <t xml:space="preserve">אחוז סירוב לפי מחוז  </t>
  </si>
  <si>
    <t xml:space="preserve">נדחו לדיון נוסף עקב אי הגשת חוו"ד </t>
  </si>
  <si>
    <t xml:space="preserve">נדחו לדיון נוסף עקב אי הגשת חוו"ד לפי מחוז </t>
  </si>
  <si>
    <t xml:space="preserve">נדחו לדיון נוסף לבקשת הצדדים </t>
  </si>
  <si>
    <t xml:space="preserve">דוח תיקים לפי תוצאת פסק דין -תיק וש"ר </t>
  </si>
  <si>
    <t>סגירת תיק מתאריך 1/1/2018</t>
  </si>
  <si>
    <t>סוג תיק</t>
  </si>
  <si>
    <t xml:space="preserve">תוצאה </t>
  </si>
  <si>
    <t xml:space="preserve">וש"ר </t>
  </si>
  <si>
    <t>התקבל</t>
  </si>
  <si>
    <t xml:space="preserve">התקבל/התקבל חלקית </t>
  </si>
  <si>
    <t>נדחה</t>
  </si>
  <si>
    <t>נמחק</t>
  </si>
  <si>
    <t xml:space="preserve">נסגר טכנית </t>
  </si>
  <si>
    <t>סה"כ</t>
  </si>
  <si>
    <t xml:space="preserve">דוח תיקים שנפתחו </t>
  </si>
  <si>
    <t>תאריך פתיחה 01/01/2018-31/12/2018</t>
  </si>
  <si>
    <t xml:space="preserve">בית סוהר </t>
  </si>
  <si>
    <t xml:space="preserve">סוג תיק </t>
  </si>
  <si>
    <t xml:space="preserve">סה"כ תיקים </t>
  </si>
  <si>
    <t>צלמון</t>
  </si>
  <si>
    <t>כרמל</t>
  </si>
  <si>
    <t>מגידו</t>
  </si>
  <si>
    <t>שיטה</t>
  </si>
  <si>
    <t>דמון</t>
  </si>
  <si>
    <t>איילון</t>
  </si>
  <si>
    <t>מעשיהו</t>
  </si>
  <si>
    <t>השרון</t>
  </si>
  <si>
    <t>קציעות</t>
  </si>
  <si>
    <t>אלה</t>
  </si>
  <si>
    <t>אשל</t>
  </si>
  <si>
    <t>ארצי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</si>
</sst>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" fontId="2" fillId="2" borderId="1" xfId="1" applyNumberFormat="1" applyFont="1" applyFill="1" applyBorder="1" applyAlignment="1">
      <alignment horizontal="center" wrapText="1"/>
    </xf>
    <xf numFmtId="9" fontId="2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9" fontId="2" fillId="4" borderId="1" xfId="1" applyFont="1" applyFill="1" applyBorder="1" applyAlignment="1">
      <alignment horizontal="center"/>
    </xf>
    <xf numFmtId="0" fontId="2" fillId="3" borderId="0" xfId="0" applyFont="1" applyFill="1" applyBorder="1"/>
    <xf numFmtId="9" fontId="0" fillId="0" borderId="0" xfId="1" applyFont="1"/>
    <xf numFmtId="1" fontId="2" fillId="2" borderId="1" xfId="0" applyNumberFormat="1" applyFont="1" applyFill="1" applyBorder="1" applyAlignment="1">
      <alignment horizontal="center" wrapText="1"/>
    </xf>
    <xf numFmtId="1" fontId="2" fillId="3" borderId="0" xfId="1" applyNumberFormat="1" applyFont="1" applyFill="1" applyBorder="1" applyAlignment="1">
      <alignment horizontal="center" wrapText="1"/>
    </xf>
    <xf numFmtId="1" fontId="2" fillId="3" borderId="0" xfId="0" applyNumberFormat="1" applyFont="1" applyFill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9" fontId="2" fillId="0" borderId="1" xfId="1" applyFont="1" applyBorder="1"/>
    <xf numFmtId="0" fontId="2" fillId="3" borderId="0" xfId="0" applyFont="1" applyFill="1" applyBorder="1" applyAlignment="1">
      <alignment wrapText="1"/>
    </xf>
    <xf numFmtId="9" fontId="2" fillId="0" borderId="0" xfId="1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ועדות רגילות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'!$B$28</c:f>
              <c:strCache>
                <c:ptCount val="1"/>
                <c:pt idx="0">
                  <c:v>מס'  ועדות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5.2777777777777778E-2"/>
                  <c:y val="-6.40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1666666666666768E-2"/>
                  <c:y val="-4.8000000000000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6111111111111108E-2"/>
                  <c:y val="-6.40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'!$A$29:$A$31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 </c:v>
                </c:pt>
              </c:strCache>
            </c:strRef>
          </c:cat>
          <c:val>
            <c:numRef>
              <c:f>'[1]סיכום שנתי ארצי '!$B$29:$B$31</c:f>
              <c:numCache>
                <c:formatCode>General</c:formatCode>
                <c:ptCount val="3"/>
                <c:pt idx="0">
                  <c:v>233</c:v>
                </c:pt>
                <c:pt idx="1">
                  <c:v>308</c:v>
                </c:pt>
                <c:pt idx="2">
                  <c:v>185</c:v>
                </c:pt>
              </c:numCache>
            </c:numRef>
          </c:val>
        </c:ser>
        <c:ser>
          <c:idx val="1"/>
          <c:order val="1"/>
          <c:tx>
            <c:strRef>
              <c:f>'[1]סיכום שנתי ארצי '!$C$28</c:f>
              <c:strCache>
                <c:ptCount val="1"/>
                <c:pt idx="0">
                  <c:v>מס' דיונים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3.0555555555555454E-2"/>
                  <c:y val="-5.33333333333333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7222222222222172E-2"/>
                  <c:y val="-3.20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6666666666666642E-2"/>
                  <c:y val="-8.0000000000000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'!$A$29:$A$31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 </c:v>
                </c:pt>
              </c:strCache>
            </c:strRef>
          </c:cat>
          <c:val>
            <c:numRef>
              <c:f>'[1]סיכום שנתי ארצי '!$C$29:$C$31</c:f>
              <c:numCache>
                <c:formatCode>General</c:formatCode>
                <c:ptCount val="3"/>
                <c:pt idx="0">
                  <c:v>3586</c:v>
                </c:pt>
                <c:pt idx="1">
                  <c:v>5599</c:v>
                </c:pt>
                <c:pt idx="2">
                  <c:v>3564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1385544"/>
        <c:axId val="351385936"/>
        <c:axId val="0"/>
      </c:bar3DChart>
      <c:catAx>
        <c:axId val="35138554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51385936"/>
        <c:crosses val="autoZero"/>
        <c:auto val="1"/>
        <c:lblAlgn val="ctr"/>
        <c:lblOffset val="100"/>
        <c:noMultiLvlLbl val="0"/>
      </c:catAx>
      <c:valAx>
        <c:axId val="35138593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51385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דיוני מעקב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'!$B$42</c:f>
              <c:strCache>
                <c:ptCount val="1"/>
                <c:pt idx="0">
                  <c:v>מס'  ועדות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6.9970824064086667E-2"/>
                  <c:y val="-6.98689956331877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442175204984518E-2"/>
                  <c:y val="-8.73362445414847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4985412032043334E-2"/>
                  <c:y val="-5.2401746724890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'!$A$43:$A$45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 </c:v>
                </c:pt>
              </c:strCache>
            </c:strRef>
          </c:cat>
          <c:val>
            <c:numRef>
              <c:f>'[1]סיכום שנתי ארצי '!$B$43:$B$45</c:f>
              <c:numCache>
                <c:formatCode>General</c:formatCode>
                <c:ptCount val="3"/>
                <c:pt idx="0">
                  <c:v>31</c:v>
                </c:pt>
                <c:pt idx="1">
                  <c:v>51</c:v>
                </c:pt>
                <c:pt idx="2">
                  <c:v>31</c:v>
                </c:pt>
              </c:numCache>
            </c:numRef>
          </c:val>
        </c:ser>
        <c:ser>
          <c:idx val="1"/>
          <c:order val="1"/>
          <c:tx>
            <c:strRef>
              <c:f>'[1]סיכום שנתי ארצי '!$C$42</c:f>
              <c:strCache>
                <c:ptCount val="1"/>
                <c:pt idx="0">
                  <c:v>מס' דיונים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'!$A$43:$A$45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 </c:v>
                </c:pt>
              </c:strCache>
            </c:strRef>
          </c:cat>
          <c:val>
            <c:numRef>
              <c:f>'[1]סיכום שנתי ארצי '!$C$43:$C$45</c:f>
              <c:numCache>
                <c:formatCode>General</c:formatCode>
                <c:ptCount val="3"/>
                <c:pt idx="0">
                  <c:v>943</c:v>
                </c:pt>
                <c:pt idx="1">
                  <c:v>1646</c:v>
                </c:pt>
                <c:pt idx="2">
                  <c:v>913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1386720"/>
        <c:axId val="351387112"/>
        <c:axId val="0"/>
      </c:bar3DChart>
      <c:catAx>
        <c:axId val="3513867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51387112"/>
        <c:crosses val="autoZero"/>
        <c:auto val="1"/>
        <c:lblAlgn val="ctr"/>
        <c:lblOffset val="100"/>
        <c:noMultiLvlLbl val="0"/>
      </c:catAx>
      <c:valAx>
        <c:axId val="351387112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5138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'!$B$54</c:f>
              <c:strCache>
                <c:ptCount val="1"/>
                <c:pt idx="0">
                  <c:v>אחוז משוחררים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3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4"/>
            <c:invertIfNegative val="0"/>
            <c:bubble3D val="0"/>
            <c:spPr>
              <a:solidFill>
                <a:srgbClr val="FA612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5"/>
            <c:invertIfNegative val="0"/>
            <c:bubble3D val="0"/>
            <c:spPr>
              <a:solidFill>
                <a:srgbClr val="FF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6"/>
            <c:invertIfNegative val="0"/>
            <c:bubble3D val="0"/>
            <c:spPr>
              <a:solidFill>
                <a:srgbClr val="00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7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8"/>
            <c:invertIfNegative val="0"/>
            <c:bubble3D val="0"/>
            <c:spPr>
              <a:solidFill>
                <a:schemeClr val="bg2">
                  <a:lumMod val="2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Pt>
            <c:idx val="1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'!$A$55:$A$65</c:f>
              <c:strCache>
                <c:ptCount val="11"/>
                <c:pt idx="0">
                  <c:v>צלמון </c:v>
                </c:pt>
                <c:pt idx="1">
                  <c:v>כרמל </c:v>
                </c:pt>
                <c:pt idx="2">
                  <c:v>מגידו </c:v>
                </c:pt>
                <c:pt idx="3">
                  <c:v>שיטה </c:v>
                </c:pt>
                <c:pt idx="4">
                  <c:v>דמון </c:v>
                </c:pt>
                <c:pt idx="5">
                  <c:v>מעשיהו </c:v>
                </c:pt>
                <c:pt idx="6">
                  <c:v>איילון </c:v>
                </c:pt>
                <c:pt idx="7">
                  <c:v>השרון </c:v>
                </c:pt>
                <c:pt idx="8">
                  <c:v>אשל </c:v>
                </c:pt>
                <c:pt idx="9">
                  <c:v>אלה </c:v>
                </c:pt>
                <c:pt idx="10">
                  <c:v>קציעות </c:v>
                </c:pt>
              </c:strCache>
            </c:strRef>
          </c:cat>
          <c:val>
            <c:numRef>
              <c:f>'[1]סיכום שנתי ארצי '!$B$55:$B$65</c:f>
              <c:numCache>
                <c:formatCode>General</c:formatCode>
                <c:ptCount val="11"/>
                <c:pt idx="0">
                  <c:v>0.59</c:v>
                </c:pt>
                <c:pt idx="1">
                  <c:v>0.37</c:v>
                </c:pt>
                <c:pt idx="2">
                  <c:v>0.33</c:v>
                </c:pt>
                <c:pt idx="3">
                  <c:v>0.17</c:v>
                </c:pt>
                <c:pt idx="4">
                  <c:v>0.41</c:v>
                </c:pt>
                <c:pt idx="5">
                  <c:v>0.55000000000000004</c:v>
                </c:pt>
                <c:pt idx="6">
                  <c:v>0.56999999999999995</c:v>
                </c:pt>
                <c:pt idx="7">
                  <c:v>0.41</c:v>
                </c:pt>
                <c:pt idx="8">
                  <c:v>0.47</c:v>
                </c:pt>
                <c:pt idx="9">
                  <c:v>0.42</c:v>
                </c:pt>
                <c:pt idx="10">
                  <c:v>0.15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1387896"/>
        <c:axId val="351388288"/>
        <c:axId val="0"/>
      </c:bar3DChart>
      <c:catAx>
        <c:axId val="35138789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51388288"/>
        <c:crosses val="autoZero"/>
        <c:auto val="1"/>
        <c:lblAlgn val="ctr"/>
        <c:lblOffset val="100"/>
        <c:noMultiLvlLbl val="0"/>
      </c:catAx>
      <c:valAx>
        <c:axId val="351388288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51387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'[1]סיכום שנתי ארצי '!$B$71</c:f>
              <c:strCache>
                <c:ptCount val="1"/>
                <c:pt idx="0">
                  <c:v>אחוז סירוב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660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3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4"/>
            <c:invertIfNegative val="0"/>
            <c:bubble3D val="0"/>
            <c:spPr>
              <a:solidFill>
                <a:srgbClr val="FA6124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5"/>
            <c:invertIfNegative val="0"/>
            <c:bubble3D val="0"/>
            <c:spPr>
              <a:solidFill>
                <a:srgbClr val="FF00FF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6"/>
            <c:invertIfNegative val="0"/>
            <c:bubble3D val="0"/>
            <c:spPr>
              <a:solidFill>
                <a:srgbClr val="0000FF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8"/>
            <c:invertIfNegative val="0"/>
            <c:bubble3D val="0"/>
            <c:spPr>
              <a:solidFill>
                <a:schemeClr val="bg2">
                  <a:lumMod val="1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Pt>
            <c:idx val="1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'!$A$72:$A$82</c:f>
              <c:strCache>
                <c:ptCount val="11"/>
                <c:pt idx="0">
                  <c:v>צלמון </c:v>
                </c:pt>
                <c:pt idx="1">
                  <c:v>כרמל </c:v>
                </c:pt>
                <c:pt idx="2">
                  <c:v>מגידו </c:v>
                </c:pt>
                <c:pt idx="3">
                  <c:v>שיטה </c:v>
                </c:pt>
                <c:pt idx="4">
                  <c:v>דמון </c:v>
                </c:pt>
                <c:pt idx="5">
                  <c:v>מעשיהו </c:v>
                </c:pt>
                <c:pt idx="6">
                  <c:v>איילון </c:v>
                </c:pt>
                <c:pt idx="7">
                  <c:v>השרון </c:v>
                </c:pt>
                <c:pt idx="8">
                  <c:v>אשל </c:v>
                </c:pt>
                <c:pt idx="9">
                  <c:v>אלה </c:v>
                </c:pt>
                <c:pt idx="10">
                  <c:v>קציעות </c:v>
                </c:pt>
              </c:strCache>
            </c:strRef>
          </c:cat>
          <c:val>
            <c:numRef>
              <c:f>'[1]סיכום שנתי ארצי '!$B$72:$B$82</c:f>
              <c:numCache>
                <c:formatCode>General</c:formatCode>
                <c:ptCount val="11"/>
                <c:pt idx="0">
                  <c:v>6.095791001451379E-2</c:v>
                </c:pt>
                <c:pt idx="1">
                  <c:v>0.11858974358974358</c:v>
                </c:pt>
                <c:pt idx="2">
                  <c:v>0.12773109243697478</c:v>
                </c:pt>
                <c:pt idx="3">
                  <c:v>0.19153225806451613</c:v>
                </c:pt>
                <c:pt idx="4">
                  <c:v>3.8539553752535496E-2</c:v>
                </c:pt>
                <c:pt idx="5">
                  <c:v>0.08</c:v>
                </c:pt>
                <c:pt idx="6">
                  <c:v>0.05</c:v>
                </c:pt>
                <c:pt idx="7">
                  <c:v>0.12</c:v>
                </c:pt>
                <c:pt idx="8">
                  <c:v>0.12113174182139699</c:v>
                </c:pt>
                <c:pt idx="9">
                  <c:v>0.14000000000000001</c:v>
                </c:pt>
                <c:pt idx="10">
                  <c:v>0.12332751599767307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1389072"/>
        <c:axId val="351389464"/>
      </c:barChart>
      <c:catAx>
        <c:axId val="35138907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51389464"/>
        <c:crosses val="autoZero"/>
        <c:auto val="1"/>
        <c:lblAlgn val="ctr"/>
        <c:lblOffset val="100"/>
        <c:noMultiLvlLbl val="0"/>
      </c:catAx>
      <c:valAx>
        <c:axId val="351389464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5138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186186346157047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467668814125507"/>
          <c:y val="0.13844194585410277"/>
          <c:w val="0.81145067226004786"/>
          <c:h val="0.5882127445270037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'!$B$85</c:f>
              <c:strCache>
                <c:ptCount val="1"/>
                <c:pt idx="0">
                  <c:v>נדחו לדיון נוסף עקב אי הגשת חוו"ד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66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3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4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5"/>
            <c:invertIfNegative val="0"/>
            <c:bubble3D val="0"/>
            <c:spPr>
              <a:solidFill>
                <a:srgbClr val="FF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6"/>
            <c:invertIfNegative val="0"/>
            <c:bubble3D val="0"/>
            <c:spPr>
              <a:solidFill>
                <a:srgbClr val="00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8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Pt>
            <c:idx val="1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'!$A$86:$A$96</c:f>
              <c:strCache>
                <c:ptCount val="11"/>
                <c:pt idx="0">
                  <c:v>צלמון </c:v>
                </c:pt>
                <c:pt idx="1">
                  <c:v>כרמל </c:v>
                </c:pt>
                <c:pt idx="2">
                  <c:v>מגידו </c:v>
                </c:pt>
                <c:pt idx="3">
                  <c:v>שיטה </c:v>
                </c:pt>
                <c:pt idx="4">
                  <c:v>דמון </c:v>
                </c:pt>
                <c:pt idx="5">
                  <c:v>מעשיהו </c:v>
                </c:pt>
                <c:pt idx="6">
                  <c:v>איילון </c:v>
                </c:pt>
                <c:pt idx="7">
                  <c:v>השרון </c:v>
                </c:pt>
                <c:pt idx="8">
                  <c:v>אשל </c:v>
                </c:pt>
                <c:pt idx="9">
                  <c:v>אלה </c:v>
                </c:pt>
                <c:pt idx="10">
                  <c:v>קציעות </c:v>
                </c:pt>
              </c:strCache>
            </c:strRef>
          </c:cat>
          <c:val>
            <c:numRef>
              <c:f>'[1]סיכום שנתי ארצי '!$B$86:$B$96</c:f>
              <c:numCache>
                <c:formatCode>General</c:formatCode>
                <c:ptCount val="11"/>
                <c:pt idx="0">
                  <c:v>0.03</c:v>
                </c:pt>
                <c:pt idx="1">
                  <c:v>0.02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7.0000000000000007E-2</c:v>
                </c:pt>
                <c:pt idx="6">
                  <c:v>0.09</c:v>
                </c:pt>
                <c:pt idx="7">
                  <c:v>0.06</c:v>
                </c:pt>
                <c:pt idx="8">
                  <c:v>0.03</c:v>
                </c:pt>
                <c:pt idx="9">
                  <c:v>0.05</c:v>
                </c:pt>
                <c:pt idx="10">
                  <c:v>0.02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1390248"/>
        <c:axId val="351390640"/>
        <c:axId val="0"/>
      </c:bar3DChart>
      <c:catAx>
        <c:axId val="35139024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51390640"/>
        <c:crosses val="autoZero"/>
        <c:auto val="1"/>
        <c:lblAlgn val="ctr"/>
        <c:lblOffset val="100"/>
        <c:noMultiLvlLbl val="0"/>
      </c:catAx>
      <c:valAx>
        <c:axId val="351390640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51390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'!$B$98</c:f>
              <c:strCache>
                <c:ptCount val="1"/>
                <c:pt idx="0">
                  <c:v>נדחו לדיון נוסף לבקשת הצדדים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convex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2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3"/>
            <c:invertIfNegative val="0"/>
            <c:bubble3D val="0"/>
            <c:spPr>
              <a:solidFill>
                <a:srgbClr val="FFFF66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4"/>
            <c:invertIfNegative val="0"/>
            <c:bubble3D val="0"/>
            <c:spPr>
              <a:solidFill>
                <a:srgbClr val="FF33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5"/>
            <c:invertIfNegative val="0"/>
            <c:bubble3D val="0"/>
            <c:spPr>
              <a:solidFill>
                <a:srgbClr val="FF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6"/>
            <c:invertIfNegative val="0"/>
            <c:bubble3D val="0"/>
            <c:spPr>
              <a:solidFill>
                <a:srgbClr val="0000FF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8"/>
            <c:invertIfNegative val="0"/>
            <c:bubble3D val="0"/>
            <c:spPr>
              <a:solidFill>
                <a:schemeClr val="tx1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Pt>
            <c:idx val="1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convex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'!$A$99:$A$109</c:f>
              <c:strCache>
                <c:ptCount val="11"/>
                <c:pt idx="0">
                  <c:v>צלמון </c:v>
                </c:pt>
                <c:pt idx="1">
                  <c:v>כרמל </c:v>
                </c:pt>
                <c:pt idx="2">
                  <c:v>מגידו </c:v>
                </c:pt>
                <c:pt idx="3">
                  <c:v>שיטה </c:v>
                </c:pt>
                <c:pt idx="4">
                  <c:v>דמון </c:v>
                </c:pt>
                <c:pt idx="5">
                  <c:v>מעשיהו </c:v>
                </c:pt>
                <c:pt idx="6">
                  <c:v>איילון </c:v>
                </c:pt>
                <c:pt idx="7">
                  <c:v>השרון </c:v>
                </c:pt>
                <c:pt idx="8">
                  <c:v>אשל </c:v>
                </c:pt>
                <c:pt idx="9">
                  <c:v>אלה </c:v>
                </c:pt>
                <c:pt idx="10">
                  <c:v>קציעות </c:v>
                </c:pt>
              </c:strCache>
            </c:strRef>
          </c:cat>
          <c:val>
            <c:numRef>
              <c:f>'[1]סיכום שנתי ארצי '!$B$99:$B$109</c:f>
              <c:numCache>
                <c:formatCode>General</c:formatCode>
                <c:ptCount val="11"/>
                <c:pt idx="0">
                  <c:v>0.12</c:v>
                </c:pt>
                <c:pt idx="1">
                  <c:v>0.31</c:v>
                </c:pt>
                <c:pt idx="2">
                  <c:v>0.1</c:v>
                </c:pt>
                <c:pt idx="3">
                  <c:v>0.09</c:v>
                </c:pt>
                <c:pt idx="4">
                  <c:v>0.18</c:v>
                </c:pt>
                <c:pt idx="5">
                  <c:v>0.11</c:v>
                </c:pt>
                <c:pt idx="6">
                  <c:v>0.14000000000000001</c:v>
                </c:pt>
                <c:pt idx="7">
                  <c:v>0.11</c:v>
                </c:pt>
                <c:pt idx="8">
                  <c:v>0.14000000000000001</c:v>
                </c:pt>
                <c:pt idx="9">
                  <c:v>0.16</c:v>
                </c:pt>
                <c:pt idx="10">
                  <c:v>0.18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59144"/>
        <c:axId val="339759536"/>
        <c:axId val="0"/>
      </c:bar3DChart>
      <c:catAx>
        <c:axId val="33975914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59536"/>
        <c:crosses val="autoZero"/>
        <c:auto val="1"/>
        <c:lblAlgn val="ctr"/>
        <c:lblOffset val="100"/>
        <c:noMultiLvlLbl val="0"/>
      </c:catAx>
      <c:valAx>
        <c:axId val="33975953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59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ועדות רגילות +מעקבים </a:t>
            </a:r>
          </a:p>
        </c:rich>
      </c:tx>
      <c:layout>
        <c:manualLayout>
          <c:xMode val="edge"/>
          <c:yMode val="edge"/>
          <c:x val="0.34362489063867019"/>
          <c:y val="9.25925925925925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'[1]סיכום שנתי ארצי '!$M$28</c:f>
              <c:strCache>
                <c:ptCount val="1"/>
                <c:pt idx="0">
                  <c:v>מס'  ועדות 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4.8543689320388349E-2"/>
                  <c:y val="-5.41205412054120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4.5307443365695796E-2"/>
                  <c:y val="-7.38007380073801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8834951456310711E-2"/>
                  <c:y val="-6.8880688806888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'!$L$29:$L$31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'!$M$29:$M$31</c:f>
              <c:numCache>
                <c:formatCode>General</c:formatCode>
                <c:ptCount val="3"/>
                <c:pt idx="0">
                  <c:v>264</c:v>
                </c:pt>
                <c:pt idx="1">
                  <c:v>359</c:v>
                </c:pt>
                <c:pt idx="2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'[1]סיכום שנתי ארצי '!$N$28</c:f>
              <c:strCache>
                <c:ptCount val="1"/>
                <c:pt idx="0">
                  <c:v>מס' דיונים 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'!$L$29:$L$31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'!$N$29:$N$31</c:f>
              <c:numCache>
                <c:formatCode>General</c:formatCode>
                <c:ptCount val="3"/>
                <c:pt idx="0">
                  <c:v>4529</c:v>
                </c:pt>
                <c:pt idx="1">
                  <c:v>7245</c:v>
                </c:pt>
                <c:pt idx="2">
                  <c:v>4477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60320"/>
        <c:axId val="339760712"/>
        <c:axId val="0"/>
      </c:bar3DChart>
      <c:catAx>
        <c:axId val="33976032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60712"/>
        <c:crosses val="autoZero"/>
        <c:auto val="1"/>
        <c:lblAlgn val="ctr"/>
        <c:lblOffset val="100"/>
        <c:noMultiLvlLbl val="0"/>
      </c:catAx>
      <c:valAx>
        <c:axId val="339760712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60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משוחררים לפי מחוז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Lbls>
            <c:dLbl>
              <c:idx val="0"/>
              <c:layout>
                <c:manualLayout>
                  <c:x val="-4.1666666666666664E-2"/>
                  <c:y val="-6.94444444444444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3333333333333333E-2"/>
                  <c:y val="-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7777777777777776E-2"/>
                  <c:y val="-8.7962962962962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'!$L$56:$L$58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'!$M$56:$M$58</c:f>
              <c:numCache>
                <c:formatCode>General</c:formatCode>
                <c:ptCount val="3"/>
                <c:pt idx="0">
                  <c:v>0.42</c:v>
                </c:pt>
                <c:pt idx="1">
                  <c:v>0.5</c:v>
                </c:pt>
                <c:pt idx="2">
                  <c:v>0.38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61496"/>
        <c:axId val="339761888"/>
        <c:axId val="0"/>
      </c:bar3DChart>
      <c:catAx>
        <c:axId val="33976149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61888"/>
        <c:crosses val="autoZero"/>
        <c:auto val="1"/>
        <c:lblAlgn val="ctr"/>
        <c:lblOffset val="100"/>
        <c:noMultiLvlLbl val="0"/>
      </c:catAx>
      <c:valAx>
        <c:axId val="339761888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61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סירוב לפי מחוז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2"/>
            <c:invertIfNegative val="0"/>
            <c:bubble3D val="0"/>
            <c:spPr>
              <a:solidFill>
                <a:srgbClr val="FA612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'!$K$73:$K$75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'!$L$73:$L$75</c:f>
              <c:numCache>
                <c:formatCode>General</c:formatCode>
                <c:ptCount val="3"/>
                <c:pt idx="0">
                  <c:v>0.1</c:v>
                </c:pt>
                <c:pt idx="1">
                  <c:v>0.09</c:v>
                </c:pt>
                <c:pt idx="2">
                  <c:v>0.13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63064"/>
        <c:axId val="339763456"/>
        <c:axId val="0"/>
      </c:bar3DChart>
      <c:catAx>
        <c:axId val="33976306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63456"/>
        <c:crosses val="autoZero"/>
        <c:auto val="1"/>
        <c:lblAlgn val="ctr"/>
        <c:lblOffset val="100"/>
        <c:noMultiLvlLbl val="0"/>
      </c:catAx>
      <c:valAx>
        <c:axId val="33976345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63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נדחו עקב אי הגשת חוו"ד לפי מחוז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 w="25400"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Pt>
            <c:idx val="0"/>
            <c:invertIfNegative val="0"/>
            <c:bubble3D val="0"/>
            <c:spPr>
              <a:solidFill>
                <a:srgbClr val="00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2"/>
            <c:invertIfNegative val="0"/>
            <c:bubble3D val="0"/>
            <c:spPr>
              <a:solidFill>
                <a:srgbClr val="FA612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Lbls>
            <c:dLbl>
              <c:idx val="0"/>
              <c:layout>
                <c:manualLayout>
                  <c:x val="-4.4444444444444543E-2"/>
                  <c:y val="-8.5836909871244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9444444444444448E-2"/>
                  <c:y val="-1.71673819742489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6111111111111108E-2"/>
                  <c:y val="-8.0114449213161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'!$K$86:$K$88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'!$L$86:$L$88</c:f>
              <c:numCache>
                <c:formatCode>General</c:formatCode>
                <c:ptCount val="3"/>
                <c:pt idx="0">
                  <c:v>0.02</c:v>
                </c:pt>
                <c:pt idx="1">
                  <c:v>7.0000000000000007E-2</c:v>
                </c:pt>
                <c:pt idx="2">
                  <c:v>0.03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63848"/>
        <c:axId val="339764240"/>
        <c:axId val="0"/>
      </c:bar3DChart>
      <c:catAx>
        <c:axId val="33976384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64240"/>
        <c:crosses val="autoZero"/>
        <c:auto val="1"/>
        <c:lblAlgn val="ctr"/>
        <c:lblOffset val="100"/>
        <c:noMultiLvlLbl val="0"/>
      </c:catAx>
      <c:valAx>
        <c:axId val="339764240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63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/>
              <a:t>נדחו לדיון נוסף בקשת הצדדים לפי מחוז</a:t>
            </a:r>
          </a:p>
        </c:rich>
      </c:tx>
      <c:layout>
        <c:manualLayout>
          <c:xMode val="edge"/>
          <c:yMode val="edge"/>
          <c:x val="0.2383221992511507"/>
          <c:y val="1.42234027975418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00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Pt>
            <c:idx val="2"/>
            <c:invertIfNegative val="0"/>
            <c:bubble3D val="0"/>
            <c:spPr>
              <a:solidFill>
                <a:srgbClr val="FA6124"/>
              </a:solidFill>
              <a:ln>
                <a:noFill/>
              </a:ln>
              <a:effectLst/>
              <a:scene3d>
                <a:camera prst="orthographicFront"/>
                <a:lightRig rig="threePt" dir="t"/>
              </a:scene3d>
              <a:sp3d>
                <a:bevelT prst="angle"/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'[1]סיכום שנתי ארצי '!$K$99:$K$101</c:f>
              <c:strCache>
                <c:ptCount val="3"/>
                <c:pt idx="0">
                  <c:v>צפון</c:v>
                </c:pt>
                <c:pt idx="1">
                  <c:v>מרכז</c:v>
                </c:pt>
                <c:pt idx="2">
                  <c:v>דרום</c:v>
                </c:pt>
              </c:strCache>
            </c:strRef>
          </c:cat>
          <c:val>
            <c:numRef>
              <c:f>'[1]סיכום שנתי ארצי '!$L$99:$L$101</c:f>
              <c:numCache>
                <c:formatCode>General</c:formatCode>
                <c:ptCount val="3"/>
                <c:pt idx="0">
                  <c:v>0.15</c:v>
                </c:pt>
                <c:pt idx="1">
                  <c:v>0.11</c:v>
                </c:pt>
                <c:pt idx="2">
                  <c:v>0.15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39765024"/>
        <c:axId val="339765416"/>
        <c:axId val="0"/>
      </c:bar3DChart>
      <c:catAx>
        <c:axId val="33976502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339765416"/>
        <c:crosses val="autoZero"/>
        <c:auto val="1"/>
        <c:lblAlgn val="ctr"/>
        <c:lblOffset val="100"/>
        <c:noMultiLvlLbl val="0"/>
      </c:catAx>
      <c:valAx>
        <c:axId val="339765416"/>
        <c:scaling>
          <c:orientation val="minMax"/>
        </c:scaling>
        <c:delete val="1"/>
        <c:axPos val="r"/>
        <c:numFmt formatCode="General" sourceLinked="1"/>
        <c:majorTickMark val="none"/>
        <c:minorTickMark val="none"/>
        <c:tickLblPos val="nextTo"/>
        <c:crossAx val="339765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500063</xdr:colOff>
      <xdr:row>25</xdr:row>
      <xdr:rowOff>114300</xdr:rowOff>
    </xdr:from>
    <xdr:to>
      <xdr:col>8</xdr:col>
      <xdr:colOff>314325</xdr:colOff>
      <xdr:row>38</xdr:row>
      <xdr:rowOff>95250</xdr:rowOff>
    </xdr:to>
    <xdr:graphicFrame macro="">
      <xdr:nvGraphicFramePr>
        <xdr:cNvPr id="2" name="תרשים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190499</xdr:colOff>
      <xdr:row>39</xdr:row>
      <xdr:rowOff>38100</xdr:rowOff>
    </xdr:from>
    <xdr:to>
      <xdr:col>8</xdr:col>
      <xdr:colOff>28575</xdr:colOff>
      <xdr:row>51</xdr:row>
      <xdr:rowOff>0</xdr:rowOff>
    </xdr:to>
    <xdr:graphicFrame macro="">
      <xdr:nvGraphicFramePr>
        <xdr:cNvPr id="3" name="תרשים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371475</xdr:colOff>
      <xdr:row>52</xdr:row>
      <xdr:rowOff>180976</xdr:rowOff>
    </xdr:from>
    <xdr:to>
      <xdr:col>10</xdr:col>
      <xdr:colOff>66675</xdr:colOff>
      <xdr:row>67</xdr:row>
      <xdr:rowOff>28575</xdr:rowOff>
    </xdr:to>
    <xdr:graphicFrame macro="">
      <xdr:nvGraphicFramePr>
        <xdr:cNvPr id="4" name="תרשים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19050</xdr:colOff>
      <xdr:row>70</xdr:row>
      <xdr:rowOff>19050</xdr:rowOff>
    </xdr:from>
    <xdr:to>
      <xdr:col>9</xdr:col>
      <xdr:colOff>257175</xdr:colOff>
      <xdr:row>82</xdr:row>
      <xdr:rowOff>28575</xdr:rowOff>
    </xdr:to>
    <xdr:graphicFrame macro="">
      <xdr:nvGraphicFramePr>
        <xdr:cNvPr id="5" name="תרשים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514350</xdr:colOff>
      <xdr:row>83</xdr:row>
      <xdr:rowOff>19050</xdr:rowOff>
    </xdr:from>
    <xdr:to>
      <xdr:col>9</xdr:col>
      <xdr:colOff>219075</xdr:colOff>
      <xdr:row>94</xdr:row>
      <xdr:rowOff>0</xdr:rowOff>
    </xdr:to>
    <xdr:graphicFrame macro="">
      <xdr:nvGraphicFramePr>
        <xdr:cNvPr id="6" name="תרשים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471488</xdr:colOff>
      <xdr:row>95</xdr:row>
      <xdr:rowOff>0</xdr:rowOff>
    </xdr:from>
    <xdr:to>
      <xdr:col>9</xdr:col>
      <xdr:colOff>242888</xdr:colOff>
      <xdr:row>106</xdr:row>
      <xdr:rowOff>85725</xdr:rowOff>
    </xdr:to>
    <xdr:graphicFrame macro="">
      <xdr:nvGraphicFramePr>
        <xdr:cNvPr id="7" name="תרשים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31</xdr:row>
      <xdr:rowOff>171450</xdr:rowOff>
    </xdr:from>
    <xdr:to>
      <xdr:col>15</xdr:col>
      <xdr:colOff>409575</xdr:colOff>
      <xdr:row>45</xdr:row>
      <xdr:rowOff>171450</xdr:rowOff>
    </xdr:to>
    <xdr:graphicFrame macro="">
      <xdr:nvGraphicFramePr>
        <xdr:cNvPr id="8" name="תרשים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133350</xdr:colOff>
      <xdr:row>53</xdr:row>
      <xdr:rowOff>142875</xdr:rowOff>
    </xdr:from>
    <xdr:to>
      <xdr:col>18</xdr:col>
      <xdr:colOff>390525</xdr:colOff>
      <xdr:row>63</xdr:row>
      <xdr:rowOff>47625</xdr:rowOff>
    </xdr:to>
    <xdr:graphicFrame macro="">
      <xdr:nvGraphicFramePr>
        <xdr:cNvPr id="9" name="תרשים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47625</xdr:colOff>
      <xdr:row>70</xdr:row>
      <xdr:rowOff>304800</xdr:rowOff>
    </xdr:from>
    <xdr:to>
      <xdr:col>18</xdr:col>
      <xdr:colOff>138113</xdr:colOff>
      <xdr:row>80</xdr:row>
      <xdr:rowOff>38100</xdr:rowOff>
    </xdr:to>
    <xdr:graphicFrame macro="">
      <xdr:nvGraphicFramePr>
        <xdr:cNvPr id="10" name="תרשים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71438</xdr:colOff>
      <xdr:row>83</xdr:row>
      <xdr:rowOff>38099</xdr:rowOff>
    </xdr:from>
    <xdr:to>
      <xdr:col>18</xdr:col>
      <xdr:colOff>247650</xdr:colOff>
      <xdr:row>90</xdr:row>
      <xdr:rowOff>171449</xdr:rowOff>
    </xdr:to>
    <xdr:graphicFrame macro="">
      <xdr:nvGraphicFramePr>
        <xdr:cNvPr id="11" name="תרשים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147638</xdr:colOff>
      <xdr:row>96</xdr:row>
      <xdr:rowOff>85725</xdr:rowOff>
    </xdr:from>
    <xdr:to>
      <xdr:col>18</xdr:col>
      <xdr:colOff>114300</xdr:colOff>
      <xdr:row>105</xdr:row>
      <xdr:rowOff>180975</xdr:rowOff>
    </xdr:to>
    <xdr:graphicFrame macro="">
      <xdr:nvGraphicFramePr>
        <xdr:cNvPr id="12" name="תרשים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am/AppData/Local/Microsoft/Windows/Temporary%20Internet%20Files/Content.Outlook/S9TVGC2K/&#1505;&#1497;&#1499;&#1493;&#1501;%20&#1504;&#1514;&#1493;&#1504;&#1497;&#1501;%20&#1505;&#1496;&#1496;&#1497;&#1505;&#1496;&#1497;&#1497;&#1501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יכום שנתי ארצי "/>
      <sheetName val="תיקים לפי תוצאות פסק דין "/>
      <sheetName val="תיקים שנפתחו - נט המשפט "/>
    </sheetNames>
    <sheetDataSet>
      <sheetData sheetId="0">
        <row r="28">
          <cell r="B28" t="str">
            <v xml:space="preserve">מס'  ועדות  </v>
          </cell>
          <cell r="C28" t="str">
            <v xml:space="preserve">מס' דיונים </v>
          </cell>
          <cell r="M28" t="str">
            <v xml:space="preserve">מס'  ועדות  </v>
          </cell>
          <cell r="N28" t="str">
            <v xml:space="preserve">מס' דיונים </v>
          </cell>
        </row>
        <row r="29">
          <cell r="A29" t="str">
            <v>צפון</v>
          </cell>
          <cell r="B29">
            <v>233</v>
          </cell>
          <cell r="C29">
            <v>3586</v>
          </cell>
          <cell r="L29" t="str">
            <v>צפון</v>
          </cell>
          <cell r="M29">
            <v>264</v>
          </cell>
          <cell r="N29">
            <v>4529</v>
          </cell>
        </row>
        <row r="30">
          <cell r="A30" t="str">
            <v>מרכז</v>
          </cell>
          <cell r="B30">
            <v>308</v>
          </cell>
          <cell r="C30">
            <v>5599</v>
          </cell>
          <cell r="L30" t="str">
            <v>מרכז</v>
          </cell>
          <cell r="M30">
            <v>359</v>
          </cell>
          <cell r="N30">
            <v>7245</v>
          </cell>
        </row>
        <row r="31">
          <cell r="A31" t="str">
            <v xml:space="preserve">דרום </v>
          </cell>
          <cell r="B31">
            <v>185</v>
          </cell>
          <cell r="C31">
            <v>3564</v>
          </cell>
          <cell r="L31" t="str">
            <v>דרום</v>
          </cell>
          <cell r="M31">
            <v>216</v>
          </cell>
          <cell r="N31">
            <v>4477</v>
          </cell>
        </row>
        <row r="42">
          <cell r="B42" t="str">
            <v xml:space="preserve">מס'  ועדות  </v>
          </cell>
          <cell r="C42" t="str">
            <v xml:space="preserve">מס' דיונים </v>
          </cell>
        </row>
        <row r="43">
          <cell r="A43" t="str">
            <v>צפון</v>
          </cell>
          <cell r="B43">
            <v>31</v>
          </cell>
          <cell r="C43">
            <v>943</v>
          </cell>
        </row>
        <row r="44">
          <cell r="A44" t="str">
            <v>מרכז</v>
          </cell>
          <cell r="B44">
            <v>51</v>
          </cell>
          <cell r="C44">
            <v>1646</v>
          </cell>
        </row>
        <row r="45">
          <cell r="A45" t="str">
            <v xml:space="preserve">דרום </v>
          </cell>
          <cell r="B45">
            <v>31</v>
          </cell>
          <cell r="C45">
            <v>913</v>
          </cell>
        </row>
        <row r="54">
          <cell r="B54" t="str">
            <v xml:space="preserve">אחוז משוחררים </v>
          </cell>
        </row>
        <row r="55">
          <cell r="A55" t="str">
            <v xml:space="preserve">צלמון </v>
          </cell>
          <cell r="B55">
            <v>0.59</v>
          </cell>
        </row>
        <row r="56">
          <cell r="A56" t="str">
            <v xml:space="preserve">כרמל </v>
          </cell>
          <cell r="B56">
            <v>0.37</v>
          </cell>
          <cell r="L56" t="str">
            <v>צפון</v>
          </cell>
          <cell r="M56">
            <v>0.42</v>
          </cell>
        </row>
        <row r="57">
          <cell r="A57" t="str">
            <v xml:space="preserve">מגידו </v>
          </cell>
          <cell r="B57">
            <v>0.33</v>
          </cell>
          <cell r="L57" t="str">
            <v>מרכז</v>
          </cell>
          <cell r="M57">
            <v>0.5</v>
          </cell>
        </row>
        <row r="58">
          <cell r="A58" t="str">
            <v xml:space="preserve">שיטה </v>
          </cell>
          <cell r="B58">
            <v>0.17</v>
          </cell>
          <cell r="L58" t="str">
            <v>דרום</v>
          </cell>
          <cell r="M58">
            <v>0.38</v>
          </cell>
        </row>
        <row r="59">
          <cell r="A59" t="str">
            <v xml:space="preserve">דמון </v>
          </cell>
          <cell r="B59">
            <v>0.41</v>
          </cell>
        </row>
        <row r="60">
          <cell r="A60" t="str">
            <v xml:space="preserve">מעשיהו </v>
          </cell>
          <cell r="B60">
            <v>0.55000000000000004</v>
          </cell>
        </row>
        <row r="61">
          <cell r="A61" t="str">
            <v xml:space="preserve">איילון </v>
          </cell>
          <cell r="B61">
            <v>0.56999999999999995</v>
          </cell>
        </row>
        <row r="62">
          <cell r="A62" t="str">
            <v xml:space="preserve">השרון </v>
          </cell>
          <cell r="B62">
            <v>0.41</v>
          </cell>
        </row>
        <row r="63">
          <cell r="A63" t="str">
            <v xml:space="preserve">אשל </v>
          </cell>
          <cell r="B63">
            <v>0.47</v>
          </cell>
        </row>
        <row r="64">
          <cell r="A64" t="str">
            <v xml:space="preserve">אלה </v>
          </cell>
          <cell r="B64">
            <v>0.42</v>
          </cell>
        </row>
        <row r="65">
          <cell r="A65" t="str">
            <v xml:space="preserve">קציעות </v>
          </cell>
          <cell r="B65">
            <v>0.15</v>
          </cell>
        </row>
        <row r="71">
          <cell r="B71" t="str">
            <v xml:space="preserve">אחוז סירוב  </v>
          </cell>
        </row>
        <row r="72">
          <cell r="A72" t="str">
            <v xml:space="preserve">צלמון </v>
          </cell>
          <cell r="B72">
            <v>6.095791001451379E-2</v>
          </cell>
        </row>
        <row r="73">
          <cell r="A73" t="str">
            <v xml:space="preserve">כרמל </v>
          </cell>
          <cell r="B73">
            <v>0.11858974358974358</v>
          </cell>
          <cell r="K73" t="str">
            <v>צפון</v>
          </cell>
          <cell r="L73">
            <v>0.1</v>
          </cell>
        </row>
        <row r="74">
          <cell r="A74" t="str">
            <v xml:space="preserve">מגידו </v>
          </cell>
          <cell r="B74">
            <v>0.12773109243697478</v>
          </cell>
          <cell r="K74" t="str">
            <v>מרכז</v>
          </cell>
          <cell r="L74">
            <v>0.09</v>
          </cell>
        </row>
        <row r="75">
          <cell r="A75" t="str">
            <v xml:space="preserve">שיטה </v>
          </cell>
          <cell r="B75">
            <v>0.19153225806451613</v>
          </cell>
          <cell r="K75" t="str">
            <v>דרום</v>
          </cell>
          <cell r="L75">
            <v>0.13</v>
          </cell>
        </row>
        <row r="76">
          <cell r="A76" t="str">
            <v xml:space="preserve">דמון </v>
          </cell>
          <cell r="B76">
            <v>3.8539553752535496E-2</v>
          </cell>
        </row>
        <row r="77">
          <cell r="A77" t="str">
            <v xml:space="preserve">מעשיהו </v>
          </cell>
          <cell r="B77">
            <v>0.08</v>
          </cell>
        </row>
        <row r="78">
          <cell r="A78" t="str">
            <v xml:space="preserve">איילון </v>
          </cell>
          <cell r="B78">
            <v>0.05</v>
          </cell>
        </row>
        <row r="79">
          <cell r="A79" t="str">
            <v xml:space="preserve">השרון </v>
          </cell>
          <cell r="B79">
            <v>0.12</v>
          </cell>
        </row>
        <row r="80">
          <cell r="A80" t="str">
            <v xml:space="preserve">אשל </v>
          </cell>
          <cell r="B80">
            <v>0.12113174182139699</v>
          </cell>
        </row>
        <row r="81">
          <cell r="A81" t="str">
            <v xml:space="preserve">אלה </v>
          </cell>
          <cell r="B81">
            <v>0.14000000000000001</v>
          </cell>
        </row>
        <row r="82">
          <cell r="A82" t="str">
            <v xml:space="preserve">קציעות </v>
          </cell>
          <cell r="B82">
            <v>0.12332751599767307</v>
          </cell>
        </row>
        <row r="85">
          <cell r="B85" t="str">
            <v xml:space="preserve">נדחו לדיון נוסף עקב אי הגשת חוו"ד </v>
          </cell>
        </row>
        <row r="86">
          <cell r="A86" t="str">
            <v xml:space="preserve">צלמון </v>
          </cell>
          <cell r="B86">
            <v>0.03</v>
          </cell>
          <cell r="K86" t="str">
            <v>צפון</v>
          </cell>
          <cell r="L86">
            <v>0.02</v>
          </cell>
        </row>
        <row r="87">
          <cell r="A87" t="str">
            <v xml:space="preserve">כרמל </v>
          </cell>
          <cell r="B87">
            <v>0.02</v>
          </cell>
          <cell r="K87" t="str">
            <v>מרכז</v>
          </cell>
          <cell r="L87">
            <v>7.0000000000000007E-2</v>
          </cell>
        </row>
        <row r="88">
          <cell r="A88" t="str">
            <v xml:space="preserve">מגידו </v>
          </cell>
          <cell r="B88">
            <v>0.01</v>
          </cell>
          <cell r="K88" t="str">
            <v>דרום</v>
          </cell>
          <cell r="L88">
            <v>0.03</v>
          </cell>
        </row>
        <row r="89">
          <cell r="A89" t="str">
            <v xml:space="preserve">שיטה </v>
          </cell>
          <cell r="B89">
            <v>0.01</v>
          </cell>
        </row>
        <row r="90">
          <cell r="A90" t="str">
            <v xml:space="preserve">דמון </v>
          </cell>
          <cell r="B90">
            <v>0.01</v>
          </cell>
        </row>
        <row r="91">
          <cell r="A91" t="str">
            <v xml:space="preserve">מעשיהו </v>
          </cell>
          <cell r="B91">
            <v>7.0000000000000007E-2</v>
          </cell>
        </row>
        <row r="92">
          <cell r="A92" t="str">
            <v xml:space="preserve">איילון </v>
          </cell>
          <cell r="B92">
            <v>0.09</v>
          </cell>
        </row>
        <row r="93">
          <cell r="A93" t="str">
            <v xml:space="preserve">השרון </v>
          </cell>
          <cell r="B93">
            <v>0.06</v>
          </cell>
        </row>
        <row r="94">
          <cell r="A94" t="str">
            <v xml:space="preserve">אשל </v>
          </cell>
          <cell r="B94">
            <v>0.03</v>
          </cell>
        </row>
        <row r="95">
          <cell r="A95" t="str">
            <v xml:space="preserve">אלה </v>
          </cell>
          <cell r="B95">
            <v>0.05</v>
          </cell>
        </row>
        <row r="96">
          <cell r="A96" t="str">
            <v xml:space="preserve">קציעות </v>
          </cell>
          <cell r="B96">
            <v>0.02</v>
          </cell>
        </row>
        <row r="98">
          <cell r="B98" t="str">
            <v xml:space="preserve">נדחו לדיון נוסף לבקשת הצדדים </v>
          </cell>
        </row>
        <row r="99">
          <cell r="A99" t="str">
            <v xml:space="preserve">צלמון </v>
          </cell>
          <cell r="B99">
            <v>0.12</v>
          </cell>
          <cell r="K99" t="str">
            <v>צפון</v>
          </cell>
          <cell r="L99">
            <v>0.15</v>
          </cell>
        </row>
        <row r="100">
          <cell r="A100" t="str">
            <v xml:space="preserve">כרמל </v>
          </cell>
          <cell r="B100">
            <v>0.31</v>
          </cell>
          <cell r="K100" t="str">
            <v>מרכז</v>
          </cell>
          <cell r="L100">
            <v>0.11</v>
          </cell>
        </row>
        <row r="101">
          <cell r="A101" t="str">
            <v xml:space="preserve">מגידו </v>
          </cell>
          <cell r="B101">
            <v>0.1</v>
          </cell>
          <cell r="K101" t="str">
            <v>דרום</v>
          </cell>
          <cell r="L101">
            <v>0.15</v>
          </cell>
        </row>
        <row r="102">
          <cell r="A102" t="str">
            <v xml:space="preserve">שיטה </v>
          </cell>
          <cell r="B102">
            <v>0.09</v>
          </cell>
        </row>
        <row r="103">
          <cell r="A103" t="str">
            <v xml:space="preserve">דמון </v>
          </cell>
          <cell r="B103">
            <v>0.18</v>
          </cell>
        </row>
        <row r="104">
          <cell r="A104" t="str">
            <v xml:space="preserve">מעשיהו </v>
          </cell>
          <cell r="B104">
            <v>0.11</v>
          </cell>
        </row>
        <row r="105">
          <cell r="A105" t="str">
            <v xml:space="preserve">איילון </v>
          </cell>
          <cell r="B105">
            <v>0.14000000000000001</v>
          </cell>
        </row>
        <row r="106">
          <cell r="A106" t="str">
            <v xml:space="preserve">השרון </v>
          </cell>
          <cell r="B106">
            <v>0.11</v>
          </cell>
        </row>
        <row r="107">
          <cell r="A107" t="str">
            <v xml:space="preserve">אשל </v>
          </cell>
          <cell r="B107">
            <v>0.14000000000000001</v>
          </cell>
        </row>
        <row r="108">
          <cell r="A108" t="str">
            <v xml:space="preserve">אלה </v>
          </cell>
          <cell r="B108">
            <v>0.16</v>
          </cell>
        </row>
        <row r="109">
          <cell r="A109" t="str">
            <v xml:space="preserve">קציעות </v>
          </cell>
          <cell r="B109">
            <v>0.18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9"/>
  <sheetViews>
    <sheetView rightToLeft="1" topLeftCell="A61" workbookViewId="0">
      <selection sqref="A1:T110"/>
    </sheetView>
  </sheetViews>
  <sheetFormatPr defaultRowHeight="14.25" x14ac:dyDescent="0.2"/>
  <sheetData>
    <row r="1" spans="1:20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3" t="s">
        <v>19</v>
      </c>
    </row>
    <row r="2" spans="1:20" ht="15" x14ac:dyDescent="0.25">
      <c r="A2" s="4" t="s">
        <v>20</v>
      </c>
      <c r="B2" s="5">
        <v>93</v>
      </c>
      <c r="C2" s="5">
        <v>1378</v>
      </c>
      <c r="D2" s="5">
        <v>381</v>
      </c>
      <c r="E2" s="5">
        <v>268</v>
      </c>
      <c r="F2" s="5">
        <v>84</v>
      </c>
      <c r="G2" s="5">
        <v>39</v>
      </c>
      <c r="H2" s="5">
        <v>83</v>
      </c>
      <c r="I2" s="5">
        <v>161</v>
      </c>
      <c r="J2" s="5">
        <v>46</v>
      </c>
      <c r="K2" s="5">
        <v>5</v>
      </c>
      <c r="L2" s="5">
        <v>0</v>
      </c>
      <c r="M2" s="5">
        <v>0</v>
      </c>
      <c r="N2" s="5">
        <v>105</v>
      </c>
      <c r="O2" s="5">
        <v>144</v>
      </c>
      <c r="P2" s="5">
        <v>32</v>
      </c>
      <c r="Q2" s="5">
        <v>1</v>
      </c>
      <c r="R2" s="5">
        <f>C2-F2-G2-H2-I2-J2-K2-L2-M2-O2-P2</f>
        <v>784</v>
      </c>
      <c r="S2" s="6">
        <f>C2/B2</f>
        <v>14.817204301075268</v>
      </c>
      <c r="T2" s="7">
        <v>0.59</v>
      </c>
    </row>
    <row r="3" spans="1:20" ht="15" x14ac:dyDescent="0.25">
      <c r="A3" s="4" t="s">
        <v>21</v>
      </c>
      <c r="B3" s="5">
        <v>35</v>
      </c>
      <c r="C3" s="5">
        <v>624</v>
      </c>
      <c r="D3" s="5">
        <v>87</v>
      </c>
      <c r="E3" s="5">
        <v>148</v>
      </c>
      <c r="F3" s="5">
        <v>74</v>
      </c>
      <c r="G3" s="5">
        <v>39</v>
      </c>
      <c r="H3" s="5">
        <v>19</v>
      </c>
      <c r="I3" s="5">
        <v>191</v>
      </c>
      <c r="J3" s="5">
        <v>13</v>
      </c>
      <c r="K3" s="5">
        <v>1</v>
      </c>
      <c r="L3" s="5">
        <v>0</v>
      </c>
      <c r="M3" s="5">
        <v>6</v>
      </c>
      <c r="N3" s="5">
        <v>8</v>
      </c>
      <c r="O3" s="5">
        <v>6</v>
      </c>
      <c r="P3" s="5">
        <v>2</v>
      </c>
      <c r="Q3" s="5">
        <v>3</v>
      </c>
      <c r="R3" s="5">
        <f t="shared" ref="R3:R15" si="0">C3-F3-G3-H3-I3-J3-K3-L3-M3-O3-P3</f>
        <v>273</v>
      </c>
      <c r="S3" s="6">
        <f t="shared" ref="S3:S16" si="1">C3/B3</f>
        <v>17.828571428571429</v>
      </c>
      <c r="T3" s="7">
        <v>0.37</v>
      </c>
    </row>
    <row r="4" spans="1:20" ht="15" x14ac:dyDescent="0.25">
      <c r="A4" s="4" t="s">
        <v>22</v>
      </c>
      <c r="B4" s="5">
        <v>38</v>
      </c>
      <c r="C4" s="5">
        <v>595</v>
      </c>
      <c r="D4" s="5">
        <v>95</v>
      </c>
      <c r="E4" s="5">
        <v>190</v>
      </c>
      <c r="F4" s="5">
        <v>76</v>
      </c>
      <c r="G4" s="5">
        <v>29</v>
      </c>
      <c r="H4" s="5">
        <v>1</v>
      </c>
      <c r="I4" s="5">
        <v>59</v>
      </c>
      <c r="J4" s="5">
        <v>8</v>
      </c>
      <c r="K4" s="5">
        <v>0</v>
      </c>
      <c r="L4" s="5">
        <v>0</v>
      </c>
      <c r="M4" s="5">
        <v>0</v>
      </c>
      <c r="N4" s="5">
        <v>3</v>
      </c>
      <c r="O4" s="5">
        <v>138</v>
      </c>
      <c r="P4" s="5">
        <v>18</v>
      </c>
      <c r="Q4" s="5">
        <v>0</v>
      </c>
      <c r="R4" s="5">
        <f t="shared" si="0"/>
        <v>266</v>
      </c>
      <c r="S4" s="6">
        <f t="shared" si="1"/>
        <v>15.657894736842104</v>
      </c>
      <c r="T4" s="7">
        <v>0.33</v>
      </c>
    </row>
    <row r="5" spans="1:20" ht="15" x14ac:dyDescent="0.25">
      <c r="A5" s="4" t="s">
        <v>23</v>
      </c>
      <c r="B5" s="5">
        <v>36</v>
      </c>
      <c r="C5" s="5">
        <v>496</v>
      </c>
      <c r="D5" s="5">
        <v>50</v>
      </c>
      <c r="E5" s="5">
        <v>245</v>
      </c>
      <c r="F5" s="5">
        <v>95</v>
      </c>
      <c r="G5" s="5">
        <v>5</v>
      </c>
      <c r="H5" s="5">
        <v>12</v>
      </c>
      <c r="I5" s="5">
        <v>43</v>
      </c>
      <c r="J5" s="5">
        <v>4</v>
      </c>
      <c r="K5" s="5">
        <v>0</v>
      </c>
      <c r="L5" s="5">
        <v>0</v>
      </c>
      <c r="M5" s="5">
        <v>0</v>
      </c>
      <c r="N5" s="5">
        <v>2</v>
      </c>
      <c r="O5" s="5">
        <v>75</v>
      </c>
      <c r="P5" s="5">
        <v>20</v>
      </c>
      <c r="Q5" s="5">
        <v>0</v>
      </c>
      <c r="R5" s="5">
        <f t="shared" si="0"/>
        <v>242</v>
      </c>
      <c r="S5" s="6">
        <f t="shared" si="1"/>
        <v>13.777777777777779</v>
      </c>
      <c r="T5" s="7">
        <v>0.17</v>
      </c>
    </row>
    <row r="6" spans="1:20" ht="15" x14ac:dyDescent="0.25">
      <c r="A6" s="4" t="s">
        <v>24</v>
      </c>
      <c r="B6" s="5">
        <v>31</v>
      </c>
      <c r="C6" s="5">
        <v>493</v>
      </c>
      <c r="D6" s="5">
        <v>113</v>
      </c>
      <c r="E6" s="5">
        <v>163</v>
      </c>
      <c r="F6" s="5">
        <v>19</v>
      </c>
      <c r="G6" s="5">
        <v>18</v>
      </c>
      <c r="H6" s="5">
        <v>5</v>
      </c>
      <c r="I6" s="5">
        <v>88</v>
      </c>
      <c r="J6" s="5">
        <v>3</v>
      </c>
      <c r="K6" s="5">
        <v>0</v>
      </c>
      <c r="L6" s="5">
        <v>0</v>
      </c>
      <c r="M6" s="5">
        <v>22</v>
      </c>
      <c r="N6" s="5">
        <v>21</v>
      </c>
      <c r="O6" s="5">
        <v>31</v>
      </c>
      <c r="P6" s="5">
        <v>12</v>
      </c>
      <c r="Q6" s="5">
        <v>1</v>
      </c>
      <c r="R6" s="5">
        <f t="shared" si="0"/>
        <v>295</v>
      </c>
      <c r="S6" s="6">
        <f t="shared" si="1"/>
        <v>15.903225806451612</v>
      </c>
      <c r="T6" s="7">
        <v>0.41</v>
      </c>
    </row>
    <row r="7" spans="1:20" ht="15" x14ac:dyDescent="0.25">
      <c r="A7" s="8" t="s">
        <v>25</v>
      </c>
      <c r="B7" s="9">
        <f t="shared" ref="B7:Q7" si="2">SUM(B2:B6)</f>
        <v>233</v>
      </c>
      <c r="C7" s="9">
        <f t="shared" si="2"/>
        <v>3586</v>
      </c>
      <c r="D7" s="9">
        <f t="shared" si="2"/>
        <v>726</v>
      </c>
      <c r="E7" s="9">
        <f t="shared" si="2"/>
        <v>1014</v>
      </c>
      <c r="F7" s="9">
        <f t="shared" si="2"/>
        <v>348</v>
      </c>
      <c r="G7" s="9">
        <f t="shared" si="2"/>
        <v>130</v>
      </c>
      <c r="H7" s="9">
        <f t="shared" si="2"/>
        <v>120</v>
      </c>
      <c r="I7" s="9">
        <f t="shared" si="2"/>
        <v>542</v>
      </c>
      <c r="J7" s="9">
        <f t="shared" si="2"/>
        <v>74</v>
      </c>
      <c r="K7" s="9">
        <f t="shared" si="2"/>
        <v>6</v>
      </c>
      <c r="L7" s="9">
        <f t="shared" si="2"/>
        <v>0</v>
      </c>
      <c r="M7" s="9">
        <f t="shared" si="2"/>
        <v>28</v>
      </c>
      <c r="N7" s="9">
        <f t="shared" si="2"/>
        <v>139</v>
      </c>
      <c r="O7" s="9">
        <f t="shared" si="2"/>
        <v>394</v>
      </c>
      <c r="P7" s="9">
        <f t="shared" si="2"/>
        <v>84</v>
      </c>
      <c r="Q7" s="9">
        <f t="shared" si="2"/>
        <v>5</v>
      </c>
      <c r="R7" s="9">
        <f t="shared" si="0"/>
        <v>1860</v>
      </c>
      <c r="S7" s="10">
        <f t="shared" si="1"/>
        <v>15.390557939914164</v>
      </c>
      <c r="T7" s="11">
        <v>0.42</v>
      </c>
    </row>
    <row r="8" spans="1:20" ht="15" x14ac:dyDescent="0.25">
      <c r="A8" s="4" t="s">
        <v>26</v>
      </c>
      <c r="B8" s="5">
        <v>132</v>
      </c>
      <c r="C8" s="5">
        <v>2582</v>
      </c>
      <c r="D8" s="5">
        <v>405</v>
      </c>
      <c r="E8" s="5">
        <v>337</v>
      </c>
      <c r="F8" s="5">
        <v>214</v>
      </c>
      <c r="G8" s="5">
        <v>107</v>
      </c>
      <c r="H8" s="5">
        <v>316</v>
      </c>
      <c r="I8" s="5">
        <v>287</v>
      </c>
      <c r="J8" s="5">
        <v>172</v>
      </c>
      <c r="K8" s="5">
        <v>0</v>
      </c>
      <c r="L8" s="5">
        <v>62</v>
      </c>
      <c r="M8" s="5">
        <v>16</v>
      </c>
      <c r="N8" s="5">
        <v>88</v>
      </c>
      <c r="O8" s="5">
        <v>466</v>
      </c>
      <c r="P8" s="5">
        <v>56</v>
      </c>
      <c r="Q8" s="5">
        <v>15</v>
      </c>
      <c r="R8" s="12">
        <f t="shared" si="0"/>
        <v>886</v>
      </c>
      <c r="S8" s="6">
        <f t="shared" si="1"/>
        <v>19.560606060606062</v>
      </c>
      <c r="T8" s="7">
        <v>0.55000000000000004</v>
      </c>
    </row>
    <row r="9" spans="1:20" ht="15" x14ac:dyDescent="0.25">
      <c r="A9" s="4" t="s">
        <v>27</v>
      </c>
      <c r="B9" s="5">
        <v>41</v>
      </c>
      <c r="C9" s="5">
        <v>755</v>
      </c>
      <c r="D9" s="5">
        <v>115</v>
      </c>
      <c r="E9" s="5">
        <v>88</v>
      </c>
      <c r="F9" s="5">
        <v>40</v>
      </c>
      <c r="G9" s="5">
        <v>36</v>
      </c>
      <c r="H9" s="5">
        <v>124</v>
      </c>
      <c r="I9" s="5">
        <v>103</v>
      </c>
      <c r="J9" s="5">
        <v>67</v>
      </c>
      <c r="K9" s="5">
        <v>0</v>
      </c>
      <c r="L9" s="5">
        <v>24</v>
      </c>
      <c r="M9" s="5">
        <v>1</v>
      </c>
      <c r="N9" s="5">
        <v>30</v>
      </c>
      <c r="O9" s="5">
        <v>79</v>
      </c>
      <c r="P9" s="5">
        <v>23</v>
      </c>
      <c r="Q9" s="5">
        <v>9</v>
      </c>
      <c r="R9" s="12">
        <f t="shared" si="0"/>
        <v>258</v>
      </c>
      <c r="S9" s="6">
        <f t="shared" si="1"/>
        <v>18.414634146341463</v>
      </c>
      <c r="T9" s="7">
        <v>0.56999999999999995</v>
      </c>
    </row>
    <row r="10" spans="1:20" ht="15" x14ac:dyDescent="0.25">
      <c r="A10" s="4" t="s">
        <v>28</v>
      </c>
      <c r="B10" s="5">
        <v>135</v>
      </c>
      <c r="C10" s="5">
        <v>2262</v>
      </c>
      <c r="D10" s="5">
        <v>241</v>
      </c>
      <c r="E10" s="5">
        <v>341</v>
      </c>
      <c r="F10" s="5">
        <v>274</v>
      </c>
      <c r="G10" s="5">
        <v>136</v>
      </c>
      <c r="H10" s="5">
        <v>229</v>
      </c>
      <c r="I10" s="5">
        <v>240</v>
      </c>
      <c r="J10" s="5">
        <v>136</v>
      </c>
      <c r="K10" s="5">
        <v>0</v>
      </c>
      <c r="L10" s="5">
        <v>132</v>
      </c>
      <c r="M10" s="5">
        <v>6</v>
      </c>
      <c r="N10" s="5">
        <v>115</v>
      </c>
      <c r="O10" s="5">
        <v>258</v>
      </c>
      <c r="P10" s="5">
        <v>82</v>
      </c>
      <c r="Q10" s="5">
        <v>2</v>
      </c>
      <c r="R10" s="12">
        <f t="shared" si="0"/>
        <v>769</v>
      </c>
      <c r="S10" s="6">
        <f t="shared" si="1"/>
        <v>16.755555555555556</v>
      </c>
      <c r="T10" s="7">
        <v>0.41</v>
      </c>
    </row>
    <row r="11" spans="1:20" ht="15" x14ac:dyDescent="0.25">
      <c r="A11" s="8" t="s">
        <v>29</v>
      </c>
      <c r="B11" s="9">
        <f t="shared" ref="B11:Q11" si="3">SUM(B8:B10)</f>
        <v>308</v>
      </c>
      <c r="C11" s="9">
        <f t="shared" si="3"/>
        <v>5599</v>
      </c>
      <c r="D11" s="9">
        <f t="shared" si="3"/>
        <v>761</v>
      </c>
      <c r="E11" s="9">
        <f t="shared" si="3"/>
        <v>766</v>
      </c>
      <c r="F11" s="9">
        <f t="shared" si="3"/>
        <v>528</v>
      </c>
      <c r="G11" s="9">
        <f t="shared" si="3"/>
        <v>279</v>
      </c>
      <c r="H11" s="9">
        <f t="shared" si="3"/>
        <v>669</v>
      </c>
      <c r="I11" s="9">
        <f t="shared" si="3"/>
        <v>630</v>
      </c>
      <c r="J11" s="9">
        <f t="shared" si="3"/>
        <v>375</v>
      </c>
      <c r="K11" s="9">
        <f t="shared" si="3"/>
        <v>0</v>
      </c>
      <c r="L11" s="9">
        <f t="shared" si="3"/>
        <v>218</v>
      </c>
      <c r="M11" s="9">
        <f t="shared" si="3"/>
        <v>23</v>
      </c>
      <c r="N11" s="9">
        <f t="shared" si="3"/>
        <v>233</v>
      </c>
      <c r="O11" s="9">
        <f t="shared" si="3"/>
        <v>803</v>
      </c>
      <c r="P11" s="9">
        <f t="shared" si="3"/>
        <v>161</v>
      </c>
      <c r="Q11" s="9">
        <f t="shared" si="3"/>
        <v>26</v>
      </c>
      <c r="R11" s="9">
        <f t="shared" si="0"/>
        <v>1913</v>
      </c>
      <c r="S11" s="10">
        <f t="shared" si="1"/>
        <v>18.178571428571427</v>
      </c>
      <c r="T11" s="11">
        <v>0.5</v>
      </c>
    </row>
    <row r="12" spans="1:20" ht="15" x14ac:dyDescent="0.25">
      <c r="A12" s="4" t="s">
        <v>30</v>
      </c>
      <c r="B12" s="5">
        <v>96</v>
      </c>
      <c r="C12" s="5">
        <v>1719</v>
      </c>
      <c r="D12" s="5">
        <v>309</v>
      </c>
      <c r="E12" s="5">
        <v>344</v>
      </c>
      <c r="F12" s="5">
        <v>212</v>
      </c>
      <c r="G12" s="5">
        <v>95</v>
      </c>
      <c r="H12" s="5">
        <v>189</v>
      </c>
      <c r="I12" s="5">
        <v>243</v>
      </c>
      <c r="J12" s="5">
        <v>43</v>
      </c>
      <c r="K12" s="5">
        <v>0</v>
      </c>
      <c r="L12" s="5">
        <v>0</v>
      </c>
      <c r="M12" s="5">
        <v>16</v>
      </c>
      <c r="N12" s="5">
        <v>180</v>
      </c>
      <c r="O12" s="5">
        <v>48</v>
      </c>
      <c r="P12" s="5">
        <v>16</v>
      </c>
      <c r="Q12" s="5">
        <v>1</v>
      </c>
      <c r="R12" s="12">
        <f t="shared" si="0"/>
        <v>857</v>
      </c>
      <c r="S12" s="6">
        <f t="shared" si="1"/>
        <v>17.90625</v>
      </c>
      <c r="T12" s="7">
        <v>0.47</v>
      </c>
    </row>
    <row r="13" spans="1:20" ht="15" x14ac:dyDescent="0.25">
      <c r="A13" s="4" t="s">
        <v>31</v>
      </c>
      <c r="B13" s="5">
        <v>48</v>
      </c>
      <c r="C13" s="5">
        <v>968</v>
      </c>
      <c r="D13" s="5">
        <v>174</v>
      </c>
      <c r="E13" s="5">
        <v>242</v>
      </c>
      <c r="F13" s="5">
        <v>136</v>
      </c>
      <c r="G13" s="5">
        <v>65</v>
      </c>
      <c r="H13" s="5">
        <v>85</v>
      </c>
      <c r="I13" s="5">
        <v>152</v>
      </c>
      <c r="J13" s="5">
        <v>51</v>
      </c>
      <c r="K13" s="5">
        <v>0</v>
      </c>
      <c r="L13" s="5">
        <v>0</v>
      </c>
      <c r="M13" s="5">
        <v>1</v>
      </c>
      <c r="N13" s="5">
        <v>7</v>
      </c>
      <c r="O13" s="5">
        <v>111</v>
      </c>
      <c r="P13" s="5">
        <v>15</v>
      </c>
      <c r="Q13" s="5">
        <v>0</v>
      </c>
      <c r="R13" s="12">
        <f t="shared" si="0"/>
        <v>352</v>
      </c>
      <c r="S13" s="6">
        <f t="shared" si="1"/>
        <v>20.166666666666668</v>
      </c>
      <c r="T13" s="7">
        <v>0.42</v>
      </c>
    </row>
    <row r="14" spans="1:20" ht="15" x14ac:dyDescent="0.25">
      <c r="A14" s="4" t="s">
        <v>32</v>
      </c>
      <c r="B14" s="5">
        <v>41</v>
      </c>
      <c r="C14" s="5">
        <v>877</v>
      </c>
      <c r="D14" s="5">
        <v>50</v>
      </c>
      <c r="E14" s="5">
        <v>279</v>
      </c>
      <c r="F14" s="5">
        <v>104</v>
      </c>
      <c r="G14" s="5">
        <v>143</v>
      </c>
      <c r="H14" s="5">
        <v>108</v>
      </c>
      <c r="I14" s="5">
        <v>157</v>
      </c>
      <c r="J14" s="5">
        <v>18</v>
      </c>
      <c r="K14" s="5">
        <v>0</v>
      </c>
      <c r="L14" s="5">
        <v>0</v>
      </c>
      <c r="M14" s="5">
        <v>37</v>
      </c>
      <c r="N14" s="5">
        <v>0</v>
      </c>
      <c r="O14" s="5">
        <v>0</v>
      </c>
      <c r="P14" s="5">
        <v>31</v>
      </c>
      <c r="Q14" s="5">
        <v>0</v>
      </c>
      <c r="R14" s="12">
        <f t="shared" si="0"/>
        <v>279</v>
      </c>
      <c r="S14" s="6">
        <f t="shared" si="1"/>
        <v>21.390243902439025</v>
      </c>
      <c r="T14" s="7">
        <v>0.15</v>
      </c>
    </row>
    <row r="15" spans="1:20" ht="15" x14ac:dyDescent="0.25">
      <c r="A15" s="8" t="s">
        <v>33</v>
      </c>
      <c r="B15" s="9">
        <f t="shared" ref="B15:Q15" si="4">SUM(B12:B14)</f>
        <v>185</v>
      </c>
      <c r="C15" s="9">
        <f t="shared" si="4"/>
        <v>3564</v>
      </c>
      <c r="D15" s="9">
        <f t="shared" si="4"/>
        <v>533</v>
      </c>
      <c r="E15" s="9">
        <f t="shared" si="4"/>
        <v>865</v>
      </c>
      <c r="F15" s="9">
        <f t="shared" si="4"/>
        <v>452</v>
      </c>
      <c r="G15" s="9">
        <f t="shared" si="4"/>
        <v>303</v>
      </c>
      <c r="H15" s="9">
        <f t="shared" si="4"/>
        <v>382</v>
      </c>
      <c r="I15" s="9">
        <f t="shared" si="4"/>
        <v>552</v>
      </c>
      <c r="J15" s="9">
        <f t="shared" si="4"/>
        <v>112</v>
      </c>
      <c r="K15" s="9">
        <f t="shared" si="4"/>
        <v>0</v>
      </c>
      <c r="L15" s="9">
        <f t="shared" si="4"/>
        <v>0</v>
      </c>
      <c r="M15" s="9">
        <f t="shared" si="4"/>
        <v>54</v>
      </c>
      <c r="N15" s="9">
        <f t="shared" si="4"/>
        <v>187</v>
      </c>
      <c r="O15" s="9">
        <f t="shared" si="4"/>
        <v>159</v>
      </c>
      <c r="P15" s="9">
        <f t="shared" si="4"/>
        <v>62</v>
      </c>
      <c r="Q15" s="9">
        <f t="shared" si="4"/>
        <v>1</v>
      </c>
      <c r="R15" s="9">
        <f t="shared" si="0"/>
        <v>1488</v>
      </c>
      <c r="S15" s="10">
        <f t="shared" si="1"/>
        <v>19.264864864864865</v>
      </c>
      <c r="T15" s="11">
        <v>0.38</v>
      </c>
    </row>
    <row r="16" spans="1:20" ht="15" x14ac:dyDescent="0.25">
      <c r="A16" s="13" t="s">
        <v>34</v>
      </c>
      <c r="B16" s="14">
        <f>B15+B11+B7</f>
        <v>726</v>
      </c>
      <c r="C16" s="14">
        <f>C15+C11+C7</f>
        <v>12749</v>
      </c>
      <c r="D16" s="14">
        <f>D15+D11+D7</f>
        <v>2020</v>
      </c>
      <c r="E16" s="14">
        <f>E11+E7+E15</f>
        <v>2645</v>
      </c>
      <c r="F16" s="14">
        <f t="shared" ref="F16:R16" si="5">F15+F11+F7</f>
        <v>1328</v>
      </c>
      <c r="G16" s="14">
        <f t="shared" si="5"/>
        <v>712</v>
      </c>
      <c r="H16" s="14">
        <f t="shared" si="5"/>
        <v>1171</v>
      </c>
      <c r="I16" s="14">
        <f t="shared" si="5"/>
        <v>1724</v>
      </c>
      <c r="J16" s="14">
        <f t="shared" si="5"/>
        <v>561</v>
      </c>
      <c r="K16" s="14">
        <f t="shared" si="5"/>
        <v>6</v>
      </c>
      <c r="L16" s="14">
        <f t="shared" si="5"/>
        <v>218</v>
      </c>
      <c r="M16" s="14">
        <f t="shared" si="5"/>
        <v>105</v>
      </c>
      <c r="N16" s="14">
        <f t="shared" si="5"/>
        <v>559</v>
      </c>
      <c r="O16" s="14">
        <f t="shared" si="5"/>
        <v>1356</v>
      </c>
      <c r="P16" s="14">
        <f t="shared" si="5"/>
        <v>307</v>
      </c>
      <c r="Q16" s="14">
        <f t="shared" si="5"/>
        <v>32</v>
      </c>
      <c r="R16" s="14">
        <f t="shared" si="5"/>
        <v>5261</v>
      </c>
      <c r="S16" s="15">
        <f t="shared" si="1"/>
        <v>17.560606060606062</v>
      </c>
      <c r="T16" s="16">
        <v>0.43</v>
      </c>
    </row>
    <row r="19" spans="1:15" ht="15" x14ac:dyDescent="0.25">
      <c r="A19" s="10" t="s">
        <v>35</v>
      </c>
      <c r="B19" s="10"/>
      <c r="C19" s="10"/>
      <c r="D19" s="10"/>
      <c r="E19" s="10"/>
      <c r="F19" s="10"/>
      <c r="G19" s="10"/>
      <c r="H19" s="17"/>
      <c r="L19" s="18"/>
      <c r="N19" s="18"/>
      <c r="O19" s="18"/>
    </row>
    <row r="20" spans="1:15" ht="45" x14ac:dyDescent="0.25">
      <c r="A20" s="19" t="s">
        <v>36</v>
      </c>
      <c r="B20" s="10" t="s">
        <v>37</v>
      </c>
      <c r="C20" s="19" t="s">
        <v>2</v>
      </c>
      <c r="D20" s="19" t="s">
        <v>38</v>
      </c>
      <c r="E20" s="19" t="s">
        <v>39</v>
      </c>
      <c r="F20" s="19" t="s">
        <v>40</v>
      </c>
      <c r="G20" s="2" t="s">
        <v>18</v>
      </c>
      <c r="H20" s="20"/>
      <c r="L20" s="18"/>
      <c r="N20" s="18"/>
      <c r="O20" s="18"/>
    </row>
    <row r="21" spans="1:15" ht="15" x14ac:dyDescent="0.25">
      <c r="A21" s="6" t="s">
        <v>41</v>
      </c>
      <c r="B21" s="6">
        <v>31</v>
      </c>
      <c r="C21" s="6">
        <v>943</v>
      </c>
      <c r="D21" s="6">
        <v>380</v>
      </c>
      <c r="E21" s="6">
        <v>97</v>
      </c>
      <c r="F21" s="6">
        <v>18</v>
      </c>
      <c r="G21" s="6">
        <f>C21/B21</f>
        <v>30.419354838709676</v>
      </c>
      <c r="H21" s="21"/>
      <c r="L21" s="18"/>
      <c r="N21" s="18"/>
      <c r="O21" s="18"/>
    </row>
    <row r="22" spans="1:15" ht="15" x14ac:dyDescent="0.25">
      <c r="A22" s="6" t="s">
        <v>42</v>
      </c>
      <c r="B22" s="6">
        <v>51</v>
      </c>
      <c r="C22" s="6">
        <v>1646</v>
      </c>
      <c r="D22" s="6"/>
      <c r="E22" s="6">
        <v>332</v>
      </c>
      <c r="F22" s="6">
        <v>27</v>
      </c>
      <c r="G22" s="6">
        <f>C22/B22</f>
        <v>32.274509803921568</v>
      </c>
      <c r="H22" s="21"/>
      <c r="N22" s="18"/>
    </row>
    <row r="23" spans="1:15" ht="15" x14ac:dyDescent="0.25">
      <c r="A23" s="6" t="s">
        <v>43</v>
      </c>
      <c r="B23" s="6">
        <v>31</v>
      </c>
      <c r="C23" s="6">
        <v>913</v>
      </c>
      <c r="D23" s="6">
        <v>12</v>
      </c>
      <c r="E23" s="6">
        <v>217</v>
      </c>
      <c r="F23" s="6">
        <v>2</v>
      </c>
      <c r="G23" s="6">
        <v>29</v>
      </c>
      <c r="H23" s="21"/>
      <c r="N23" s="18"/>
    </row>
    <row r="24" spans="1:15" ht="15" x14ac:dyDescent="0.25">
      <c r="A24" s="15" t="s">
        <v>44</v>
      </c>
      <c r="B24" s="15">
        <f>SUM(B21:B23)</f>
        <v>113</v>
      </c>
      <c r="C24" s="15">
        <f>SUM(C21:C23)</f>
        <v>3502</v>
      </c>
      <c r="D24" s="15">
        <f>SUM(D21:D23)</f>
        <v>392</v>
      </c>
      <c r="E24" s="15">
        <f>SUM(E21:E23)</f>
        <v>646</v>
      </c>
      <c r="F24" s="15">
        <f>SUM(F21:F23)</f>
        <v>47</v>
      </c>
      <c r="G24" s="15">
        <v>29</v>
      </c>
      <c r="H24" s="21"/>
      <c r="N24" s="18"/>
    </row>
    <row r="27" spans="1:15" ht="15" x14ac:dyDescent="0.25">
      <c r="A27" s="22" t="s">
        <v>45</v>
      </c>
      <c r="L27" s="22" t="s">
        <v>46</v>
      </c>
    </row>
    <row r="28" spans="1:15" ht="15" x14ac:dyDescent="0.25">
      <c r="A28" s="9" t="s">
        <v>47</v>
      </c>
      <c r="B28" s="9" t="s">
        <v>48</v>
      </c>
      <c r="C28" s="9" t="s">
        <v>49</v>
      </c>
      <c r="L28" s="9" t="s">
        <v>47</v>
      </c>
      <c r="M28" s="9" t="s">
        <v>48</v>
      </c>
      <c r="N28" s="9" t="s">
        <v>49</v>
      </c>
    </row>
    <row r="29" spans="1:15" ht="15" x14ac:dyDescent="0.25">
      <c r="A29" s="5" t="s">
        <v>41</v>
      </c>
      <c r="B29" s="5">
        <v>233</v>
      </c>
      <c r="C29" s="5">
        <v>3586</v>
      </c>
      <c r="L29" s="5" t="s">
        <v>41</v>
      </c>
      <c r="M29" s="6">
        <f>B29+B43</f>
        <v>264</v>
      </c>
      <c r="N29" s="6">
        <f t="shared" ref="N29:N31" si="6">C29+C43</f>
        <v>4529</v>
      </c>
    </row>
    <row r="30" spans="1:15" ht="15" x14ac:dyDescent="0.25">
      <c r="A30" s="5" t="s">
        <v>42</v>
      </c>
      <c r="B30" s="5">
        <v>308</v>
      </c>
      <c r="C30" s="5">
        <v>5599</v>
      </c>
      <c r="L30" s="5" t="s">
        <v>42</v>
      </c>
      <c r="M30" s="6">
        <f>B30+B44</f>
        <v>359</v>
      </c>
      <c r="N30" s="6">
        <f t="shared" si="6"/>
        <v>7245</v>
      </c>
    </row>
    <row r="31" spans="1:15" ht="15" x14ac:dyDescent="0.25">
      <c r="A31" s="5" t="s">
        <v>43</v>
      </c>
      <c r="B31" s="5">
        <v>185</v>
      </c>
      <c r="C31" s="5">
        <v>3564</v>
      </c>
      <c r="L31" s="5" t="s">
        <v>50</v>
      </c>
      <c r="M31" s="6">
        <f>B31+B45</f>
        <v>216</v>
      </c>
      <c r="N31" s="6">
        <f t="shared" si="6"/>
        <v>4477</v>
      </c>
    </row>
    <row r="41" spans="1:3" ht="15" x14ac:dyDescent="0.25">
      <c r="A41" s="22" t="s">
        <v>35</v>
      </c>
    </row>
    <row r="42" spans="1:3" ht="15" x14ac:dyDescent="0.25">
      <c r="A42" s="9" t="s">
        <v>47</v>
      </c>
      <c r="B42" s="9" t="s">
        <v>48</v>
      </c>
      <c r="C42" s="9" t="s">
        <v>49</v>
      </c>
    </row>
    <row r="43" spans="1:3" ht="15" x14ac:dyDescent="0.25">
      <c r="A43" s="6" t="s">
        <v>41</v>
      </c>
      <c r="B43" s="6">
        <v>31</v>
      </c>
      <c r="C43" s="6">
        <v>943</v>
      </c>
    </row>
    <row r="44" spans="1:3" ht="15" x14ac:dyDescent="0.25">
      <c r="A44" s="6" t="s">
        <v>42</v>
      </c>
      <c r="B44" s="6">
        <v>51</v>
      </c>
      <c r="C44" s="6">
        <v>1646</v>
      </c>
    </row>
    <row r="45" spans="1:3" ht="15" x14ac:dyDescent="0.25">
      <c r="A45" s="6" t="s">
        <v>43</v>
      </c>
      <c r="B45" s="6">
        <v>31</v>
      </c>
      <c r="C45" s="6">
        <v>913</v>
      </c>
    </row>
    <row r="53" spans="1:13" ht="15" x14ac:dyDescent="0.25">
      <c r="A53" s="22" t="s">
        <v>51</v>
      </c>
      <c r="B53" s="22"/>
    </row>
    <row r="54" spans="1:13" ht="30" x14ac:dyDescent="0.25">
      <c r="A54" s="8" t="s">
        <v>52</v>
      </c>
      <c r="B54" s="23" t="s">
        <v>19</v>
      </c>
      <c r="L54" s="22" t="s">
        <v>53</v>
      </c>
    </row>
    <row r="55" spans="1:13" ht="30" x14ac:dyDescent="0.25">
      <c r="A55" s="4" t="s">
        <v>20</v>
      </c>
      <c r="B55" s="24">
        <v>0.59</v>
      </c>
      <c r="L55" s="9" t="s">
        <v>47</v>
      </c>
      <c r="M55" s="1" t="s">
        <v>19</v>
      </c>
    </row>
    <row r="56" spans="1:13" ht="15" x14ac:dyDescent="0.25">
      <c r="A56" s="4" t="s">
        <v>21</v>
      </c>
      <c r="B56" s="24">
        <v>0.37</v>
      </c>
      <c r="L56" s="5" t="s">
        <v>41</v>
      </c>
      <c r="M56" s="7">
        <v>0.42</v>
      </c>
    </row>
    <row r="57" spans="1:13" ht="15" x14ac:dyDescent="0.25">
      <c r="A57" s="4" t="s">
        <v>22</v>
      </c>
      <c r="B57" s="24">
        <v>0.33</v>
      </c>
      <c r="L57" s="5" t="s">
        <v>42</v>
      </c>
      <c r="M57" s="7">
        <v>0.5</v>
      </c>
    </row>
    <row r="58" spans="1:13" ht="15" x14ac:dyDescent="0.25">
      <c r="A58" s="4" t="s">
        <v>23</v>
      </c>
      <c r="B58" s="24">
        <v>0.17</v>
      </c>
      <c r="L58" s="5" t="s">
        <v>50</v>
      </c>
      <c r="M58" s="7">
        <v>0.38</v>
      </c>
    </row>
    <row r="59" spans="1:13" ht="15" x14ac:dyDescent="0.25">
      <c r="A59" s="4" t="s">
        <v>24</v>
      </c>
      <c r="B59" s="24">
        <v>0.41</v>
      </c>
    </row>
    <row r="60" spans="1:13" ht="15" x14ac:dyDescent="0.25">
      <c r="A60" s="4" t="s">
        <v>26</v>
      </c>
      <c r="B60" s="24">
        <v>0.55000000000000004</v>
      </c>
    </row>
    <row r="61" spans="1:13" ht="15" x14ac:dyDescent="0.25">
      <c r="A61" s="4" t="s">
        <v>27</v>
      </c>
      <c r="B61" s="24">
        <v>0.56999999999999995</v>
      </c>
    </row>
    <row r="62" spans="1:13" ht="15" x14ac:dyDescent="0.25">
      <c r="A62" s="4" t="s">
        <v>28</v>
      </c>
      <c r="B62" s="24">
        <v>0.41</v>
      </c>
    </row>
    <row r="63" spans="1:13" ht="15" x14ac:dyDescent="0.25">
      <c r="A63" s="4" t="s">
        <v>30</v>
      </c>
      <c r="B63" s="24">
        <v>0.47</v>
      </c>
    </row>
    <row r="64" spans="1:13" ht="15" x14ac:dyDescent="0.25">
      <c r="A64" s="4" t="s">
        <v>31</v>
      </c>
      <c r="B64" s="24">
        <v>0.42</v>
      </c>
    </row>
    <row r="65" spans="1:12" ht="15" x14ac:dyDescent="0.25">
      <c r="A65" s="4" t="s">
        <v>32</v>
      </c>
      <c r="B65" s="24">
        <v>0.15</v>
      </c>
    </row>
    <row r="70" spans="1:12" ht="15" x14ac:dyDescent="0.25">
      <c r="A70" s="22" t="s">
        <v>54</v>
      </c>
    </row>
    <row r="71" spans="1:12" ht="30" x14ac:dyDescent="0.25">
      <c r="A71" s="8" t="s">
        <v>52</v>
      </c>
      <c r="B71" s="23" t="s">
        <v>55</v>
      </c>
    </row>
    <row r="72" spans="1:12" ht="45" x14ac:dyDescent="0.25">
      <c r="A72" s="4" t="s">
        <v>20</v>
      </c>
      <c r="B72" s="24">
        <f>F2/C2</f>
        <v>6.095791001451379E-2</v>
      </c>
      <c r="K72" s="9" t="s">
        <v>47</v>
      </c>
      <c r="L72" s="1" t="s">
        <v>56</v>
      </c>
    </row>
    <row r="73" spans="1:12" ht="15" x14ac:dyDescent="0.25">
      <c r="A73" s="4" t="s">
        <v>21</v>
      </c>
      <c r="B73" s="24">
        <f t="shared" ref="B73:B82" si="7">F3/C3</f>
        <v>0.11858974358974358</v>
      </c>
      <c r="K73" s="5" t="s">
        <v>41</v>
      </c>
      <c r="L73" s="7">
        <v>0.1</v>
      </c>
    </row>
    <row r="74" spans="1:12" ht="15" x14ac:dyDescent="0.25">
      <c r="A74" s="4" t="s">
        <v>22</v>
      </c>
      <c r="B74" s="24">
        <f t="shared" si="7"/>
        <v>0.12773109243697478</v>
      </c>
      <c r="K74" s="5" t="s">
        <v>42</v>
      </c>
      <c r="L74" s="7">
        <v>0.09</v>
      </c>
    </row>
    <row r="75" spans="1:12" ht="15" x14ac:dyDescent="0.25">
      <c r="A75" s="4" t="s">
        <v>23</v>
      </c>
      <c r="B75" s="24">
        <f t="shared" si="7"/>
        <v>0.19153225806451613</v>
      </c>
      <c r="K75" s="5" t="s">
        <v>50</v>
      </c>
      <c r="L75" s="7">
        <v>0.13</v>
      </c>
    </row>
    <row r="76" spans="1:12" ht="15" x14ac:dyDescent="0.25">
      <c r="A76" s="4" t="s">
        <v>24</v>
      </c>
      <c r="B76" s="24">
        <f t="shared" si="7"/>
        <v>3.8539553752535496E-2</v>
      </c>
    </row>
    <row r="77" spans="1:12" ht="15" x14ac:dyDescent="0.25">
      <c r="A77" s="4" t="s">
        <v>26</v>
      </c>
      <c r="B77" s="24">
        <v>0.08</v>
      </c>
    </row>
    <row r="78" spans="1:12" ht="15" x14ac:dyDescent="0.25">
      <c r="A78" s="4" t="s">
        <v>27</v>
      </c>
      <c r="B78" s="24">
        <v>0.05</v>
      </c>
    </row>
    <row r="79" spans="1:12" ht="15" x14ac:dyDescent="0.25">
      <c r="A79" s="4" t="s">
        <v>28</v>
      </c>
      <c r="B79" s="24">
        <v>0.12</v>
      </c>
    </row>
    <row r="80" spans="1:12" ht="15" x14ac:dyDescent="0.25">
      <c r="A80" s="4" t="s">
        <v>30</v>
      </c>
      <c r="B80" s="24">
        <f t="shared" si="7"/>
        <v>0.12113174182139699</v>
      </c>
    </row>
    <row r="81" spans="1:12" ht="15" x14ac:dyDescent="0.25">
      <c r="A81" s="4" t="s">
        <v>31</v>
      </c>
      <c r="B81" s="24">
        <v>0.14000000000000001</v>
      </c>
    </row>
    <row r="82" spans="1:12" ht="15" x14ac:dyDescent="0.25">
      <c r="A82" s="4" t="s">
        <v>32</v>
      </c>
      <c r="B82" s="24">
        <f t="shared" si="7"/>
        <v>0.12332751599767307</v>
      </c>
    </row>
    <row r="85" spans="1:12" ht="75" x14ac:dyDescent="0.25">
      <c r="A85" s="8" t="s">
        <v>52</v>
      </c>
      <c r="B85" s="23" t="s">
        <v>57</v>
      </c>
      <c r="C85" s="25"/>
      <c r="K85" s="9" t="s">
        <v>47</v>
      </c>
      <c r="L85" s="1" t="s">
        <v>58</v>
      </c>
    </row>
    <row r="86" spans="1:12" ht="15" x14ac:dyDescent="0.25">
      <c r="A86" s="4" t="s">
        <v>20</v>
      </c>
      <c r="B86" s="7">
        <v>0.03</v>
      </c>
      <c r="C86" s="26"/>
      <c r="K86" s="5" t="s">
        <v>41</v>
      </c>
      <c r="L86" s="7">
        <v>0.02</v>
      </c>
    </row>
    <row r="87" spans="1:12" ht="15" x14ac:dyDescent="0.25">
      <c r="A87" s="4" t="s">
        <v>21</v>
      </c>
      <c r="B87" s="7">
        <v>0.02</v>
      </c>
      <c r="C87" s="26"/>
      <c r="K87" s="5" t="s">
        <v>42</v>
      </c>
      <c r="L87" s="7">
        <v>7.0000000000000007E-2</v>
      </c>
    </row>
    <row r="88" spans="1:12" ht="15" x14ac:dyDescent="0.25">
      <c r="A88" s="4" t="s">
        <v>22</v>
      </c>
      <c r="B88" s="7">
        <v>0.01</v>
      </c>
      <c r="C88" s="26"/>
      <c r="K88" s="5" t="s">
        <v>50</v>
      </c>
      <c r="L88" s="7">
        <v>0.03</v>
      </c>
    </row>
    <row r="89" spans="1:12" ht="15" x14ac:dyDescent="0.25">
      <c r="A89" s="4" t="s">
        <v>23</v>
      </c>
      <c r="B89" s="7">
        <v>0.01</v>
      </c>
      <c r="C89" s="26"/>
    </row>
    <row r="90" spans="1:12" ht="15" x14ac:dyDescent="0.25">
      <c r="A90" s="4" t="s">
        <v>24</v>
      </c>
      <c r="B90" s="7">
        <v>0.01</v>
      </c>
      <c r="C90" s="26"/>
    </row>
    <row r="91" spans="1:12" ht="15" x14ac:dyDescent="0.25">
      <c r="A91" s="4" t="s">
        <v>26</v>
      </c>
      <c r="B91" s="7">
        <v>7.0000000000000007E-2</v>
      </c>
      <c r="C91" s="26"/>
    </row>
    <row r="92" spans="1:12" ht="15" x14ac:dyDescent="0.25">
      <c r="A92" s="4" t="s">
        <v>27</v>
      </c>
      <c r="B92" s="7">
        <v>0.09</v>
      </c>
      <c r="C92" s="26"/>
    </row>
    <row r="93" spans="1:12" ht="15" x14ac:dyDescent="0.25">
      <c r="A93" s="4" t="s">
        <v>28</v>
      </c>
      <c r="B93" s="7">
        <v>0.06</v>
      </c>
      <c r="C93" s="26"/>
    </row>
    <row r="94" spans="1:12" ht="15" x14ac:dyDescent="0.25">
      <c r="A94" s="4" t="s">
        <v>30</v>
      </c>
      <c r="B94" s="7">
        <v>0.03</v>
      </c>
      <c r="C94" s="26"/>
    </row>
    <row r="95" spans="1:12" ht="15" x14ac:dyDescent="0.25">
      <c r="A95" s="4" t="s">
        <v>31</v>
      </c>
      <c r="B95" s="7">
        <v>0.05</v>
      </c>
      <c r="C95" s="26"/>
    </row>
    <row r="96" spans="1:12" ht="15" x14ac:dyDescent="0.25">
      <c r="A96" s="4" t="s">
        <v>32</v>
      </c>
      <c r="B96" s="7">
        <v>0.02</v>
      </c>
      <c r="C96" s="26"/>
    </row>
    <row r="98" spans="1:12" ht="60" x14ac:dyDescent="0.25">
      <c r="A98" s="8" t="s">
        <v>52</v>
      </c>
      <c r="B98" s="23" t="s">
        <v>59</v>
      </c>
      <c r="C98" s="27"/>
      <c r="K98" s="9" t="s">
        <v>47</v>
      </c>
      <c r="L98" s="1" t="s">
        <v>59</v>
      </c>
    </row>
    <row r="99" spans="1:12" ht="15" x14ac:dyDescent="0.25">
      <c r="A99" s="4" t="s">
        <v>20</v>
      </c>
      <c r="B99" s="7">
        <v>0.12</v>
      </c>
      <c r="C99" s="28"/>
      <c r="D99" s="18"/>
      <c r="K99" s="5" t="s">
        <v>41</v>
      </c>
      <c r="L99" s="7">
        <v>0.15</v>
      </c>
    </row>
    <row r="100" spans="1:12" ht="15" x14ac:dyDescent="0.25">
      <c r="A100" s="4" t="s">
        <v>21</v>
      </c>
      <c r="B100" s="7">
        <v>0.31</v>
      </c>
      <c r="C100" s="28"/>
      <c r="D100" s="18"/>
      <c r="K100" s="5" t="s">
        <v>42</v>
      </c>
      <c r="L100" s="7">
        <v>0.11</v>
      </c>
    </row>
    <row r="101" spans="1:12" ht="15" x14ac:dyDescent="0.25">
      <c r="A101" s="4" t="s">
        <v>22</v>
      </c>
      <c r="B101" s="7">
        <v>0.1</v>
      </c>
      <c r="C101" s="28"/>
      <c r="D101" s="18"/>
      <c r="K101" s="5" t="s">
        <v>50</v>
      </c>
      <c r="L101" s="7">
        <v>0.15</v>
      </c>
    </row>
    <row r="102" spans="1:12" ht="15" x14ac:dyDescent="0.25">
      <c r="A102" s="4" t="s">
        <v>23</v>
      </c>
      <c r="B102" s="7">
        <v>0.09</v>
      </c>
      <c r="C102" s="28"/>
      <c r="D102" s="18"/>
    </row>
    <row r="103" spans="1:12" ht="15" x14ac:dyDescent="0.25">
      <c r="A103" s="4" t="s">
        <v>24</v>
      </c>
      <c r="B103" s="7">
        <v>0.18</v>
      </c>
      <c r="C103" s="28"/>
      <c r="D103" s="18"/>
    </row>
    <row r="104" spans="1:12" ht="15" x14ac:dyDescent="0.25">
      <c r="A104" s="4" t="s">
        <v>26</v>
      </c>
      <c r="B104" s="7">
        <v>0.11</v>
      </c>
      <c r="C104" s="28"/>
      <c r="D104" s="18"/>
    </row>
    <row r="105" spans="1:12" ht="15" x14ac:dyDescent="0.25">
      <c r="A105" s="4" t="s">
        <v>27</v>
      </c>
      <c r="B105" s="7">
        <v>0.14000000000000001</v>
      </c>
      <c r="C105" s="28"/>
      <c r="D105" s="18"/>
    </row>
    <row r="106" spans="1:12" ht="15" x14ac:dyDescent="0.25">
      <c r="A106" s="4" t="s">
        <v>28</v>
      </c>
      <c r="B106" s="7">
        <v>0.11</v>
      </c>
      <c r="C106" s="28"/>
      <c r="D106" s="18"/>
    </row>
    <row r="107" spans="1:12" ht="15" x14ac:dyDescent="0.25">
      <c r="A107" s="4" t="s">
        <v>30</v>
      </c>
      <c r="B107" s="7">
        <v>0.14000000000000001</v>
      </c>
      <c r="C107" s="28"/>
      <c r="D107" s="18"/>
    </row>
    <row r="108" spans="1:12" ht="15" x14ac:dyDescent="0.25">
      <c r="A108" s="4" t="s">
        <v>31</v>
      </c>
      <c r="B108" s="7">
        <v>0.16</v>
      </c>
      <c r="C108" s="28"/>
      <c r="D108" s="18"/>
    </row>
    <row r="109" spans="1:12" ht="15" x14ac:dyDescent="0.25">
      <c r="A109" s="4" t="s">
        <v>32</v>
      </c>
      <c r="B109" s="7">
        <v>0.18</v>
      </c>
      <c r="C109" s="28"/>
      <c r="D109" s="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rightToLeft="1" workbookViewId="0">
      <selection activeCell="E26" sqref="E26"/>
    </sheetView>
  </sheetViews>
  <sheetFormatPr defaultRowHeight="14.25" x14ac:dyDescent="0.2"/>
  <sheetData>
    <row r="2" spans="1:6" ht="15.75" x14ac:dyDescent="0.25">
      <c r="A2" s="29" t="s">
        <v>60</v>
      </c>
      <c r="B2" s="29"/>
      <c r="C2" s="29"/>
      <c r="D2" s="29"/>
    </row>
    <row r="3" spans="1:6" ht="15.75" x14ac:dyDescent="0.25">
      <c r="A3" s="29" t="s">
        <v>61</v>
      </c>
      <c r="B3" s="29"/>
      <c r="C3" s="29"/>
      <c r="D3" s="29"/>
    </row>
    <row r="5" spans="1:6" ht="15" x14ac:dyDescent="0.25">
      <c r="A5" s="9" t="s">
        <v>62</v>
      </c>
      <c r="B5" s="9" t="s">
        <v>63</v>
      </c>
      <c r="C5" s="9" t="s">
        <v>41</v>
      </c>
      <c r="D5" s="9" t="s">
        <v>42</v>
      </c>
      <c r="E5" s="9" t="s">
        <v>50</v>
      </c>
      <c r="F5" s="9" t="s">
        <v>44</v>
      </c>
    </row>
    <row r="6" spans="1:6" ht="15" x14ac:dyDescent="0.25">
      <c r="A6" s="5" t="s">
        <v>64</v>
      </c>
      <c r="B6" s="5" t="s">
        <v>65</v>
      </c>
      <c r="C6" s="5">
        <v>1</v>
      </c>
      <c r="D6" s="5">
        <v>0</v>
      </c>
      <c r="E6" s="5">
        <v>0</v>
      </c>
      <c r="F6" s="5">
        <f>SUM(C6:E6)</f>
        <v>1</v>
      </c>
    </row>
    <row r="7" spans="1:6" ht="15" x14ac:dyDescent="0.25">
      <c r="A7" s="5" t="s">
        <v>64</v>
      </c>
      <c r="B7" s="5" t="s">
        <v>66</v>
      </c>
      <c r="C7" s="5">
        <v>670</v>
      </c>
      <c r="D7" s="5">
        <v>739</v>
      </c>
      <c r="E7" s="5">
        <v>423</v>
      </c>
      <c r="F7" s="5">
        <f t="shared" ref="F7:F11" si="0">SUM(C7:E7)</f>
        <v>1832</v>
      </c>
    </row>
    <row r="8" spans="1:6" ht="15" x14ac:dyDescent="0.25">
      <c r="A8" s="5" t="s">
        <v>64</v>
      </c>
      <c r="B8" s="5" t="s">
        <v>67</v>
      </c>
      <c r="C8" s="5">
        <v>1060</v>
      </c>
      <c r="D8" s="5">
        <v>716</v>
      </c>
      <c r="E8" s="5">
        <v>1061</v>
      </c>
      <c r="F8" s="5">
        <f t="shared" si="0"/>
        <v>2837</v>
      </c>
    </row>
    <row r="9" spans="1:6" ht="15" x14ac:dyDescent="0.25">
      <c r="A9" s="5" t="s">
        <v>64</v>
      </c>
      <c r="B9" s="5" t="s">
        <v>68</v>
      </c>
      <c r="C9" s="5">
        <v>963</v>
      </c>
      <c r="D9" s="5">
        <v>983</v>
      </c>
      <c r="E9" s="5">
        <v>655</v>
      </c>
      <c r="F9" s="5">
        <f t="shared" si="0"/>
        <v>2601</v>
      </c>
    </row>
    <row r="10" spans="1:6" ht="15" x14ac:dyDescent="0.25">
      <c r="A10" s="5" t="s">
        <v>64</v>
      </c>
      <c r="B10" s="5" t="s">
        <v>69</v>
      </c>
      <c r="C10" s="5">
        <v>74</v>
      </c>
      <c r="D10" s="5">
        <v>201</v>
      </c>
      <c r="E10" s="5">
        <v>70</v>
      </c>
      <c r="F10" s="5">
        <f t="shared" si="0"/>
        <v>345</v>
      </c>
    </row>
    <row r="11" spans="1:6" ht="15" x14ac:dyDescent="0.25">
      <c r="A11" s="9" t="s">
        <v>70</v>
      </c>
      <c r="B11" s="9"/>
      <c r="C11" s="9">
        <f>SUM(C6:C10)</f>
        <v>2768</v>
      </c>
      <c r="D11" s="9">
        <f>SUM(D6:D10)</f>
        <v>2639</v>
      </c>
      <c r="E11" s="9">
        <f>SUM(E6:E10)</f>
        <v>2209</v>
      </c>
      <c r="F11" s="9">
        <f t="shared" si="0"/>
        <v>7616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tabSelected="1" workbookViewId="0">
      <selection activeCell="H18" sqref="H18"/>
    </sheetView>
  </sheetViews>
  <sheetFormatPr defaultRowHeight="14.25" x14ac:dyDescent="0.2"/>
  <sheetData>
    <row r="1" spans="1:4" ht="15" x14ac:dyDescent="0.25">
      <c r="A1" s="22" t="s">
        <v>71</v>
      </c>
      <c r="B1" s="22"/>
      <c r="C1" s="22"/>
    </row>
    <row r="3" spans="1:4" ht="15" x14ac:dyDescent="0.25">
      <c r="A3" s="22" t="s">
        <v>72</v>
      </c>
      <c r="B3" s="22"/>
      <c r="C3" s="22"/>
      <c r="D3" s="22"/>
    </row>
    <row r="5" spans="1:4" ht="15.75" x14ac:dyDescent="0.25">
      <c r="A5" s="30" t="s">
        <v>73</v>
      </c>
      <c r="B5" s="30" t="s">
        <v>36</v>
      </c>
      <c r="C5" s="30" t="s">
        <v>74</v>
      </c>
      <c r="D5" s="30" t="s">
        <v>75</v>
      </c>
    </row>
    <row r="6" spans="1:4" ht="15.75" x14ac:dyDescent="0.25">
      <c r="A6" s="31" t="s">
        <v>76</v>
      </c>
      <c r="B6" s="31" t="s">
        <v>41</v>
      </c>
      <c r="C6" s="31" t="s">
        <v>64</v>
      </c>
      <c r="D6" s="31">
        <v>842</v>
      </c>
    </row>
    <row r="7" spans="1:4" ht="15.75" x14ac:dyDescent="0.25">
      <c r="A7" s="31" t="s">
        <v>77</v>
      </c>
      <c r="B7" s="31" t="s">
        <v>41</v>
      </c>
      <c r="C7" s="31" t="s">
        <v>64</v>
      </c>
      <c r="D7" s="31">
        <v>392</v>
      </c>
    </row>
    <row r="8" spans="1:4" ht="15.75" x14ac:dyDescent="0.25">
      <c r="A8" s="31" t="s">
        <v>78</v>
      </c>
      <c r="B8" s="31" t="s">
        <v>41</v>
      </c>
      <c r="C8" s="31" t="s">
        <v>64</v>
      </c>
      <c r="D8" s="31">
        <v>371</v>
      </c>
    </row>
    <row r="9" spans="1:4" ht="15.75" x14ac:dyDescent="0.25">
      <c r="A9" s="31" t="s">
        <v>79</v>
      </c>
      <c r="B9" s="31" t="s">
        <v>41</v>
      </c>
      <c r="C9" s="31" t="s">
        <v>64</v>
      </c>
      <c r="D9" s="31">
        <v>369</v>
      </c>
    </row>
    <row r="10" spans="1:4" ht="15.75" x14ac:dyDescent="0.25">
      <c r="A10" s="31" t="s">
        <v>80</v>
      </c>
      <c r="B10" s="31" t="s">
        <v>41</v>
      </c>
      <c r="C10" s="31" t="s">
        <v>64</v>
      </c>
      <c r="D10" s="31">
        <v>284</v>
      </c>
    </row>
    <row r="11" spans="1:4" ht="15.75" x14ac:dyDescent="0.25">
      <c r="A11" s="30" t="s">
        <v>44</v>
      </c>
      <c r="B11" s="30" t="s">
        <v>41</v>
      </c>
      <c r="C11" s="30" t="s">
        <v>64</v>
      </c>
      <c r="D11" s="30">
        <f>SUM(D6:D10)</f>
        <v>2258</v>
      </c>
    </row>
    <row r="12" spans="1:4" ht="15.75" x14ac:dyDescent="0.25">
      <c r="A12" s="31" t="s">
        <v>81</v>
      </c>
      <c r="B12" s="31" t="s">
        <v>42</v>
      </c>
      <c r="C12" s="31" t="s">
        <v>64</v>
      </c>
      <c r="D12" s="31">
        <v>454</v>
      </c>
    </row>
    <row r="13" spans="1:4" ht="15.75" x14ac:dyDescent="0.25">
      <c r="A13" s="31" t="s">
        <v>82</v>
      </c>
      <c r="B13" s="31" t="s">
        <v>42</v>
      </c>
      <c r="C13" s="31" t="s">
        <v>64</v>
      </c>
      <c r="D13" s="31">
        <v>820</v>
      </c>
    </row>
    <row r="14" spans="1:4" ht="15.75" x14ac:dyDescent="0.25">
      <c r="A14" s="31" t="s">
        <v>83</v>
      </c>
      <c r="B14" s="31" t="s">
        <v>42</v>
      </c>
      <c r="C14" s="31" t="s">
        <v>64</v>
      </c>
      <c r="D14" s="31">
        <v>1260</v>
      </c>
    </row>
    <row r="15" spans="1:4" ht="15.75" x14ac:dyDescent="0.25">
      <c r="A15" s="30" t="s">
        <v>44</v>
      </c>
      <c r="B15" s="30" t="s">
        <v>42</v>
      </c>
      <c r="C15" s="30" t="s">
        <v>64</v>
      </c>
      <c r="D15" s="30">
        <f>SUM(D12:D14)</f>
        <v>2534</v>
      </c>
    </row>
    <row r="16" spans="1:4" ht="15.75" x14ac:dyDescent="0.25">
      <c r="A16" s="31" t="s">
        <v>84</v>
      </c>
      <c r="B16" s="31" t="s">
        <v>50</v>
      </c>
      <c r="C16" s="31" t="s">
        <v>64</v>
      </c>
      <c r="D16" s="31">
        <v>445</v>
      </c>
    </row>
    <row r="17" spans="1:4" ht="15.75" x14ac:dyDescent="0.25">
      <c r="A17" s="31" t="s">
        <v>85</v>
      </c>
      <c r="B17" s="31" t="s">
        <v>50</v>
      </c>
      <c r="C17" s="31" t="s">
        <v>64</v>
      </c>
      <c r="D17" s="31">
        <v>592</v>
      </c>
    </row>
    <row r="18" spans="1:4" ht="15.75" x14ac:dyDescent="0.25">
      <c r="A18" s="31" t="s">
        <v>86</v>
      </c>
      <c r="B18" s="31" t="s">
        <v>50</v>
      </c>
      <c r="C18" s="31" t="s">
        <v>64</v>
      </c>
      <c r="D18" s="31">
        <v>1239</v>
      </c>
    </row>
    <row r="19" spans="1:4" ht="15.75" x14ac:dyDescent="0.25">
      <c r="A19" s="30" t="s">
        <v>44</v>
      </c>
      <c r="B19" s="30" t="s">
        <v>50</v>
      </c>
      <c r="C19" s="30" t="s">
        <v>64</v>
      </c>
      <c r="D19" s="30">
        <f>SUM(D16:D18)</f>
        <v>2276</v>
      </c>
    </row>
    <row r="20" spans="1:4" ht="15.75" x14ac:dyDescent="0.25">
      <c r="A20" s="32" t="s">
        <v>34</v>
      </c>
      <c r="B20" s="32" t="s">
        <v>87</v>
      </c>
      <c r="C20" s="32" t="s">
        <v>64</v>
      </c>
      <c r="D20" s="32">
        <f>D11+D15+D19</f>
        <v>7068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סיכום שנתי ארצי</vt:lpstr>
      <vt:lpstr>תיקים לפי תוצאות פסק דין</vt:lpstr>
      <vt:lpstr>תיקים שנפתחו-נט המשפט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2020-02-04T15:27:02Z</dcterms:created>
  <dcterms:modified xsi:type="dcterms:W3CDTF">2020-02-04T15:28:16Z</dcterms:modified>
</cp:coreProperties>
</file>